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Amazon Sales\"/>
    </mc:Choice>
  </mc:AlternateContent>
  <xr:revisionPtr revIDLastSave="0" documentId="13_ncr:9_{BF0F8888-E6A6-4007-925C-CFA606D26AF1}" xr6:coauthVersionLast="47" xr6:coauthVersionMax="47" xr10:uidLastSave="{00000000-0000-0000-0000-000000000000}"/>
  <bookViews>
    <workbookView xWindow="-108" yWindow="-108" windowWidth="23256" windowHeight="12456" tabRatio="625" xr2:uid="{4E5EBF8E-4669-425C-BF34-B154F1EBB9B7}"/>
  </bookViews>
  <sheets>
    <sheet name="amazon_revised" sheetId="1" r:id="rId1"/>
    <sheet name="Sheet1" sheetId="2" r:id="rId2"/>
  </sheets>
  <definedNames>
    <definedName name="_xlnm._FilterDatabase" localSheetId="0" hidden="1">amazon_revised!$A$1:$AA$1466</definedName>
  </definedNames>
  <calcPr calcId="0"/>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R6"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E3" i="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R2" i="1"/>
  <c r="R3" i="1"/>
  <c r="R4" i="1"/>
  <c r="R5"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B1" i="2"/>
  <c r="A1" i="2"/>
</calcChain>
</file>

<file path=xl/sharedStrings.xml><?xml version="1.0" encoding="utf-8"?>
<sst xmlns="http://schemas.openxmlformats.org/spreadsheetml/2006/main" count="16142" uniqueCount="13084">
  <si>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</si>
  <si>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</si>
  <si>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</si>
  <si>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</si>
  <si>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</si>
  <si>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</si>
  <si>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</si>
  <si>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</si>
  <si>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</si>
  <si>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</si>
  <si>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</si>
  <si>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</si>
  <si>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</si>
  <si>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</si>
  <si>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</si>
  <si>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</si>
  <si>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</si>
  <si>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</si>
  <si>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</si>
  <si>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</si>
  <si>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</si>
  <si>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</si>
  <si>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</si>
  <si>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</si>
  <si>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</si>
  <si>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</si>
  <si>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</si>
  <si>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</si>
  <si>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</si>
  <si>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</si>
  <si>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</si>
  <si>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</si>
  <si>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</si>
  <si>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</si>
  <si>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</si>
  <si>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</si>
  <si>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</si>
  <si>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</si>
  <si>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</si>
  <si>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</si>
  <si>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</si>
  <si>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</si>
  <si>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</si>
  <si>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</si>
  <si>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</si>
  <si>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</si>
  <si>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</si>
  <si>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</si>
  <si>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</si>
  <si>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</si>
  <si>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</si>
  <si>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</si>
  <si>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</si>
  <si>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</si>
  <si>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</si>
  <si>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</si>
  <si>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</si>
  <si>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</si>
  <si>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</si>
  <si>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</si>
  <si>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</si>
  <si>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</si>
  <si>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</si>
  <si>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</si>
  <si>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</si>
  <si>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</si>
  <si>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</si>
  <si>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</si>
  <si>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</si>
  <si>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</si>
  <si>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</si>
  <si>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</si>
  <si>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</si>
  <si>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</si>
  <si>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</si>
  <si>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</si>
  <si>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</si>
  <si>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</si>
  <si>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</si>
  <si>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</si>
  <si>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</si>
  <si>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</si>
  <si>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</si>
  <si>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</si>
  <si>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</si>
  <si>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</si>
  <si>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</si>
  <si>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</si>
  <si>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</si>
  <si>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</si>
  <si>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</si>
  <si>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</si>
  <si>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</si>
  <si>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</si>
  <si>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</si>
  <si>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</si>
  <si>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</si>
  <si>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</si>
  <si>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</si>
  <si>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</si>
  <si>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</si>
  <si>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</si>
  <si>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</si>
  <si>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</si>
  <si>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</si>
  <si>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</si>
  <si>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</si>
  <si>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</si>
  <si>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</si>
  <si>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</si>
  <si>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</si>
  <si>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</si>
  <si>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</si>
  <si>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</si>
  <si>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</si>
  <si>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</si>
  <si>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</si>
  <si>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</si>
  <si>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</si>
  <si>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</si>
  <si>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</si>
  <si>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</si>
  <si>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</si>
  <si>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</si>
  <si>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</si>
  <si>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</si>
  <si>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</si>
  <si>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</si>
  <si>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</si>
  <si>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</si>
  <si>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</si>
  <si>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</si>
  <si>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</si>
  <si>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</si>
  <si>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</si>
  <si>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</si>
  <si>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</si>
  <si>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</si>
  <si>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</si>
  <si>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</si>
  <si>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</si>
  <si>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</si>
  <si>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</si>
  <si>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</si>
  <si>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</si>
  <si>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</si>
  <si>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</si>
  <si>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</si>
  <si>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</si>
  <si>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</si>
  <si>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</si>
  <si>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</si>
  <si>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</si>
  <si>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</si>
  <si>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</si>
  <si>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</si>
  <si>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</si>
  <si>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</si>
  <si>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</si>
  <si>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</si>
  <si>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</si>
  <si>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</si>
  <si>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</si>
  <si>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</si>
  <si>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</si>
  <si>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</si>
  <si>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</si>
  <si>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</si>
  <si>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</si>
  <si>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</si>
  <si>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</si>
  <si>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</si>
  <si>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</si>
  <si>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</si>
  <si>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</si>
  <si>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</si>
  <si>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</si>
  <si>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</si>
  <si>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</si>
  <si>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</si>
  <si>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</si>
  <si>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</si>
  <si>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</si>
  <si>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</si>
  <si>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</si>
  <si>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</si>
  <si>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</si>
  <si>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</si>
  <si>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</si>
  <si>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</si>
  <si>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</si>
  <si>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</si>
  <si>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</si>
  <si>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</si>
  <si>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</si>
  <si>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</si>
  <si>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</si>
  <si>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</si>
  <si>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</si>
  <si>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</si>
  <si>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</si>
  <si>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</si>
  <si>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</si>
  <si>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</si>
  <si>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</si>
  <si>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</si>
  <si>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</si>
  <si>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</si>
  <si>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</si>
  <si>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</si>
  <si>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</si>
  <si>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</si>
  <si>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</si>
  <si>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</si>
  <si>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</si>
  <si>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</si>
  <si>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</si>
  <si>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</si>
  <si>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</si>
  <si>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</si>
  <si>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</si>
  <si>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</si>
  <si>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</si>
  <si>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</si>
  <si>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</si>
  <si>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</si>
  <si>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</si>
  <si>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</si>
  <si>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</si>
  <si>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</si>
  <si>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</si>
  <si>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</si>
  <si>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</si>
  <si>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</si>
  <si>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</si>
  <si>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</si>
  <si>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</si>
  <si>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</si>
  <si>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</si>
  <si>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</si>
  <si>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</si>
  <si>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</si>
  <si>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</si>
  <si>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</si>
  <si>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</si>
  <si>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</si>
  <si>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</si>
  <si>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</si>
  <si>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</si>
  <si>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</si>
  <si>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</si>
  <si>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</si>
  <si>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</si>
  <si>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</si>
  <si>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</si>
  <si>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</si>
  <si>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</si>
  <si>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</si>
  <si>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</si>
  <si>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</si>
  <si>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</si>
  <si>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</si>
  <si>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</si>
  <si>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</si>
  <si>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</si>
  <si>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</si>
  <si>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</si>
  <si>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</si>
  <si>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</si>
  <si>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</si>
  <si>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</si>
  <si>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</si>
  <si>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</si>
  <si>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</si>
  <si>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</si>
  <si>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</si>
  <si>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</si>
  <si>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</si>
  <si>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</si>
  <si>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</si>
  <si>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</si>
  <si>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</si>
  <si>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</si>
  <si>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</si>
  <si>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</si>
  <si>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</si>
  <si>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</si>
  <si>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</si>
  <si>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</si>
  <si>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</si>
  <si>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</si>
  <si>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</si>
  <si>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</si>
  <si>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</si>
  <si>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</si>
  <si>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</si>
  <si>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</si>
  <si>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</si>
  <si>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</si>
  <si>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</si>
  <si>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</si>
  <si>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</si>
  <si>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</si>
  <si>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</si>
  <si>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</si>
  <si>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</si>
  <si>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</si>
  <si>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</si>
  <si>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</si>
  <si>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</si>
  <si>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</si>
  <si>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</si>
  <si>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</si>
  <si>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</si>
  <si>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</si>
  <si>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</si>
  <si>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</si>
  <si>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</si>
  <si>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</si>
  <si>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</si>
  <si>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</si>
  <si>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</si>
  <si>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</si>
  <si>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</si>
  <si>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</si>
  <si>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</si>
  <si>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</si>
  <si>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</si>
  <si>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</si>
  <si>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</si>
  <si>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</si>
  <si>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</si>
  <si>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</si>
  <si>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</si>
  <si>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</si>
  <si>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</si>
  <si>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</si>
  <si>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</si>
  <si>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</si>
  <si>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</si>
  <si>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</si>
  <si>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</si>
  <si>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</si>
  <si>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</si>
  <si>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</si>
  <si>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</si>
  <si>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</si>
  <si>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</si>
  <si>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</si>
  <si>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</si>
  <si>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</si>
  <si>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</si>
  <si>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</si>
  <si>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</si>
  <si>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</si>
  <si>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</si>
  <si>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</si>
  <si>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</si>
  <si>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</si>
  <si>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</si>
  <si>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</si>
  <si>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</si>
  <si>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</si>
  <si>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</si>
  <si>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</si>
  <si>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</si>
  <si>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</si>
  <si>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</si>
  <si>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</si>
  <si>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</si>
  <si>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</si>
  <si>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</si>
  <si>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</si>
  <si>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</si>
  <si>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</si>
  <si>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</si>
  <si>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</si>
  <si>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</si>
  <si>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</si>
  <si>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</si>
  <si>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</si>
  <si>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</si>
  <si>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</si>
  <si>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</si>
  <si>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</si>
  <si>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</si>
  <si>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</si>
  <si>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</si>
  <si>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</si>
  <si>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</si>
  <si>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</si>
  <si>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</si>
  <si>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</si>
  <si>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</si>
  <si>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</si>
  <si>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</si>
  <si>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</si>
  <si>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</si>
  <si>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</si>
  <si>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</si>
  <si>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</si>
  <si>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</si>
  <si>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</si>
  <si>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</si>
  <si>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</si>
  <si>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</si>
  <si>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</si>
  <si>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</si>
  <si>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</si>
  <si>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</si>
  <si>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</si>
  <si>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</si>
  <si>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</si>
  <si>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</si>
  <si>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</si>
  <si>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</si>
  <si>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</si>
  <si>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</si>
  <si>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</si>
  <si>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</si>
  <si>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</si>
  <si>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</si>
  <si>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</si>
  <si>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</si>
  <si>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</si>
  <si>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</si>
  <si>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</si>
  <si>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</si>
  <si>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</si>
  <si>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</si>
  <si>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</si>
  <si>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</si>
  <si>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</si>
  <si>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</si>
  <si>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</si>
  <si>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</si>
  <si>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</si>
  <si>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</si>
  <si>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</si>
  <si>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</si>
  <si>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</si>
  <si>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</si>
  <si>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</si>
  <si>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</si>
  <si>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</si>
  <si>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</si>
  <si>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</si>
  <si>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</si>
  <si>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</si>
  <si>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</si>
  <si>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</si>
  <si>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</si>
  <si>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</si>
  <si>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</si>
  <si>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</si>
  <si>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</si>
  <si>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</si>
  <si>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</si>
  <si>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</si>
  <si>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</si>
  <si>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</si>
  <si>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</si>
  <si>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</si>
  <si>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</si>
  <si>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</si>
  <si>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</si>
  <si>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</si>
  <si>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</si>
  <si>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</si>
  <si>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</si>
  <si>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</si>
  <si>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</si>
  <si>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</si>
  <si>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</si>
  <si>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</si>
  <si>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</si>
  <si>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</si>
  <si>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</si>
  <si>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</si>
  <si>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</si>
  <si>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</si>
  <si>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</si>
  <si>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</si>
  <si>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</si>
  <si>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</si>
  <si>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</si>
  <si>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</si>
  <si>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</si>
  <si>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</si>
  <si>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</si>
  <si>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</si>
  <si>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</si>
  <si>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</si>
  <si>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</si>
  <si>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</si>
  <si>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</si>
  <si>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</si>
  <si>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</si>
  <si>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</si>
  <si>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</si>
  <si>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</si>
  <si>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</si>
  <si>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</si>
  <si>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</si>
  <si>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</si>
  <si>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</si>
  <si>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</si>
  <si>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</si>
  <si>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</si>
  <si>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</si>
  <si>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</si>
  <si>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</si>
  <si>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</si>
  <si>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</si>
  <si>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</si>
  <si>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</si>
  <si>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</si>
  <si>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</si>
  <si>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</si>
  <si>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</si>
  <si>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</si>
  <si>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</si>
  <si>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</si>
  <si>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</si>
  <si>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</si>
  <si>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</si>
  <si>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</si>
  <si>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</si>
  <si>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</si>
  <si>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</si>
  <si>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</si>
  <si>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</si>
  <si>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</si>
  <si>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</si>
  <si>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</si>
  <si>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</si>
  <si>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</si>
  <si>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</si>
  <si>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</si>
  <si>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</si>
  <si>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</si>
  <si>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</si>
  <si>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</si>
  <si>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</si>
  <si>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</si>
  <si>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</si>
  <si>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</si>
  <si>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</si>
  <si>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</si>
  <si>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</si>
  <si>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</si>
  <si>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</si>
  <si>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</si>
  <si>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</si>
  <si>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</si>
  <si>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</si>
  <si>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</si>
  <si>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</si>
  <si>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</si>
  <si>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</si>
  <si>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</si>
  <si>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</si>
  <si>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</si>
  <si>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</si>
  <si>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</si>
  <si>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</si>
  <si>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</si>
  <si>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</si>
  <si>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</si>
  <si>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</si>
  <si>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</si>
  <si>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</si>
  <si>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</si>
  <si>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</si>
  <si>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</si>
  <si>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</si>
  <si>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</si>
  <si>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</si>
  <si>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</si>
  <si>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</si>
  <si>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</si>
  <si>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</si>
  <si>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</si>
  <si>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</si>
  <si>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</si>
  <si>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</si>
  <si>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</si>
  <si>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</si>
  <si>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</si>
  <si>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</si>
  <si>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</si>
  <si>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</si>
  <si>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</si>
  <si>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</si>
  <si>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</si>
  <si>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</si>
  <si>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</si>
  <si>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</si>
  <si>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</si>
  <si>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</si>
  <si>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</si>
  <si>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</si>
  <si>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</si>
  <si>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</si>
  <si>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</si>
  <si>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</si>
  <si>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</si>
  <si>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</si>
  <si>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</si>
  <si>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</si>
  <si>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</si>
  <si>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</si>
  <si>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</si>
  <si>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</si>
  <si>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</si>
  <si>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</si>
  <si>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</si>
  <si>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</si>
  <si>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</si>
  <si>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</si>
  <si>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</si>
  <si>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</si>
  <si>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</si>
  <si>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</si>
  <si>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</si>
  <si>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</si>
  <si>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</si>
  <si>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</si>
  <si>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</si>
  <si>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</si>
  <si>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</si>
  <si>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</si>
  <si>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</si>
  <si>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</si>
  <si>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</si>
  <si>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</si>
  <si>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</si>
  <si>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</si>
  <si>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</si>
  <si>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</si>
  <si>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</si>
  <si>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</si>
  <si>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</si>
  <si>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</si>
  <si>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</si>
  <si>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</si>
  <si>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</si>
  <si>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</si>
  <si>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</si>
  <si>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</si>
  <si>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</si>
  <si>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</si>
  <si>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</si>
  <si>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</si>
  <si>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</si>
  <si>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</si>
  <si>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</si>
  <si>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</si>
  <si>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</si>
  <si>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</si>
  <si>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</si>
  <si>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</si>
  <si>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</si>
  <si>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</si>
  <si>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</si>
  <si>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</si>
  <si>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</si>
  <si>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</si>
  <si>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</si>
  <si>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</si>
  <si>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</si>
  <si>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</si>
  <si>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</si>
  <si>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</si>
  <si>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</si>
  <si>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</si>
  <si>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</si>
  <si>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</si>
  <si>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</si>
  <si>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</si>
  <si>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</si>
  <si>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</si>
  <si>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</si>
  <si>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</si>
  <si>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</si>
  <si>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</si>
  <si>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</si>
  <si>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</si>
  <si>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</si>
  <si>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</si>
  <si>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</si>
  <si>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</si>
  <si>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</si>
  <si>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</si>
  <si>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</si>
  <si>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</si>
  <si>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</si>
  <si>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</si>
  <si>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</si>
  <si>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</si>
  <si>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</si>
  <si>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</si>
  <si>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</si>
  <si>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</si>
  <si>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</si>
  <si>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</si>
  <si>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</si>
  <si>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</si>
  <si>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</si>
  <si>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</si>
  <si>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</si>
  <si>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</si>
  <si>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</si>
  <si>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</si>
  <si>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</si>
  <si>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</si>
  <si>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</si>
  <si>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</si>
  <si>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</si>
  <si>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</si>
  <si>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</si>
  <si>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</si>
  <si>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</si>
  <si>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</si>
  <si>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</si>
  <si>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</si>
  <si>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</si>
  <si>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</si>
  <si>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</si>
  <si>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</si>
  <si>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</si>
  <si>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</si>
  <si>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</si>
  <si>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</si>
  <si>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</si>
  <si>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</si>
  <si>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</si>
  <si>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</si>
  <si>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</si>
  <si>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</si>
  <si>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</si>
  <si>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</si>
  <si>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</si>
  <si>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</si>
  <si>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</si>
  <si>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</si>
  <si>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</si>
  <si>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</si>
  <si>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</si>
  <si>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</si>
  <si>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</si>
  <si>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</si>
  <si>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</si>
  <si>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</si>
  <si>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</si>
  <si>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</si>
  <si>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</si>
  <si>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</si>
  <si>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</si>
  <si>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</si>
  <si>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</si>
  <si>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</si>
  <si>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</si>
  <si>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</si>
  <si>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</si>
  <si>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</si>
  <si>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</si>
  <si>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</si>
  <si>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</si>
  <si>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</si>
  <si>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</si>
  <si>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</si>
  <si>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</si>
  <si>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</si>
  <si>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</si>
  <si>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</si>
  <si>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</si>
  <si>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</si>
  <si>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</si>
  <si>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</si>
  <si>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</si>
  <si>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</si>
  <si>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</si>
  <si>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</si>
  <si>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</si>
  <si>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</si>
  <si>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</si>
  <si>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</si>
  <si>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</si>
  <si>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</si>
  <si>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</si>
  <si>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</si>
  <si>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</si>
  <si>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</si>
  <si>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</si>
  <si>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</si>
  <si>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</si>
  <si>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</si>
  <si>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</si>
  <si>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</si>
  <si>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</si>
  <si>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</si>
  <si>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</si>
  <si>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</si>
  <si>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</si>
  <si>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</si>
  <si>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</si>
  <si>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</si>
  <si>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</si>
  <si>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</si>
  <si>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</si>
  <si>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</si>
  <si>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</si>
  <si>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</si>
  <si>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</si>
  <si>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</si>
  <si>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</si>
  <si>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</si>
  <si>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</si>
  <si>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</si>
  <si>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</si>
  <si>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</si>
  <si>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</si>
  <si>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</si>
  <si>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</si>
  <si>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</si>
  <si>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</si>
  <si>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</si>
  <si>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</si>
  <si>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</si>
  <si>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</si>
  <si>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</si>
  <si>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</si>
  <si>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</si>
  <si>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</si>
  <si>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</si>
  <si>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</si>
  <si>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</si>
  <si>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</si>
  <si>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</si>
  <si>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</si>
  <si>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</si>
  <si>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</si>
  <si>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</si>
  <si>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</si>
  <si>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</si>
  <si>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</si>
  <si>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</si>
  <si>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</si>
  <si>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</si>
  <si>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</si>
  <si>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</si>
  <si>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</si>
  <si>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</si>
  <si>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</si>
  <si>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</si>
  <si>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</si>
  <si>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</si>
  <si>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</si>
  <si>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</si>
  <si>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</si>
  <si>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</si>
  <si>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</si>
  <si>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</si>
  <si>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</si>
  <si>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</si>
  <si>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</si>
  <si>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</si>
  <si>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</si>
  <si>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</si>
  <si>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</si>
  <si>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</si>
  <si>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</si>
  <si>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</si>
  <si>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</si>
  <si>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</si>
  <si>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</si>
  <si>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</si>
  <si>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</si>
  <si>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</si>
  <si>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</si>
  <si>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</si>
  <si>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</si>
  <si>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</si>
  <si>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</si>
  <si>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</si>
  <si>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</si>
  <si>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</si>
  <si>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</si>
  <si>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</si>
  <si>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</si>
  <si>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</si>
  <si>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</si>
  <si>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</si>
  <si>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</si>
  <si>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</si>
  <si>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</si>
  <si>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</si>
  <si>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</si>
  <si>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</si>
  <si>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</si>
  <si>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</si>
  <si>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</si>
  <si>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</si>
  <si>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</si>
  <si>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</si>
  <si>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</si>
  <si>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</si>
  <si>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</si>
  <si>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</si>
  <si>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</si>
  <si>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</si>
  <si>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</si>
  <si>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</si>
  <si>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</si>
  <si>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</si>
  <si>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</si>
  <si>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</si>
  <si>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</si>
  <si>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</si>
  <si>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</si>
  <si>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</si>
  <si>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</si>
  <si>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</si>
  <si>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</si>
  <si>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</si>
  <si>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</si>
  <si>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</si>
  <si>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</si>
  <si>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</si>
  <si>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</si>
  <si>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</si>
  <si>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</si>
  <si>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</si>
  <si>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</si>
  <si>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</si>
  <si>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</si>
  <si>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</si>
  <si>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</si>
  <si>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</si>
  <si>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</si>
  <si>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</si>
  <si>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</si>
  <si>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</si>
  <si>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</si>
  <si>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</si>
  <si>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</si>
  <si>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</si>
  <si>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</si>
  <si>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</si>
  <si>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</si>
  <si>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</si>
  <si>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</si>
  <si>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</si>
  <si>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</si>
  <si>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</si>
  <si>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</si>
  <si>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</si>
  <si>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</si>
  <si>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</si>
  <si>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</si>
  <si>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</si>
  <si>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</si>
  <si>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</si>
  <si>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</si>
  <si>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</si>
  <si>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</si>
  <si>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</si>
  <si>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</si>
  <si>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</si>
  <si>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</si>
  <si>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</si>
  <si>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</si>
  <si>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</si>
  <si>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</si>
  <si>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</si>
  <si>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</si>
  <si>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</si>
  <si>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</si>
  <si>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</si>
  <si>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</si>
  <si>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</si>
  <si>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</si>
  <si>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</si>
  <si>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</si>
  <si>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</si>
  <si>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</si>
  <si>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</si>
  <si>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</si>
  <si>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</si>
  <si>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</si>
  <si>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</si>
  <si>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</si>
  <si>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</si>
  <si>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</si>
  <si>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</si>
  <si>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</si>
  <si>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</si>
  <si>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</si>
  <si>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</si>
  <si>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</si>
  <si>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</si>
  <si>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</si>
  <si>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</si>
  <si>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</si>
  <si>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</si>
  <si>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</si>
  <si>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</si>
  <si>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</si>
  <si>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</si>
  <si>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</si>
  <si>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</si>
  <si>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</si>
  <si>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</si>
  <si>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</si>
  <si>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</si>
  <si>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</si>
  <si>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</si>
  <si>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</si>
  <si>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</si>
  <si>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</si>
  <si>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</si>
  <si>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</si>
  <si>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</si>
  <si>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</si>
  <si>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</si>
  <si>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</si>
  <si>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</si>
  <si>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</si>
  <si>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</si>
  <si>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</si>
  <si>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</si>
  <si>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</si>
  <si>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</si>
  <si>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</si>
  <si>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</si>
  <si>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</si>
  <si>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</si>
  <si>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</si>
  <si>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</si>
  <si>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</si>
  <si>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</si>
  <si>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</si>
  <si>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</si>
  <si>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</si>
  <si>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</si>
  <si>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</si>
  <si>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</si>
  <si>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</si>
  <si>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</si>
  <si>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</si>
  <si>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</si>
  <si>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</si>
  <si>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</si>
  <si>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</si>
  <si>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</si>
  <si>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</si>
  <si>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</si>
  <si>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</si>
  <si>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</si>
  <si>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</si>
  <si>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</si>
  <si>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</si>
  <si>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</si>
  <si>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</si>
  <si>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</si>
  <si>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</si>
  <si>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</si>
  <si>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</si>
  <si>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</si>
  <si>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</si>
  <si>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</si>
  <si>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</si>
  <si>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</si>
  <si>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</si>
  <si>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</si>
  <si>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</si>
  <si>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</si>
  <si>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</si>
  <si>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</si>
  <si>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</si>
  <si>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</si>
  <si>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</si>
  <si>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</si>
  <si>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</si>
  <si>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</si>
  <si>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</si>
  <si>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</si>
  <si>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</si>
  <si>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</si>
  <si>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</si>
  <si>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</si>
  <si>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</si>
  <si>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</si>
  <si>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</si>
  <si>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</si>
  <si>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</si>
  <si>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</si>
  <si>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</si>
  <si>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</si>
  <si>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</si>
  <si>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</si>
  <si>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</si>
  <si>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</si>
  <si>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</si>
  <si>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</si>
  <si>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</si>
  <si>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</si>
  <si>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</si>
  <si>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</si>
  <si>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</si>
  <si>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</si>
  <si>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</si>
  <si>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</si>
  <si>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</si>
  <si>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</si>
  <si>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</si>
  <si>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</si>
  <si>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</si>
  <si>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</si>
  <si>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</si>
  <si>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</si>
  <si>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</si>
  <si>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</si>
  <si>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</si>
  <si>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</si>
  <si>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</si>
  <si>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</si>
  <si>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</si>
  <si>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</si>
  <si>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</si>
  <si>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</si>
  <si>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</si>
  <si>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</si>
  <si>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</si>
  <si>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</si>
  <si>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</si>
  <si>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</si>
  <si>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</si>
  <si>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</si>
  <si>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</si>
  <si>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</si>
  <si>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</si>
  <si>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</si>
  <si>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</si>
  <si>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</si>
  <si>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</si>
  <si>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</si>
  <si>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</si>
  <si>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</si>
  <si>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</si>
  <si>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</si>
  <si>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</si>
  <si>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</si>
  <si>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</si>
  <si>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</si>
  <si>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</si>
  <si>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</si>
  <si>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</si>
  <si>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</si>
  <si>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</si>
  <si>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</si>
  <si>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</si>
  <si>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</si>
  <si>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</si>
  <si>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</si>
  <si>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</si>
  <si>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</si>
  <si>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</si>
  <si>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</si>
  <si>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</si>
  <si>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</si>
  <si>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</si>
  <si>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</si>
  <si>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</si>
  <si>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</si>
  <si>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</si>
  <si>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</si>
  <si>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</si>
  <si>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</si>
  <si>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</si>
  <si>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</si>
  <si>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</si>
  <si>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</si>
  <si>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</si>
  <si>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</si>
  <si>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</si>
  <si>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</si>
  <si>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</si>
  <si>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</si>
  <si>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</si>
  <si>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</si>
  <si>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</si>
  <si>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</si>
  <si>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</si>
  <si>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</si>
  <si>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</si>
  <si>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</si>
  <si>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</si>
  <si>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</si>
  <si>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</si>
  <si>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</si>
  <si>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</si>
  <si>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</si>
  <si>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</si>
  <si>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</si>
  <si>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</si>
  <si>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</si>
  <si>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</si>
  <si>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</si>
  <si>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</si>
  <si>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</si>
  <si>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</si>
  <si>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</si>
  <si>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</si>
  <si>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</si>
  <si>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</si>
  <si>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</si>
  <si>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</si>
  <si>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</si>
  <si>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</si>
  <si>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</si>
  <si>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</si>
  <si>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</si>
  <si>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</si>
  <si>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</si>
  <si>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</si>
  <si>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</si>
  <si>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</si>
  <si>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</si>
  <si>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</si>
  <si>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</si>
  <si>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</si>
  <si>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</si>
  <si>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</si>
  <si>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</si>
  <si>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</si>
  <si>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</si>
  <si>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</si>
  <si>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</si>
  <si>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</si>
  <si>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</si>
  <si>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</si>
  <si>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</si>
  <si>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</si>
  <si>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</si>
  <si>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</si>
  <si>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</si>
  <si>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</si>
  <si>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</si>
  <si>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</si>
  <si>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</si>
  <si>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</si>
  <si>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</si>
  <si>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</si>
  <si>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</si>
  <si>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</si>
  <si>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</si>
  <si>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</si>
  <si>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</si>
  <si>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</si>
  <si>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</si>
  <si>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</si>
  <si>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</si>
  <si>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</si>
  <si>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</si>
  <si>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</si>
  <si>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</si>
  <si>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</si>
  <si>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</si>
  <si>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</si>
  <si>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</si>
  <si>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</si>
  <si>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</si>
  <si>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</si>
  <si>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</si>
  <si>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</si>
  <si>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</si>
  <si>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</si>
  <si>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</si>
  <si>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</si>
  <si>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</si>
  <si>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</si>
  <si>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</si>
  <si>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</si>
  <si>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</si>
  <si>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</si>
  <si>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</si>
  <si>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</si>
  <si>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</si>
  <si>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</si>
  <si>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</si>
  <si>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</si>
  <si>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</si>
  <si>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</si>
  <si>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</si>
  <si>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</si>
  <si>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</si>
  <si>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</si>
  <si>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</si>
  <si>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</si>
  <si>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</si>
  <si>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</si>
  <si>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</si>
  <si>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</si>
  <si>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</si>
  <si>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</si>
  <si>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</si>
  <si>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</si>
  <si>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</si>
  <si>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</si>
  <si>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</si>
  <si>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</si>
  <si>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</si>
  <si>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</si>
  <si>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</si>
  <si>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</si>
  <si>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</si>
  <si>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</si>
  <si>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</si>
  <si>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</si>
  <si>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</si>
  <si>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</si>
  <si>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</si>
  <si>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</si>
  <si>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</si>
  <si>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</si>
  <si>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</si>
  <si>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</si>
  <si>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</si>
  <si>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</si>
  <si>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</si>
  <si>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</si>
  <si>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</si>
  <si>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</si>
  <si>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</si>
  <si>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</si>
  <si>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</si>
  <si>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</si>
  <si>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</si>
  <si>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</si>
  <si>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</si>
  <si>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</si>
  <si>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</si>
  <si>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</si>
  <si>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</si>
  <si>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</si>
  <si>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</si>
  <si>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</si>
  <si>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</si>
  <si>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</si>
  <si>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</si>
  <si>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</si>
  <si>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</si>
  <si>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</si>
  <si>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</si>
  <si>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</si>
  <si>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</si>
  <si>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</si>
  <si>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</si>
  <si>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</si>
  <si>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</si>
  <si>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</si>
  <si>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</si>
  <si>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</si>
  <si>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</si>
  <si>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</si>
  <si>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</si>
  <si>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</si>
  <si>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</si>
  <si>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</si>
  <si>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</si>
  <si>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</si>
  <si>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</si>
  <si>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</si>
  <si>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</si>
  <si>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</si>
  <si>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</si>
  <si>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</si>
  <si>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</si>
  <si>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</si>
  <si>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</si>
  <si>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</si>
  <si>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</si>
  <si>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</si>
  <si>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</si>
  <si>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</si>
  <si>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</si>
  <si>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</si>
  <si>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</si>
  <si>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</si>
  <si>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</si>
  <si>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</si>
  <si>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</si>
  <si>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</si>
  <si>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</si>
  <si>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</si>
  <si>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</si>
  <si>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</si>
  <si>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</si>
  <si>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</si>
  <si>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</si>
  <si>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</si>
  <si>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</si>
  <si>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</si>
  <si>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</si>
  <si>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</si>
  <si>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</si>
  <si>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</si>
  <si>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</si>
  <si>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</si>
  <si>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</si>
  <si>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</si>
  <si>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</si>
  <si>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</si>
  <si>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</si>
  <si>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</si>
  <si>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</si>
  <si>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</si>
  <si>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</si>
  <si>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</si>
  <si>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</si>
  <si>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</si>
  <si>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</si>
  <si>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</si>
  <si>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</si>
  <si>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</si>
  <si>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</si>
  <si>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</si>
  <si>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</si>
  <si>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</si>
  <si>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</si>
  <si>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</si>
  <si>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</si>
  <si>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</si>
  <si>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</si>
  <si>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</si>
  <si>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</si>
  <si>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</si>
  <si>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</si>
  <si>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</si>
  <si>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</si>
  <si>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</si>
  <si>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</si>
  <si>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</si>
  <si>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</si>
  <si>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</si>
  <si>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</si>
  <si>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</si>
  <si>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</si>
  <si>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</si>
  <si>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</si>
  <si>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</si>
  <si>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</si>
  <si>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</si>
  <si>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</si>
  <si>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</si>
  <si>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</si>
  <si>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</si>
  <si>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</si>
  <si>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</si>
  <si>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</si>
  <si>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</si>
  <si>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</si>
  <si>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</si>
  <si>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</si>
  <si>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</si>
  <si>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</si>
  <si>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</si>
  <si>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</si>
  <si>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</si>
  <si>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</si>
  <si>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</si>
  <si>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</si>
  <si>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</si>
  <si>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</si>
  <si>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</si>
  <si>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</si>
  <si>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</si>
  <si>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</si>
  <si>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</si>
  <si>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</si>
  <si>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</si>
  <si>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</si>
  <si>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</si>
  <si>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</si>
  <si>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</si>
  <si>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</si>
  <si>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</si>
  <si>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</si>
  <si>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</si>
  <si>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</si>
  <si>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</si>
  <si>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</si>
  <si>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</si>
  <si>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</si>
  <si>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</si>
  <si>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</si>
  <si>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</si>
  <si>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</si>
  <si>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</si>
  <si>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</si>
  <si>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</si>
  <si>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</si>
  <si>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</si>
  <si>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</si>
  <si>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</si>
  <si>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</si>
  <si>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</si>
  <si>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</si>
  <si>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</si>
  <si>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</si>
  <si>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</si>
  <si>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</si>
  <si>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</si>
  <si>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</si>
  <si>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</si>
  <si>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</si>
  <si>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</si>
  <si>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</si>
  <si>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</si>
  <si>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</si>
  <si>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</si>
  <si>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</si>
  <si>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</si>
  <si>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</si>
  <si>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</si>
  <si>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</si>
  <si>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</si>
  <si>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</si>
  <si>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</si>
  <si>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</si>
  <si>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</si>
  <si>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</si>
  <si>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</si>
  <si>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</si>
  <si>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</si>
  <si>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</si>
  <si>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</si>
  <si>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</si>
  <si>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</si>
  <si>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</si>
  <si>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</si>
  <si>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</si>
  <si>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</si>
  <si>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</si>
  <si>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</si>
  <si>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</si>
  <si>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</si>
  <si>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</si>
  <si>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</si>
  <si>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</si>
  <si>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</si>
  <si>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</si>
  <si>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</si>
  <si>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</si>
  <si>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</si>
  <si>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</si>
  <si>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</si>
  <si>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</si>
  <si>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</si>
  <si>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</si>
  <si>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</si>
  <si>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</si>
  <si>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</si>
  <si>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</si>
  <si>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</si>
  <si>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</si>
  <si>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</si>
  <si>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</si>
  <si>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</si>
  <si>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</si>
  <si>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</si>
  <si>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</si>
  <si>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</si>
  <si>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</si>
  <si>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</si>
  <si>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</si>
  <si>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</si>
  <si>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</si>
  <si>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</si>
  <si>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</si>
  <si>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</si>
  <si>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</si>
  <si>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</si>
  <si>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</si>
  <si>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</si>
  <si>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</si>
  <si>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</si>
  <si>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</si>
  <si>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</si>
  <si>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</si>
  <si>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</si>
  <si>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</si>
  <si>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</si>
  <si>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</si>
  <si>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</si>
  <si>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</si>
  <si>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</si>
  <si>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</si>
  <si>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</si>
  <si>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</si>
  <si>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</si>
  <si>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</si>
  <si>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</si>
  <si>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</si>
  <si>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</si>
  <si>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</si>
  <si>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</si>
  <si>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</si>
  <si>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</si>
  <si>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</si>
  <si>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</si>
  <si>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</si>
  <si>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</si>
  <si>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</si>
  <si>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</si>
  <si>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</si>
  <si>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</si>
  <si>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</si>
  <si>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</si>
  <si>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</si>
  <si>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</si>
  <si>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</si>
  <si>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</si>
  <si>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</si>
  <si>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</si>
  <si>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</si>
  <si>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</si>
  <si>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</si>
  <si>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</si>
  <si>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</si>
  <si>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</si>
  <si>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</si>
  <si>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</si>
  <si>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</si>
  <si>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</si>
  <si>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</si>
  <si>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</si>
  <si>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</si>
  <si>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</si>
  <si>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</si>
  <si>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</si>
  <si>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</si>
  <si>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</si>
  <si>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</si>
  <si>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</si>
  <si>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</si>
  <si>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</si>
  <si>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</si>
  <si>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</si>
  <si>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</si>
  <si>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</si>
  <si>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</si>
  <si>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</si>
  <si>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</si>
  <si>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</si>
  <si>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</si>
  <si>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</si>
  <si>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</si>
  <si>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</si>
  <si>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</si>
  <si>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</si>
  <si>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</si>
  <si>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</si>
  <si>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</si>
  <si>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</si>
  <si>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</si>
  <si>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</si>
  <si>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</si>
  <si>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</si>
  <si>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</si>
  <si>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</si>
  <si>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</si>
  <si>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</si>
  <si>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</si>
  <si>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</si>
  <si>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</si>
  <si>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</si>
  <si>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</si>
  <si>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</si>
  <si>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</si>
  <si>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</si>
  <si>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</si>
  <si>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</si>
  <si>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</si>
  <si>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</si>
  <si>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</si>
  <si>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</si>
  <si>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</si>
  <si>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</si>
  <si>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</si>
  <si>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</si>
  <si>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</si>
  <si>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</si>
  <si>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</si>
  <si>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</si>
  <si>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</si>
  <si>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</si>
  <si>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</si>
  <si>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</si>
  <si>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</si>
  <si>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</si>
  <si>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</si>
  <si>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</si>
  <si>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</si>
  <si>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</si>
  <si>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</si>
  <si>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</si>
  <si>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</si>
  <si>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</si>
  <si>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</si>
  <si>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</si>
  <si>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</si>
  <si>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</si>
  <si>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</si>
  <si>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</si>
  <si>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</si>
  <si>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</si>
  <si>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</si>
  <si>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</si>
  <si>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</si>
  <si>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</si>
  <si>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</si>
  <si>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</si>
  <si>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</si>
  <si>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</si>
  <si>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</si>
  <si>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</si>
  <si>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</si>
  <si>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</si>
  <si>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</si>
  <si>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</si>
  <si>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</si>
  <si>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</si>
  <si>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</si>
  <si>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</si>
  <si>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</si>
  <si>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</si>
  <si>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</si>
  <si>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</si>
  <si>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</si>
  <si>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</si>
  <si>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</si>
  <si>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</si>
  <si>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</si>
  <si>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</si>
  <si>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</si>
  <si>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</si>
  <si>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</si>
  <si>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</si>
  <si>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</si>
  <si>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</si>
  <si>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</si>
  <si>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</si>
  <si>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</si>
  <si>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</si>
  <si>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</si>
  <si>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</si>
  <si>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</si>
  <si>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</si>
  <si>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</si>
  <si>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</si>
  <si>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</si>
  <si>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</si>
  <si>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</si>
  <si>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</si>
  <si>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</si>
  <si>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</si>
  <si>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</si>
  <si>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</si>
  <si>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</si>
  <si>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</si>
  <si>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</si>
  <si>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</si>
  <si>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</si>
  <si>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</si>
  <si>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</si>
  <si>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</si>
  <si>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</si>
  <si>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</si>
  <si>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</si>
  <si>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</si>
  <si>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</si>
  <si>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</si>
  <si>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</si>
  <si>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</si>
  <si>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</si>
  <si>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</si>
  <si>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</si>
  <si>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</si>
  <si>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</si>
  <si>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</si>
  <si>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</si>
  <si>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</si>
  <si>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</si>
  <si>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</si>
  <si>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</si>
  <si>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</si>
  <si>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</si>
  <si>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</si>
  <si>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</si>
  <si>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</si>
  <si>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</si>
  <si>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</si>
  <si>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</si>
  <si>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</si>
  <si>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</si>
  <si>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</si>
  <si>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</si>
  <si>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</si>
  <si>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</si>
  <si>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</si>
  <si>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</si>
  <si>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</si>
  <si>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</si>
  <si>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</si>
  <si>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</si>
  <si>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</si>
  <si>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</si>
  <si>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</si>
  <si>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</si>
  <si>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</si>
  <si>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</si>
  <si>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</si>
  <si>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</si>
  <si>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</si>
  <si>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</si>
  <si>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</si>
  <si>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</si>
  <si>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</si>
  <si>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</si>
  <si>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</si>
  <si>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</si>
  <si>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</si>
  <si>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</si>
  <si>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</si>
  <si>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</si>
  <si>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</si>
  <si>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</si>
  <si>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</si>
  <si>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</si>
  <si>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</si>
  <si>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</si>
  <si>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</si>
  <si>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</si>
  <si>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</si>
  <si>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</si>
  <si>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</si>
  <si>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</si>
  <si>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</si>
  <si>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</si>
  <si>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</si>
  <si>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</si>
  <si>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</si>
  <si>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</si>
  <si>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</si>
  <si>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</si>
  <si>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</si>
  <si>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</si>
  <si>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</si>
  <si>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</si>
  <si>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</si>
  <si>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</si>
  <si>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</si>
  <si>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</si>
  <si>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</si>
  <si>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</si>
  <si>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</si>
  <si>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</si>
  <si>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</si>
  <si>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</si>
  <si>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</si>
  <si>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</si>
  <si>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</si>
  <si>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</si>
  <si>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</si>
  <si>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</si>
  <si>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</si>
  <si>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</si>
  <si>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</si>
  <si>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</si>
  <si>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</si>
  <si>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</si>
  <si>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</si>
  <si>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</si>
  <si>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</si>
  <si>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</si>
  <si>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</si>
  <si>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</si>
  <si>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</si>
  <si>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</si>
  <si>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</si>
  <si>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</si>
  <si>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</si>
  <si>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</si>
  <si>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</si>
  <si>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</si>
  <si>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</si>
  <si>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</si>
  <si>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</si>
  <si>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</si>
  <si>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</si>
  <si>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</si>
  <si>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</si>
  <si>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</si>
  <si>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</si>
  <si>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</si>
  <si>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</si>
  <si>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</si>
  <si>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</si>
  <si>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</si>
  <si>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</si>
  <si>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</si>
  <si>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</si>
  <si>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</si>
  <si>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</si>
  <si>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</si>
  <si>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</si>
  <si>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</si>
  <si>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</si>
  <si>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</si>
  <si>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</si>
  <si>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</si>
  <si>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</si>
  <si>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</si>
  <si>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</si>
  <si>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</si>
  <si>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</si>
  <si>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</si>
  <si>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</si>
  <si>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</si>
  <si>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</si>
  <si>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</si>
  <si>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</si>
  <si>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</si>
  <si>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</si>
  <si>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</si>
  <si>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</si>
  <si>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</si>
  <si>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</si>
  <si>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</si>
  <si>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</si>
  <si>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</si>
  <si>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</si>
  <si>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</si>
  <si>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</si>
  <si>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</si>
  <si>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</si>
  <si>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</si>
  <si>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</si>
  <si>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</si>
  <si>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</si>
  <si>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</si>
  <si>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</si>
  <si>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</si>
  <si>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</si>
  <si>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</si>
  <si>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</si>
  <si>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</si>
  <si>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</si>
  <si>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</si>
  <si>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</si>
  <si>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</si>
  <si>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</si>
  <si>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</si>
  <si>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</si>
  <si>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</si>
  <si>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</si>
  <si>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</si>
  <si>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</si>
  <si>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</si>
  <si>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</si>
  <si>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</si>
  <si>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</si>
  <si>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</si>
  <si>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</si>
  <si>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</si>
  <si>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</si>
  <si>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</si>
  <si>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</si>
  <si>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</si>
  <si>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</si>
  <si>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</si>
  <si>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</si>
  <si>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</si>
  <si>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</si>
  <si>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</si>
  <si>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</si>
  <si>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</si>
  <si>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</si>
  <si>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</si>
  <si>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</si>
  <si>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</si>
  <si>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</si>
  <si>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</si>
  <si>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</si>
  <si>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</si>
  <si>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</si>
  <si>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</si>
  <si>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</si>
  <si>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</si>
  <si>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</si>
  <si>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</si>
  <si>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</si>
  <si>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</si>
  <si>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</si>
  <si>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</si>
  <si>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</si>
  <si>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</si>
  <si>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</si>
  <si>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</si>
  <si>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</si>
  <si>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</si>
  <si>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</si>
  <si>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</si>
  <si>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</si>
  <si>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</si>
  <si>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</si>
  <si>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</si>
  <si>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</si>
  <si>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</si>
  <si>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</si>
  <si>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</si>
  <si>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</si>
  <si>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</si>
  <si>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</si>
  <si>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</si>
  <si>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</si>
  <si>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</si>
  <si>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</si>
  <si>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</si>
  <si>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</si>
  <si>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</si>
  <si>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</si>
  <si>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</si>
  <si>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</si>
  <si>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</si>
  <si>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</si>
  <si>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</si>
  <si>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</si>
  <si>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</si>
  <si>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</si>
  <si>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</si>
  <si>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</si>
  <si>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</si>
  <si>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</si>
  <si>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</si>
  <si>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</si>
  <si>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</si>
  <si>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</si>
  <si>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</si>
  <si>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</si>
  <si>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</si>
  <si>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</si>
  <si>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</si>
  <si>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</si>
  <si>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</si>
  <si>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</si>
  <si>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</si>
  <si>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</si>
  <si>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</si>
  <si>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</si>
  <si>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</si>
  <si>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</si>
  <si>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</si>
  <si>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</si>
  <si>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</si>
  <si>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</si>
  <si>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</si>
  <si>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</si>
  <si>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</si>
  <si>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</si>
  <si>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</si>
  <si>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</si>
  <si>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</si>
  <si>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</si>
  <si>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</si>
  <si>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</si>
  <si>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</si>
  <si>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</si>
  <si>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</si>
  <si>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</si>
  <si>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</si>
  <si>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</si>
  <si>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</si>
  <si>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</si>
  <si>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</si>
  <si>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</si>
  <si>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</si>
  <si>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</si>
  <si>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</si>
  <si>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</si>
  <si>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</si>
  <si>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</si>
  <si>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</si>
  <si>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</si>
  <si>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</si>
  <si>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</si>
  <si>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</si>
  <si>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</si>
  <si>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</si>
  <si>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</si>
  <si>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</si>
  <si>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</si>
  <si>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</si>
  <si>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</si>
  <si>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</si>
  <si>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</si>
  <si>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</si>
  <si>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</si>
  <si>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</si>
  <si>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</si>
  <si>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</si>
  <si>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</si>
  <si>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</si>
  <si>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</si>
  <si>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</si>
  <si>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</si>
  <si>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</si>
  <si>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</si>
  <si>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</si>
  <si>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</si>
  <si>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</si>
  <si>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</si>
  <si>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</si>
  <si>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</si>
  <si>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</si>
  <si>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</si>
  <si>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</si>
  <si>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</si>
  <si>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</si>
  <si>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</si>
  <si>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</si>
  <si>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</si>
  <si>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</si>
  <si>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</si>
  <si>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</si>
  <si>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</si>
  <si>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</si>
  <si>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</si>
  <si>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</si>
  <si>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</si>
  <si>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</si>
  <si>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</si>
  <si>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</si>
  <si>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</si>
  <si>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</si>
  <si>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</si>
  <si>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</si>
  <si>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</si>
  <si>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</si>
  <si>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</si>
  <si>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</si>
  <si>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</si>
  <si>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</si>
  <si>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</si>
  <si>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</si>
  <si>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</si>
  <si>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</si>
  <si>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</si>
  <si>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</si>
  <si>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</si>
  <si>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</si>
  <si>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</si>
  <si>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</si>
  <si>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</si>
  <si>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</si>
  <si>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</si>
  <si>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</si>
  <si>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</si>
  <si>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</si>
  <si>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</si>
  <si>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</si>
  <si>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</si>
  <si>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</si>
  <si>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</si>
  <si>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</si>
  <si>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</si>
  <si>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</si>
  <si>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</si>
  <si>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</si>
  <si>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</si>
  <si>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</si>
  <si>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</si>
  <si>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</si>
  <si>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</si>
  <si>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</si>
  <si>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</si>
  <si>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</si>
  <si>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</si>
  <si>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</si>
  <si>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</si>
  <si>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</si>
  <si>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</si>
  <si>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</si>
  <si>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</si>
  <si>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</si>
  <si>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</si>
  <si>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</si>
  <si>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</si>
  <si>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</si>
  <si>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</si>
  <si>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</si>
  <si>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</si>
  <si>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</si>
  <si>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</si>
  <si>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</si>
  <si>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</si>
  <si>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</si>
  <si>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</si>
  <si>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</si>
  <si>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</si>
  <si>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</si>
  <si>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</si>
  <si>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</si>
  <si>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</si>
  <si>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</si>
  <si>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</si>
  <si>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</si>
  <si>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</si>
  <si>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</si>
  <si>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</si>
  <si>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</si>
  <si>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</si>
  <si>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</si>
  <si>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</si>
  <si>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</si>
  <si>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</si>
  <si>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</si>
  <si>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</si>
  <si>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</si>
  <si>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</si>
  <si>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</si>
  <si>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</si>
  <si>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</si>
  <si>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</si>
  <si>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</si>
  <si>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</si>
  <si>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</si>
  <si>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</si>
  <si>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</si>
  <si>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</si>
  <si>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</si>
  <si>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</si>
  <si>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</si>
  <si>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</si>
  <si>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</si>
  <si>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</si>
  <si>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</si>
  <si>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</si>
  <si>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</si>
  <si>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</si>
  <si>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</si>
  <si>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</si>
  <si>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</si>
  <si>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</si>
  <si>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</si>
  <si>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</si>
  <si>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</si>
  <si>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</si>
  <si>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</si>
  <si>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</si>
  <si>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</si>
  <si>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</si>
  <si>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</si>
  <si>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</si>
  <si>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</si>
  <si>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</si>
  <si>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</si>
  <si>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</si>
  <si>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</si>
  <si>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</si>
  <si>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</si>
  <si>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</si>
  <si>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</si>
  <si>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</si>
  <si>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</si>
  <si>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</si>
  <si>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</si>
  <si>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</si>
  <si>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</si>
  <si>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</si>
  <si>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</si>
  <si>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</si>
  <si>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</si>
  <si>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</si>
  <si>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</si>
  <si>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</si>
  <si>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</si>
  <si>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</si>
  <si>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</si>
  <si>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</si>
  <si>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</si>
  <si>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</si>
  <si>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</si>
  <si>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</si>
  <si>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</si>
  <si>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</si>
  <si>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</si>
  <si>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</si>
  <si>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</si>
  <si>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</si>
  <si>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</si>
  <si>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</si>
  <si>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</si>
  <si>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</si>
  <si>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</si>
  <si>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</si>
  <si>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</si>
  <si>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</si>
  <si>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</si>
  <si>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</si>
  <si>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</si>
  <si>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</si>
  <si>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</si>
  <si>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</si>
  <si>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</si>
  <si>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</si>
  <si>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</si>
  <si>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</si>
  <si>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</si>
  <si>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</si>
  <si>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</si>
  <si>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</si>
  <si>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</si>
  <si>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</si>
  <si>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</si>
  <si>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</si>
  <si>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</si>
  <si>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</si>
  <si>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</si>
  <si>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</si>
  <si>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</si>
  <si>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</si>
  <si>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</si>
  <si>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</si>
  <si>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</si>
  <si>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</si>
  <si>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</si>
  <si>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</si>
  <si>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</si>
  <si>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</si>
  <si>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</si>
  <si>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</si>
  <si>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</si>
  <si>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</si>
  <si>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</si>
  <si>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</si>
  <si>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</si>
  <si>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</si>
  <si>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</si>
  <si>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</si>
  <si>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</si>
  <si>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</si>
  <si>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</si>
  <si>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</si>
  <si>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</si>
  <si>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</si>
  <si>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</si>
  <si>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</si>
  <si>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</si>
  <si>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</si>
  <si>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</si>
  <si>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</si>
  <si>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</si>
  <si>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</si>
  <si>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</si>
  <si>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</si>
  <si>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</si>
  <si>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</si>
  <si>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</si>
  <si>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</si>
  <si>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</si>
  <si>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</si>
  <si>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</si>
  <si>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</si>
  <si>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</si>
  <si>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</si>
  <si>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</si>
  <si>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</si>
  <si>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</si>
  <si>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</si>
  <si>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</si>
  <si>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</si>
  <si>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</si>
  <si>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</si>
  <si>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</si>
  <si>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</si>
  <si>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</si>
  <si>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</si>
  <si>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</si>
  <si>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</si>
  <si>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</si>
  <si>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</si>
  <si>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</si>
  <si>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</si>
  <si>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</si>
  <si>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</si>
  <si>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</si>
  <si>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</si>
  <si>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</si>
  <si>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</si>
  <si>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</si>
  <si>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</si>
  <si>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</si>
  <si>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</si>
  <si>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</si>
  <si>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</si>
  <si>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</si>
  <si>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</si>
  <si>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</si>
  <si>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</si>
  <si>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</si>
  <si>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</si>
  <si>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</si>
  <si>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</si>
  <si>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</si>
  <si>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</si>
  <si>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</si>
  <si>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</si>
  <si>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</si>
  <si>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</si>
  <si>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</si>
  <si>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</si>
  <si>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</si>
  <si>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</si>
  <si>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</si>
  <si>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</si>
  <si>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</si>
  <si>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</si>
  <si>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</si>
  <si>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</si>
  <si>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</si>
  <si>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</si>
  <si>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</si>
  <si>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</si>
  <si>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</si>
  <si>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</si>
  <si>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</si>
  <si>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</si>
  <si>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</si>
  <si>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</si>
  <si>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</si>
  <si>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</si>
  <si>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</si>
  <si>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</si>
  <si>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</si>
  <si>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</si>
  <si>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</si>
  <si>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</si>
  <si>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</si>
  <si>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</si>
  <si>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</si>
  <si>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</si>
  <si>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</si>
  <si>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</si>
  <si>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</si>
  <si>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</si>
  <si>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</si>
  <si>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</si>
  <si>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</si>
  <si>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</si>
  <si>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</si>
  <si>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</si>
  <si>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</si>
  <si>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</si>
  <si>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</si>
  <si>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</si>
  <si>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</si>
  <si>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</si>
  <si>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</si>
  <si>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</si>
  <si>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</si>
  <si>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</si>
  <si>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</si>
  <si>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</si>
  <si>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</si>
  <si>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</si>
  <si>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</si>
  <si>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</si>
  <si>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</si>
  <si>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</si>
  <si>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</si>
  <si>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</si>
  <si>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</si>
  <si>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</si>
  <si>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</si>
  <si>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</si>
  <si>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</si>
  <si>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</si>
  <si>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</si>
  <si>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</si>
  <si>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</si>
  <si>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</si>
  <si>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</si>
  <si>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</si>
  <si>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</si>
  <si>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</si>
  <si>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</si>
  <si>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</si>
  <si>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</si>
  <si>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</si>
  <si>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</si>
  <si>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</si>
  <si>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</si>
  <si>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</si>
  <si>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</si>
  <si>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</si>
  <si>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</si>
  <si>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</si>
  <si>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</si>
  <si>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</si>
  <si>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</si>
  <si>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</si>
  <si>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</si>
  <si>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</si>
  <si>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</si>
  <si>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</si>
  <si>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</si>
  <si>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</si>
  <si>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</si>
  <si>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</si>
  <si>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</si>
  <si>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</si>
  <si>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</si>
  <si>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</si>
  <si>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</si>
  <si>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</si>
  <si>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</si>
  <si>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</si>
  <si>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</si>
  <si>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</si>
  <si>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</si>
  <si>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</si>
  <si>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</si>
  <si>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</si>
  <si>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</si>
  <si>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</si>
  <si>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</si>
  <si>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</si>
  <si>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</si>
  <si>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</si>
  <si>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</si>
  <si>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</si>
  <si>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</si>
  <si>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</si>
  <si>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</si>
  <si>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</si>
  <si>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</si>
  <si>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</si>
  <si>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</si>
  <si>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</si>
  <si>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</si>
  <si>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</si>
  <si>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</si>
  <si>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</si>
  <si>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</si>
  <si>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</si>
  <si>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</si>
  <si>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</si>
  <si>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</si>
  <si>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</si>
  <si>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</si>
  <si>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</si>
  <si>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</si>
  <si>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</si>
  <si>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</si>
  <si>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</si>
  <si>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</si>
  <si>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</si>
  <si>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</si>
  <si>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</si>
  <si>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</si>
  <si>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</si>
  <si>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</si>
  <si>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</si>
  <si>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</si>
  <si>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</si>
  <si>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</si>
  <si>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</si>
  <si>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</si>
  <si>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</si>
  <si>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</si>
  <si>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</si>
  <si>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</si>
  <si>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</si>
  <si>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</si>
  <si>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</si>
  <si>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</si>
  <si>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</si>
  <si>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</si>
  <si>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</si>
  <si>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</si>
  <si>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</si>
  <si>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</si>
  <si>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</si>
  <si>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</si>
  <si>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</si>
  <si>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</si>
  <si>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</si>
  <si>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</si>
  <si>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</si>
  <si>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</si>
  <si>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</si>
  <si>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</si>
  <si>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</si>
  <si>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</si>
  <si>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</si>
  <si>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</si>
  <si>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</si>
  <si>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</si>
  <si>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</si>
  <si>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</si>
  <si>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</si>
  <si>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</si>
  <si>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</si>
  <si>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</si>
  <si>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</si>
  <si>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</si>
  <si>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</si>
  <si>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</si>
  <si>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</si>
  <si>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</si>
  <si>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</si>
  <si>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</si>
  <si>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</si>
  <si>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</si>
  <si>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</si>
  <si>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</si>
  <si>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</si>
  <si>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</si>
  <si>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</si>
  <si>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</si>
  <si>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</si>
  <si>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</si>
  <si>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</si>
  <si>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</si>
  <si>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</si>
  <si>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</si>
  <si>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</si>
  <si>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</si>
  <si>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</si>
  <si>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</si>
  <si>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</si>
  <si>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</si>
  <si>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</si>
  <si>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</si>
  <si>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</si>
  <si>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</si>
  <si>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</si>
  <si>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</si>
  <si>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</si>
  <si>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</si>
  <si>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</si>
  <si>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</si>
  <si>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</si>
  <si>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</si>
  <si>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</si>
  <si>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</si>
  <si>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</si>
  <si>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</si>
  <si>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</si>
  <si>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</si>
  <si>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</si>
  <si>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</si>
  <si>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</si>
  <si>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</si>
  <si>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</si>
  <si>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</si>
  <si>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</si>
  <si>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</si>
  <si>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</si>
  <si>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</si>
  <si>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</si>
  <si>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</si>
  <si>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</si>
  <si>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</si>
  <si>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</si>
  <si>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</si>
  <si>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</si>
  <si>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</si>
  <si>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</si>
  <si>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</si>
  <si>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</si>
  <si>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</si>
  <si>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</si>
  <si>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</si>
  <si>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</si>
  <si>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</si>
  <si>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</si>
  <si>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</si>
  <si>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</si>
  <si>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</si>
  <si>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</si>
  <si>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</si>
  <si>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</si>
  <si>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</si>
  <si>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</si>
  <si>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</si>
  <si>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</si>
  <si>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</si>
  <si>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</si>
  <si>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</si>
  <si>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</si>
  <si>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</si>
  <si>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</si>
  <si>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</si>
  <si>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</si>
  <si>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</si>
  <si>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</si>
  <si>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</si>
  <si>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</si>
  <si>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</si>
  <si>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</si>
  <si>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</si>
  <si>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</si>
  <si>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</si>
  <si>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</si>
  <si>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</si>
  <si>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</si>
  <si>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</si>
  <si>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</si>
  <si>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</si>
  <si>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</si>
  <si>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</si>
  <si>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</si>
  <si>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</si>
  <si>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</si>
  <si>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</si>
  <si>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</si>
  <si>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</si>
  <si>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</si>
  <si>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</si>
  <si>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</si>
  <si>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</si>
  <si>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</si>
  <si>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</si>
  <si>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</si>
  <si>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</si>
  <si>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</si>
  <si>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</si>
  <si>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</si>
  <si>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</si>
  <si>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</si>
  <si>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</si>
  <si>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</si>
  <si>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</si>
  <si>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</si>
  <si>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</si>
  <si>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</si>
  <si>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</si>
  <si>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</si>
  <si>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</si>
  <si>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</si>
  <si>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</si>
  <si>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</si>
  <si>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</si>
  <si>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</si>
  <si>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</si>
  <si>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</si>
  <si>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</si>
  <si>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</si>
  <si>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</si>
  <si>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</si>
  <si>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</si>
  <si>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</si>
  <si>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</si>
  <si>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</si>
  <si>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</si>
  <si>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</si>
  <si>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</si>
  <si>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</si>
  <si>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</si>
  <si>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</si>
  <si>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</si>
  <si>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</si>
  <si>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</si>
  <si>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</si>
  <si>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</si>
  <si>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</si>
  <si>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</si>
  <si>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</si>
  <si>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</si>
  <si>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</si>
  <si>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</si>
  <si>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</si>
  <si>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</si>
  <si>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</si>
  <si>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</si>
  <si>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</si>
  <si>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</si>
  <si>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</si>
  <si>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</si>
  <si>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</si>
  <si>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</si>
  <si>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</si>
  <si>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</si>
  <si>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</si>
  <si>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</si>
  <si>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</si>
  <si>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</si>
  <si>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</si>
  <si>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</si>
  <si>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</si>
  <si>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</si>
  <si>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</si>
  <si>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</si>
  <si>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</si>
  <si>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</si>
  <si>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</si>
  <si>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</si>
  <si>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</si>
  <si>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</si>
  <si>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</si>
  <si>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</si>
  <si>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</si>
  <si>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</si>
  <si>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</si>
  <si>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</si>
  <si>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</si>
  <si>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</si>
  <si>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</si>
  <si>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</si>
  <si>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</si>
  <si>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</si>
  <si>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</si>
  <si>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</si>
  <si>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</si>
  <si>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</si>
  <si>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</si>
  <si>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</si>
  <si>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</si>
  <si>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</si>
  <si>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</si>
  <si>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</si>
  <si>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</si>
  <si>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</si>
  <si>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</si>
  <si>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</si>
  <si>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</si>
  <si>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</si>
  <si>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</si>
  <si>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</si>
  <si>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</si>
  <si>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</si>
  <si>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</si>
  <si>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</si>
  <si>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</si>
  <si>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</si>
  <si>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</si>
  <si>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</si>
  <si>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</si>
  <si>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</si>
  <si>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</si>
  <si>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</si>
  <si>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</si>
  <si>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</si>
  <si>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</si>
  <si>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</si>
  <si>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</si>
  <si>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</si>
  <si>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</si>
  <si>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</si>
  <si>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</si>
  <si>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</si>
  <si>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</si>
  <si>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</si>
  <si>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</si>
  <si>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</si>
  <si>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</si>
  <si>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</si>
  <si>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</si>
  <si>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</si>
  <si>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</si>
  <si>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</si>
  <si>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</si>
  <si>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</si>
  <si>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</si>
  <si>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</si>
  <si>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</si>
  <si>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</si>
  <si>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</si>
  <si>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</si>
  <si>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</si>
  <si>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</si>
  <si>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</si>
  <si>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</si>
  <si>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</si>
  <si>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</si>
  <si>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</si>
  <si>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</si>
  <si>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</si>
  <si>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</si>
  <si>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</si>
  <si>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</si>
  <si>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</si>
  <si>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</si>
  <si>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</si>
  <si>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</si>
  <si>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</si>
  <si>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</si>
  <si>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</si>
  <si>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</si>
  <si>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</si>
  <si>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</si>
  <si>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</si>
  <si>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</si>
  <si>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</si>
  <si>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</si>
  <si>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</si>
  <si>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</si>
  <si>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</si>
  <si>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</si>
  <si>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</si>
  <si>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</si>
  <si>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</si>
  <si>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</si>
  <si>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</si>
  <si>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</si>
  <si>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</si>
  <si>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</si>
  <si>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</si>
  <si>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</si>
  <si>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</si>
  <si>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</si>
  <si>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</si>
  <si>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</si>
  <si>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</si>
  <si>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</si>
  <si>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</si>
  <si>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</si>
  <si>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</si>
  <si>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</si>
  <si>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</si>
  <si>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</si>
  <si>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</si>
  <si>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</si>
  <si>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</si>
  <si>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</si>
  <si>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</si>
  <si>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</si>
  <si>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</si>
  <si>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</si>
  <si>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</si>
  <si>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</si>
  <si>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</si>
  <si>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</si>
  <si>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</si>
  <si>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</si>
  <si>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</si>
  <si>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</si>
  <si>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</si>
  <si>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</si>
  <si>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</si>
  <si>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</si>
  <si>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</si>
  <si>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</si>
  <si>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</si>
  <si>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</si>
  <si>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</si>
  <si>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</si>
  <si>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</si>
  <si>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</si>
  <si>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</si>
  <si>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</si>
  <si>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</si>
  <si>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</si>
  <si>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</si>
  <si>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</si>
  <si>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</si>
  <si>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</si>
  <si>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</si>
  <si>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</si>
  <si>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</si>
  <si>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</si>
  <si>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</si>
  <si>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</si>
  <si>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</si>
  <si>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</si>
  <si>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</si>
  <si>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</si>
  <si>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</si>
  <si>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</si>
  <si>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</si>
  <si>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</si>
  <si>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</si>
  <si>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</si>
  <si>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</si>
  <si>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</si>
  <si>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</si>
  <si>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</si>
  <si>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</si>
  <si>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</si>
  <si>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</si>
  <si>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</si>
  <si>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</si>
  <si>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</si>
  <si>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</si>
  <si>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</si>
  <si>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</si>
  <si>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</si>
  <si>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</si>
  <si>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</si>
  <si>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</si>
  <si>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</si>
  <si>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</si>
  <si>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</si>
  <si>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</si>
  <si>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</si>
  <si>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</si>
  <si>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</si>
  <si>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</si>
  <si>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</si>
  <si>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</si>
  <si>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</si>
  <si>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</si>
  <si>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</si>
  <si>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</si>
  <si>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</si>
  <si>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</si>
  <si>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</si>
  <si>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</si>
  <si>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</si>
  <si>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</si>
  <si>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</si>
  <si>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</si>
  <si>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</si>
  <si>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</si>
  <si>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</si>
  <si>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</si>
  <si>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</si>
  <si>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</si>
  <si>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</si>
  <si>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</si>
  <si>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</si>
  <si>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</si>
  <si>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</si>
  <si>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</si>
  <si>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</si>
  <si>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</si>
  <si>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</si>
  <si>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</si>
  <si>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</si>
  <si>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</si>
  <si>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</si>
  <si>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</si>
  <si>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</si>
  <si>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</si>
  <si>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</si>
  <si>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</si>
  <si>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</si>
  <si>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</si>
  <si>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</si>
  <si>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</si>
  <si>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</si>
  <si>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</si>
  <si>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</si>
  <si>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</si>
  <si>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</si>
  <si>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</si>
  <si>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</si>
  <si>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</si>
  <si>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</si>
  <si>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</si>
  <si>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</si>
  <si>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</si>
  <si>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</si>
  <si>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</si>
  <si>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</si>
  <si>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</si>
  <si>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</si>
  <si>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</si>
  <si>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</si>
  <si>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</si>
  <si>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</si>
  <si>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</si>
  <si>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</si>
  <si>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</si>
  <si>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</si>
  <si>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</si>
  <si>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</si>
  <si>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</si>
  <si>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</si>
  <si>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</si>
  <si>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</si>
  <si>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</si>
  <si>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</si>
  <si>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</si>
  <si>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</si>
  <si>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</si>
  <si>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</si>
  <si>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</si>
  <si>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</si>
  <si>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</si>
  <si>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</si>
  <si>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</si>
  <si>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</si>
  <si>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</si>
  <si>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</si>
  <si>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</si>
  <si>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</si>
  <si>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</si>
  <si>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</si>
  <si>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</si>
  <si>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</si>
  <si>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</si>
  <si>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</si>
  <si>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</si>
  <si>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</si>
  <si>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</si>
  <si>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</si>
  <si>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</si>
  <si>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</si>
  <si>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</si>
  <si>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</si>
  <si>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</si>
  <si>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</si>
  <si>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</si>
  <si>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</si>
  <si>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</si>
  <si>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</si>
  <si>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</si>
  <si>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</si>
  <si>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</si>
  <si>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</si>
  <si>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</si>
  <si>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</si>
  <si>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</si>
  <si>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</si>
  <si>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</si>
  <si>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</si>
  <si>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</si>
  <si>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</si>
  <si>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</si>
  <si>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</si>
  <si>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</si>
  <si>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</si>
  <si>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</si>
  <si>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</si>
  <si>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</si>
  <si>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</si>
  <si>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</si>
  <si>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</si>
  <si>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</si>
  <si>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</si>
  <si>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</si>
  <si>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</si>
  <si>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</si>
  <si>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</si>
  <si>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</si>
  <si>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</si>
  <si>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</si>
  <si>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</si>
  <si>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</si>
  <si>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</si>
  <si>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</si>
  <si>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</si>
  <si>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</si>
  <si>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</si>
  <si>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</si>
  <si>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</si>
  <si>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</si>
  <si>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</si>
  <si>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</si>
  <si>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</si>
  <si>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</si>
  <si>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</si>
  <si>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</si>
  <si>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</si>
  <si>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</si>
  <si>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</si>
  <si>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</si>
  <si>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</si>
  <si>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</si>
  <si>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</si>
  <si>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</si>
  <si>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</si>
  <si>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</si>
  <si>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</si>
  <si>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</si>
  <si>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</si>
  <si>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</si>
  <si>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</si>
  <si>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</si>
  <si>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</si>
  <si>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</si>
  <si>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</si>
  <si>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</si>
  <si>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</si>
  <si>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</si>
  <si>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</si>
  <si>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</si>
  <si>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</si>
  <si>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</si>
  <si>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</si>
  <si>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</si>
  <si>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</si>
  <si>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</si>
  <si>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</si>
  <si>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</si>
  <si>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</si>
  <si>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</si>
  <si>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</si>
  <si>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</si>
  <si>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</si>
  <si>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</si>
  <si>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</si>
  <si>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</si>
  <si>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</si>
  <si>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</si>
  <si>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</si>
  <si>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</si>
  <si>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</si>
  <si>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</si>
  <si>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</si>
  <si>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</si>
  <si>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</si>
  <si>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</si>
  <si>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</si>
  <si>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</si>
  <si>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</si>
  <si>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</si>
  <si>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</si>
  <si>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</si>
  <si>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</si>
  <si>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</si>
  <si>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</si>
  <si>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</si>
  <si>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</si>
  <si>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</si>
  <si>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</si>
  <si>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</si>
  <si>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</si>
  <si>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</si>
  <si>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</si>
  <si>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</si>
  <si>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</si>
  <si>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</si>
  <si>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</si>
  <si>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</si>
  <si>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</si>
  <si>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</si>
  <si>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</si>
  <si>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</si>
  <si>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</si>
  <si>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</si>
  <si>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</si>
  <si>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</si>
  <si>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</si>
  <si>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</si>
  <si>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</si>
  <si>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</si>
  <si>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</si>
  <si>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</si>
  <si>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</si>
  <si>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</si>
  <si>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</si>
  <si>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</si>
  <si>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</si>
  <si>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</si>
  <si>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</si>
  <si>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</si>
  <si>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</si>
  <si>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</si>
  <si>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</si>
  <si>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</si>
  <si>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</si>
  <si>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</si>
  <si>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</si>
  <si>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</si>
  <si>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</si>
  <si>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</si>
  <si>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</si>
  <si>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</si>
  <si>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</si>
  <si>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</si>
  <si>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</si>
  <si>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</si>
  <si>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</si>
  <si>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</si>
  <si>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</si>
  <si>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</si>
  <si>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</si>
  <si>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</si>
  <si>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</si>
  <si>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</si>
  <si>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</si>
  <si>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</si>
  <si>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</si>
  <si>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</si>
  <si>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</si>
  <si>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</si>
  <si>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</si>
  <si>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</si>
  <si>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</si>
  <si>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</si>
  <si>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</si>
  <si>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</si>
  <si>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</si>
  <si>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</si>
  <si>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</si>
  <si>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</si>
  <si>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</si>
  <si>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</si>
  <si>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</si>
  <si>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</si>
  <si>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</si>
  <si>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</si>
  <si>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</si>
  <si>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</si>
  <si>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</si>
  <si>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</si>
  <si>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</si>
  <si>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</si>
  <si>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</si>
  <si>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</si>
  <si>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</si>
  <si>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</si>
  <si>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</si>
  <si>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</si>
  <si>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</si>
  <si>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</si>
  <si>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</si>
  <si>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</si>
  <si>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</si>
  <si>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</si>
  <si>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</si>
  <si>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</si>
  <si>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</si>
  <si>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</si>
  <si>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</si>
  <si>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</si>
  <si>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</si>
  <si>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</si>
  <si>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</si>
  <si>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</si>
  <si>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</si>
  <si>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</si>
  <si>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</si>
  <si>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</si>
  <si>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</si>
  <si>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</si>
  <si>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</si>
  <si>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</si>
  <si>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</si>
  <si>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</si>
  <si>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</si>
  <si>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</si>
  <si>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</si>
  <si>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</si>
  <si>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</si>
  <si>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</si>
  <si>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</si>
  <si>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</si>
  <si>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</si>
  <si>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</si>
  <si>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</si>
  <si>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</si>
  <si>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</si>
  <si>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</si>
  <si>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</si>
  <si>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</si>
  <si>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</si>
  <si>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</si>
  <si>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</si>
  <si>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</si>
  <si>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</si>
  <si>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</si>
  <si>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</si>
  <si>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</si>
  <si>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</si>
  <si>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</si>
  <si>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</si>
  <si>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</si>
  <si>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</si>
  <si>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</si>
  <si>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</si>
  <si>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</si>
  <si>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</si>
  <si>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</si>
  <si>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</si>
  <si>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</si>
  <si>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</si>
  <si>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</si>
  <si>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</si>
  <si>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</si>
  <si>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</si>
  <si>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</si>
  <si>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</si>
  <si>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</si>
  <si>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</si>
  <si>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</si>
  <si>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</si>
  <si>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</si>
  <si>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</si>
  <si>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</si>
  <si>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</si>
  <si>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</si>
  <si>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</si>
  <si>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</si>
  <si>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</si>
  <si>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</si>
  <si>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</si>
  <si>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</si>
  <si>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</si>
  <si>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</si>
  <si>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</si>
  <si>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</si>
  <si>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</si>
  <si>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</si>
  <si>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</si>
  <si>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</si>
  <si>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</si>
  <si>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</si>
  <si>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</si>
  <si>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</si>
  <si>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</si>
  <si>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</si>
  <si>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</si>
  <si>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</si>
  <si>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</si>
  <si>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</si>
  <si>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</si>
  <si>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</si>
  <si>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</si>
  <si>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</si>
  <si>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</si>
  <si>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</si>
  <si>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</si>
  <si>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</si>
  <si>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</si>
  <si>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</si>
  <si>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</si>
  <si>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</si>
  <si>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</si>
  <si>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</si>
  <si>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</si>
  <si>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</si>
  <si>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</si>
  <si>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</si>
  <si>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</si>
  <si>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</si>
  <si>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</si>
  <si>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</si>
  <si>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</si>
  <si>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</si>
  <si>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</si>
  <si>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</si>
  <si>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</si>
  <si>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</si>
  <si>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</si>
  <si>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</si>
  <si>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</si>
  <si>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</si>
  <si>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</si>
  <si>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</si>
  <si>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</si>
  <si>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</si>
  <si>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</si>
  <si>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</si>
  <si>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</si>
  <si>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</si>
  <si>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</si>
  <si>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</si>
  <si>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</si>
  <si>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</si>
  <si>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</si>
  <si>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</si>
  <si>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</si>
  <si>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</si>
  <si>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</si>
  <si>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</si>
  <si>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</si>
  <si>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</si>
  <si>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</si>
  <si>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</si>
  <si>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</si>
  <si>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</si>
  <si>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</si>
  <si>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</si>
  <si>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</si>
  <si>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</si>
  <si>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</si>
  <si>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</si>
  <si>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</si>
  <si>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</si>
  <si>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</si>
  <si>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</si>
  <si>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</si>
  <si>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</si>
  <si>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</si>
  <si>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</si>
  <si>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</si>
  <si>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</si>
  <si>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</si>
  <si>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</si>
  <si>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</si>
  <si>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</si>
  <si>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</si>
  <si>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</si>
  <si>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</si>
  <si>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</si>
  <si>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</si>
  <si>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</si>
  <si>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</si>
  <si>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</si>
  <si>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</si>
  <si>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</si>
  <si>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</si>
  <si>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</si>
  <si>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</si>
  <si>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</si>
  <si>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</si>
  <si>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</si>
  <si>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</si>
  <si>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</si>
  <si>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</si>
  <si>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</si>
  <si>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</si>
  <si>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</si>
  <si>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</si>
  <si>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</si>
  <si>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</si>
  <si>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</si>
  <si>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</si>
  <si>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</si>
  <si>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</si>
  <si>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</si>
  <si>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</si>
  <si>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</si>
  <si>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</si>
  <si>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</si>
  <si>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</si>
  <si>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</si>
  <si>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</si>
  <si>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</si>
  <si>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</si>
  <si>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</si>
  <si>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</si>
  <si>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</si>
  <si>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</si>
  <si>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</si>
  <si>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</si>
  <si>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</si>
  <si>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</si>
  <si>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</si>
  <si>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</si>
  <si>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</si>
  <si>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</si>
  <si>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</si>
  <si>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</si>
  <si>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</si>
  <si>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</si>
  <si>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</si>
  <si>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</si>
  <si>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</si>
  <si>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</si>
  <si>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</si>
  <si>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</si>
  <si>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</si>
  <si>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</si>
  <si>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</si>
  <si>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</si>
  <si>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</si>
  <si>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</si>
  <si>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</si>
  <si>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</si>
  <si>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</si>
  <si>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</si>
  <si>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</si>
  <si>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</si>
  <si>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</si>
  <si>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</si>
  <si>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</si>
  <si>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</si>
  <si>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</si>
  <si>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</si>
  <si>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</si>
  <si>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</si>
  <si>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</si>
  <si>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</si>
  <si>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</si>
  <si>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</si>
  <si>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</si>
  <si>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</si>
  <si>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</si>
  <si>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</si>
  <si>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</si>
  <si>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</si>
  <si>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</si>
  <si>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</si>
  <si>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</si>
  <si>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</si>
  <si>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</si>
  <si>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</si>
  <si>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</si>
  <si>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</si>
  <si>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</si>
  <si>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</si>
  <si>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</si>
  <si>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</si>
  <si>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</si>
  <si>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</si>
  <si>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</si>
  <si>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</si>
  <si>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</si>
  <si>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</si>
  <si>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</si>
  <si>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</si>
  <si>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</si>
  <si>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</si>
  <si>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</si>
  <si>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</si>
  <si>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</si>
  <si>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</si>
  <si>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</si>
  <si>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</si>
  <si>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</si>
  <si>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</si>
  <si>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</si>
  <si>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</si>
  <si>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</si>
  <si>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</si>
  <si>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</si>
  <si>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</si>
  <si>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</si>
  <si>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</si>
  <si>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</si>
  <si>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</si>
  <si>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</si>
  <si>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</si>
  <si>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</si>
  <si>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</si>
  <si>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</si>
  <si>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</si>
  <si>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</si>
  <si>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</si>
  <si>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</si>
  <si>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</si>
  <si>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</si>
  <si>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</si>
  <si>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</si>
  <si>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</si>
  <si>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</si>
  <si>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</si>
  <si>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</si>
  <si>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</si>
  <si>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</si>
  <si>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</si>
  <si>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</si>
  <si>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</si>
  <si>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</si>
  <si>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</si>
  <si>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</si>
  <si>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</si>
  <si>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</si>
  <si>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</si>
  <si>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</si>
  <si>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</si>
  <si>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</si>
  <si>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</si>
  <si>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</si>
  <si>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</si>
  <si>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</si>
  <si>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</si>
  <si>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</si>
  <si>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</si>
  <si>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</si>
  <si>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</si>
  <si>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</si>
  <si>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</si>
  <si>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</si>
  <si>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</si>
  <si>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</si>
  <si>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</si>
  <si>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</si>
  <si>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</si>
  <si>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</si>
  <si>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</si>
  <si>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</si>
  <si>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</si>
  <si>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</si>
  <si>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</si>
  <si>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</si>
  <si>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</si>
  <si>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</si>
  <si>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</si>
  <si>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</si>
  <si>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</si>
  <si>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</si>
  <si>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</si>
  <si>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</si>
  <si>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</si>
  <si>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</si>
  <si>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</si>
  <si>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</si>
  <si>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</si>
  <si>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</si>
  <si>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</si>
  <si>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</si>
  <si>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</si>
  <si>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</si>
  <si>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</si>
  <si>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</si>
  <si>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</si>
  <si>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</si>
  <si>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</si>
  <si>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</si>
  <si>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</si>
  <si>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</si>
  <si>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</si>
  <si>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</si>
  <si>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</si>
  <si>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</si>
  <si>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</si>
  <si>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</si>
  <si>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</si>
  <si>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</si>
  <si>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</si>
  <si>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</si>
  <si>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</si>
  <si>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</si>
  <si>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</si>
  <si>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</si>
  <si>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</si>
  <si>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</si>
  <si>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</si>
  <si>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</si>
  <si>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</si>
  <si>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</si>
  <si>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</si>
  <si>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</si>
  <si>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</si>
  <si>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</si>
  <si>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</si>
  <si>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</si>
  <si>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</si>
  <si>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</si>
  <si>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</si>
  <si>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</si>
  <si>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</si>
  <si>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</si>
  <si>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</si>
  <si>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</si>
  <si>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</si>
  <si>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</si>
  <si>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</si>
  <si>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</si>
  <si>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</si>
  <si>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</si>
  <si>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</si>
  <si>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</si>
  <si>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</si>
  <si>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</si>
  <si>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</si>
  <si>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</si>
  <si>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</si>
  <si>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</si>
  <si>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</si>
  <si>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</si>
  <si>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</si>
  <si>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</si>
  <si>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</si>
  <si>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</si>
  <si>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</si>
  <si>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</si>
  <si>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</si>
  <si>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</si>
  <si>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</si>
  <si>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</si>
  <si>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</si>
  <si>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</si>
  <si>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</si>
  <si>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</si>
  <si>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</si>
  <si>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</si>
  <si>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</si>
  <si>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</si>
  <si>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</si>
  <si>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</si>
  <si>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</si>
  <si>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</si>
  <si>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</si>
  <si>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</si>
  <si>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</si>
  <si>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</si>
  <si>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</si>
  <si>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</si>
  <si>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</si>
  <si>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</si>
  <si>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</si>
  <si>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</si>
  <si>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</si>
  <si>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</si>
  <si>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</si>
  <si>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</si>
  <si>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</si>
  <si>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</si>
  <si>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</si>
  <si>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</si>
  <si>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</si>
  <si>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</si>
  <si>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</si>
  <si>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</si>
  <si>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</si>
  <si>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</si>
  <si>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</si>
  <si>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</si>
  <si>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</si>
  <si>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</si>
  <si>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</si>
  <si>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</si>
  <si>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</si>
  <si>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</si>
  <si>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</si>
  <si>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</si>
  <si>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</si>
  <si>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</si>
  <si>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</si>
  <si>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</si>
  <si>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</si>
  <si>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</si>
  <si>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</si>
  <si>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</si>
  <si>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</si>
  <si>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</si>
  <si>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</si>
  <si>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</si>
  <si>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</si>
  <si>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</si>
  <si>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</si>
  <si>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</si>
  <si>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</si>
  <si>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</si>
  <si>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</si>
  <si>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</si>
  <si>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</si>
  <si>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</si>
  <si>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</si>
  <si>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</si>
  <si>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</si>
  <si>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</si>
  <si>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</si>
  <si>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</si>
  <si>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</si>
  <si>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</si>
  <si>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</si>
  <si>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</si>
  <si>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</si>
  <si>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</si>
  <si>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</si>
  <si>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</si>
  <si>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</si>
  <si>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</si>
  <si>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</si>
  <si>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</si>
  <si>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</si>
  <si>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</si>
  <si>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</si>
  <si>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</si>
  <si>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</si>
  <si>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</si>
  <si>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</si>
  <si>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</si>
  <si>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</si>
  <si>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</si>
  <si>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</si>
  <si>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</si>
  <si>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</si>
  <si>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</si>
  <si>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</si>
  <si>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</si>
  <si>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</si>
  <si>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</si>
  <si>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</si>
  <si>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</si>
  <si>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</si>
  <si>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</si>
  <si>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</si>
  <si>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</si>
  <si>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</si>
  <si>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</si>
  <si>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</si>
  <si>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</si>
  <si>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</si>
  <si>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</si>
  <si>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</si>
  <si>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</si>
  <si>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</si>
  <si>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</si>
  <si>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</si>
  <si>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</si>
  <si>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</si>
  <si>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</si>
  <si>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</si>
  <si>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</si>
  <si>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</si>
  <si>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</si>
  <si>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</si>
  <si>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</si>
  <si>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</si>
  <si>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</si>
  <si>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</si>
  <si>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</si>
  <si>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</si>
  <si>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</si>
  <si>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</si>
  <si>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</si>
  <si>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</si>
  <si>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</si>
  <si>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</si>
  <si>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</si>
  <si>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</si>
  <si>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</si>
  <si>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</si>
  <si>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</si>
  <si>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</si>
  <si>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</si>
  <si>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</si>
  <si>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</si>
  <si>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</si>
  <si>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</si>
  <si>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</si>
  <si>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</si>
  <si>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</si>
  <si>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</si>
  <si>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</si>
  <si>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</si>
  <si>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</si>
  <si>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</si>
  <si>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</si>
  <si>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</si>
  <si>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</si>
  <si>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</si>
  <si>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</si>
  <si>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</si>
  <si>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</si>
  <si>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</si>
  <si>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</si>
  <si>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</si>
  <si>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</si>
  <si>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</si>
  <si>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</si>
  <si>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</si>
  <si>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</si>
  <si>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</si>
  <si>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</si>
  <si>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</si>
  <si>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</si>
  <si>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</si>
  <si>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</si>
  <si>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</si>
  <si>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</si>
  <si>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</si>
  <si>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</si>
  <si>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</si>
  <si>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</si>
  <si>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</si>
  <si>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</si>
  <si>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</si>
  <si>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</si>
  <si>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</si>
  <si>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</si>
  <si>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</si>
  <si>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</si>
  <si>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</si>
  <si>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</si>
  <si>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</si>
  <si>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</si>
  <si>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</si>
  <si>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</si>
  <si>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</si>
  <si>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</si>
  <si>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</si>
  <si>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</si>
  <si>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</si>
  <si>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</si>
  <si>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</si>
  <si>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</si>
  <si>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</si>
  <si>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</si>
  <si>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</si>
  <si>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</si>
  <si>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</si>
  <si>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</si>
  <si>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</si>
  <si>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</si>
  <si>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</si>
  <si>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</si>
  <si>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</si>
  <si>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</si>
  <si>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</si>
  <si>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</si>
  <si>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</si>
  <si>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</si>
  <si>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</si>
  <si>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</si>
  <si>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</si>
  <si>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</si>
  <si>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</si>
  <si>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</si>
  <si>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</si>
  <si>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</si>
  <si>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</si>
  <si>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</si>
  <si>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</si>
  <si>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</si>
  <si>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</si>
  <si>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</si>
  <si>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</si>
  <si>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</si>
  <si>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</si>
  <si>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</si>
  <si>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</si>
  <si>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</si>
  <si>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</si>
  <si>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</si>
  <si>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</si>
  <si>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</si>
  <si>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</si>
  <si>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</si>
  <si>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</si>
  <si>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</si>
  <si>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</si>
  <si>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</si>
  <si>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</si>
  <si>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</si>
  <si>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</si>
  <si>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</si>
  <si>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</si>
  <si>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</si>
  <si>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</si>
  <si>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</si>
  <si>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</si>
  <si>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</si>
  <si>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</si>
  <si>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</si>
  <si>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</si>
  <si>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</si>
  <si>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</si>
  <si>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</si>
  <si>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</si>
  <si>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</si>
  <si>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</si>
  <si>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</si>
  <si>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</si>
  <si>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</si>
  <si>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</si>
  <si>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</si>
  <si>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</si>
  <si>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</si>
  <si>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</si>
  <si>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</si>
  <si>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</si>
  <si>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</si>
  <si>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</si>
  <si>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</si>
  <si>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</si>
  <si>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</si>
  <si>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</si>
  <si>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</si>
  <si>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</si>
  <si>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</si>
  <si>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</si>
  <si>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</si>
  <si>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</si>
  <si>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</si>
  <si>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</si>
  <si>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</si>
  <si>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</si>
  <si>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</si>
  <si>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</si>
  <si>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</si>
  <si>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</si>
  <si>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</si>
  <si>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</si>
  <si>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</si>
  <si>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</si>
  <si>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</si>
  <si>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</si>
  <si>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</si>
  <si>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</si>
  <si>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</si>
  <si>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</si>
  <si>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</si>
  <si>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</si>
  <si>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</si>
  <si>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</si>
  <si>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</si>
  <si>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</si>
  <si>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</si>
  <si>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</si>
  <si>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</si>
  <si>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</si>
  <si>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</si>
  <si>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</si>
  <si>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</si>
  <si>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</si>
  <si>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</si>
  <si>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</si>
  <si>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</si>
  <si>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</si>
  <si>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</si>
  <si>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</si>
  <si>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</si>
  <si>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</si>
  <si>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</si>
  <si>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</si>
  <si>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</si>
  <si>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</si>
  <si>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</si>
  <si>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</si>
  <si>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</si>
  <si>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</si>
  <si>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</si>
  <si>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</si>
  <si>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</si>
  <si>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</si>
  <si>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</si>
  <si>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</si>
  <si>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</si>
  <si>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</si>
  <si>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</si>
  <si>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</si>
  <si>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</si>
  <si>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</si>
  <si>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</si>
  <si>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</si>
  <si>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</si>
  <si>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</si>
  <si>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</si>
  <si>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</si>
  <si>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</si>
  <si>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</si>
  <si>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</si>
  <si>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</si>
  <si>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</si>
  <si>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</si>
  <si>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</si>
  <si>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</si>
  <si>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</si>
  <si>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</si>
  <si>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</si>
  <si>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</si>
  <si>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</si>
  <si>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</si>
  <si>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</si>
  <si>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</si>
  <si>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</si>
  <si>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</si>
  <si>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</si>
  <si>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</si>
  <si>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</si>
  <si>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</si>
  <si>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</si>
  <si>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</si>
  <si>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</si>
  <si>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</si>
  <si>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</si>
  <si>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</si>
  <si>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</si>
  <si>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</si>
  <si>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</si>
  <si>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</si>
  <si>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</si>
  <si>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</si>
  <si>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</si>
  <si>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</si>
  <si>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</si>
  <si>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</si>
  <si>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</si>
  <si>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</si>
  <si>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</si>
  <si>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</si>
  <si>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</si>
  <si>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</si>
  <si>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</si>
  <si>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</si>
  <si>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</si>
  <si>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</si>
  <si>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</si>
  <si>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</si>
  <si>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</si>
  <si>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</si>
  <si>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</si>
  <si>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</si>
  <si>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</si>
  <si>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</si>
  <si>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</si>
  <si>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</si>
  <si>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</si>
  <si>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</si>
  <si>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</si>
  <si>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</si>
  <si>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</si>
  <si>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</si>
  <si>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</si>
  <si>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</si>
  <si>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</si>
  <si>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</si>
  <si>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</si>
  <si>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</si>
  <si>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</si>
  <si>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</si>
  <si>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</si>
  <si>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</si>
  <si>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</si>
  <si>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</si>
  <si>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</si>
  <si>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</si>
  <si>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</si>
  <si>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</si>
  <si>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</si>
  <si>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</si>
  <si>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</si>
  <si>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</si>
  <si>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</si>
  <si>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</si>
  <si>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</si>
  <si>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</si>
  <si>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</si>
  <si>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</si>
  <si>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</si>
  <si>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</si>
  <si>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</si>
  <si>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</si>
  <si>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</si>
  <si>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</si>
  <si>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</si>
  <si>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</si>
  <si>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</si>
  <si>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</si>
  <si>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</si>
  <si>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</si>
  <si>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</si>
  <si>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</si>
  <si>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</si>
  <si>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</si>
  <si>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</si>
  <si>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</si>
  <si>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</si>
  <si>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</si>
  <si>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</si>
  <si>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</si>
  <si>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</si>
  <si>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</si>
  <si>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</si>
  <si>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</si>
  <si>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</si>
  <si>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</si>
  <si>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</si>
  <si>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</si>
  <si>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</si>
  <si>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</si>
  <si>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</si>
  <si>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</si>
  <si>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</si>
  <si>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</si>
  <si>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</si>
  <si>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</si>
  <si>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</si>
  <si>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</si>
  <si>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</si>
  <si>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</si>
  <si>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</si>
  <si>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</si>
  <si>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</si>
  <si>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</si>
  <si>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</si>
  <si>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</si>
  <si>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</si>
  <si>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</si>
  <si>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</si>
  <si>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</si>
  <si>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</si>
  <si>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</si>
  <si>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</si>
  <si>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</si>
  <si>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</si>
  <si>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</si>
  <si>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</si>
  <si>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</si>
  <si>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</si>
  <si>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</si>
  <si>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</si>
  <si>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</si>
  <si>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</si>
  <si>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</si>
  <si>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</si>
  <si>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</si>
  <si>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</si>
  <si>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</si>
  <si>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</si>
  <si>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</si>
  <si>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</si>
  <si>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</si>
  <si>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</si>
  <si>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</si>
  <si>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</si>
  <si>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</si>
  <si>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</si>
  <si>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</si>
  <si>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</si>
  <si>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</si>
  <si>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</si>
  <si>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</si>
  <si>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</si>
  <si>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</si>
  <si>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</si>
  <si>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</si>
  <si>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</si>
  <si>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</si>
  <si>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</si>
  <si>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</si>
  <si>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</si>
  <si>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</si>
  <si>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</si>
  <si>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</si>
  <si>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</si>
  <si>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</si>
  <si>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</si>
  <si>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</si>
  <si>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</si>
  <si>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</si>
  <si>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</si>
  <si>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</si>
  <si>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</si>
  <si>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</si>
  <si>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</si>
  <si>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</si>
  <si>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</si>
  <si>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</si>
  <si>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</si>
  <si>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</si>
  <si>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</si>
  <si>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</si>
  <si>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</si>
  <si>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</si>
  <si>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</si>
  <si>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</si>
  <si>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</si>
  <si>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</si>
  <si>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</si>
  <si>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</si>
  <si>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</si>
  <si>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</si>
  <si>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</si>
  <si>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</si>
  <si>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</si>
  <si>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</si>
  <si>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</si>
  <si>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</si>
  <si>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</si>
  <si>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</si>
  <si>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</si>
  <si>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</si>
  <si>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</si>
  <si>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</si>
  <si>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</si>
  <si>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</si>
  <si>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</si>
  <si>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</si>
  <si>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</si>
  <si>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</si>
  <si>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</si>
  <si>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</si>
  <si>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</si>
  <si>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</si>
  <si>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</si>
  <si>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</si>
  <si>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</si>
  <si>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</si>
  <si>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</si>
  <si>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</si>
  <si>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</si>
  <si>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</si>
  <si>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</si>
  <si>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</si>
  <si>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</si>
  <si>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</si>
  <si>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</si>
  <si>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</si>
  <si>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</si>
  <si>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</si>
  <si>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</si>
  <si>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</si>
  <si>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</si>
  <si>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</si>
  <si>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</si>
  <si>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</si>
  <si>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</si>
  <si>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</si>
  <si>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</si>
  <si>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</si>
  <si>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</si>
  <si>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</si>
  <si>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</si>
  <si>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</si>
  <si>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</si>
  <si>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</si>
  <si>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</si>
  <si>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</si>
  <si>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</si>
  <si>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</si>
  <si>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</si>
  <si>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</si>
  <si>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</si>
  <si>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</si>
  <si>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</si>
  <si>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</si>
  <si>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</si>
  <si>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</si>
  <si>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</si>
  <si>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</si>
  <si>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</si>
  <si>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</si>
  <si>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</si>
  <si>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</si>
  <si>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</si>
  <si>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</si>
  <si>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</si>
  <si>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</si>
  <si>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</si>
  <si>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</si>
  <si>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</si>
  <si>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</si>
  <si>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</si>
  <si>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</si>
  <si>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</si>
  <si>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</si>
  <si>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</si>
  <si>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</si>
  <si>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</si>
  <si>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</si>
  <si>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</si>
  <si>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</si>
  <si>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</si>
  <si>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</si>
  <si>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</si>
  <si>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</si>
  <si>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</si>
  <si>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</si>
  <si>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</si>
  <si>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</si>
  <si>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</si>
  <si>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</si>
  <si>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</si>
  <si>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</si>
  <si>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</si>
  <si>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</si>
  <si>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</si>
  <si>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</si>
  <si>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</si>
  <si>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</si>
  <si>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</si>
  <si>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</si>
  <si>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</si>
  <si>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</si>
  <si>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</si>
  <si>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</si>
  <si>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</si>
  <si>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</si>
  <si>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</si>
  <si>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</si>
  <si>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</si>
  <si>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</si>
  <si>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</si>
  <si>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</si>
  <si>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</si>
  <si>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</si>
  <si>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</si>
  <si>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</si>
  <si>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</si>
  <si>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</si>
  <si>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</si>
  <si>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</si>
  <si>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</si>
  <si>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</si>
  <si>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</si>
  <si>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</si>
  <si>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</si>
  <si>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</si>
  <si>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</si>
  <si>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</si>
  <si>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</si>
  <si>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</si>
  <si>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</si>
  <si>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</si>
  <si>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</si>
  <si>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</si>
  <si>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</si>
  <si>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</si>
  <si>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</si>
  <si>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</si>
  <si>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</si>
  <si>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</si>
  <si>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</si>
  <si>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</si>
  <si>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</si>
  <si>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</si>
  <si>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</si>
  <si>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</si>
  <si>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</si>
  <si>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</si>
  <si>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</si>
  <si>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</si>
  <si>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</si>
  <si>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</si>
  <si>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</si>
  <si>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</si>
  <si>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</si>
  <si>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</si>
  <si>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</si>
  <si>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</si>
  <si>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</si>
  <si>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</si>
  <si>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</si>
  <si>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</si>
  <si>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</si>
  <si>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</si>
  <si>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</si>
  <si>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</si>
  <si>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</si>
  <si>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</si>
  <si>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</si>
  <si>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</si>
  <si>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</si>
  <si>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</si>
  <si>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</si>
  <si>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</si>
  <si>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</si>
  <si>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</si>
  <si>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</si>
  <si>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</si>
  <si>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</si>
  <si>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</si>
  <si>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</si>
  <si>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</si>
  <si>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</si>
  <si>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</si>
  <si>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</si>
  <si>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</si>
  <si>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</si>
  <si>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</si>
  <si>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</si>
  <si>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</si>
  <si>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</si>
  <si>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</si>
  <si>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</si>
  <si>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</si>
  <si>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</si>
  <si>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</si>
  <si>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</si>
  <si>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</si>
  <si>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</si>
  <si>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</si>
  <si>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</si>
  <si>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</si>
  <si>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</si>
  <si>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</si>
  <si>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</si>
  <si>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</si>
  <si>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</si>
  <si>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</si>
  <si>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</si>
  <si>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</si>
  <si>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</si>
  <si>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</si>
  <si>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</si>
  <si>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</si>
  <si>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</si>
  <si>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</si>
  <si>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</si>
  <si>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</si>
  <si>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</si>
  <si>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</si>
  <si>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</si>
  <si>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</si>
  <si>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</si>
  <si>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</si>
  <si>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</si>
  <si>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</si>
  <si>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</si>
  <si>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</si>
  <si>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</si>
  <si>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</si>
  <si>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</si>
  <si>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</si>
  <si>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</si>
  <si>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</si>
  <si>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</si>
  <si>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</si>
  <si>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</si>
  <si>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</si>
  <si>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</si>
  <si>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</si>
  <si>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</si>
  <si>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</si>
  <si>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</si>
  <si>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</si>
  <si>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</si>
  <si>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</si>
  <si>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</si>
  <si>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</si>
  <si>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</si>
  <si>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</si>
  <si>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</si>
  <si>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</si>
  <si>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</si>
  <si>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</si>
  <si>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</si>
  <si>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</si>
  <si>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</si>
  <si>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</si>
  <si>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</si>
  <si>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</si>
  <si>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</si>
  <si>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</si>
  <si>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</si>
  <si>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</si>
  <si>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</si>
  <si>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</si>
  <si>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</si>
  <si>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</si>
  <si>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</si>
  <si>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</si>
  <si>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</si>
  <si>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</si>
  <si>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</si>
  <si>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</si>
  <si>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</si>
  <si>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</si>
  <si>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</si>
  <si>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</si>
  <si>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</si>
  <si>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</si>
  <si>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</si>
  <si>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</si>
  <si>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</si>
  <si>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</si>
  <si>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</si>
  <si>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</si>
  <si>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</si>
  <si>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</si>
  <si>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</si>
  <si>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</si>
  <si>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</si>
  <si>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</si>
  <si>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</si>
  <si>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</si>
  <si>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</si>
  <si>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</si>
  <si>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</si>
  <si>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</si>
  <si>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</si>
  <si>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</si>
  <si>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</si>
  <si>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</si>
  <si>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</si>
  <si>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</si>
  <si>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</si>
  <si>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</si>
  <si>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</si>
  <si>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</si>
  <si>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</si>
  <si>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</si>
  <si>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</si>
  <si>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</si>
  <si>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</si>
  <si>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</si>
  <si>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</si>
  <si>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</si>
  <si>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</si>
  <si>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</si>
  <si>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</si>
  <si>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</si>
  <si>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</si>
  <si>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</si>
  <si>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</si>
  <si>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</si>
  <si>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</si>
  <si>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</si>
  <si>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</si>
  <si>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</si>
  <si>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</si>
  <si>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</si>
  <si>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</si>
  <si>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</si>
  <si>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</si>
  <si>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</si>
  <si>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</si>
  <si>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</si>
  <si>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</si>
  <si>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</si>
  <si>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</si>
  <si>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</si>
  <si>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</si>
  <si>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</si>
  <si>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</si>
  <si>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</si>
  <si>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</si>
  <si>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</si>
  <si>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</si>
  <si>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</si>
  <si>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</si>
  <si>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</si>
  <si>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</si>
  <si>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</si>
  <si>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</si>
  <si>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</si>
  <si>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</si>
  <si>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</si>
  <si>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</si>
  <si>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</si>
  <si>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</si>
  <si>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</si>
  <si>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</si>
  <si>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</si>
  <si>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</si>
  <si>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</si>
  <si>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</si>
  <si>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</si>
  <si>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</si>
  <si>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</si>
  <si>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</si>
  <si>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</si>
  <si>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</si>
  <si>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</si>
  <si>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</si>
  <si>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</si>
  <si>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</si>
  <si>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</si>
  <si>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</si>
  <si>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</si>
  <si>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</si>
  <si>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</si>
  <si>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</si>
  <si>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</si>
  <si>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</si>
  <si>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</si>
  <si>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</si>
  <si>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</si>
  <si>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</si>
  <si>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</si>
  <si>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</si>
  <si>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</si>
  <si>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</si>
  <si>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</si>
  <si>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</si>
  <si>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</si>
  <si>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</si>
  <si>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</si>
  <si>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</si>
  <si>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</si>
  <si>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</si>
  <si>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</si>
  <si>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</si>
  <si>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</si>
  <si>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</si>
  <si>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</si>
  <si>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</si>
  <si>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</si>
  <si>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</si>
  <si>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</si>
  <si>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</si>
  <si>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</si>
  <si>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</si>
  <si>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</si>
  <si>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</si>
  <si>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</si>
  <si>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</si>
  <si>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</si>
  <si>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</si>
  <si>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</si>
  <si>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</si>
  <si>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</si>
  <si>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</si>
  <si>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</si>
  <si>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</si>
  <si>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</si>
  <si>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</si>
  <si>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</si>
  <si>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</si>
  <si>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</si>
  <si>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</si>
  <si>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</si>
  <si>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</si>
  <si>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</si>
  <si>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</si>
  <si>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</si>
  <si>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</si>
  <si>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</si>
  <si>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</si>
  <si>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</si>
  <si>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</si>
  <si>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</si>
  <si>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</si>
  <si>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</si>
  <si>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</si>
  <si>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</si>
  <si>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</si>
  <si>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</si>
  <si>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</si>
  <si>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</si>
  <si>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</si>
  <si>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</si>
  <si>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</si>
  <si>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</si>
  <si>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</si>
  <si>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</si>
  <si>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</si>
  <si>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</si>
  <si>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</si>
  <si>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</si>
  <si>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</si>
  <si>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</si>
  <si>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</si>
  <si>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</si>
  <si>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</si>
  <si>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</si>
  <si>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</si>
  <si>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</si>
  <si>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</si>
  <si>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</si>
  <si>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</si>
  <si>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</si>
  <si>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</si>
  <si>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</si>
  <si>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</si>
  <si>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</si>
  <si>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</si>
  <si>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</si>
  <si>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</si>
  <si>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</si>
  <si>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</si>
  <si>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</si>
  <si>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</si>
  <si>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</si>
  <si>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</si>
  <si>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</si>
  <si>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</si>
  <si>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</si>
  <si>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</si>
  <si>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</si>
  <si>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</si>
  <si>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</si>
  <si>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</si>
  <si>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</si>
  <si>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</si>
  <si>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</si>
  <si>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</si>
  <si>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</si>
  <si>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</si>
  <si>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</si>
  <si>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</si>
  <si>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</si>
  <si>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</si>
  <si>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</si>
  <si>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</si>
  <si>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</si>
  <si>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</si>
  <si>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</si>
  <si>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</si>
  <si>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</si>
  <si>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</si>
  <si>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</si>
  <si>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</si>
  <si>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</si>
  <si>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</si>
  <si>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</si>
  <si>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</si>
  <si>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</si>
  <si>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</si>
  <si>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</si>
  <si>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</si>
  <si>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</si>
  <si>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</si>
  <si>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</si>
  <si>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</si>
  <si>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</si>
  <si>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</si>
  <si>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</si>
  <si>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</si>
  <si>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</si>
  <si>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</si>
  <si>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</si>
  <si>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</si>
  <si>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</si>
  <si>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</si>
  <si>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</si>
  <si>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</si>
  <si>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</si>
  <si>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</si>
  <si>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</si>
  <si>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</si>
  <si>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</si>
  <si>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</si>
  <si>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</si>
  <si>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</si>
  <si>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</si>
  <si>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</si>
  <si>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</si>
  <si>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</si>
  <si>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</si>
  <si>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</si>
  <si>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</si>
  <si>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</si>
  <si>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</si>
  <si>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</si>
  <si>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</si>
  <si>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</si>
  <si>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</si>
  <si>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</si>
  <si>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</si>
  <si>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</si>
  <si>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</si>
  <si>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</si>
  <si>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</si>
  <si>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</si>
  <si>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</si>
  <si>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</si>
  <si>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</si>
  <si>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</si>
  <si>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</si>
  <si>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</si>
  <si>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</si>
  <si>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</si>
  <si>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</si>
  <si>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</si>
  <si>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</si>
  <si>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</si>
  <si>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</si>
  <si>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</si>
  <si>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</si>
  <si>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</si>
  <si>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</si>
  <si>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</si>
  <si>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</si>
  <si>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</si>
  <si>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</si>
  <si>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</si>
  <si>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</si>
  <si>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</si>
  <si>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</si>
  <si>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</si>
  <si>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</si>
  <si>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</si>
  <si>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</si>
  <si>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</si>
  <si>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</si>
  <si>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</si>
  <si>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</si>
  <si>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</si>
  <si>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</si>
  <si>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</si>
  <si>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</si>
  <si>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</si>
  <si>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</si>
  <si>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</si>
  <si>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</si>
  <si>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</si>
  <si>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</si>
  <si>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</si>
  <si>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</si>
  <si>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</si>
  <si>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</si>
  <si>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</si>
  <si>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</si>
  <si>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</si>
  <si>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</si>
  <si>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</si>
  <si>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</si>
  <si>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</si>
  <si>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</si>
  <si>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</si>
  <si>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</si>
  <si>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</si>
  <si>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</si>
  <si>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</si>
  <si>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</si>
  <si>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</si>
  <si>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</si>
  <si>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</si>
  <si>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</si>
  <si>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</si>
  <si>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</si>
  <si>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</si>
  <si>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</si>
  <si>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</si>
  <si>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</si>
  <si>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</si>
  <si>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</si>
  <si>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</si>
  <si>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</si>
  <si>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</si>
  <si>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</si>
  <si>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</si>
  <si>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</si>
  <si>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</si>
  <si>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</si>
  <si>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</si>
  <si>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</si>
  <si>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</si>
  <si>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</si>
  <si>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</si>
  <si>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</si>
  <si>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</si>
  <si>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</si>
  <si>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</si>
  <si>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</si>
  <si>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</si>
  <si>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</si>
  <si>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</si>
  <si>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</si>
  <si>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</si>
  <si>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</si>
  <si>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</si>
  <si>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</si>
  <si>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</si>
  <si>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</si>
  <si>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</si>
  <si>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</si>
  <si>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</si>
  <si>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</si>
  <si>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</si>
  <si>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</si>
  <si>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</si>
  <si>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</si>
  <si>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</si>
  <si>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</si>
  <si>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</si>
  <si>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</si>
  <si>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</si>
  <si>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</si>
  <si>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</si>
  <si>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</si>
  <si>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</si>
  <si>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</si>
  <si>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</si>
  <si>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</si>
  <si>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</si>
  <si>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</si>
  <si>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</si>
  <si>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</si>
  <si>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</si>
  <si>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</si>
  <si>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</si>
  <si>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</si>
  <si>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</si>
  <si>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</si>
  <si>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</si>
  <si>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</si>
  <si>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</si>
  <si>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</si>
  <si>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</si>
  <si>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</si>
  <si>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</si>
  <si>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</si>
  <si>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</si>
  <si>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</si>
  <si>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</si>
  <si>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</si>
  <si>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</si>
  <si>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</si>
  <si>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</si>
  <si>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</si>
  <si>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</si>
  <si>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</si>
  <si>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</si>
  <si>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</si>
  <si>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</si>
  <si>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</si>
  <si>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</si>
  <si>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</si>
  <si>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</si>
  <si>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</si>
  <si>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</si>
  <si>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</si>
  <si>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</si>
  <si>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</si>
  <si>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</si>
  <si>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</si>
  <si>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</si>
  <si>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</si>
  <si>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</si>
  <si>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</si>
  <si>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</si>
  <si>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</si>
  <si>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</si>
  <si>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</si>
  <si>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</si>
  <si>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</si>
  <si>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</si>
  <si>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</si>
  <si>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</si>
  <si>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</si>
  <si>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</si>
  <si>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</si>
  <si>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</si>
  <si>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</si>
  <si>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</si>
  <si>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</si>
  <si>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</si>
  <si>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</si>
  <si>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</si>
  <si>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</si>
  <si>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</si>
  <si>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</si>
  <si>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</si>
  <si>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</si>
  <si>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</si>
  <si>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</si>
  <si>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</si>
  <si>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</si>
  <si>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</si>
  <si>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</si>
  <si>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</si>
  <si>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</si>
  <si>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</si>
  <si>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</si>
  <si>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</si>
  <si>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</si>
  <si>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</si>
  <si>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</si>
  <si>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</si>
  <si>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</si>
  <si>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</si>
  <si>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</si>
  <si>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</si>
  <si>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</si>
  <si>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</si>
  <si>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</si>
  <si>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</si>
  <si>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</si>
  <si>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</si>
  <si>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</si>
  <si>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</si>
  <si>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</si>
  <si>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</si>
  <si>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</si>
  <si>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</si>
  <si>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</si>
  <si>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</si>
  <si>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</si>
  <si>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</si>
  <si>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</si>
  <si>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</si>
  <si>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</si>
  <si>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</si>
  <si>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</si>
  <si>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</si>
  <si>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</si>
  <si>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</si>
  <si>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</si>
  <si>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</si>
  <si>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</si>
  <si>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</si>
  <si>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</si>
  <si>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</si>
  <si>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</si>
  <si>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</si>
  <si>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</si>
  <si>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</si>
  <si>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</si>
  <si>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</si>
  <si>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</si>
  <si>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</si>
  <si>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</si>
  <si>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</si>
  <si>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</si>
  <si>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</si>
  <si>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</si>
  <si>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</si>
  <si>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</si>
  <si>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</si>
  <si>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</si>
  <si>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</si>
  <si>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</si>
  <si>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</si>
  <si>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</si>
  <si>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</si>
  <si>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</si>
  <si>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</si>
  <si>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</si>
  <si>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</si>
  <si>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</si>
  <si>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</si>
  <si>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</si>
  <si>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</si>
  <si>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</si>
  <si>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</si>
  <si>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</si>
  <si>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</si>
  <si>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</si>
  <si>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</si>
  <si>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</si>
  <si>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</si>
  <si>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</si>
  <si>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</si>
  <si>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</si>
  <si>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</si>
  <si>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</si>
  <si>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</si>
  <si>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</si>
  <si>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</si>
  <si>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</si>
  <si>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</si>
  <si>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</si>
  <si>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</si>
  <si>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</si>
  <si>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</si>
  <si>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</si>
  <si>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</si>
  <si>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</si>
  <si>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</si>
  <si>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</si>
  <si>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</si>
  <si>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</si>
  <si>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</si>
  <si>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</si>
  <si>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</si>
  <si>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</si>
  <si>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</si>
  <si>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</si>
  <si>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</si>
  <si>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</si>
  <si>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</si>
  <si>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</si>
  <si>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</si>
  <si>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</si>
  <si>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</si>
  <si>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</si>
  <si>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</si>
  <si>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</si>
  <si>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</si>
  <si>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</si>
  <si>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</si>
  <si>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</si>
  <si>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</si>
  <si>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</si>
  <si>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</si>
  <si>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</si>
  <si>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</si>
  <si>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</si>
  <si>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</si>
  <si>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</si>
  <si>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</si>
  <si>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</si>
  <si>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</si>
  <si>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</si>
  <si>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</si>
  <si>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</si>
  <si>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</si>
  <si>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</si>
  <si>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</si>
  <si>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</si>
  <si>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</si>
  <si>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</si>
  <si>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</si>
  <si>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</si>
  <si>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</si>
  <si>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</si>
  <si>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</si>
  <si>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</si>
  <si>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</si>
  <si>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</si>
  <si>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</si>
  <si>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</si>
  <si>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</si>
  <si>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</si>
  <si>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</si>
  <si>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</si>
  <si>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</si>
  <si>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</si>
  <si>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</si>
  <si>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</si>
  <si>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</si>
  <si>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</si>
  <si>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</si>
  <si>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</si>
  <si>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</si>
  <si>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</si>
  <si>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</si>
  <si>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</si>
  <si>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</si>
  <si>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</si>
  <si>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</si>
  <si>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</si>
  <si>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</si>
  <si>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</si>
  <si>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</si>
  <si>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</si>
  <si>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</si>
  <si>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</si>
  <si>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</si>
  <si>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</si>
  <si>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</si>
  <si>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</si>
  <si>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</si>
  <si>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</si>
  <si>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</si>
  <si>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</si>
  <si>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</si>
  <si>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</si>
  <si>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</si>
  <si>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</si>
  <si>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</si>
  <si>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</si>
  <si>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</si>
  <si>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</si>
  <si>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</si>
  <si>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</si>
  <si>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</si>
  <si>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</si>
  <si>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</si>
  <si>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</si>
  <si>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</si>
  <si>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</si>
  <si>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</si>
  <si>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</si>
  <si>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</si>
  <si>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</si>
  <si>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</si>
  <si>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</si>
  <si>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</si>
  <si>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</si>
  <si>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</si>
  <si>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</si>
  <si>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</si>
  <si>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</si>
  <si>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</si>
  <si>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</si>
  <si>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</si>
  <si>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</si>
  <si>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</si>
  <si>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</si>
  <si>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</si>
  <si>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</si>
  <si>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</si>
  <si>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</si>
  <si>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</si>
  <si>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</si>
  <si>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</si>
  <si>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</si>
  <si>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</si>
  <si>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</si>
  <si>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</si>
  <si>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</si>
  <si>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</si>
  <si>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</si>
  <si>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</si>
  <si>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</si>
  <si>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</si>
  <si>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</si>
  <si>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</si>
  <si>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</si>
  <si>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</si>
  <si>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</si>
  <si>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</si>
  <si>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</si>
  <si>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</si>
  <si>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</si>
  <si>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</si>
  <si>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</si>
  <si>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</si>
  <si>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</si>
  <si>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</si>
  <si>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</si>
  <si>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</si>
  <si>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</si>
  <si>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</si>
  <si>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</si>
  <si>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</si>
  <si>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</si>
  <si>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</si>
  <si>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</si>
  <si>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</si>
  <si>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</si>
  <si>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</si>
  <si>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</si>
  <si>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</si>
  <si>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</si>
  <si>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</si>
  <si>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</si>
  <si>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</si>
  <si>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</si>
  <si>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</si>
  <si>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</si>
  <si>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</si>
  <si>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</si>
  <si>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</si>
  <si>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</si>
  <si>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</si>
  <si>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</si>
  <si>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</si>
  <si>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</si>
  <si>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</si>
  <si>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</si>
  <si>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</si>
  <si>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</si>
  <si>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</si>
  <si>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</si>
  <si>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</si>
  <si>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</si>
  <si>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</si>
  <si>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</si>
  <si>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</si>
  <si>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</si>
  <si>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</si>
  <si>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</si>
  <si>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</si>
  <si>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</si>
  <si>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</si>
  <si>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</si>
  <si>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</si>
  <si>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</si>
  <si>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</si>
  <si>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</si>
  <si>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</si>
  <si>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</si>
  <si>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</si>
  <si>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</si>
  <si>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</si>
  <si>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</si>
  <si>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</si>
  <si>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</si>
  <si>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</si>
  <si>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</si>
  <si>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</si>
  <si>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</si>
  <si>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</si>
  <si>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</si>
  <si>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</si>
  <si>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</si>
  <si>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</si>
  <si>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</si>
  <si>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</si>
  <si>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</si>
  <si>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</si>
  <si>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</si>
  <si>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</si>
  <si>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</si>
  <si>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</si>
  <si>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</si>
  <si>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</si>
  <si>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</si>
  <si>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</si>
  <si>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</si>
  <si>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</si>
  <si>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</si>
  <si>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</si>
  <si>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</si>
  <si>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</si>
  <si>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</si>
  <si>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</si>
  <si>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</si>
  <si>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</si>
  <si>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</si>
  <si>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</si>
  <si>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</si>
  <si>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</si>
  <si>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</si>
  <si>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</si>
  <si>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</si>
  <si>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</si>
  <si>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</si>
  <si>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</si>
  <si>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</si>
  <si>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</si>
  <si>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</si>
  <si>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</si>
  <si>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</si>
  <si>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</si>
  <si>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</si>
  <si>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</si>
  <si>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</si>
  <si>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</si>
  <si>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</si>
  <si>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</si>
  <si>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</si>
  <si>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</si>
  <si>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</si>
  <si>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</si>
  <si>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</si>
  <si>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</si>
  <si>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</si>
  <si>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</si>
  <si>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</si>
  <si>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</si>
  <si>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</si>
  <si>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</si>
  <si>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</si>
  <si>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</si>
  <si>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</si>
  <si>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</si>
  <si>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</si>
  <si>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</si>
  <si>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</si>
  <si>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</si>
  <si>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</si>
  <si>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</si>
  <si>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</si>
  <si>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</si>
  <si>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</si>
  <si>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</si>
  <si>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</si>
  <si>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</si>
  <si>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</si>
  <si>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</si>
  <si>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</si>
  <si>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</si>
  <si>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</si>
  <si>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</si>
  <si>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</si>
  <si>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</si>
  <si>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</si>
  <si>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</si>
  <si>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</si>
  <si>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</si>
  <si>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</si>
  <si>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</si>
  <si>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</si>
  <si>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</si>
  <si>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</si>
  <si>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</si>
  <si>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</si>
  <si>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</si>
  <si>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</si>
  <si>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</si>
  <si>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</si>
  <si>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</si>
  <si>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</si>
  <si>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</si>
  <si>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</si>
  <si>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</si>
  <si>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</si>
  <si>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</si>
  <si>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</si>
  <si>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</si>
  <si>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</si>
  <si>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</si>
  <si>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</si>
  <si>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</si>
  <si>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</si>
  <si>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</si>
  <si>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</si>
  <si>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</si>
  <si>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</si>
  <si>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</si>
  <si>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</si>
  <si>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</si>
  <si>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</si>
  <si>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</si>
  <si>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</si>
  <si>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</si>
  <si>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</si>
  <si>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</si>
  <si>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</si>
  <si>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</si>
  <si>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</si>
  <si>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</si>
  <si>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</si>
  <si>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</si>
  <si>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</si>
  <si>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</si>
  <si>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</si>
  <si>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</si>
  <si>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</si>
  <si>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</si>
  <si>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</si>
  <si>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</si>
  <si>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</si>
  <si>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</si>
  <si>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</si>
  <si>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</si>
  <si>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</si>
  <si>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</si>
  <si>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</si>
  <si>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</si>
  <si>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</si>
  <si>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</si>
  <si>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</si>
  <si>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</si>
  <si>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</si>
  <si>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</si>
  <si>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</si>
  <si>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</si>
  <si>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</si>
  <si>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</si>
  <si>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</si>
  <si>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</si>
  <si>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</si>
  <si>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</si>
  <si>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</si>
  <si>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</si>
  <si>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</si>
  <si>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</si>
  <si>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</si>
  <si>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</si>
  <si>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</si>
  <si>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</si>
  <si>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</si>
  <si>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</si>
  <si>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</si>
  <si>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</si>
  <si>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</si>
  <si>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</si>
  <si>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</si>
  <si>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</si>
  <si>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</si>
  <si>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</si>
  <si>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</si>
  <si>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</si>
  <si>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</si>
  <si>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</si>
  <si>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</si>
  <si>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</si>
  <si>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</si>
  <si>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</si>
  <si>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</si>
  <si>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</si>
  <si>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</si>
  <si>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</si>
  <si>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</si>
  <si>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</si>
  <si>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</si>
  <si>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</si>
  <si>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</si>
  <si>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</si>
  <si>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</si>
  <si>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</si>
  <si>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</si>
  <si>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</si>
  <si>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</si>
  <si>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</si>
  <si>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</si>
  <si>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</si>
  <si>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</si>
  <si>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</si>
  <si>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</si>
  <si>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</si>
  <si>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</si>
  <si>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</si>
  <si>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</si>
  <si>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</si>
  <si>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</si>
  <si>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</si>
  <si>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</si>
  <si>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</si>
  <si>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</si>
  <si>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</si>
  <si>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</si>
  <si>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</si>
  <si>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</si>
  <si>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</si>
  <si>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</si>
  <si>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</si>
  <si>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</si>
  <si>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</si>
  <si>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</si>
  <si>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</si>
  <si>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</si>
  <si>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</si>
  <si>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</si>
  <si>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</si>
  <si>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</si>
  <si>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</si>
  <si>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</si>
  <si>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</si>
  <si>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</si>
  <si>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</si>
  <si>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</si>
  <si>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</si>
  <si>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</si>
  <si>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</si>
  <si>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</si>
  <si>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</si>
  <si>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</si>
  <si>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</si>
  <si>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</si>
  <si>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</si>
  <si>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</si>
  <si>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</si>
  <si>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</si>
  <si>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</si>
  <si>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</si>
  <si>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</si>
  <si>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</si>
  <si>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</si>
  <si>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</si>
  <si>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</si>
  <si>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</si>
  <si>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</si>
  <si>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</si>
  <si>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</si>
  <si>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</si>
  <si>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</si>
  <si>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</si>
  <si>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</si>
  <si>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</si>
  <si>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</si>
  <si>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</si>
  <si>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</si>
  <si>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</si>
  <si>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</si>
  <si>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</si>
  <si>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</si>
  <si>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</si>
  <si>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</si>
  <si>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</si>
  <si>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</si>
  <si>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</si>
  <si>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</si>
  <si>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</si>
  <si>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</si>
  <si>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</si>
  <si>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</si>
  <si>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</si>
  <si>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</si>
  <si>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</si>
  <si>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</si>
  <si>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</si>
  <si>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</si>
  <si>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</si>
  <si>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</si>
  <si>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</si>
  <si>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</si>
  <si>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</si>
  <si>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</si>
  <si>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</si>
  <si>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</si>
  <si>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</si>
  <si>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</si>
  <si>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</si>
  <si>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</si>
  <si>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</si>
  <si>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</si>
  <si>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</si>
  <si>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</si>
  <si>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</si>
  <si>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</si>
  <si>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</si>
  <si>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</si>
  <si>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</si>
  <si>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</si>
  <si>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</si>
  <si>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</si>
  <si>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</si>
  <si>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</si>
  <si>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</si>
  <si>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</si>
  <si>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</si>
  <si>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</si>
  <si>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</si>
  <si>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</si>
  <si>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</si>
  <si>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</si>
  <si>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</si>
  <si>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</si>
  <si>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</si>
  <si>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</si>
  <si>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</si>
  <si>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</si>
  <si>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</si>
  <si>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</si>
  <si>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</si>
  <si>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</si>
  <si>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</si>
  <si>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</si>
  <si>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</si>
  <si>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</si>
  <si>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</si>
  <si>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</si>
  <si>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</si>
  <si>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</si>
  <si>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</si>
  <si>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</si>
  <si>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</si>
  <si>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</si>
  <si>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</si>
  <si>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</si>
  <si>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</si>
  <si>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</si>
  <si>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</si>
  <si>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</si>
  <si>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</si>
  <si>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</si>
  <si>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</si>
  <si>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</si>
  <si>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</si>
  <si>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</si>
  <si>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</si>
  <si>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</si>
  <si>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</si>
  <si>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</si>
  <si>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</si>
  <si>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</si>
  <si>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</si>
  <si>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</si>
  <si>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</si>
  <si>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</si>
  <si>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</si>
  <si>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</si>
  <si>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</si>
  <si>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</si>
  <si>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</si>
  <si>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</si>
  <si>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</si>
  <si>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</si>
  <si>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</si>
  <si>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</si>
  <si>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</si>
  <si>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</si>
  <si>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</si>
  <si>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</si>
  <si>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</si>
  <si>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</si>
  <si>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</si>
  <si>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</si>
  <si>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</si>
  <si>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</si>
  <si>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</si>
  <si>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</si>
  <si>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</si>
  <si>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</si>
  <si>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</si>
  <si>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</si>
  <si>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</si>
  <si>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</si>
  <si>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</si>
  <si>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</si>
  <si>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</si>
  <si>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</si>
  <si>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</si>
  <si>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</si>
  <si>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</si>
  <si>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</si>
  <si>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</si>
  <si>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</si>
  <si>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</si>
  <si>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</si>
  <si>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</si>
  <si>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</si>
  <si>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</si>
  <si>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</si>
  <si>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</si>
  <si>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</si>
  <si>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</si>
  <si>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</si>
  <si>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</si>
  <si>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</si>
  <si>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</si>
  <si>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</si>
  <si>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</si>
  <si>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</si>
  <si>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</si>
  <si>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</si>
  <si>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</si>
  <si>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</si>
  <si>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</si>
  <si>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</si>
  <si>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</si>
  <si>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</si>
  <si>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</si>
  <si>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</si>
  <si>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</si>
  <si>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</si>
  <si>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</si>
  <si>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</si>
  <si>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</si>
  <si>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</si>
  <si>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</si>
  <si>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</si>
  <si>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</si>
  <si>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</si>
  <si>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</si>
  <si>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</si>
  <si>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</si>
  <si>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</si>
  <si>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</si>
  <si>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</si>
  <si>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</si>
  <si>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</si>
  <si>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</si>
  <si>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</si>
  <si>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</si>
  <si>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</si>
  <si>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</si>
  <si>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</si>
  <si>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</si>
  <si>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</si>
  <si>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</si>
  <si>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</si>
  <si>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</si>
  <si>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</si>
  <si>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</si>
  <si>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</si>
  <si>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</si>
  <si>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</si>
  <si>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</si>
  <si>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</si>
  <si>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</si>
  <si>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</si>
  <si>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</si>
  <si>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</si>
  <si>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</si>
  <si>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</si>
  <si>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</si>
  <si>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</si>
  <si>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</si>
  <si>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</si>
  <si>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</si>
  <si>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</si>
  <si>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</si>
  <si>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</si>
  <si>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</si>
  <si>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</si>
  <si>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</si>
  <si>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</si>
  <si>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</si>
  <si>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</si>
  <si>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</si>
  <si>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</si>
  <si>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</si>
  <si>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</si>
  <si>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</si>
  <si>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</si>
  <si>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</si>
  <si>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</si>
  <si>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</si>
  <si>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</si>
  <si>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</si>
  <si>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</si>
  <si>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</si>
  <si>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</si>
  <si>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</si>
  <si>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</si>
  <si>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</si>
  <si>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</si>
  <si>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</si>
  <si>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</si>
  <si>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</si>
  <si>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</si>
  <si>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</si>
  <si>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</si>
  <si>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</si>
  <si>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</si>
  <si>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</si>
  <si>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</si>
  <si>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</si>
  <si>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</si>
  <si>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</si>
  <si>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</si>
  <si>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</si>
  <si>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</si>
  <si>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</si>
  <si>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</si>
  <si>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</si>
  <si>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</si>
  <si>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</si>
  <si>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</si>
  <si>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</si>
  <si>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</si>
  <si>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</si>
  <si>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</si>
  <si>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</si>
  <si>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</si>
  <si>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</si>
  <si>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</si>
  <si>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</si>
  <si>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</si>
  <si>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</si>
  <si>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</si>
  <si>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</si>
  <si>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</si>
  <si>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</si>
  <si>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</si>
  <si>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</si>
  <si>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</si>
  <si>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</si>
  <si>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</si>
  <si>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</si>
  <si>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</si>
  <si>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</si>
  <si>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</si>
  <si>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</si>
  <si>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</si>
  <si>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</si>
  <si>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</si>
  <si>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</si>
  <si>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</si>
  <si>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</si>
  <si>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</si>
  <si>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</si>
  <si>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</si>
  <si>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</si>
  <si>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</si>
  <si>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</si>
  <si>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</si>
  <si>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</si>
  <si>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</si>
  <si>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</si>
  <si>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</si>
  <si>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</si>
  <si>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</si>
  <si>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</si>
  <si>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</si>
  <si>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</si>
  <si>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</si>
  <si>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</si>
  <si>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</si>
  <si>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</si>
  <si>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</si>
  <si>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</si>
  <si>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</si>
  <si>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</si>
  <si>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</si>
  <si>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</si>
  <si>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</si>
  <si>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</si>
  <si>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</si>
  <si>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</si>
  <si>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</si>
  <si>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</si>
  <si>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</si>
  <si>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</si>
  <si>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</si>
  <si>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</si>
  <si>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</si>
  <si>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</si>
  <si>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</si>
  <si>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</si>
  <si>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</si>
  <si>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</si>
  <si>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</si>
  <si>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</si>
  <si>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</si>
  <si>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</si>
  <si>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</si>
  <si>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</si>
  <si>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</si>
  <si>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</si>
  <si>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</si>
  <si>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</si>
  <si>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</si>
  <si>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</si>
  <si>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</si>
  <si>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</si>
  <si>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</si>
  <si>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</si>
  <si>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</si>
  <si>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</si>
  <si>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</si>
  <si>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</si>
  <si>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</si>
  <si>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</si>
  <si>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</si>
  <si>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</si>
  <si>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</si>
  <si>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</si>
  <si>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</si>
  <si>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</si>
  <si>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</si>
  <si>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</si>
  <si>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</si>
  <si>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</si>
  <si>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</si>
  <si>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</si>
  <si>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</si>
  <si>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</si>
  <si>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</si>
  <si>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</si>
  <si>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</si>
  <si>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</si>
  <si>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</si>
  <si>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</si>
  <si>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</si>
  <si>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</si>
  <si>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</si>
  <si>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</si>
  <si>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</si>
  <si>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</si>
  <si>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</si>
  <si>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</si>
  <si>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</si>
  <si>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</si>
  <si>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</si>
  <si>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</si>
  <si>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</si>
  <si>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</si>
  <si>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</si>
  <si>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</si>
  <si>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</si>
  <si>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</si>
  <si>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</si>
  <si>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</si>
  <si>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</si>
  <si>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</si>
  <si>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</si>
  <si>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</si>
  <si>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</si>
  <si>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</si>
  <si>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</si>
  <si>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</si>
  <si>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</si>
  <si>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</si>
  <si>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</si>
  <si>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</si>
  <si>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</si>
  <si>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</si>
  <si>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</si>
  <si>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</si>
  <si>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</si>
  <si>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</si>
  <si>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</si>
  <si>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</si>
  <si>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</si>
  <si>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</si>
  <si>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</si>
  <si>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</si>
  <si>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</si>
  <si>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</si>
  <si>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</si>
  <si>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</si>
  <si>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</si>
  <si>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</si>
  <si>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</si>
  <si>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</si>
  <si>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</si>
  <si>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</si>
  <si>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</si>
  <si>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</si>
  <si>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</si>
  <si>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</si>
  <si>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</si>
  <si>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</si>
  <si>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</si>
  <si>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</si>
  <si>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</si>
  <si>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</si>
  <si>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</si>
  <si>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</si>
  <si>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</si>
  <si>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</si>
  <si>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</si>
  <si>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</si>
  <si>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</si>
  <si>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</si>
  <si>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</si>
  <si>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</si>
  <si>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</si>
  <si>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</si>
  <si>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</si>
  <si>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</si>
  <si>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</si>
  <si>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</si>
  <si>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</si>
  <si>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</si>
  <si>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</si>
  <si>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</si>
  <si>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</si>
  <si>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</si>
  <si>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</si>
  <si>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</si>
  <si>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</si>
  <si>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</si>
  <si>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</si>
  <si>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</si>
  <si>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</si>
  <si>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</si>
  <si>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</si>
  <si>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</si>
  <si>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</si>
  <si>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</si>
  <si>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</si>
  <si>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</si>
  <si>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</si>
  <si>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</si>
  <si>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</si>
  <si>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</si>
  <si>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</si>
  <si>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</si>
  <si>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</si>
  <si>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</si>
  <si>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</si>
  <si>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</si>
  <si>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</si>
  <si>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</si>
  <si>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</si>
  <si>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</si>
  <si>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</si>
  <si>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</si>
  <si>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</si>
  <si>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</si>
  <si>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</si>
  <si>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</si>
  <si>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</si>
  <si>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</si>
  <si>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</si>
  <si>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</si>
  <si>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</si>
  <si>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</si>
  <si>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</si>
  <si>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</si>
  <si>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</si>
  <si>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</si>
  <si>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</si>
  <si>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</si>
  <si>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</si>
  <si>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</si>
  <si>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</si>
  <si>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</si>
  <si>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</si>
  <si>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</si>
  <si>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</si>
  <si>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</si>
  <si>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</si>
  <si>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</si>
  <si>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</si>
  <si>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</si>
  <si>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</si>
  <si>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</si>
  <si>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</si>
  <si>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</si>
  <si>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</si>
  <si>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</si>
  <si>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</si>
  <si>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</si>
  <si>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</si>
  <si>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</si>
  <si>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</si>
  <si>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</si>
  <si>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</si>
  <si>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</si>
  <si>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</si>
  <si>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</si>
  <si>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</si>
  <si>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</si>
  <si>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</si>
  <si>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</si>
  <si>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</si>
  <si>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</si>
  <si>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</si>
  <si>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</si>
  <si>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</si>
  <si>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</si>
  <si>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</si>
  <si>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</si>
  <si>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</si>
  <si>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</si>
  <si>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</si>
  <si>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</si>
  <si>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</si>
  <si>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</si>
  <si>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</si>
  <si>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</si>
  <si>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</si>
  <si>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</si>
  <si>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</si>
  <si>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</si>
  <si>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</si>
  <si>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</si>
  <si>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</si>
  <si>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</si>
  <si>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</si>
  <si>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</si>
  <si>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</si>
  <si>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</si>
  <si>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</si>
  <si>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</si>
  <si>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</si>
  <si>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</si>
  <si>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</si>
  <si>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</si>
  <si>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</si>
  <si>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</si>
  <si>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</si>
  <si>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</si>
  <si>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</si>
  <si>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</si>
  <si>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</si>
  <si>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</si>
  <si>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</si>
  <si>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</si>
  <si>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</si>
  <si>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</si>
  <si>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</si>
  <si>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</si>
  <si>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</si>
  <si>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</si>
  <si>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</si>
  <si>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</si>
  <si>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</si>
  <si>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</si>
  <si>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</si>
  <si>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</si>
  <si>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</si>
  <si>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</si>
  <si>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</si>
  <si>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</si>
  <si>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</si>
  <si>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</si>
  <si>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</si>
  <si>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</si>
  <si>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</si>
  <si>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</si>
  <si>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</si>
  <si>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</si>
  <si>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</si>
  <si>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</si>
  <si>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</si>
  <si>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</si>
  <si>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</si>
  <si>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</si>
  <si>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</si>
  <si>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</si>
  <si>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</si>
  <si>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</si>
  <si>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</si>
  <si>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</si>
  <si>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</si>
  <si>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</si>
  <si>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</si>
  <si>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</si>
  <si>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</si>
  <si>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</si>
  <si>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</si>
  <si>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</si>
  <si>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</si>
  <si>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</si>
  <si>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</si>
  <si>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</si>
  <si>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</si>
  <si>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</si>
  <si>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</si>
  <si>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</si>
  <si>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</si>
  <si>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</si>
  <si>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</si>
  <si>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</si>
  <si>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</si>
  <si>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</si>
  <si>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</si>
  <si>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</si>
  <si>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</si>
  <si>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</si>
  <si>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</si>
  <si>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</si>
  <si>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</si>
  <si>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</si>
  <si>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</si>
  <si>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</si>
  <si>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</si>
  <si>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</si>
  <si>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</si>
  <si>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</si>
  <si>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</si>
  <si>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</si>
  <si>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</si>
  <si>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</si>
  <si>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</si>
  <si>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</si>
  <si>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</si>
  <si>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</si>
  <si>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</si>
  <si>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</si>
  <si>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</si>
  <si>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</si>
  <si>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</si>
  <si>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</si>
  <si>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</si>
  <si>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</si>
  <si>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</si>
  <si>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</si>
  <si>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</si>
  <si>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</si>
  <si>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</si>
  <si>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</si>
  <si>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</si>
  <si>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</si>
  <si>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</si>
  <si>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</si>
  <si>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</si>
  <si>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</si>
  <si>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</si>
  <si>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</si>
  <si>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</si>
  <si>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</si>
  <si>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</si>
  <si>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</si>
  <si>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</si>
  <si>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</si>
  <si>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</si>
  <si>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</si>
  <si>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</si>
  <si>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</si>
  <si>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</si>
  <si>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</si>
  <si>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</si>
  <si>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</si>
  <si>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</si>
  <si>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</si>
  <si>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</si>
  <si>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</si>
  <si>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</si>
  <si>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</si>
  <si>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</si>
  <si>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</si>
  <si>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</si>
  <si>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</si>
  <si>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</si>
  <si>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</si>
  <si>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</si>
  <si>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</si>
  <si>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</si>
  <si>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</si>
  <si>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</si>
  <si>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</si>
  <si>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</si>
  <si>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</si>
  <si>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</si>
  <si>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</si>
  <si>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</si>
  <si>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</si>
  <si>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</si>
  <si>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</si>
  <si>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</si>
  <si>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</si>
  <si>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</si>
  <si>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</si>
  <si>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</si>
  <si>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</si>
  <si>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</si>
  <si>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</si>
  <si>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</si>
  <si>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</si>
  <si>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</si>
  <si>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</si>
  <si>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</si>
  <si>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</si>
  <si>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</si>
  <si>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</si>
  <si>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</si>
  <si>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</si>
  <si>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</si>
  <si>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</si>
  <si>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</si>
  <si>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</si>
  <si>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</si>
  <si>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</si>
  <si>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</si>
  <si>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</si>
  <si>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</si>
  <si>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</si>
  <si>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</si>
  <si>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</si>
  <si>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</si>
  <si>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</si>
  <si>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</si>
  <si>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</si>
  <si>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</si>
  <si>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</si>
  <si>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</si>
  <si>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</si>
  <si>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</si>
  <si>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</si>
  <si>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</si>
  <si>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</si>
  <si>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</si>
  <si>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</si>
  <si>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</si>
  <si>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</si>
  <si>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</si>
  <si>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</si>
  <si>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</si>
  <si>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</si>
  <si>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</si>
  <si>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</si>
  <si>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</si>
  <si>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</si>
  <si>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</si>
  <si>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</si>
  <si>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</si>
  <si>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</si>
  <si>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</si>
  <si>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</si>
  <si>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</si>
  <si>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</si>
  <si>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</si>
  <si>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</si>
  <si>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</si>
  <si>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</si>
  <si>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</si>
  <si>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</si>
  <si>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</si>
  <si>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</si>
  <si>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</si>
  <si>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</si>
  <si>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</si>
  <si>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</si>
  <si>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</si>
  <si>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</si>
  <si>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</si>
  <si>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</si>
  <si>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</si>
  <si>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</si>
  <si>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</si>
  <si>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</si>
  <si>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</si>
  <si>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</si>
  <si>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</si>
  <si>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</si>
  <si>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</si>
  <si>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</si>
  <si>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</si>
  <si>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</si>
  <si>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</si>
  <si>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</si>
  <si>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</si>
  <si>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</si>
  <si>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</si>
  <si>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</si>
  <si>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</si>
  <si>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</si>
  <si>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</si>
  <si>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</si>
  <si>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</si>
  <si>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</si>
  <si>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</si>
  <si>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</si>
  <si>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</si>
  <si>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</si>
  <si>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</si>
  <si>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</si>
  <si>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</si>
  <si>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</si>
  <si>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</si>
  <si>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</si>
  <si>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</si>
  <si>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</si>
  <si>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</si>
  <si>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</si>
  <si>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</si>
  <si>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</si>
  <si>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</si>
  <si>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</si>
  <si>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</si>
  <si>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</si>
  <si>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</si>
  <si>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</si>
  <si>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</si>
  <si>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</si>
  <si>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</si>
  <si>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</si>
  <si>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</si>
  <si>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</si>
  <si>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</si>
  <si>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</si>
  <si>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</si>
  <si>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</si>
  <si>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</si>
  <si>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</si>
  <si>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</si>
  <si>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</si>
  <si>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</si>
  <si>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</si>
  <si>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</si>
  <si>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</si>
  <si>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</si>
  <si>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</si>
  <si>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</si>
  <si>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</si>
  <si>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</si>
  <si>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</si>
  <si>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</si>
  <si>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</si>
  <si>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</si>
  <si>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</si>
  <si>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</si>
  <si>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</si>
  <si>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</si>
  <si>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</si>
  <si>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</si>
  <si>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</si>
  <si>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</si>
  <si>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</si>
  <si>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</si>
  <si>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</si>
  <si>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</si>
  <si>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</si>
  <si>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</si>
  <si>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</si>
  <si>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</si>
  <si>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</si>
  <si>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</si>
  <si>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</si>
  <si>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</si>
  <si>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</si>
  <si>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</si>
  <si>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</si>
  <si>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</si>
  <si>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</si>
  <si>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</si>
  <si>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</si>
  <si>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</si>
  <si>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</si>
  <si>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</si>
  <si>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</si>
  <si>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</si>
  <si>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</si>
  <si>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</si>
  <si>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</si>
  <si>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</si>
  <si>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</si>
  <si>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</si>
  <si>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</si>
  <si>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</si>
  <si>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</si>
  <si>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</si>
  <si>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</si>
  <si>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</si>
  <si>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</si>
  <si>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</si>
  <si>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</si>
  <si>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</si>
  <si>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</si>
  <si>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</si>
  <si>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</si>
  <si>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</si>
  <si>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</si>
  <si>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</si>
  <si>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</si>
  <si>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</si>
  <si>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</si>
  <si>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</si>
  <si>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</si>
  <si>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</si>
  <si>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</si>
  <si>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</si>
  <si>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</si>
  <si>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</si>
  <si>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</si>
  <si>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</si>
  <si>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</si>
  <si>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</si>
  <si>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</si>
  <si>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</si>
  <si>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</si>
  <si>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</si>
  <si>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</si>
  <si>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</si>
  <si>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</si>
  <si>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</si>
  <si>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</si>
  <si>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</si>
  <si>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</si>
  <si>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</si>
  <si>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</si>
  <si>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</si>
  <si>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</si>
  <si>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</si>
  <si>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</si>
  <si>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</si>
  <si>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</si>
  <si>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</si>
  <si>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</si>
  <si>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</si>
  <si>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</si>
  <si>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</si>
  <si>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</si>
  <si>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</si>
  <si>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</si>
  <si>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</si>
  <si>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</si>
  <si>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</si>
  <si>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</si>
  <si>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</si>
  <si>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</si>
  <si>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</si>
  <si>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</si>
  <si>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</si>
  <si>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</si>
  <si>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</si>
  <si>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</si>
  <si>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</si>
  <si>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</si>
  <si>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</si>
  <si>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</si>
  <si>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</si>
  <si>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</si>
  <si>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</si>
  <si>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</si>
  <si>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</si>
  <si>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</si>
  <si>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</si>
  <si>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</si>
  <si>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</si>
  <si>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</si>
  <si>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</si>
  <si>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</si>
  <si>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</si>
  <si>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</si>
  <si>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</si>
  <si>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</si>
  <si>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</si>
  <si>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</si>
  <si>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</si>
  <si>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</si>
  <si>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</si>
  <si>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</si>
  <si>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</si>
  <si>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</si>
  <si>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</si>
  <si>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</si>
  <si>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</si>
  <si>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</si>
  <si>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</si>
  <si>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</si>
  <si>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</si>
  <si>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</si>
  <si>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</si>
  <si>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</si>
  <si>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</si>
  <si>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</si>
  <si>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</si>
  <si>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</si>
  <si>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</si>
  <si>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</si>
  <si>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</si>
  <si>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</si>
  <si>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</si>
  <si>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</si>
  <si>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</si>
  <si>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</si>
  <si>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</si>
  <si>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</si>
  <si>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</si>
  <si>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</si>
  <si>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</si>
  <si>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</si>
  <si>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</si>
  <si>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</si>
  <si>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</si>
  <si>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</si>
  <si>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</si>
  <si>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</si>
  <si>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</si>
  <si>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</si>
  <si>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</si>
  <si>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</si>
  <si>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</si>
  <si>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</si>
  <si>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</si>
  <si>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</si>
  <si>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</si>
  <si>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</si>
  <si>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</si>
  <si>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</si>
  <si>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</si>
  <si>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</si>
  <si>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</si>
  <si>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</si>
  <si>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</si>
  <si>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</si>
  <si>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</si>
  <si>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</si>
  <si>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</si>
  <si>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</si>
  <si>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</si>
  <si>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</si>
  <si>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</si>
  <si>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</si>
  <si>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</si>
  <si>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</si>
  <si>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</si>
  <si>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</si>
  <si>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</si>
  <si>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</si>
  <si>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</si>
  <si>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</si>
  <si>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</si>
  <si>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</si>
  <si>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</si>
  <si>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</si>
  <si>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</si>
  <si>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</si>
  <si>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</si>
  <si>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</si>
  <si>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</si>
  <si>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</si>
  <si>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</si>
  <si>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</si>
  <si>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</si>
  <si>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</si>
  <si>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</si>
  <si>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</si>
  <si>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</si>
  <si>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</si>
  <si>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</si>
  <si>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</si>
  <si>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</si>
  <si>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</si>
  <si>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</si>
  <si>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</si>
  <si>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</si>
  <si>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</si>
  <si>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</si>
  <si>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</si>
  <si>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</si>
  <si>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</si>
  <si>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</si>
  <si>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</si>
  <si>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</si>
  <si>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</si>
  <si>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</si>
  <si>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</si>
  <si>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</si>
  <si>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</si>
  <si>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</si>
  <si>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</si>
  <si>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</si>
  <si>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</si>
  <si>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</si>
  <si>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</si>
  <si>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</si>
  <si>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</si>
  <si>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</si>
  <si>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</si>
  <si>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</si>
  <si>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</si>
  <si>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</si>
  <si>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</si>
  <si>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</si>
  <si>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</si>
  <si>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</si>
  <si>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</si>
  <si>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</si>
  <si>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</si>
  <si>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</si>
  <si>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</si>
  <si>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</si>
  <si>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</si>
  <si>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</si>
  <si>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</si>
  <si>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</si>
  <si>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</si>
  <si>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</si>
  <si>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</si>
  <si>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</si>
  <si>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</si>
  <si>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</si>
  <si>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</si>
  <si>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</si>
  <si>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</si>
  <si>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</si>
  <si>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</si>
  <si>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</si>
  <si>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</si>
  <si>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</si>
  <si>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</si>
  <si>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</si>
  <si>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</si>
  <si>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</si>
  <si>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</si>
  <si>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</si>
  <si>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</si>
  <si>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</si>
  <si>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</si>
  <si>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</si>
  <si>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</si>
  <si>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</si>
  <si>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</si>
  <si>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</si>
  <si>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</si>
  <si>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</si>
  <si>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</si>
  <si>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</si>
  <si>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</si>
  <si>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</si>
  <si>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</si>
  <si>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</si>
  <si>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</si>
  <si>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</si>
  <si>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</si>
  <si>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</si>
  <si>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</si>
  <si>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</si>
  <si>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</si>
  <si>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</si>
  <si>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</si>
  <si>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</si>
  <si>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</si>
  <si>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</si>
  <si>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</si>
  <si>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</si>
  <si>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</si>
  <si>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</si>
  <si>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</si>
  <si>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</si>
  <si>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</si>
  <si>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</si>
  <si>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</si>
  <si>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</si>
  <si>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</si>
  <si>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</si>
  <si>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</si>
  <si>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</si>
  <si>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</si>
  <si>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</si>
  <si>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</si>
  <si>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</si>
  <si>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</si>
  <si>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</si>
  <si>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</si>
  <si>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</si>
  <si>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</si>
  <si>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</si>
  <si>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</si>
  <si>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</si>
  <si>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</si>
  <si>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</si>
  <si>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</si>
  <si>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</si>
  <si>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</si>
  <si>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</si>
  <si>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</si>
  <si>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</si>
  <si>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</si>
  <si>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</si>
  <si>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</si>
  <si>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</si>
  <si>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</si>
  <si>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</si>
  <si>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</si>
  <si>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</si>
  <si>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</si>
  <si>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</si>
  <si>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</si>
  <si>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</si>
  <si>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</si>
  <si>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</si>
  <si>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</si>
  <si>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</si>
  <si>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</si>
  <si>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</si>
  <si>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</si>
  <si>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</si>
  <si>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</si>
  <si>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</si>
  <si>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</si>
  <si>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</si>
  <si>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</si>
  <si>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</si>
  <si>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</si>
  <si>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</si>
  <si>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</si>
  <si>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</si>
  <si>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</si>
  <si>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</si>
  <si>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</si>
  <si>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</si>
  <si>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</si>
  <si>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</si>
  <si>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</si>
  <si>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</si>
  <si>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</si>
  <si>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</si>
  <si>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</si>
  <si>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</si>
  <si>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</si>
  <si>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</si>
  <si>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</si>
  <si>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</si>
  <si>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</si>
  <si>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</si>
  <si>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</si>
  <si>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</si>
  <si>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</si>
  <si>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</si>
  <si>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</si>
  <si>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</si>
  <si>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</si>
  <si>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</si>
  <si>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</si>
  <si>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</si>
  <si>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</si>
  <si>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</si>
  <si>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</si>
  <si>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</si>
  <si>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</si>
  <si>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</si>
  <si>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</si>
  <si>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</si>
  <si>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</si>
  <si>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</si>
  <si>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</si>
  <si>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</si>
  <si>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</si>
  <si>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</si>
  <si>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</si>
  <si>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</si>
  <si>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</si>
  <si>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</si>
  <si>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</si>
  <si>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</si>
  <si>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</si>
  <si>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</si>
  <si>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</si>
  <si>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</si>
  <si>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</si>
  <si>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</si>
  <si>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</si>
  <si>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</si>
  <si>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</si>
  <si>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</si>
  <si>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</si>
  <si>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</si>
  <si>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</si>
  <si>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</si>
  <si>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</si>
  <si>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</si>
  <si>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</si>
  <si>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</si>
  <si>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</si>
  <si>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</si>
  <si>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</si>
  <si>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</si>
  <si>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</si>
  <si>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</si>
  <si>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</si>
  <si>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</si>
  <si>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</si>
  <si>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</si>
  <si>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</si>
  <si>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</si>
  <si>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</si>
  <si>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</si>
  <si>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</si>
  <si>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</si>
  <si>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</si>
  <si>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</si>
  <si>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</si>
  <si>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</si>
  <si>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</si>
  <si>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</si>
  <si>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</si>
  <si>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</si>
  <si>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</si>
  <si>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</si>
  <si>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</si>
  <si>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</si>
  <si>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</si>
  <si>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</si>
  <si>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</si>
  <si>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</si>
  <si>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</si>
  <si>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</si>
  <si>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</si>
  <si>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</si>
  <si>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</si>
  <si>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</si>
  <si>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</si>
  <si>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</si>
  <si>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</si>
  <si>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</si>
  <si>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</si>
  <si>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</si>
  <si>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</si>
  <si>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</si>
  <si>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</si>
  <si>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</si>
  <si>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</si>
  <si>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</si>
  <si>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</si>
  <si>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</si>
  <si>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</si>
  <si>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</si>
  <si>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</si>
  <si>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</si>
  <si>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</si>
  <si>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</si>
  <si>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</si>
  <si>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</si>
  <si>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</si>
  <si>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</si>
  <si>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</si>
  <si>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</si>
  <si>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</si>
  <si>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</si>
  <si>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</si>
  <si>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</si>
  <si>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</si>
  <si>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</si>
  <si>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</si>
  <si>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</si>
  <si>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</si>
  <si>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</si>
  <si>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</si>
  <si>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</si>
  <si>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</si>
  <si>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</si>
  <si>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</si>
  <si>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</si>
  <si>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</si>
  <si>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</si>
  <si>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</si>
  <si>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</si>
  <si>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</si>
  <si>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</si>
  <si>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</si>
  <si>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</si>
  <si>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</si>
  <si>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</si>
  <si>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</si>
  <si>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</si>
  <si>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</si>
  <si>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</si>
  <si>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</si>
  <si>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</si>
  <si>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</si>
  <si>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</si>
  <si>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</si>
  <si>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</si>
  <si>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</si>
  <si>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</si>
  <si>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</si>
  <si>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</si>
  <si>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</si>
  <si>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</si>
  <si>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</si>
  <si>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</si>
  <si>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</si>
  <si>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</si>
  <si>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</si>
  <si>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</si>
  <si>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</si>
  <si>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</si>
  <si>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</si>
  <si>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</si>
  <si>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</si>
  <si>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</si>
  <si>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</si>
  <si>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</si>
  <si>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</si>
  <si>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</si>
  <si>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</si>
  <si>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</si>
  <si>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</si>
  <si>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</si>
  <si>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</si>
  <si>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</si>
  <si>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</si>
  <si>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</si>
  <si>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</si>
  <si>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</si>
  <si>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</si>
  <si>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</si>
  <si>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</si>
  <si>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</si>
  <si>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</si>
  <si>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</si>
  <si>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</si>
  <si>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</si>
  <si>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</si>
  <si>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</si>
  <si>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</si>
  <si>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</si>
  <si>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</si>
  <si>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</si>
  <si>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</si>
  <si>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</si>
  <si>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</si>
  <si>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</si>
  <si>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</si>
  <si>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</si>
  <si>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</si>
  <si>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</si>
  <si>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</si>
  <si>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</si>
  <si>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</si>
  <si>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</si>
  <si>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</si>
  <si>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</si>
  <si>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</si>
  <si>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</si>
  <si>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</si>
  <si>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</si>
  <si>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</si>
  <si>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</si>
  <si>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</si>
  <si>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</si>
  <si>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</si>
  <si>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</si>
  <si>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</si>
  <si>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</si>
  <si>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</si>
  <si>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</si>
  <si>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</si>
  <si>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</si>
  <si>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</si>
  <si>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</si>
  <si>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</si>
  <si>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</si>
  <si>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</si>
  <si>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</si>
  <si>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</si>
  <si>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</si>
  <si>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</si>
  <si>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</si>
  <si>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</si>
  <si>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</si>
  <si>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</si>
  <si>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</si>
  <si>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</si>
  <si>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</si>
  <si>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</si>
  <si>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</si>
  <si>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</si>
  <si>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</si>
  <si>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</si>
  <si>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</si>
  <si>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</si>
  <si>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</si>
  <si>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</si>
  <si>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</si>
  <si>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</si>
  <si>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</si>
  <si>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</si>
  <si>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</si>
  <si>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</si>
  <si>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</si>
  <si>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</si>
  <si>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</si>
  <si>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</si>
  <si>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</si>
  <si>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</si>
  <si>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</si>
  <si>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</si>
  <si>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</si>
  <si>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</si>
  <si>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</si>
  <si>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</si>
  <si>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</si>
  <si>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</si>
  <si>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</si>
  <si>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</si>
  <si>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</si>
  <si>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</si>
  <si>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</si>
  <si>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</si>
  <si>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</si>
  <si>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</si>
  <si>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</si>
  <si>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</si>
  <si>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</si>
  <si>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</si>
  <si>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</si>
  <si>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</si>
  <si>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</si>
  <si>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</si>
  <si>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</si>
  <si>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</si>
  <si>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</si>
  <si>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</si>
  <si>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</si>
  <si>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</si>
  <si>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</si>
  <si>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</si>
  <si>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</si>
  <si>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</si>
  <si>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</si>
  <si>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</si>
  <si>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</si>
  <si>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</si>
  <si>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</si>
  <si>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</si>
  <si>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</si>
  <si>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</si>
  <si>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</si>
  <si>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</si>
  <si>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</si>
  <si>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</si>
  <si>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</si>
  <si>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</si>
  <si>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</si>
  <si>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</si>
  <si>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</si>
  <si>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</si>
  <si>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</si>
  <si>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</si>
  <si>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</si>
  <si>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</si>
  <si>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</si>
  <si>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</si>
  <si>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</si>
  <si>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</si>
  <si>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</si>
  <si>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</si>
  <si>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</si>
  <si>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</si>
  <si>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</si>
  <si>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</si>
  <si>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</si>
  <si>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</si>
  <si>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</si>
  <si>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</si>
  <si>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</si>
  <si>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</si>
  <si>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</si>
  <si>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</si>
  <si>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</si>
  <si>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</si>
  <si>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</si>
  <si>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</si>
  <si>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</si>
  <si>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</si>
  <si>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</si>
  <si>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</si>
  <si>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</si>
  <si>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</si>
  <si>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</si>
  <si>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</si>
  <si>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</si>
  <si>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</si>
  <si>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</si>
  <si>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</si>
  <si>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</si>
  <si>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</si>
  <si>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</si>
  <si>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</si>
  <si>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</si>
  <si>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</si>
  <si>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</si>
  <si>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</si>
  <si>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</si>
  <si>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</si>
  <si>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</si>
  <si>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</si>
  <si>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</si>
  <si>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</si>
  <si>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</si>
  <si>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</si>
  <si>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</si>
  <si>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</si>
  <si>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</si>
  <si>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</si>
  <si>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</si>
  <si>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</si>
  <si>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</si>
  <si>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</si>
  <si>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</si>
  <si>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</si>
  <si>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</si>
  <si>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</si>
  <si>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</si>
  <si>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</si>
  <si>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</si>
  <si>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</si>
  <si>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</si>
  <si>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</si>
  <si>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</si>
  <si>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</si>
  <si>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</si>
  <si>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</si>
  <si>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</si>
  <si>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</si>
  <si>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</si>
  <si>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</si>
  <si>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</si>
  <si>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</si>
  <si>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</si>
  <si>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</si>
  <si>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</si>
  <si>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</si>
  <si>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</si>
  <si>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</si>
  <si>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</si>
  <si>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</si>
  <si>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</si>
  <si>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</si>
  <si>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</si>
  <si>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</si>
  <si>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</si>
  <si>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</si>
  <si>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</si>
  <si>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</si>
  <si>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</si>
  <si>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</si>
  <si>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</si>
  <si>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</si>
  <si>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</si>
  <si>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</si>
  <si>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</si>
  <si>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</si>
  <si>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</si>
  <si>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</si>
  <si>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</si>
  <si>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</si>
  <si>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</si>
  <si>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</si>
  <si>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</si>
  <si>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</si>
  <si>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</si>
  <si>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</si>
  <si>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</si>
  <si>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</si>
  <si>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</si>
  <si>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</si>
  <si>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</si>
  <si>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</si>
  <si>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</si>
  <si>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</si>
  <si>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</si>
  <si>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</si>
  <si>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</si>
  <si>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</si>
  <si>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</si>
  <si>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</si>
  <si>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</si>
  <si>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</si>
  <si>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</si>
  <si>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</si>
  <si>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</si>
  <si>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</si>
  <si>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</si>
  <si>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</si>
  <si>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</si>
  <si>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</si>
  <si>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</si>
  <si>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</si>
  <si>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</si>
  <si>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</si>
  <si>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</si>
  <si>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</si>
  <si>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</si>
  <si>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</si>
  <si>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</si>
  <si>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</si>
  <si>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</si>
  <si>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</si>
  <si>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</si>
  <si>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</si>
  <si>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</si>
  <si>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</si>
  <si>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</si>
  <si>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</si>
  <si>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</si>
  <si>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</si>
  <si>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</si>
  <si>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</si>
  <si>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</si>
  <si>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</si>
  <si>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</si>
  <si>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</si>
  <si>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</si>
  <si>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</si>
  <si>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</si>
  <si>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</si>
  <si>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</si>
  <si>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</si>
  <si>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</si>
  <si>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</si>
  <si>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</si>
  <si>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</si>
  <si>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</si>
  <si>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</si>
  <si>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</si>
  <si>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</si>
  <si>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</si>
  <si>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</si>
  <si>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</si>
  <si>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</si>
  <si>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</si>
  <si>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</si>
  <si>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</si>
  <si>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</si>
  <si>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</si>
  <si>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</si>
  <si>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</si>
  <si>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</si>
  <si>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</si>
  <si>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</si>
  <si>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</si>
  <si>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</si>
  <si>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</si>
  <si>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</si>
  <si>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</si>
  <si>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</si>
  <si>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</si>
  <si>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</si>
  <si>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</si>
  <si>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</si>
  <si>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</si>
  <si>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</si>
  <si>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</si>
  <si>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</si>
  <si>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</si>
  <si>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</si>
  <si>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</si>
  <si>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</si>
  <si>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</si>
  <si>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</si>
  <si>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</si>
  <si>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</si>
  <si>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</si>
  <si>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</si>
  <si>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</si>
  <si>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</si>
  <si>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</si>
  <si>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</si>
  <si>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</si>
  <si>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</si>
  <si>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</si>
  <si>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</si>
  <si>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</si>
  <si>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</si>
  <si>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</si>
  <si>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</si>
  <si>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</si>
  <si>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</si>
  <si>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</si>
  <si>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</si>
  <si>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</si>
  <si>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</si>
  <si>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</si>
  <si>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</si>
  <si>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</si>
  <si>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</si>
  <si>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</si>
  <si>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</si>
  <si>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</si>
  <si>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</si>
  <si>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</si>
  <si>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</si>
  <si>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</si>
  <si>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</si>
  <si>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</si>
  <si>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</si>
  <si>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</si>
  <si>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</si>
  <si>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</si>
  <si>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</si>
  <si>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</si>
  <si>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</si>
  <si>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</si>
  <si>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</si>
  <si>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</si>
  <si>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</si>
  <si>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</si>
  <si>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</si>
  <si>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</si>
  <si>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</si>
  <si>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</si>
  <si>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</si>
  <si>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</si>
  <si>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</si>
  <si>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</si>
  <si>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</si>
  <si>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</si>
  <si>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</si>
  <si>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</si>
  <si>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</si>
  <si>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</si>
  <si>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</si>
  <si>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</si>
  <si>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</si>
  <si>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</si>
  <si>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</si>
  <si>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</si>
  <si>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</si>
  <si>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</si>
  <si>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</si>
  <si>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</si>
  <si>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</si>
  <si>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</si>
  <si>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</si>
  <si>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</si>
  <si>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</si>
  <si>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</si>
  <si>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</si>
  <si>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</si>
  <si>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</si>
  <si>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</si>
  <si>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</si>
  <si>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</si>
  <si>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</si>
  <si>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</si>
  <si>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</si>
  <si>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</si>
  <si>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</si>
  <si>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</si>
  <si>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</si>
  <si>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</si>
  <si>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</si>
  <si>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</si>
  <si>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</si>
  <si>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</si>
  <si>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</si>
  <si>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</si>
  <si>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</si>
  <si>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</si>
  <si>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</si>
  <si>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</si>
  <si>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</si>
  <si>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</si>
  <si>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</si>
  <si>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</si>
  <si>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</si>
  <si>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</si>
  <si>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</si>
  <si>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</si>
  <si>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</si>
  <si>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</si>
  <si>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</si>
  <si>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</si>
  <si>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</si>
  <si>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</si>
  <si>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</si>
  <si>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</si>
  <si>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</si>
  <si>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</si>
  <si>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</si>
  <si>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</si>
  <si>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</si>
  <si>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</si>
  <si>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</si>
  <si>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</si>
  <si>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</si>
  <si>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</si>
  <si>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</si>
  <si>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</si>
  <si>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</si>
  <si>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</si>
  <si>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</si>
  <si>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</si>
  <si>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</si>
  <si>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</si>
  <si>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</si>
  <si>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</si>
  <si>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</si>
  <si>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</si>
  <si>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</si>
  <si>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</si>
  <si>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</si>
  <si>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</si>
  <si>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</si>
  <si>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</si>
  <si>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</si>
  <si>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</si>
  <si>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</si>
  <si>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</si>
  <si>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</si>
  <si>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</si>
  <si>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</si>
  <si>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</si>
  <si>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</si>
  <si>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</si>
  <si>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</si>
  <si>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</si>
  <si>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</si>
  <si>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</si>
  <si>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</si>
  <si>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</si>
  <si>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</si>
  <si>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</si>
  <si>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</si>
  <si>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</si>
  <si>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</si>
  <si>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</si>
  <si>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</si>
  <si>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</si>
  <si>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</si>
  <si>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</si>
  <si>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</si>
  <si>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</si>
  <si>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</si>
  <si>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</si>
  <si>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</si>
  <si>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</si>
  <si>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</si>
  <si>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</si>
  <si>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</si>
  <si>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</si>
  <si>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</si>
  <si>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</si>
  <si>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</si>
  <si>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</si>
  <si>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</si>
  <si>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</si>
  <si>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</si>
  <si>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</si>
  <si>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</si>
  <si>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</si>
  <si>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</si>
  <si>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</si>
  <si>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</si>
  <si>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</si>
  <si>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</si>
  <si>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</si>
  <si>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</si>
  <si>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</si>
  <si>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</si>
  <si>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</si>
  <si>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</si>
  <si>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</si>
  <si>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</si>
  <si>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</si>
  <si>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</si>
  <si>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</si>
  <si>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</si>
  <si>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</si>
  <si>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</si>
  <si>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</si>
  <si>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</si>
  <si>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</si>
  <si>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</si>
  <si>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</si>
  <si>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</si>
  <si>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</si>
  <si>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</si>
  <si>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</si>
  <si>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</si>
  <si>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</si>
  <si>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</si>
  <si>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</si>
  <si>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</si>
  <si>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</si>
  <si>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</si>
  <si>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</si>
  <si>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</si>
  <si>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</si>
  <si>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</si>
  <si>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</si>
  <si>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</si>
  <si>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</si>
  <si>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</si>
  <si>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</si>
  <si>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</si>
  <si>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</si>
  <si>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</si>
  <si>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</si>
  <si>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</si>
  <si>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</si>
  <si>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</si>
  <si>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</si>
  <si>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</si>
  <si>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</si>
  <si>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</si>
  <si>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</si>
  <si>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</si>
  <si>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</si>
  <si>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</si>
  <si>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</si>
  <si>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</si>
  <si>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</si>
  <si>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</si>
  <si>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</si>
  <si>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</si>
  <si>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</si>
  <si>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</si>
  <si>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</si>
  <si>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</si>
  <si>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</si>
  <si>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</si>
  <si>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</si>
  <si>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</si>
  <si>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</si>
  <si>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</si>
  <si>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</si>
  <si>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</si>
  <si>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</si>
  <si>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</si>
  <si>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</si>
  <si>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</si>
  <si>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</si>
  <si>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</si>
  <si>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</si>
  <si>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</si>
  <si>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</si>
  <si>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</si>
  <si>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</si>
  <si>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</si>
  <si>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</si>
  <si>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</si>
  <si>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</si>
  <si>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</si>
  <si>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</si>
  <si>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</si>
  <si>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</si>
  <si>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</si>
  <si>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</si>
  <si>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</si>
  <si>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</si>
  <si>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</si>
  <si>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</si>
  <si>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</si>
  <si>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</si>
  <si>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</si>
  <si>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</si>
  <si>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</si>
  <si>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</si>
  <si>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</si>
  <si>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</si>
  <si>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</si>
  <si>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</si>
  <si>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</si>
  <si>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</si>
  <si>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</si>
  <si>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</si>
  <si>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</si>
  <si>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</si>
  <si>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</si>
  <si>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</si>
  <si>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</si>
  <si>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</si>
  <si>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</si>
  <si>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</si>
  <si>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</si>
  <si>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</si>
  <si>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</si>
  <si>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</si>
  <si>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</si>
  <si>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</si>
  <si>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</si>
  <si>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</si>
  <si>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</si>
  <si>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</si>
  <si>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</si>
  <si>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</si>
  <si>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</si>
  <si>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</si>
  <si>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</si>
  <si>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</si>
  <si>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</si>
  <si>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</si>
  <si>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</si>
  <si>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</si>
  <si>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</si>
  <si>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</si>
  <si>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</si>
  <si>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</si>
  <si>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</si>
  <si>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</si>
  <si>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</si>
  <si>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</si>
  <si>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</si>
  <si>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</si>
  <si>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</si>
  <si>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</si>
  <si>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</si>
  <si>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</si>
  <si>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</si>
  <si>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</si>
  <si>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</si>
  <si>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</si>
  <si>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</si>
  <si>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</si>
  <si>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</si>
  <si>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</si>
  <si>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</si>
  <si>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</si>
  <si>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</si>
  <si>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</si>
  <si>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</si>
  <si>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</si>
  <si>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</si>
  <si>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</si>
  <si>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</si>
  <si>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</si>
  <si>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</si>
  <si>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</si>
  <si>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</si>
  <si>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</si>
  <si>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</si>
  <si>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</si>
  <si>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</si>
  <si>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</si>
  <si>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</si>
  <si>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</si>
  <si>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</si>
  <si>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</si>
  <si>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</si>
  <si>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</si>
  <si>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</si>
  <si>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</si>
  <si>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</si>
  <si>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</si>
  <si>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</si>
  <si>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</si>
  <si>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</si>
  <si>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</si>
  <si>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</si>
  <si>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</si>
  <si>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</si>
  <si>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</si>
  <si>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</si>
  <si>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</si>
  <si>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</si>
  <si>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</si>
  <si>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</si>
  <si>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</si>
  <si>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</si>
  <si>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</si>
  <si>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</si>
  <si>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</si>
  <si>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</si>
  <si>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</si>
  <si>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</si>
  <si>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</si>
  <si>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</si>
  <si>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</si>
  <si>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</si>
  <si>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</si>
  <si>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</si>
  <si>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</si>
  <si>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</si>
  <si>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</si>
  <si>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</si>
  <si>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</si>
  <si>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</si>
  <si>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</si>
  <si>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</si>
  <si>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</si>
  <si>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</si>
  <si>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</si>
  <si>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</si>
  <si>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</si>
  <si>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</si>
  <si>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</si>
  <si>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</si>
  <si>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</si>
  <si>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</si>
  <si>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</si>
  <si>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</si>
  <si>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</si>
  <si>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</si>
  <si>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</si>
  <si>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</si>
  <si>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</si>
  <si>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</si>
  <si>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</si>
  <si>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</si>
  <si>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</si>
  <si>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</si>
  <si>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</si>
  <si>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</si>
  <si>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</si>
  <si>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</si>
  <si>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</si>
  <si>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</si>
  <si>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</si>
  <si>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</si>
  <si>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</si>
  <si>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</si>
  <si>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</si>
  <si>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</si>
  <si>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</si>
  <si>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</si>
  <si>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</si>
  <si>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</si>
  <si>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</si>
  <si>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</si>
  <si>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</si>
  <si>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</si>
  <si>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</si>
  <si>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</si>
  <si>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</si>
  <si>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</si>
  <si>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</si>
  <si>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</si>
  <si>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</si>
  <si>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</si>
  <si>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</si>
  <si>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</si>
  <si>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</si>
  <si>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</si>
  <si>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</si>
  <si>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</si>
  <si>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</si>
  <si>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</si>
  <si>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</si>
  <si>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</si>
  <si>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</si>
  <si>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</si>
  <si>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</si>
  <si>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</si>
  <si>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</si>
  <si>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</si>
  <si>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</si>
  <si>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</si>
  <si>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</si>
  <si>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</si>
  <si>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</si>
  <si>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</si>
  <si>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</si>
  <si>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</si>
  <si>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</si>
  <si>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</si>
  <si>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</si>
  <si>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</si>
  <si>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</si>
  <si>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</si>
  <si>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</si>
  <si>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</si>
  <si>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</si>
  <si>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</si>
  <si>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</si>
  <si>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</si>
  <si>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</si>
  <si>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</si>
  <si>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</si>
  <si>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</si>
  <si>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</si>
  <si>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</si>
  <si>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</si>
  <si>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</si>
  <si>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</si>
  <si>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</si>
  <si>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</si>
  <si>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</si>
  <si>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</si>
  <si>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</si>
  <si>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</si>
  <si>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</si>
  <si>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</si>
  <si>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</si>
  <si>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</si>
  <si>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</si>
  <si>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</si>
  <si>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</si>
  <si>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</si>
  <si>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</si>
  <si>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</si>
  <si>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</si>
  <si>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</si>
  <si>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</si>
  <si>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</si>
  <si>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</si>
  <si>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</si>
  <si>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</si>
  <si>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</si>
  <si>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</si>
  <si>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</si>
  <si>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</si>
  <si>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</si>
  <si>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</si>
  <si>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</si>
  <si>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</si>
  <si>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</si>
  <si>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</si>
  <si>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</si>
  <si>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</si>
  <si>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</si>
  <si>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</si>
  <si>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</si>
  <si>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</si>
  <si>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</si>
  <si>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</si>
  <si>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</si>
  <si>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</si>
  <si>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</si>
  <si>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</si>
  <si>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</si>
  <si>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</si>
  <si>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</si>
  <si>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</si>
  <si>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</si>
  <si>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</si>
  <si>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</si>
  <si>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</si>
  <si>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</si>
  <si>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</si>
  <si>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</si>
  <si>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</si>
  <si>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</si>
  <si>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</si>
  <si>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</si>
  <si>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</si>
  <si>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</si>
  <si>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</si>
  <si>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</si>
  <si>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</si>
  <si>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</si>
  <si>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</si>
  <si>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</si>
  <si>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</si>
  <si>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</si>
  <si>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</si>
  <si>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</si>
  <si>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</si>
  <si>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</si>
  <si>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</si>
  <si>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</si>
  <si>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</si>
  <si>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</si>
  <si>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</si>
  <si>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</si>
  <si>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</si>
  <si>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</si>
  <si>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</si>
  <si>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</si>
  <si>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</si>
  <si>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</si>
  <si>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</si>
  <si>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</si>
  <si>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</si>
  <si>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</si>
  <si>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</si>
  <si>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</si>
  <si>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</si>
  <si>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</si>
  <si>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</si>
  <si>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</si>
  <si>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</si>
  <si>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</si>
  <si>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</si>
  <si>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</si>
  <si>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</si>
  <si>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</si>
  <si>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</si>
  <si>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</si>
  <si>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</si>
  <si>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</si>
  <si>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</si>
  <si>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</si>
  <si>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</si>
  <si>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</si>
  <si>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</si>
  <si>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</si>
  <si>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</si>
  <si>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</si>
  <si>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</si>
  <si>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</si>
  <si>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</si>
  <si>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</si>
  <si>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</si>
  <si>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</si>
  <si>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</si>
  <si>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</si>
  <si>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</si>
  <si>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</si>
  <si>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</si>
  <si>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</si>
  <si>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</si>
  <si>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</si>
  <si>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</si>
  <si>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</si>
  <si>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</si>
  <si>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</si>
  <si>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</si>
  <si>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</si>
  <si>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</si>
  <si>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</si>
  <si>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</si>
  <si>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</si>
  <si>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</si>
  <si>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</si>
  <si>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</si>
  <si>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</si>
  <si>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</si>
  <si>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</si>
  <si>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</si>
  <si>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</si>
  <si>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</si>
  <si>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</si>
  <si>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</si>
  <si>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</si>
  <si>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</si>
  <si>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</si>
  <si>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</si>
  <si>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</si>
  <si>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</si>
  <si>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</si>
  <si>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</si>
  <si>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</si>
  <si>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</si>
  <si>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</si>
  <si>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</si>
  <si>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</si>
  <si>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</si>
  <si>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</si>
  <si>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</si>
  <si>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</si>
  <si>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</si>
  <si>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</si>
  <si>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</si>
  <si>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</si>
  <si>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</si>
  <si>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</si>
  <si>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</si>
  <si>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</si>
  <si>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</si>
  <si>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</si>
  <si>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</si>
  <si>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</si>
  <si>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</si>
  <si>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</si>
  <si>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</si>
  <si>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</si>
  <si>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</si>
  <si>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</si>
  <si>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</si>
  <si>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</si>
  <si>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</si>
  <si>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</si>
  <si>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</si>
  <si>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</si>
  <si>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</si>
  <si>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</si>
  <si>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</si>
  <si>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</si>
  <si>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</si>
  <si>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</si>
  <si>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</si>
  <si>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</si>
  <si>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</si>
  <si>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</si>
  <si>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</si>
  <si>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</si>
  <si>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</si>
  <si>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</si>
  <si>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</si>
  <si>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</si>
  <si>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</si>
  <si>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</si>
  <si>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</si>
  <si>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</si>
  <si>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</si>
  <si>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</si>
  <si>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</si>
  <si>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</si>
  <si>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</si>
  <si>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</si>
  <si>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</si>
  <si>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</si>
  <si>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</si>
  <si>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</si>
  <si>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</si>
  <si>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</si>
  <si>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</si>
  <si>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</si>
  <si>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</si>
  <si>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</si>
  <si>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</si>
  <si>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</si>
  <si>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</si>
  <si>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</si>
  <si>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</si>
  <si>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</si>
  <si>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</si>
  <si>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</si>
  <si>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</si>
  <si>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</si>
  <si>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</si>
  <si>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</si>
  <si>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</si>
  <si>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</si>
  <si>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</si>
  <si>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</si>
  <si>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</si>
  <si>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</si>
  <si>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</si>
  <si>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</si>
  <si>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</si>
  <si>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</si>
  <si>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</si>
  <si>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</si>
  <si>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</si>
  <si>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</si>
  <si>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</si>
  <si>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</si>
  <si>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</si>
  <si>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</si>
  <si>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</si>
  <si>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</si>
  <si>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</si>
  <si>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</si>
  <si>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</si>
  <si>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</si>
  <si>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</si>
  <si>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</si>
  <si>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</si>
  <si>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</si>
  <si>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</si>
  <si>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</si>
  <si>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</si>
  <si>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</si>
  <si>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</si>
  <si>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</si>
  <si>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</si>
  <si>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</si>
  <si>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</si>
  <si>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</si>
  <si>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</si>
  <si>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</si>
  <si>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</si>
  <si>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</si>
  <si>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</si>
  <si>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</si>
  <si>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</si>
  <si>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</si>
  <si>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</si>
  <si>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</si>
  <si>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</si>
  <si>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</si>
  <si>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</si>
  <si>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</si>
  <si>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</si>
  <si>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</si>
  <si>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</si>
  <si>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</si>
  <si>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</si>
  <si>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</si>
  <si>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</si>
  <si>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</si>
  <si>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</si>
  <si>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</si>
  <si>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</si>
  <si>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</si>
  <si>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</si>
  <si>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</si>
  <si>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</si>
  <si>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</si>
  <si>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</si>
  <si>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</si>
  <si>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</si>
  <si>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</si>
  <si>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</si>
  <si>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</si>
  <si>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</si>
  <si>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</si>
  <si>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</si>
  <si>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</si>
  <si>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</si>
  <si>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</si>
  <si>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</si>
  <si>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</si>
  <si>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</si>
  <si>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</si>
  <si>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</si>
  <si>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</si>
  <si>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</si>
  <si>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</si>
  <si>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</si>
  <si>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</si>
  <si>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</si>
  <si>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</si>
  <si>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</si>
  <si>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</si>
  <si>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</si>
  <si>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</si>
  <si>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</si>
  <si>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</si>
  <si>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</si>
  <si>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</si>
  <si>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</si>
  <si>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</si>
  <si>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</si>
  <si>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</si>
  <si>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</si>
  <si>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</si>
  <si>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</si>
  <si>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</si>
  <si>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</si>
  <si>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</si>
  <si>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</si>
  <si>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</si>
  <si>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</si>
  <si>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</si>
  <si>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</si>
  <si>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</si>
  <si>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</si>
  <si>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</si>
  <si>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</si>
  <si>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</si>
  <si>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</si>
  <si>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</si>
  <si>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</si>
  <si>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</si>
  <si>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</si>
  <si>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</si>
  <si>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</si>
  <si>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</si>
  <si>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</si>
  <si>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</si>
  <si>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</si>
  <si>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</si>
  <si>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</si>
  <si>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</si>
  <si>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</si>
  <si>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</si>
  <si>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</si>
  <si>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</si>
  <si>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</si>
  <si>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</si>
  <si>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</si>
  <si>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</si>
  <si>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</si>
  <si>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</si>
  <si>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</si>
  <si>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</si>
  <si>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</si>
  <si>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</si>
  <si>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</si>
  <si>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</si>
  <si>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</si>
  <si>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</si>
  <si>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</si>
  <si>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</si>
  <si>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</si>
  <si>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</si>
  <si>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</si>
  <si>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</si>
  <si>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</si>
  <si>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</si>
  <si>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</si>
  <si>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</si>
  <si>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</si>
  <si>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</si>
  <si>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</si>
  <si>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</si>
  <si>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</si>
  <si>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</si>
  <si>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</si>
  <si>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</si>
  <si>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</si>
  <si>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</si>
  <si>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</si>
  <si>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</si>
  <si>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</si>
  <si>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</si>
  <si>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</si>
  <si>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</si>
  <si>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</si>
  <si>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</si>
  <si>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</si>
  <si>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</si>
  <si>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</si>
  <si>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</si>
  <si>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</si>
  <si>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</si>
  <si>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</si>
  <si>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</si>
  <si>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</si>
  <si>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</si>
  <si>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</si>
  <si>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</si>
  <si>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</si>
  <si>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</si>
  <si>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</si>
  <si>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</si>
  <si>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</si>
  <si>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</si>
  <si>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</si>
  <si>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</si>
  <si>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</si>
  <si>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</si>
  <si>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</si>
  <si>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</si>
  <si>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</si>
  <si>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</si>
  <si>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</si>
  <si>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</si>
  <si>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</si>
  <si>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</si>
  <si>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</si>
  <si>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</si>
  <si>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</si>
  <si>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</si>
  <si>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</si>
  <si>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</si>
  <si>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</si>
  <si>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</si>
  <si>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</si>
  <si>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</si>
  <si>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</si>
  <si>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</si>
  <si>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</si>
  <si>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</si>
  <si>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</si>
  <si>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</si>
  <si>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</si>
  <si>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</si>
  <si>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</si>
  <si>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</si>
  <si>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</si>
  <si>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</si>
  <si>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</si>
  <si>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</si>
  <si>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</si>
  <si>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</si>
  <si>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</si>
  <si>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</si>
  <si>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</si>
  <si>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</si>
  <si>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</si>
  <si>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</si>
  <si>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</si>
  <si>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</si>
  <si>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</si>
  <si>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</si>
  <si>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</si>
  <si>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</si>
  <si>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</si>
  <si>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</si>
  <si>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</si>
  <si>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</si>
  <si>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</si>
  <si>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</si>
  <si>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</si>
  <si>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</si>
  <si>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</si>
  <si>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</si>
  <si>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</si>
  <si>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</si>
  <si>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</si>
  <si>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</si>
  <si>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</si>
  <si>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</si>
  <si>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</si>
  <si>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</si>
  <si>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</si>
  <si>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</si>
  <si>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</si>
  <si>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</si>
  <si>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</si>
  <si>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</si>
  <si>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</si>
  <si>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</si>
  <si>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</si>
  <si>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</si>
  <si>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</si>
  <si>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</si>
  <si>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</si>
  <si>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</si>
  <si>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</si>
  <si>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</si>
  <si>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</si>
  <si>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</si>
  <si>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</si>
  <si>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</si>
  <si>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</si>
  <si>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</si>
  <si>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</si>
  <si>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</si>
  <si>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</si>
  <si>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</si>
  <si>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</si>
  <si>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</si>
  <si>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</si>
  <si>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</si>
  <si>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</si>
  <si>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</si>
  <si>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</si>
  <si>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</si>
  <si>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</si>
  <si>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</si>
  <si>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</si>
  <si>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</si>
  <si>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</si>
  <si>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</si>
  <si>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</si>
  <si>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</si>
  <si>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</si>
  <si>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</si>
  <si>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</si>
  <si>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</si>
  <si>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</si>
  <si>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</si>
  <si>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</si>
  <si>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</si>
  <si>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</si>
  <si>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</si>
  <si>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</si>
  <si>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</si>
  <si>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</si>
  <si>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</si>
  <si>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</si>
  <si>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</si>
  <si>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</si>
  <si>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</si>
  <si>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</si>
  <si>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</si>
  <si>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</si>
  <si>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</si>
  <si>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</si>
  <si>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</si>
  <si>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</si>
  <si>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</si>
  <si>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</si>
  <si>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</si>
  <si>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</si>
  <si>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</si>
  <si>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</si>
  <si>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</si>
  <si>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</si>
  <si>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</si>
  <si>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</si>
  <si>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</si>
  <si>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</si>
  <si>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</si>
  <si>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</si>
  <si>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</si>
  <si>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</si>
  <si>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</si>
  <si>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</si>
  <si>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</si>
  <si>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</si>
  <si>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</si>
  <si>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</si>
  <si>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</si>
  <si>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</si>
  <si>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</si>
  <si>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</si>
  <si>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</si>
  <si>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</si>
  <si>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</si>
  <si>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</si>
  <si>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</si>
  <si>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</si>
  <si>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</si>
  <si>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</si>
  <si>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</si>
  <si>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</si>
  <si>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</si>
  <si>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</si>
  <si>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</si>
  <si>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</si>
  <si>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</si>
  <si>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</si>
  <si>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</si>
  <si>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</si>
  <si>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</si>
  <si>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</si>
  <si>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</si>
  <si>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</si>
  <si>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</si>
  <si>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</si>
  <si>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</si>
  <si>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</si>
  <si>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</si>
  <si>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</si>
  <si>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</si>
  <si>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</si>
  <si>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</si>
  <si>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</si>
  <si>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</si>
  <si>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</si>
  <si>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</si>
  <si>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</si>
  <si>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</si>
  <si>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</si>
  <si>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</si>
  <si>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</si>
  <si>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</si>
  <si>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</si>
  <si>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</si>
  <si>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</si>
  <si>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</si>
  <si>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</si>
  <si>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</si>
  <si>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</si>
  <si>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</si>
  <si>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</si>
  <si>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</si>
  <si>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</si>
  <si>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</si>
  <si>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</si>
  <si>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</si>
  <si>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</si>
  <si>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</si>
  <si>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</si>
  <si>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</si>
  <si>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</si>
  <si>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</si>
  <si>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</si>
  <si>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</si>
  <si>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</si>
  <si>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</si>
  <si>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</si>
  <si>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</si>
  <si>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</si>
  <si>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</si>
  <si>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</si>
  <si>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</si>
  <si>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</si>
  <si>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</si>
  <si>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</si>
  <si>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</si>
  <si>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</si>
  <si>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</si>
  <si>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</si>
  <si>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</si>
  <si>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</si>
  <si>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</si>
  <si>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</si>
  <si>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</si>
  <si>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</si>
  <si>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</si>
  <si>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</si>
  <si>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</si>
  <si>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</si>
  <si>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</si>
  <si>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</si>
  <si>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</si>
  <si>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</si>
  <si>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</si>
  <si>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</si>
  <si>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</si>
  <si>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</si>
  <si>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</si>
  <si>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</si>
  <si>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</si>
  <si>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</si>
  <si>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</si>
  <si>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</si>
  <si>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</si>
  <si>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</si>
  <si>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</si>
  <si>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</si>
  <si>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</si>
  <si>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</si>
  <si>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</si>
  <si>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</si>
  <si>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</si>
  <si>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</si>
  <si>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</si>
  <si>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</si>
  <si>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</si>
  <si>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</si>
  <si>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</si>
  <si>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</si>
  <si>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</si>
  <si>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</si>
  <si>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</si>
  <si>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</si>
  <si>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</si>
  <si>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</si>
  <si>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</si>
  <si>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</si>
  <si>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</si>
  <si>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</si>
  <si>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</si>
  <si>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</si>
  <si>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</si>
  <si>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</si>
  <si>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</si>
  <si>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</si>
  <si>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</si>
  <si>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</si>
  <si>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</si>
  <si>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</si>
  <si>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</si>
  <si>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</si>
  <si>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</si>
  <si>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</si>
  <si>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</si>
  <si>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</si>
  <si>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</si>
  <si>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</si>
  <si>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</si>
  <si>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</si>
  <si>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</si>
  <si>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</si>
  <si>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</si>
  <si>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</si>
  <si>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</si>
  <si>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</si>
  <si>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</si>
  <si>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</si>
  <si>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</si>
  <si>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</si>
  <si>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</si>
  <si>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</si>
  <si>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</si>
  <si>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</si>
  <si>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</si>
  <si>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</si>
  <si>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</si>
  <si>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</si>
  <si>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</si>
  <si>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</si>
  <si>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</si>
  <si>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</si>
  <si>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</si>
  <si>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</si>
  <si>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</si>
  <si>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</si>
  <si>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</si>
  <si>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</si>
  <si>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</si>
  <si>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</si>
  <si>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</si>
  <si>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</si>
  <si>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</si>
  <si>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</si>
  <si>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</si>
  <si>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</si>
  <si>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</si>
  <si>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</si>
  <si>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</si>
  <si>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</si>
  <si>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</si>
  <si>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</si>
  <si>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</si>
  <si>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</si>
  <si>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</si>
  <si>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</si>
  <si>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</si>
  <si>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</si>
  <si>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</si>
  <si>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</si>
  <si>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</si>
  <si>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</si>
  <si>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</si>
  <si>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</si>
  <si>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</si>
  <si>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</si>
  <si>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</si>
  <si>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</si>
  <si>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</si>
  <si>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</si>
  <si>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</si>
  <si>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</si>
  <si>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</si>
  <si>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</si>
  <si>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</si>
  <si>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</si>
  <si>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</si>
  <si>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</si>
  <si>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</si>
  <si>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</si>
  <si>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</si>
  <si>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</si>
  <si>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</si>
  <si>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</si>
  <si>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</si>
  <si>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</si>
  <si>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</si>
  <si>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</si>
  <si>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</si>
  <si>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</si>
  <si>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</si>
  <si>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</si>
  <si>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</si>
  <si>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</si>
  <si>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</si>
  <si>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</si>
  <si>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</si>
  <si>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</si>
  <si>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</si>
  <si>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</si>
  <si>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</si>
  <si>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</si>
  <si>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</si>
  <si>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</si>
  <si>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</si>
  <si>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</si>
  <si>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</si>
  <si>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</si>
  <si>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</si>
  <si>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</si>
  <si>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</si>
  <si>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</si>
  <si>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</si>
  <si>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</si>
  <si>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</si>
  <si>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</si>
  <si>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</si>
  <si>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</si>
  <si>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</si>
  <si>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</si>
  <si>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</si>
  <si>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</si>
  <si>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</si>
  <si>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</si>
  <si>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</si>
  <si>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</si>
  <si>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</si>
  <si>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</si>
  <si>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</si>
  <si>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</si>
  <si>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</si>
  <si>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</si>
  <si>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</si>
  <si>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</si>
  <si>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</si>
  <si>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</si>
  <si>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</si>
  <si>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</si>
  <si>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</si>
  <si>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</si>
  <si>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</si>
  <si>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</si>
  <si>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</si>
  <si>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</si>
  <si>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</si>
  <si>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</si>
  <si>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</si>
  <si>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</si>
  <si>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</si>
  <si>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</si>
  <si>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</si>
  <si>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</si>
  <si>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</si>
  <si>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</si>
  <si>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</si>
  <si>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</si>
  <si>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</si>
  <si>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</si>
  <si>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</si>
  <si>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</si>
  <si>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</si>
  <si>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</si>
  <si>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</si>
  <si>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</si>
  <si>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</si>
  <si>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</si>
  <si>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</si>
  <si>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</si>
  <si>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</si>
  <si>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</si>
  <si>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</si>
  <si>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</si>
  <si>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</si>
  <si>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</si>
  <si>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</si>
  <si>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</si>
  <si>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</si>
  <si>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</si>
  <si>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</si>
  <si>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</si>
  <si>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</si>
  <si>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</si>
  <si>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</si>
  <si>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</si>
  <si>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</si>
  <si>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</si>
  <si>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</si>
  <si>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</si>
  <si>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</si>
  <si>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</si>
  <si>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</si>
  <si>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</si>
  <si>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</si>
  <si>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</si>
  <si>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</si>
  <si>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</si>
  <si>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</si>
  <si>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</si>
  <si>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</si>
  <si>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</si>
  <si>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</si>
  <si>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</si>
  <si>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</si>
  <si>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</si>
  <si>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</si>
  <si>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</si>
  <si>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</si>
  <si>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</si>
  <si>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</si>
  <si>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</si>
  <si>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</si>
  <si>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</si>
  <si>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</si>
  <si>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</si>
  <si>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</si>
  <si>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</si>
  <si>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</si>
  <si>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</si>
  <si>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</si>
  <si>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</si>
  <si>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</si>
  <si>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</si>
  <si>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</si>
  <si>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</si>
  <si>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</si>
  <si>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</si>
  <si>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</si>
  <si>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</si>
  <si>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</si>
  <si>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</si>
  <si>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</si>
  <si>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</si>
  <si>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</si>
  <si>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</si>
  <si>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</si>
  <si>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</si>
  <si>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</si>
  <si>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</si>
  <si>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</si>
  <si>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</si>
  <si>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</si>
  <si>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</si>
  <si>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</si>
  <si>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</si>
  <si>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</si>
  <si>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</si>
  <si>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</si>
  <si>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</si>
  <si>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</si>
  <si>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</si>
  <si>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</si>
  <si>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</si>
  <si>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</si>
  <si>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</si>
  <si>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</si>
  <si>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</si>
  <si>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</si>
  <si>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</si>
  <si>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</si>
  <si>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</si>
  <si>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</si>
  <si>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</si>
  <si>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</si>
  <si>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</si>
  <si>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</si>
  <si>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</si>
  <si>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</si>
  <si>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</si>
  <si>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</si>
  <si>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</si>
  <si>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</si>
  <si>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</si>
  <si>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</si>
  <si>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</si>
  <si>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</si>
  <si>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</si>
  <si>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</si>
  <si>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</si>
  <si>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</si>
  <si>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</si>
  <si>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</si>
  <si>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</si>
  <si>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</si>
  <si>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</si>
  <si>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</si>
  <si>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</si>
  <si>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</si>
  <si>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</si>
  <si>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</si>
  <si>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</si>
  <si>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</si>
  <si>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</si>
  <si>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</si>
  <si>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</si>
  <si>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</si>
  <si>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</si>
  <si>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</si>
  <si>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</si>
  <si>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</si>
  <si>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</si>
  <si>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</si>
  <si>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</si>
  <si>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</si>
  <si>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</si>
  <si>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</si>
  <si>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</si>
  <si>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</si>
  <si>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</si>
  <si>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</si>
  <si>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</si>
  <si>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</si>
  <si>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</si>
  <si>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</si>
  <si>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</si>
  <si>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</si>
  <si>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</si>
  <si>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</si>
  <si>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</si>
  <si>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</si>
  <si>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</si>
  <si>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</si>
  <si>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</si>
  <si>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</si>
  <si>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</si>
  <si>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</si>
  <si>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</si>
  <si>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</si>
  <si>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</si>
  <si>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</si>
  <si>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</si>
  <si>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</si>
  <si>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</si>
  <si>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</si>
  <si>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</si>
  <si>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</si>
  <si>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</si>
  <si>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</si>
  <si>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</si>
  <si>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</si>
  <si>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</si>
  <si>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</si>
  <si>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</si>
  <si>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</si>
  <si>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</si>
  <si>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</si>
  <si>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</si>
  <si>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</si>
  <si>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</si>
  <si>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</si>
  <si>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</si>
  <si>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</si>
  <si>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</si>
  <si>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</si>
  <si>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</si>
  <si>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</si>
  <si>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</si>
  <si>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</si>
  <si>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</si>
  <si>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</si>
  <si>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</si>
  <si>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</si>
  <si>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</si>
  <si>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</si>
  <si>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</si>
  <si>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</si>
  <si>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</si>
  <si>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</si>
  <si>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</si>
  <si>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</si>
  <si>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</si>
  <si>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</si>
  <si>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</si>
  <si>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</si>
  <si>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</si>
  <si>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</si>
  <si>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</si>
  <si>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</si>
  <si>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</si>
  <si>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</si>
  <si>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</si>
  <si>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</si>
  <si>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</si>
  <si>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</si>
  <si>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</si>
  <si>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</si>
  <si>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</si>
  <si>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</si>
  <si>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</si>
  <si>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</si>
  <si>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</si>
  <si>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</si>
  <si>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</si>
  <si>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</si>
  <si>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</si>
  <si>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</si>
  <si>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</si>
  <si>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</si>
  <si>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</si>
  <si>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</si>
  <si>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</si>
  <si>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</si>
  <si>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</si>
  <si>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</si>
  <si>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</si>
  <si>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</si>
  <si>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</si>
  <si>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</si>
  <si>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</si>
  <si>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</si>
  <si>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</si>
  <si>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</si>
  <si>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</si>
  <si>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</si>
  <si>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</si>
  <si>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</si>
  <si>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</si>
  <si>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</si>
  <si>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</si>
  <si>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</si>
  <si>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</si>
  <si>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</si>
  <si>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</si>
  <si>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</si>
  <si>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</si>
  <si>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</si>
  <si>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</si>
  <si>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</si>
  <si>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</si>
  <si>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</si>
  <si>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</si>
  <si>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</si>
  <si>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</si>
  <si>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</si>
  <si>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</si>
  <si>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</si>
  <si>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</si>
  <si>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</si>
  <si>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</si>
  <si>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</si>
  <si>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</si>
  <si>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</si>
  <si>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</si>
  <si>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</si>
  <si>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</si>
  <si>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</si>
  <si>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</si>
  <si>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</si>
  <si>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</si>
  <si>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</si>
  <si>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</si>
  <si>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</si>
  <si>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</si>
  <si>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</si>
  <si>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</si>
  <si>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</si>
  <si>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</si>
  <si>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</si>
  <si>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</si>
  <si>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</si>
  <si>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</si>
  <si>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</si>
  <si>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</si>
  <si>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</si>
  <si>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</si>
  <si>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</si>
  <si>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</si>
  <si>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</si>
  <si>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</si>
  <si>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</si>
  <si>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</si>
  <si>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</si>
  <si>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</si>
  <si>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</si>
  <si>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</si>
  <si>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</si>
  <si>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</si>
  <si>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</si>
  <si>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</si>
  <si>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</si>
  <si>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</si>
  <si>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</si>
  <si>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</si>
  <si>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</si>
  <si>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</si>
  <si>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</si>
  <si>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</si>
  <si>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</si>
  <si>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</si>
  <si>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</si>
  <si>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</si>
  <si>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</si>
  <si>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</si>
  <si>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</si>
  <si>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</si>
  <si>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</si>
  <si>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</si>
  <si>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</si>
  <si>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</si>
  <si>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</si>
  <si>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</si>
  <si>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</si>
  <si>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</si>
  <si>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</si>
  <si>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</si>
  <si>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</si>
  <si>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</si>
  <si>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</si>
  <si>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</si>
  <si>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</si>
  <si>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</si>
  <si>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</si>
  <si>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</si>
  <si>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</si>
  <si>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</si>
  <si>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</si>
  <si>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</si>
  <si>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</si>
  <si>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</si>
  <si>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</si>
  <si>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</si>
  <si>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</si>
  <si>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</si>
  <si>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</si>
  <si>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</si>
  <si>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</si>
  <si>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</si>
  <si>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</si>
  <si>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</si>
  <si>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</si>
  <si>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</si>
  <si>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</si>
  <si>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</si>
  <si>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</si>
  <si>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</si>
  <si>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</si>
  <si>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</si>
  <si>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</si>
  <si>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</si>
  <si>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</si>
  <si>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</si>
  <si>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</si>
  <si>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</si>
  <si>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</si>
  <si>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</si>
  <si>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</si>
  <si>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</si>
  <si>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</si>
  <si>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</si>
  <si>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</si>
  <si>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</si>
  <si>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</si>
  <si>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</si>
  <si>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</si>
  <si>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</si>
  <si>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</si>
  <si>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</si>
  <si>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</si>
  <si>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</si>
  <si>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</si>
  <si>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</si>
  <si>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</si>
  <si>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</si>
  <si>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</si>
  <si>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</si>
  <si>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</si>
  <si>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</si>
  <si>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</si>
  <si>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</si>
  <si>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</si>
  <si>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</si>
  <si>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</si>
  <si>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</si>
  <si>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</si>
  <si>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</si>
  <si>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</si>
  <si>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</si>
  <si>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</si>
  <si>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</si>
  <si>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</si>
  <si>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</si>
  <si>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</si>
  <si>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</si>
  <si>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</si>
  <si>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</si>
  <si>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</si>
  <si>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</si>
  <si>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</si>
  <si>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</si>
  <si>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</si>
  <si>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</si>
  <si>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</si>
  <si>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</si>
  <si>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</si>
  <si>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</si>
  <si>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</si>
  <si>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</si>
  <si>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</si>
  <si>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</si>
  <si>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</si>
  <si>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</si>
  <si>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</si>
  <si>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</si>
  <si>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</si>
  <si>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</si>
  <si>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</si>
  <si>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</si>
  <si>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</si>
  <si>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</si>
  <si>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</si>
  <si>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</si>
  <si>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</si>
  <si>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</si>
  <si>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</si>
  <si>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</si>
  <si>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</si>
  <si>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</si>
  <si>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</si>
  <si>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</si>
  <si>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</si>
  <si>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</si>
  <si>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</si>
  <si>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</si>
  <si>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</si>
  <si>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</si>
  <si>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</si>
  <si>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</si>
  <si>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</si>
  <si>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</si>
  <si>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</si>
  <si>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</si>
  <si>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</si>
  <si>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</si>
  <si>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</si>
  <si>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</si>
  <si>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</si>
  <si>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</si>
  <si>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</si>
  <si>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</si>
  <si>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</si>
  <si>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</si>
  <si>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</si>
  <si>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</si>
  <si>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</si>
  <si>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</si>
  <si>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</si>
  <si>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</si>
  <si>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</si>
  <si>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</si>
  <si>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</si>
  <si>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</si>
  <si>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</si>
  <si>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</si>
  <si>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</si>
  <si>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</si>
  <si>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</si>
  <si>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</si>
  <si>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</si>
  <si>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</si>
  <si>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</si>
  <si>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</si>
  <si>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</si>
  <si>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</si>
  <si>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</si>
  <si>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</si>
  <si>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</si>
  <si>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</si>
  <si>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</si>
  <si>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</si>
  <si>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</si>
  <si>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</si>
  <si>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</si>
  <si>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</si>
  <si>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</si>
  <si>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</si>
  <si>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</si>
  <si>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</si>
  <si>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</si>
  <si>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</si>
  <si>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</si>
  <si>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</si>
  <si>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</si>
  <si>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</si>
  <si>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</si>
  <si>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</si>
  <si>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</si>
  <si>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</si>
  <si>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</si>
  <si>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</si>
  <si>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</si>
  <si>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</si>
  <si>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</si>
  <si>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</si>
  <si>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</si>
  <si>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</si>
  <si>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</si>
  <si>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</si>
  <si>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</si>
  <si>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</si>
  <si>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</si>
  <si>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</si>
  <si>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</si>
  <si>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</si>
  <si>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</si>
  <si>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</si>
  <si>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</si>
  <si>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</si>
  <si>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</si>
  <si>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</si>
  <si>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</si>
  <si>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</si>
  <si>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</si>
  <si>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</si>
  <si>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</si>
  <si>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</si>
  <si>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</si>
  <si>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</si>
  <si>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</si>
  <si>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</si>
  <si>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</si>
  <si>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</si>
  <si>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</si>
  <si>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</si>
  <si>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</si>
  <si>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</si>
  <si>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</si>
  <si>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</si>
  <si>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</si>
  <si>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</si>
  <si>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</si>
  <si>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</si>
  <si>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</si>
  <si>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</si>
  <si>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</si>
  <si>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</si>
  <si>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</si>
  <si>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</si>
  <si>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</si>
  <si>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</si>
  <si>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</si>
  <si>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</si>
  <si>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</si>
  <si>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</si>
  <si>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</si>
  <si>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</si>
  <si>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</si>
  <si>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</si>
  <si>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</si>
  <si>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</si>
  <si>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</si>
  <si>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</si>
  <si>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</si>
  <si>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</si>
  <si>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</si>
  <si>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</si>
  <si>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</si>
  <si>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</si>
  <si>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</si>
  <si>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</si>
  <si>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</si>
  <si>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</si>
  <si>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</si>
  <si>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</si>
  <si>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</si>
  <si>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</si>
  <si>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</si>
  <si>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</si>
  <si>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</si>
  <si>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</si>
  <si>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</si>
  <si>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</si>
  <si>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</si>
  <si>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</si>
  <si>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</si>
  <si>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</si>
  <si>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</si>
  <si>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</si>
  <si>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</si>
  <si>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</si>
  <si>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</si>
  <si>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</si>
  <si>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</si>
  <si>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</si>
  <si>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</si>
  <si>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</si>
  <si>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</si>
  <si>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</si>
  <si>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</si>
  <si>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</si>
  <si>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</si>
  <si>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</si>
  <si>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</si>
  <si>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</si>
  <si>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</si>
  <si>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</si>
  <si>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</si>
  <si>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</si>
  <si>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</si>
  <si>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</si>
  <si>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</si>
  <si>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</si>
  <si>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</si>
  <si>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</si>
  <si>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</si>
  <si>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</si>
  <si>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</si>
  <si>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</si>
  <si>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</si>
  <si>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</si>
  <si>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</si>
  <si>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</si>
  <si>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</si>
  <si>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</si>
  <si>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</si>
  <si>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</si>
  <si>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</si>
  <si>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</si>
  <si>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</si>
  <si>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</si>
  <si>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</si>
  <si>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</si>
  <si>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</si>
  <si>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</si>
  <si>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</si>
  <si>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</si>
  <si>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</si>
  <si>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</si>
  <si>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</si>
  <si>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</si>
  <si>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</si>
  <si>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</si>
  <si>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</si>
  <si>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</si>
  <si>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</si>
  <si>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</si>
  <si>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</si>
  <si>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</si>
  <si>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</si>
  <si>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</si>
  <si>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</si>
  <si>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</si>
  <si>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</si>
  <si>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</si>
  <si>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</si>
  <si>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</si>
  <si>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</si>
  <si>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</si>
  <si>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</si>
  <si>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</si>
  <si>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</si>
  <si>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</si>
  <si>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</si>
  <si>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</si>
  <si>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</si>
  <si>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</si>
  <si>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</si>
  <si>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</si>
  <si>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</si>
  <si>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</si>
  <si>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</si>
  <si>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</si>
  <si>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</si>
  <si>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</si>
  <si>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</si>
  <si>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</si>
  <si>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</si>
  <si>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</si>
  <si>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</si>
  <si>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</si>
  <si>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</si>
  <si>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</si>
  <si>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</si>
  <si>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</si>
  <si>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</si>
  <si>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</si>
  <si>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</si>
  <si>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</si>
  <si>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</si>
  <si>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</si>
  <si>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</si>
  <si>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</si>
  <si>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</si>
  <si>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</si>
  <si>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</si>
  <si>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</si>
  <si>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</si>
  <si>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</si>
  <si>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</si>
  <si>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</si>
  <si>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</si>
  <si>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</si>
  <si>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</si>
  <si>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</si>
  <si>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</si>
  <si>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</si>
  <si>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</si>
  <si>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</si>
  <si>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</si>
  <si>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</si>
  <si>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</si>
  <si>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</si>
  <si>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</si>
  <si>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</si>
  <si>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</si>
  <si>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</si>
  <si>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</si>
  <si>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</si>
  <si>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</si>
  <si>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</si>
  <si>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</si>
  <si>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</si>
  <si>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</si>
  <si>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</si>
  <si>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</si>
  <si>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</si>
  <si>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</si>
  <si>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</si>
  <si>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</si>
  <si>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</si>
  <si>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</si>
  <si>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</si>
  <si>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</si>
  <si>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</si>
  <si>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</si>
  <si>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</si>
  <si>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</si>
  <si>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</si>
  <si>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</si>
  <si>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</si>
  <si>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</si>
  <si>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</si>
  <si>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</si>
  <si>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</si>
  <si>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</si>
  <si>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</si>
  <si>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</si>
  <si>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</si>
  <si>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</si>
  <si>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</si>
  <si>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</si>
  <si>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</si>
  <si>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</si>
  <si>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</si>
  <si>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</si>
  <si>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</si>
  <si>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</si>
  <si>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</si>
  <si>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</si>
  <si>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</si>
  <si>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</si>
  <si>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</si>
  <si>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</si>
  <si>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</si>
  <si>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</si>
  <si>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</si>
  <si>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</si>
  <si>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</si>
  <si>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</si>
  <si>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</si>
  <si>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</si>
  <si>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</si>
  <si>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</si>
  <si>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</si>
  <si>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</si>
  <si>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</si>
  <si>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</si>
  <si>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</si>
  <si>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</si>
  <si>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</si>
  <si>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</si>
  <si>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</si>
  <si>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</si>
  <si>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</si>
  <si>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</si>
  <si>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</si>
  <si>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</si>
  <si>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</si>
  <si>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</si>
  <si>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</si>
  <si>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</si>
  <si>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</si>
  <si>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</si>
  <si>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</si>
  <si>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</si>
  <si>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</si>
  <si>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</si>
  <si>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</si>
  <si>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</si>
  <si>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</si>
  <si>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</si>
  <si>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</si>
  <si>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</si>
  <si>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</si>
  <si>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</si>
  <si>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</si>
  <si>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</si>
  <si>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</si>
  <si>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</si>
  <si>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</si>
  <si>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</si>
  <si>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</si>
  <si>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</si>
  <si>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</si>
  <si>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</si>
  <si>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</si>
  <si>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</si>
  <si>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</si>
  <si>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</si>
  <si>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</si>
  <si>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</si>
  <si>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</si>
  <si>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</si>
  <si>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</si>
  <si>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</si>
  <si>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</si>
  <si>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</si>
  <si>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</si>
  <si>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</si>
  <si>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</si>
  <si>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</si>
  <si>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</si>
  <si>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</si>
  <si>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</si>
  <si>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</si>
  <si>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</si>
  <si>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</si>
  <si>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</si>
  <si>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</si>
  <si>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</si>
  <si>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</si>
  <si>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</si>
  <si>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</si>
  <si>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</si>
  <si>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</si>
  <si>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</si>
  <si>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</si>
  <si>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</si>
  <si>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</si>
  <si>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</si>
  <si>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</si>
  <si>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</si>
  <si>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</si>
  <si>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</si>
  <si>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</si>
  <si>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</si>
  <si>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</si>
  <si>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</si>
  <si>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</si>
  <si>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</si>
  <si>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</si>
  <si>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</si>
  <si>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</si>
  <si>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</si>
  <si>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</si>
  <si>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</si>
  <si>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</si>
  <si>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</si>
  <si>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</si>
  <si>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</si>
  <si>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</si>
  <si>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</si>
  <si>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</si>
  <si>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</si>
  <si>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</si>
  <si>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</si>
  <si>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</si>
  <si>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</si>
  <si>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</si>
  <si>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</si>
  <si>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</si>
  <si>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</si>
  <si>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</si>
  <si>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</si>
  <si>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</si>
  <si>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</si>
  <si>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</si>
  <si>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</si>
  <si>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</si>
  <si>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</si>
  <si>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</si>
  <si>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</si>
  <si>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</si>
  <si>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</si>
  <si>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</si>
  <si>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</si>
  <si>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</si>
  <si>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</si>
  <si>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</si>
  <si>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</si>
  <si>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</si>
  <si>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</si>
  <si>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</si>
  <si>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</si>
  <si>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</si>
  <si>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</si>
  <si>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</si>
  <si>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</si>
  <si>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</si>
  <si>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</si>
  <si>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</si>
  <si>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</si>
  <si>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</si>
  <si>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</si>
  <si>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</si>
  <si>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</si>
  <si>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</si>
  <si>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</si>
  <si>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</si>
  <si>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</si>
  <si>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</si>
  <si>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</si>
  <si>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</si>
  <si>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</si>
  <si>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</si>
  <si>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</si>
  <si>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</si>
  <si>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</si>
  <si>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</si>
  <si>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</si>
  <si>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</si>
  <si>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</si>
  <si>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</si>
  <si>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</si>
  <si>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</si>
  <si>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</si>
  <si>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</si>
  <si>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</si>
  <si>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</si>
  <si>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</si>
  <si>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</si>
  <si>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</si>
  <si>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</si>
  <si>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</si>
  <si>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</si>
  <si>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</si>
  <si>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</si>
  <si>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</si>
  <si>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</si>
  <si>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</si>
  <si>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</si>
  <si>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</si>
  <si>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</si>
  <si>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</si>
  <si>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</si>
  <si>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</si>
  <si>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</si>
  <si>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</si>
  <si>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</si>
  <si>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</si>
  <si>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</si>
  <si>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</si>
  <si>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</si>
  <si>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</si>
  <si>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</si>
  <si>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</si>
  <si>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</si>
  <si>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</si>
  <si>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</si>
  <si>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</si>
  <si>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</si>
  <si>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</si>
  <si>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</si>
  <si>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</si>
  <si>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</si>
  <si>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</si>
  <si>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</si>
  <si>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</si>
  <si>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</si>
  <si>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</si>
  <si>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</si>
  <si>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</si>
  <si>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</si>
  <si>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</si>
  <si>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</si>
  <si>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</si>
  <si>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</si>
  <si>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</si>
  <si>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</si>
  <si>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</si>
  <si>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</si>
  <si>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</si>
  <si>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</si>
  <si>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</si>
  <si>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</si>
  <si>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</si>
  <si>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</si>
  <si>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</si>
  <si>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</si>
  <si>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</si>
  <si>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</si>
  <si>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</si>
  <si>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</si>
  <si>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</si>
  <si>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</si>
  <si>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</si>
  <si>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</si>
  <si>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</si>
  <si>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</si>
  <si>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</si>
  <si>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</si>
  <si>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</si>
  <si>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</si>
  <si>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</si>
  <si>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</si>
  <si>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</si>
  <si>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</si>
  <si>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</si>
  <si>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</si>
  <si>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</si>
  <si>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</si>
  <si>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</si>
  <si>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</si>
  <si>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</si>
  <si>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</si>
  <si>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</si>
  <si>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</si>
  <si>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</si>
  <si>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</si>
  <si>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</si>
  <si>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</si>
  <si>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</si>
  <si>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</si>
  <si>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</si>
  <si>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</si>
  <si>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</si>
  <si>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</si>
  <si>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</si>
  <si>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</si>
  <si>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</si>
  <si>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</si>
  <si>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</si>
  <si>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</si>
  <si>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</si>
  <si>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</si>
  <si>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</si>
  <si>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</si>
  <si>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</si>
  <si>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</si>
  <si>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</si>
  <si>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</si>
  <si>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</si>
  <si>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</si>
  <si>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</si>
  <si>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</si>
  <si>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</si>
  <si>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</si>
  <si>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</si>
  <si>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</si>
  <si>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</si>
  <si>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</si>
  <si>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</si>
  <si>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</si>
  <si>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</si>
  <si>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</si>
  <si>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</si>
  <si>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</si>
  <si>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</si>
  <si>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</si>
  <si>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</si>
  <si>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</si>
  <si>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</si>
  <si>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</si>
  <si>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</si>
  <si>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</si>
  <si>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</si>
  <si>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</si>
  <si>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</si>
  <si>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</si>
  <si>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</si>
  <si>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</si>
  <si>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</si>
  <si>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</si>
  <si>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</si>
  <si>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</si>
  <si>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</si>
  <si>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</si>
  <si>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</si>
  <si>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</si>
  <si>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</si>
  <si>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</si>
  <si>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</si>
  <si>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</si>
  <si>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</si>
  <si>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</si>
  <si>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</si>
  <si>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</si>
  <si>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</si>
  <si>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</si>
  <si>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</si>
  <si>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</si>
  <si>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</si>
  <si>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</si>
  <si>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</si>
  <si>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</si>
  <si>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</si>
  <si>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</si>
  <si>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</si>
  <si>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</si>
  <si>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</si>
  <si>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</si>
  <si>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</si>
  <si>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</si>
  <si>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</si>
  <si>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</si>
  <si>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</si>
  <si>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</si>
  <si>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</si>
  <si>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</si>
  <si>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</si>
  <si>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</si>
  <si>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</si>
  <si>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</si>
  <si>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</si>
  <si>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</si>
  <si>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</si>
  <si>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</si>
  <si>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</si>
  <si>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</si>
  <si>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</si>
  <si>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</si>
  <si>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</si>
  <si>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</si>
  <si>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</si>
  <si>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</si>
  <si>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</si>
  <si>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</si>
  <si>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</si>
  <si>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</si>
  <si>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</si>
  <si>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</si>
  <si>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</si>
  <si>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</si>
  <si>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</si>
  <si>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</si>
  <si>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</si>
  <si>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</si>
  <si>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</si>
  <si>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</si>
  <si>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</si>
  <si>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</si>
  <si>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</si>
  <si>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</si>
  <si>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</si>
  <si>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</si>
  <si>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</si>
  <si>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</si>
  <si>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</si>
  <si>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</si>
  <si>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</si>
  <si>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</si>
  <si>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</si>
  <si>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</si>
  <si>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</si>
  <si>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</si>
  <si>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</si>
  <si>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</si>
  <si>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</si>
  <si>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</si>
  <si>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</si>
  <si>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</si>
  <si>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</si>
  <si>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</si>
  <si>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</si>
  <si>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</si>
  <si>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</si>
  <si>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</si>
  <si>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</si>
  <si>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</si>
  <si>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</si>
  <si>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</si>
  <si>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</si>
  <si>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</si>
  <si>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</si>
  <si>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</si>
  <si>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</si>
  <si>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</si>
  <si>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</si>
  <si>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</si>
  <si>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</si>
  <si>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</si>
  <si>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</si>
  <si>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</si>
  <si>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</si>
  <si>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</si>
  <si>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</si>
  <si>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</si>
  <si>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</si>
  <si>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</si>
  <si>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</si>
  <si>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</si>
  <si>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</si>
  <si>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</si>
  <si>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</si>
  <si>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</si>
  <si>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</si>
  <si>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</si>
  <si>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</si>
  <si>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</si>
  <si>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</si>
  <si>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</si>
  <si>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</si>
  <si>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</si>
  <si>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</si>
  <si>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</si>
  <si>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</si>
  <si>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</si>
  <si>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</si>
  <si>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</si>
  <si>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</si>
  <si>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</si>
  <si>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</si>
  <si>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</si>
  <si>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</si>
  <si>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</si>
  <si>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</si>
  <si>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</si>
  <si>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</si>
  <si>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</si>
  <si>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</si>
  <si>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</si>
  <si>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</si>
  <si>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</si>
  <si>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</si>
  <si>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</si>
  <si>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</si>
  <si>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</si>
  <si>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</si>
  <si>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</si>
  <si>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</si>
  <si>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</si>
  <si>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</si>
  <si>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</si>
  <si>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</si>
  <si>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</si>
  <si>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</si>
  <si>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</si>
  <si>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</si>
  <si>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</si>
  <si>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</si>
  <si>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</si>
  <si>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</si>
  <si>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</si>
  <si>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</si>
  <si>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</si>
  <si>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</si>
  <si>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</si>
  <si>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</si>
  <si>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</si>
  <si>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</si>
  <si>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</si>
  <si>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</si>
  <si>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</si>
  <si>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</si>
  <si>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</si>
  <si>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</si>
  <si>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</si>
  <si>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</si>
  <si>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</si>
  <si>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</si>
  <si>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</si>
  <si>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</si>
  <si>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</si>
  <si>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</si>
  <si>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</si>
  <si>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</si>
  <si>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</si>
  <si>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</si>
  <si>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</si>
  <si>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</si>
  <si>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</si>
  <si>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</si>
  <si>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</si>
  <si>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</si>
  <si>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</si>
  <si>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</si>
  <si>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</si>
  <si>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</si>
  <si>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</si>
  <si>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</si>
  <si>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</si>
  <si>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</si>
  <si>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</si>
  <si>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</si>
  <si>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</si>
  <si>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</si>
  <si>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</si>
  <si>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</si>
  <si>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</si>
  <si>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</si>
  <si>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</si>
  <si>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</si>
  <si>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</si>
  <si>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</si>
  <si>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</si>
  <si>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</si>
  <si>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</si>
  <si>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</si>
  <si>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</si>
  <si>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</si>
  <si>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</si>
  <si>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</si>
  <si>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</si>
  <si>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</si>
  <si>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</si>
  <si>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</si>
  <si>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</si>
  <si>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</si>
  <si>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</si>
  <si>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</si>
  <si>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</si>
  <si>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</si>
  <si>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</si>
  <si>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</si>
  <si>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</si>
  <si>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</si>
  <si>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</si>
  <si>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</si>
  <si>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</si>
  <si>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</si>
  <si>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</si>
  <si>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</si>
  <si>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</si>
  <si>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</si>
  <si>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</si>
  <si>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</si>
  <si>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</si>
  <si>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</si>
  <si>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</si>
  <si>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</si>
  <si>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</si>
  <si>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</si>
  <si>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</si>
  <si>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</si>
  <si>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</si>
  <si>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</si>
  <si>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</si>
  <si>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</si>
  <si>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</si>
  <si>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</si>
  <si>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</si>
  <si>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</si>
  <si>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</si>
  <si>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</si>
  <si>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</si>
  <si>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</si>
  <si>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</si>
  <si>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</si>
  <si>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</si>
  <si>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</si>
  <si>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</si>
  <si>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</si>
  <si>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</si>
  <si>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</si>
  <si>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</si>
  <si>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</si>
  <si>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</si>
  <si>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</si>
  <si>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</si>
  <si>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</si>
  <si>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</si>
  <si>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</si>
  <si>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</si>
  <si>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</si>
  <si>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</si>
  <si>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</si>
  <si>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</si>
  <si>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</si>
  <si>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</si>
  <si>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</si>
  <si>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</si>
  <si>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</si>
  <si>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</si>
  <si>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</si>
  <si>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</si>
  <si>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</si>
  <si>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</si>
  <si>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</si>
  <si>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</si>
  <si>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</si>
  <si>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</si>
  <si>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</si>
  <si>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</si>
  <si>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</si>
  <si>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</si>
  <si>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</si>
  <si>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</si>
  <si>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</si>
  <si>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</si>
  <si>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</si>
  <si>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</si>
  <si>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</si>
  <si>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</si>
  <si>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</si>
  <si>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</si>
  <si>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</si>
  <si>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</si>
  <si>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</si>
  <si>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</si>
  <si>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</si>
  <si>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</si>
  <si>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</si>
  <si>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</si>
  <si>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</si>
  <si>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</si>
  <si>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</si>
  <si>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</si>
  <si>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</si>
  <si>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</si>
  <si>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</si>
  <si>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</si>
  <si>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</si>
  <si>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</si>
  <si>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</si>
  <si>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</si>
  <si>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</si>
  <si>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</si>
  <si>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</si>
  <si>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</si>
  <si>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</si>
  <si>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</si>
  <si>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</si>
  <si>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</si>
  <si>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</si>
  <si>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</si>
  <si>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</si>
  <si>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</si>
  <si>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</si>
  <si>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</si>
  <si>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</si>
  <si>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</si>
  <si>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</si>
  <si>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</si>
  <si>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</si>
  <si>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</si>
  <si>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</si>
  <si>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</si>
  <si>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</si>
  <si>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</si>
  <si>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</si>
  <si>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</si>
  <si>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</si>
  <si>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</si>
  <si>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</si>
  <si>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</si>
  <si>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</si>
  <si>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</si>
  <si>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</si>
  <si>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</si>
  <si>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</si>
  <si>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</si>
  <si>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</si>
  <si>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</si>
  <si>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</si>
  <si>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</si>
  <si>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</si>
  <si>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</si>
  <si>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</si>
  <si>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</si>
  <si>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</si>
  <si>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</si>
  <si>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</si>
  <si>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</si>
  <si>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</si>
  <si>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</si>
  <si>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</si>
  <si>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</si>
  <si>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</si>
  <si>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</si>
  <si>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</si>
  <si>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</si>
  <si>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</si>
  <si>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</si>
  <si>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</si>
  <si>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</si>
  <si>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</si>
  <si>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</si>
  <si>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</si>
  <si>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</si>
  <si>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</si>
  <si>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</si>
  <si>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</si>
  <si>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</si>
  <si>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</si>
  <si>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</si>
  <si>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</si>
  <si>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</si>
  <si>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</si>
  <si>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</si>
  <si>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</si>
  <si>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</si>
  <si>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</si>
  <si>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</si>
  <si>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</si>
  <si>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</si>
  <si>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</si>
  <si>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</si>
  <si>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</si>
  <si>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</si>
  <si>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</si>
  <si>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</si>
  <si>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</si>
  <si>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</si>
  <si>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</si>
  <si>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</si>
  <si>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</si>
  <si>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</si>
  <si>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</si>
  <si>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</si>
  <si>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</si>
  <si>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</si>
  <si>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</si>
  <si>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</si>
  <si>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</si>
  <si>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</si>
  <si>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</si>
  <si>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</si>
  <si>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</si>
  <si>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</si>
  <si>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</si>
  <si>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</si>
  <si>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</si>
  <si>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</si>
  <si>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</si>
  <si>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</si>
  <si>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</si>
  <si>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</si>
  <si>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</si>
  <si>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</si>
  <si>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</si>
  <si>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</si>
  <si>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</si>
  <si>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</si>
  <si>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</si>
  <si>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</si>
  <si>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</si>
  <si>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</si>
  <si>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</si>
  <si>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</si>
  <si>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</si>
  <si>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</si>
  <si>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</si>
  <si>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</si>
  <si>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</si>
  <si>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</si>
  <si>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</si>
  <si>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</si>
  <si>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</si>
  <si>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</si>
  <si>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</si>
  <si>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</si>
  <si>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</si>
  <si>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</si>
  <si>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</si>
  <si>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</si>
  <si>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</si>
  <si>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</si>
  <si>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</si>
  <si>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</si>
  <si>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</si>
  <si>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</si>
  <si>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</si>
  <si>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</si>
  <si>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</si>
  <si>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</si>
  <si>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</si>
  <si>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</si>
  <si>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</si>
  <si>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</si>
  <si>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</si>
  <si>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</si>
  <si>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</si>
  <si>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</si>
  <si>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</si>
  <si>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</si>
  <si>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</si>
  <si>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</si>
  <si>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</si>
  <si>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</si>
  <si>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</si>
  <si>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</si>
  <si>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</si>
  <si>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</si>
  <si>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</si>
  <si>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</si>
  <si>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</si>
  <si>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</si>
  <si>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</si>
  <si>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</si>
  <si>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</si>
  <si>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</si>
  <si>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</si>
  <si>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</si>
  <si>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</si>
  <si>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</si>
  <si>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</si>
  <si>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</si>
  <si>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</si>
  <si>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</si>
  <si>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</si>
  <si>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</si>
  <si>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</si>
  <si>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</si>
  <si>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</si>
  <si>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</si>
  <si>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</si>
  <si>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</si>
  <si>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</si>
  <si>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</si>
  <si>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</si>
  <si>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</si>
  <si>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</si>
  <si>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</si>
  <si>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</si>
  <si>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</si>
  <si>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</si>
  <si>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</si>
  <si>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</si>
  <si>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</si>
  <si>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</si>
  <si>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</si>
  <si>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</si>
  <si>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</si>
  <si>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</si>
  <si>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</si>
  <si>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</si>
  <si>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</si>
  <si>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</si>
  <si>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</si>
  <si>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</si>
  <si>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</si>
  <si>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</si>
  <si>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</si>
  <si>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</si>
  <si>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</si>
  <si>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</si>
  <si>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</si>
  <si>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</si>
  <si>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</si>
  <si>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</si>
  <si>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</si>
  <si>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</si>
  <si>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</si>
  <si>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</si>
  <si>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</si>
  <si>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</si>
  <si>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</si>
  <si>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</si>
  <si>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</si>
  <si>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</si>
  <si>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</si>
  <si>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</si>
  <si>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</si>
  <si>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</si>
  <si>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</si>
  <si>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</si>
  <si>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</si>
  <si>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</si>
  <si>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</si>
  <si>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</si>
  <si>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</si>
  <si>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</si>
  <si>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</si>
  <si>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</si>
  <si>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</si>
  <si>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</si>
  <si>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</si>
  <si>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</si>
  <si>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</si>
  <si>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</si>
  <si>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</si>
  <si>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</si>
  <si>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</si>
  <si>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</si>
  <si>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</si>
  <si>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</si>
  <si>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</si>
  <si>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</si>
  <si>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</si>
  <si>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</si>
  <si>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</si>
  <si>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</si>
  <si>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</si>
  <si>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</si>
  <si>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</si>
  <si>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</si>
  <si>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</si>
  <si>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</si>
  <si>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</si>
  <si>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</si>
  <si>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</si>
  <si>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</si>
  <si>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</si>
  <si>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</si>
  <si>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</si>
  <si>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</si>
  <si>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</si>
  <si>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</si>
  <si>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</si>
  <si>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</si>
  <si>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</si>
  <si>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</si>
  <si>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</si>
  <si>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</si>
  <si>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</si>
  <si>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</si>
  <si>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</si>
  <si>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</si>
  <si>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</si>
  <si>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</si>
  <si>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</si>
  <si>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</si>
  <si>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</si>
  <si>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</si>
  <si>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</si>
  <si>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</si>
  <si>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</si>
  <si>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</si>
  <si>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</si>
  <si>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</si>
  <si>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</si>
  <si>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</si>
  <si>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</si>
  <si>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</si>
  <si>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</si>
  <si>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</si>
  <si>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</si>
  <si>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</si>
  <si>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</si>
  <si>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</si>
  <si>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</si>
  <si>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</si>
  <si>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</si>
  <si>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</si>
  <si>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</si>
  <si>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</si>
  <si>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</si>
  <si>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</si>
  <si>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</si>
  <si>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</si>
  <si>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</si>
  <si>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</si>
  <si>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</si>
  <si>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</si>
  <si>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</si>
  <si>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</si>
  <si>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</si>
  <si>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</si>
  <si>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</si>
  <si>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</si>
  <si>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</si>
  <si>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</si>
  <si>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</si>
  <si>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</si>
  <si>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</si>
  <si>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</si>
  <si>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</si>
  <si>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</si>
  <si>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</si>
  <si>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</si>
  <si>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</si>
  <si>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</si>
  <si>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</si>
  <si>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</si>
  <si>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</si>
  <si>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</si>
  <si>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</si>
  <si>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</si>
  <si>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</si>
  <si>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</si>
  <si>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</si>
  <si>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</si>
  <si>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</si>
  <si>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</si>
  <si>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</si>
  <si>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</si>
  <si>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</si>
  <si>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</si>
  <si>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</si>
  <si>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</si>
  <si>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</si>
  <si>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</si>
  <si>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</si>
  <si>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</si>
  <si>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</si>
  <si>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</si>
  <si>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</si>
  <si>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</si>
  <si>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</si>
  <si>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</si>
  <si>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</si>
  <si>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</si>
  <si>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</si>
  <si>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</si>
  <si>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</si>
  <si>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</si>
  <si>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</si>
  <si>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</si>
  <si>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</si>
  <si>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</si>
  <si>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</si>
  <si>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</si>
  <si>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</si>
  <si>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</si>
  <si>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</si>
  <si>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</si>
  <si>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</si>
  <si>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</si>
  <si>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</si>
  <si>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</si>
  <si>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</si>
  <si>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</si>
  <si>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</si>
  <si>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</si>
  <si>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</si>
  <si>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</si>
  <si>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</si>
  <si>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</si>
  <si>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</si>
  <si>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</si>
  <si>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</si>
  <si>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</si>
  <si>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</si>
  <si>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</si>
  <si>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</si>
  <si>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</si>
  <si>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</si>
  <si>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</si>
  <si>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</si>
  <si>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</si>
  <si>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</si>
  <si>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</si>
  <si>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</si>
  <si>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</si>
  <si>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</si>
  <si>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</si>
  <si>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</si>
  <si>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</si>
  <si>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</si>
  <si>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</si>
  <si>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</si>
  <si>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</si>
  <si>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</si>
  <si>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</si>
  <si>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</si>
  <si>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</si>
  <si>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</si>
  <si>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</si>
  <si>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</si>
  <si>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</si>
  <si>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</si>
  <si>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</si>
  <si>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</si>
  <si>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</si>
  <si>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</si>
  <si>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</si>
  <si>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</si>
  <si>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</si>
  <si>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</si>
  <si>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</si>
  <si>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</si>
  <si>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</si>
  <si>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</si>
  <si>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</si>
  <si>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</si>
  <si>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</si>
  <si>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</si>
  <si>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</si>
  <si>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</si>
  <si>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</si>
  <si>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</si>
  <si>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</si>
  <si>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</si>
  <si>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</si>
  <si>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</si>
  <si>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</si>
  <si>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</si>
  <si>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</si>
  <si>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</si>
  <si>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</si>
  <si>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</si>
  <si>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</si>
  <si>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</si>
  <si>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</si>
  <si>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</si>
  <si>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</si>
  <si>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</si>
  <si>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</si>
  <si>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</si>
  <si>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</si>
  <si>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</si>
  <si>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</si>
  <si>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</si>
  <si>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</si>
  <si>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</si>
  <si>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</si>
  <si>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</si>
  <si>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</si>
  <si>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</si>
  <si>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</si>
  <si>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</si>
  <si>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</si>
  <si>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</si>
  <si>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</si>
  <si>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</si>
  <si>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</si>
  <si>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</si>
  <si>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</si>
  <si>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</si>
  <si>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</si>
  <si>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</si>
  <si>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</si>
  <si>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</si>
  <si>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</si>
  <si>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</si>
  <si>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</si>
  <si>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</si>
  <si>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</si>
  <si>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</si>
  <si>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</si>
  <si>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</si>
  <si>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</si>
  <si>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</si>
  <si>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</si>
  <si>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</si>
  <si>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</si>
  <si>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</si>
  <si>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</si>
  <si>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</si>
  <si>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</si>
  <si>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</si>
  <si>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</si>
  <si>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</si>
  <si>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</si>
  <si>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</si>
  <si>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</si>
  <si>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</si>
  <si>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</si>
  <si>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</si>
  <si>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</si>
  <si>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</si>
  <si>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</si>
  <si>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</si>
  <si>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</si>
  <si>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</si>
  <si>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</si>
  <si>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</si>
  <si>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</si>
  <si>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</si>
  <si>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</si>
  <si>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</si>
  <si>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</si>
  <si>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</si>
  <si>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</si>
  <si>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</si>
  <si>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</si>
  <si>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</si>
  <si>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</si>
  <si>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</si>
  <si>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</si>
  <si>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</si>
  <si>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</si>
  <si>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</si>
  <si>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</si>
  <si>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</si>
  <si>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</si>
  <si>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</si>
  <si>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</si>
  <si>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</si>
  <si>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</si>
  <si>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</si>
  <si>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</si>
  <si>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</si>
  <si>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</si>
  <si>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</si>
  <si>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</si>
  <si>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</si>
  <si>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</si>
  <si>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</si>
  <si>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</si>
  <si>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</si>
  <si>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</si>
  <si>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</si>
  <si>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</si>
  <si>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</si>
  <si>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</si>
  <si>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</si>
  <si>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</si>
  <si>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</si>
  <si>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</si>
  <si>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</si>
  <si>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</si>
  <si>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</si>
  <si>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</si>
  <si>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</si>
  <si>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</si>
  <si>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</si>
  <si>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</si>
  <si>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</si>
  <si>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</si>
  <si>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</si>
  <si>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</si>
  <si>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</si>
  <si>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</si>
  <si>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</si>
  <si>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</si>
  <si>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</si>
  <si>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</si>
  <si>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</si>
  <si>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</si>
  <si>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</si>
  <si>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</si>
  <si>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</si>
  <si>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</si>
  <si>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</si>
  <si>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</si>
  <si>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</si>
  <si>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</si>
  <si>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</si>
  <si>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</si>
  <si>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</si>
  <si>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</si>
  <si>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</si>
  <si>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</si>
  <si>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</si>
  <si>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</si>
  <si>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</si>
  <si>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</si>
  <si>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</si>
  <si>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</si>
  <si>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</si>
  <si>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</si>
  <si>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</si>
  <si>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</si>
  <si>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</si>
  <si>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</si>
  <si>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</si>
  <si>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</si>
  <si>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</si>
  <si>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</si>
  <si>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</si>
  <si>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</si>
  <si>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</si>
  <si>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</si>
  <si>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</si>
  <si>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</si>
  <si>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</si>
  <si>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</si>
  <si>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</si>
  <si>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</si>
  <si>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</si>
  <si>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</si>
  <si>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</si>
  <si>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</si>
  <si>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</si>
  <si>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</si>
  <si>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</si>
  <si>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</si>
  <si>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</si>
  <si>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</si>
  <si>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</si>
  <si>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</si>
  <si>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</si>
  <si>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</si>
  <si>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</si>
  <si>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</si>
  <si>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</si>
  <si>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</si>
  <si>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</si>
  <si>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</si>
  <si>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</si>
  <si>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</si>
  <si>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</si>
  <si>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</si>
  <si>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</si>
  <si>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</si>
  <si>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</si>
  <si>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</si>
  <si>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</si>
  <si>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</si>
  <si>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</si>
  <si>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</si>
  <si>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</si>
  <si>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</si>
  <si>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</si>
  <si>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</si>
  <si>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</si>
  <si>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</si>
  <si>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</si>
  <si>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</si>
  <si>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</si>
  <si>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</si>
  <si>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</si>
  <si>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</si>
  <si>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</si>
  <si>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</si>
  <si>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</si>
  <si>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</si>
  <si>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</si>
  <si>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</si>
  <si>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</si>
  <si>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</si>
  <si>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</si>
  <si>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</si>
  <si>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</si>
  <si>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</si>
  <si>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</si>
  <si>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</si>
  <si>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</si>
  <si>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</si>
  <si>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</si>
  <si>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</si>
  <si>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</si>
  <si>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</si>
  <si>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</si>
  <si>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</si>
  <si>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</si>
  <si>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</si>
  <si>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</si>
  <si>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</si>
  <si>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</si>
  <si>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</si>
  <si>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</si>
  <si>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</si>
  <si>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</si>
  <si>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</si>
  <si>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</si>
  <si>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</si>
  <si>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</si>
  <si>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</si>
  <si>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</si>
  <si>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</si>
  <si>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</si>
  <si>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</si>
  <si>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</si>
  <si>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</si>
  <si>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</si>
  <si>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</si>
  <si>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</si>
  <si>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</si>
  <si>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</si>
  <si>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</si>
  <si>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</si>
  <si>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</si>
  <si>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</si>
  <si>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</si>
  <si>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</si>
  <si>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</si>
  <si>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</si>
  <si>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</si>
  <si>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</si>
  <si>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</si>
  <si>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</si>
  <si>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</si>
  <si>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</si>
  <si>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</si>
  <si>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</si>
  <si>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</si>
  <si>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</si>
  <si>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</si>
  <si>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</si>
  <si>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</si>
  <si>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</si>
  <si>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</si>
  <si>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</si>
  <si>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</si>
  <si>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</si>
  <si>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</si>
  <si>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</si>
  <si>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</si>
  <si>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</si>
  <si>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</si>
  <si>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</si>
  <si>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</si>
  <si>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</si>
  <si>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</si>
  <si>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</si>
  <si>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</si>
  <si>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</si>
  <si>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</si>
  <si>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</si>
  <si>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</si>
  <si>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</si>
  <si>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</si>
  <si>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</si>
  <si>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</si>
  <si>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</si>
  <si>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</si>
  <si>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</si>
  <si>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</si>
  <si>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</si>
  <si>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</si>
  <si>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</si>
  <si>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</si>
  <si>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</si>
  <si>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</si>
  <si>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</si>
  <si>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</si>
  <si>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</si>
  <si>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</si>
  <si>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</si>
  <si>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</si>
  <si>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</si>
  <si>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</si>
  <si>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</si>
  <si>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</si>
  <si>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</si>
  <si>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</si>
  <si>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</si>
  <si>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</si>
  <si>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</si>
  <si>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</si>
  <si>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</si>
  <si>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</si>
  <si>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</si>
  <si>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</si>
  <si>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</si>
  <si>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</si>
  <si>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</si>
  <si>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</si>
  <si>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</si>
  <si>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</si>
  <si>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</si>
  <si>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</si>
  <si>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</si>
  <si>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</si>
  <si>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</si>
  <si>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</si>
  <si>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</si>
  <si>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</si>
  <si>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</si>
  <si>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</si>
  <si>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</si>
  <si>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</si>
  <si>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</si>
  <si>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</si>
  <si>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</si>
  <si>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</si>
  <si>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</si>
  <si>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</si>
  <si>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</si>
  <si>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</si>
  <si>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</si>
  <si>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</si>
  <si>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</si>
  <si>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</si>
  <si>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</si>
  <si>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</si>
  <si>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</si>
  <si>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</si>
  <si>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</si>
  <si>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</si>
  <si>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</si>
  <si>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</si>
  <si>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</si>
  <si>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</si>
  <si>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</si>
  <si>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</si>
  <si>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</si>
  <si>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</si>
  <si>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</si>
  <si>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</si>
  <si>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</si>
  <si>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</si>
  <si>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</si>
  <si>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</si>
  <si>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</si>
  <si>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</si>
  <si>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</si>
  <si>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</si>
  <si>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</si>
  <si>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</si>
  <si>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</si>
  <si>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</si>
  <si>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</si>
  <si>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</si>
  <si>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</si>
  <si>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</si>
  <si>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</si>
  <si>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</si>
  <si>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</si>
  <si>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</si>
  <si>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</si>
  <si>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</si>
  <si>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</si>
  <si>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</si>
  <si>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</si>
  <si>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</si>
  <si>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</si>
  <si>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</si>
  <si>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</si>
  <si>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</si>
  <si>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</si>
  <si>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</si>
  <si>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</si>
  <si>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</si>
  <si>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</si>
  <si>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</si>
  <si>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</si>
  <si>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</si>
  <si>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</si>
  <si>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</si>
  <si>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</si>
  <si>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</si>
  <si>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</si>
  <si>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</si>
  <si>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</si>
  <si>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</si>
  <si>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</si>
  <si>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</si>
  <si>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</si>
  <si>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</si>
  <si>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</si>
  <si>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</si>
  <si>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</si>
  <si>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</si>
  <si>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</si>
  <si>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</si>
  <si>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</si>
  <si>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</si>
  <si>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</si>
  <si>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</si>
  <si>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</si>
  <si>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</si>
  <si>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</si>
  <si>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</si>
  <si>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</si>
  <si>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</si>
  <si>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</si>
  <si>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</si>
  <si>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</si>
  <si>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</si>
  <si>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</si>
  <si>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</si>
  <si>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</si>
  <si>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</si>
  <si>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</si>
  <si>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</si>
  <si>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</si>
  <si>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</si>
  <si>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</si>
  <si>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</si>
  <si>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</si>
  <si>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</si>
  <si>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</si>
  <si>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</si>
  <si>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</si>
  <si>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</si>
  <si>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</si>
  <si>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</si>
  <si>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</si>
  <si>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</si>
  <si>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</si>
  <si>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</si>
  <si>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</si>
  <si>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</si>
  <si>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</si>
  <si>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</si>
  <si>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</si>
  <si>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</si>
  <si>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</si>
  <si>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</si>
  <si>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</si>
  <si>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</si>
  <si>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</si>
  <si>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</si>
  <si>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</si>
  <si>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</si>
  <si>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</si>
  <si>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</si>
  <si>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</si>
  <si>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</si>
  <si>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</si>
  <si>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</si>
  <si>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</si>
  <si>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</si>
  <si>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</si>
  <si>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</si>
  <si>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</si>
  <si>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</si>
  <si>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</si>
  <si>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</si>
  <si>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</si>
  <si>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</si>
  <si>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</si>
  <si>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</si>
  <si>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</si>
  <si>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</si>
  <si>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</si>
  <si>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</si>
  <si>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</si>
  <si>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</si>
  <si>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</si>
  <si>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</si>
  <si>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</si>
  <si>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</si>
  <si>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</si>
  <si>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</si>
  <si>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</si>
  <si>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</si>
  <si>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</si>
  <si>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</si>
  <si>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</si>
  <si>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</si>
  <si>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</si>
  <si>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</si>
  <si>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</si>
  <si>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</si>
  <si>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</si>
  <si>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</si>
  <si>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</si>
  <si>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</si>
  <si>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</si>
  <si>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</si>
  <si>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</si>
  <si>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</si>
  <si>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</si>
  <si>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</si>
  <si>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</si>
  <si>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</si>
  <si>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</si>
  <si>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</si>
  <si>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</si>
  <si>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</si>
  <si>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</si>
  <si>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</si>
  <si>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</si>
  <si>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</si>
  <si>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</si>
  <si>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</si>
  <si>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</si>
  <si>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</si>
  <si>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</si>
  <si>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</si>
  <si>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</si>
  <si>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</si>
  <si>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</si>
  <si>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</si>
  <si>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</si>
  <si>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</si>
  <si>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</si>
  <si>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</si>
  <si>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</si>
  <si>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</si>
  <si>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</si>
  <si>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</si>
  <si>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</si>
  <si>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</si>
  <si>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</si>
  <si>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</si>
  <si>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</si>
  <si>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</si>
  <si>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</si>
  <si>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</si>
  <si>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</si>
  <si>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</si>
  <si>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</si>
  <si>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</si>
  <si>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</si>
  <si>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</si>
  <si>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</si>
  <si>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</si>
  <si>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</si>
  <si>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</si>
  <si>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</si>
  <si>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</si>
  <si>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</si>
  <si>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</si>
  <si>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</si>
  <si>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</si>
  <si>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</si>
  <si>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</si>
  <si>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</si>
  <si>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</si>
  <si>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</si>
  <si>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</si>
  <si>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</si>
  <si>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</si>
  <si>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</si>
  <si>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</si>
  <si>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</si>
  <si>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</si>
  <si>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</si>
  <si>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</si>
  <si>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</si>
  <si>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</si>
  <si>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</si>
  <si>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</si>
  <si>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</si>
  <si>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</si>
  <si>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</si>
  <si>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</si>
  <si>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</si>
  <si>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</si>
  <si>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</si>
  <si>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</si>
  <si>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</si>
  <si>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</si>
  <si>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</si>
  <si>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</si>
  <si>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</si>
  <si>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</si>
  <si>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</si>
  <si>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</si>
  <si>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</si>
  <si>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</si>
  <si>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</si>
  <si>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</si>
  <si>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</si>
  <si>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</si>
  <si>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</si>
  <si>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</si>
  <si>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</si>
  <si>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</si>
  <si>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</si>
  <si>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</si>
  <si>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</si>
  <si>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</si>
  <si>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</si>
  <si>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</si>
  <si>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</si>
  <si>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</si>
  <si>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</si>
  <si>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</si>
  <si>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</si>
  <si>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</si>
  <si>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</si>
  <si>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</si>
  <si>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</si>
  <si>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</si>
  <si>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</si>
  <si>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</si>
  <si>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</si>
  <si>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</si>
  <si>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</si>
  <si>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</si>
  <si>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</si>
  <si>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</si>
  <si>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</si>
  <si>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</si>
  <si>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</si>
  <si>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</si>
  <si>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</si>
  <si>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</si>
  <si>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</si>
  <si>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</si>
  <si>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</si>
  <si>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</si>
  <si>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</si>
  <si>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</si>
  <si>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</si>
  <si>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</si>
  <si>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</si>
  <si>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</si>
  <si>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</si>
  <si>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</si>
  <si>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</si>
  <si>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</si>
  <si>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</si>
  <si>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</si>
  <si>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</si>
  <si>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</si>
  <si>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</si>
  <si>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</si>
  <si>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</si>
  <si>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</si>
  <si>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</si>
  <si>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</si>
  <si>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</si>
  <si>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</si>
  <si>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</si>
  <si>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</si>
  <si>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</si>
  <si>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</si>
  <si>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</si>
  <si>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</si>
  <si>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</si>
  <si>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</si>
  <si>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</si>
  <si>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</si>
  <si>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</si>
  <si>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</si>
  <si>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</si>
  <si>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</si>
  <si>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</si>
  <si>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</si>
  <si>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</si>
  <si>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</si>
  <si>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</si>
  <si>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</si>
  <si>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</si>
  <si>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</si>
  <si>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</si>
  <si>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</si>
  <si>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</si>
  <si>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</si>
  <si>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</si>
  <si>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</si>
  <si>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</si>
  <si>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</si>
  <si>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</si>
  <si>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</si>
  <si>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</si>
  <si>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</si>
  <si>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</si>
  <si>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</si>
  <si>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</si>
  <si>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</si>
  <si>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</si>
  <si>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</si>
  <si>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</si>
  <si>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</si>
  <si>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</si>
  <si>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</si>
  <si>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</si>
  <si>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</si>
  <si>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</si>
  <si>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</si>
  <si>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</si>
  <si>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</si>
  <si>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</si>
  <si>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</si>
  <si>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</si>
  <si>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</si>
  <si>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</si>
  <si>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</si>
  <si>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</si>
  <si>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</si>
  <si>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</si>
  <si>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</si>
  <si>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</si>
  <si>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</si>
  <si>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</si>
  <si>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</si>
  <si>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</si>
  <si>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</si>
  <si>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</si>
  <si>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</si>
  <si>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</si>
  <si>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</si>
  <si>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</si>
  <si>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</si>
  <si>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</si>
  <si>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</si>
  <si>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</si>
  <si>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</si>
  <si>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</si>
  <si>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</si>
  <si>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</si>
  <si>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</si>
  <si>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</si>
  <si>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</si>
  <si>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</si>
  <si>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</si>
  <si>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</si>
  <si>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</si>
  <si>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</si>
  <si>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</si>
  <si>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</si>
  <si>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</si>
  <si>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</si>
  <si>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</si>
  <si>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</si>
  <si>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</si>
  <si>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</si>
  <si>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</si>
  <si>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</si>
  <si>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</si>
  <si>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</si>
  <si>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</si>
  <si>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</si>
  <si>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</si>
  <si>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</si>
  <si>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</si>
  <si>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</si>
  <si>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</si>
  <si>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</si>
  <si>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</si>
  <si>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</si>
  <si>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</si>
  <si>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</si>
  <si>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</si>
  <si>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</si>
  <si>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</si>
  <si>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</si>
  <si>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</si>
  <si>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</si>
  <si>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</si>
  <si>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</si>
  <si>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</si>
  <si>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</si>
  <si>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</si>
  <si>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</si>
  <si>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</si>
  <si>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</si>
  <si>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</si>
  <si>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</si>
  <si>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</si>
  <si>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</si>
  <si>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</si>
  <si>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</si>
  <si>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</si>
  <si>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</si>
  <si>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</si>
  <si>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</si>
  <si>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</si>
  <si>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</si>
  <si>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</si>
  <si>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</si>
  <si>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</si>
  <si>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</si>
  <si>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</si>
  <si>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</si>
  <si>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</si>
  <si>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</si>
  <si>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</si>
  <si>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</si>
  <si>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</si>
  <si>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</si>
  <si>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</si>
  <si>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</si>
  <si>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</si>
  <si>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</si>
  <si>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</si>
  <si>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</si>
  <si>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</si>
  <si>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</si>
  <si>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</si>
  <si>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</si>
  <si>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</si>
  <si>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</si>
  <si>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</si>
  <si>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</si>
  <si>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</si>
  <si>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</si>
  <si>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</si>
  <si>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</si>
  <si>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</si>
  <si>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</si>
  <si>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</si>
  <si>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</si>
  <si>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</si>
  <si>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</si>
  <si>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</si>
  <si>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</si>
  <si>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</si>
  <si>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</si>
  <si>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</si>
  <si>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</si>
  <si>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</si>
  <si>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</si>
  <si>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</si>
  <si>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</si>
  <si>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</si>
  <si>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</si>
  <si>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</si>
  <si>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</si>
  <si>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</si>
  <si>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</si>
  <si>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</si>
  <si>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</si>
  <si>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</si>
  <si>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</si>
  <si>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</si>
  <si>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</si>
  <si>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</si>
  <si>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</si>
  <si>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</si>
  <si>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</si>
  <si>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</si>
  <si>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</si>
  <si>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</si>
  <si>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</si>
  <si>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</si>
  <si>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</si>
  <si>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</si>
  <si>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</si>
  <si>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</si>
  <si>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</si>
  <si>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</si>
  <si>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</si>
  <si>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</si>
  <si>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</si>
  <si>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</si>
  <si>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</si>
  <si>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</si>
  <si>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</si>
  <si>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</si>
  <si>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</si>
  <si>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</si>
  <si>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</si>
  <si>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</si>
  <si>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</si>
  <si>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</si>
  <si>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</si>
  <si>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</si>
  <si>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</si>
  <si>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</si>
  <si>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</si>
  <si>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</si>
  <si>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</si>
  <si>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</si>
  <si>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</si>
  <si>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</si>
  <si>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</si>
  <si>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</si>
  <si>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</si>
  <si>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</si>
  <si>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</si>
  <si>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</si>
  <si>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</si>
  <si>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</si>
  <si>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</si>
  <si>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</si>
  <si>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</si>
  <si>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</si>
  <si>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</si>
  <si>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</si>
  <si>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</si>
  <si>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</si>
  <si>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</si>
  <si>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</si>
  <si>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</si>
  <si>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</si>
  <si>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</si>
  <si>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</si>
  <si>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</si>
  <si>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</si>
  <si>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</si>
  <si>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</si>
  <si>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</si>
  <si>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</si>
  <si>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</si>
  <si>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</si>
  <si>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</si>
  <si>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</si>
  <si>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</si>
  <si>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</si>
  <si>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</si>
  <si>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</si>
  <si>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</si>
  <si>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</si>
  <si>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</si>
  <si>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</si>
  <si>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</si>
  <si>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</si>
  <si>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</si>
  <si>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</si>
  <si>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</si>
  <si>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</si>
  <si>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</si>
  <si>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</si>
  <si>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</si>
  <si>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</si>
  <si>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</si>
  <si>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</si>
  <si>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</si>
  <si>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</si>
  <si>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</si>
  <si>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</si>
  <si>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</si>
  <si>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</si>
  <si>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</si>
  <si>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</si>
  <si>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</si>
  <si>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</si>
  <si>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</si>
  <si>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</si>
  <si>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</si>
  <si>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</si>
  <si>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</si>
  <si>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</si>
  <si>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</si>
  <si>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</si>
  <si>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</si>
  <si>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</si>
  <si>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</si>
  <si>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</si>
  <si>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</si>
  <si>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</si>
  <si>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</si>
  <si>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</si>
  <si>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</si>
  <si>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</si>
  <si>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</si>
  <si>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</si>
  <si>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</si>
  <si>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</si>
  <si>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</si>
  <si>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</si>
  <si>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</si>
  <si>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</si>
  <si>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</si>
  <si>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</si>
  <si>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</si>
  <si>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</si>
  <si>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</si>
  <si>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</si>
  <si>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</si>
  <si>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</si>
  <si>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</si>
  <si>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</si>
  <si>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</si>
  <si>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</si>
  <si>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</si>
  <si>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</si>
  <si>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</si>
  <si>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</si>
  <si>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</si>
  <si>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</si>
  <si>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</si>
  <si>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</si>
  <si>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</si>
  <si>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</si>
  <si>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</si>
  <si>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</si>
  <si>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</si>
  <si>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</si>
  <si>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</si>
  <si>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</si>
  <si>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</si>
  <si>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</si>
  <si>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</si>
  <si>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</si>
  <si>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</si>
  <si>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</si>
  <si>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</si>
  <si>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</si>
  <si>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</si>
  <si>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</si>
  <si>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</si>
  <si>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</si>
  <si>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</si>
  <si>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</si>
  <si>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</si>
  <si>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</si>
  <si>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</si>
  <si>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</si>
  <si>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</si>
  <si>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</si>
  <si>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</si>
  <si>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</si>
  <si>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</si>
  <si>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</si>
  <si>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</si>
  <si>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</si>
  <si>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</si>
  <si>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</si>
  <si>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</si>
  <si>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</si>
  <si>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</si>
  <si>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</si>
  <si>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</si>
  <si>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</si>
  <si>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</si>
  <si>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</si>
  <si>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</si>
  <si>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</si>
  <si>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</si>
  <si>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</si>
  <si>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</si>
  <si>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</si>
  <si>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</si>
  <si>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</si>
  <si>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</si>
  <si>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</si>
  <si>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</si>
  <si>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</si>
  <si>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</si>
  <si>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</si>
  <si>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</si>
  <si>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</si>
  <si>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</si>
  <si>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</si>
  <si>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</si>
  <si>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</si>
  <si>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</si>
  <si>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</si>
  <si>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</si>
  <si>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</si>
  <si>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</si>
  <si>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</si>
  <si>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</si>
  <si>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</si>
  <si>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</si>
  <si>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</si>
  <si>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</si>
  <si>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</si>
  <si>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</si>
  <si>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</si>
  <si>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</si>
  <si>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</si>
  <si>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</si>
  <si>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</si>
  <si>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</si>
  <si>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</si>
  <si>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</si>
  <si>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</si>
  <si>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</si>
  <si>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</si>
  <si>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</si>
  <si>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</si>
  <si>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</si>
  <si>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</si>
  <si>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</si>
  <si>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</si>
  <si>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</si>
  <si>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</si>
  <si>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</si>
  <si>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</si>
  <si>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</si>
  <si>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</si>
  <si>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</si>
  <si>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</si>
  <si>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</si>
  <si>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</si>
  <si>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</si>
  <si>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</si>
  <si>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</si>
  <si>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</si>
  <si>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</si>
  <si>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</si>
  <si>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</si>
  <si>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</si>
  <si>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</si>
  <si>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</si>
  <si>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</si>
  <si>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</si>
  <si>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</si>
  <si>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</si>
  <si>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</si>
  <si>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</si>
  <si>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</si>
  <si>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</si>
  <si>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</si>
  <si>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</si>
  <si>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</si>
  <si>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</si>
  <si>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</si>
  <si>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</si>
  <si>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</si>
  <si>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</si>
  <si>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</si>
  <si>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</si>
  <si>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</si>
  <si>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</si>
  <si>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</si>
  <si>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</si>
  <si>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</si>
  <si>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</si>
  <si>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</si>
  <si>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</si>
  <si>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</si>
  <si>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</si>
  <si>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</si>
  <si>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</si>
  <si>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</si>
  <si>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</si>
  <si>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</si>
  <si>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</si>
  <si>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</si>
  <si>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</si>
  <si>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</si>
  <si>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</si>
  <si>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</si>
  <si>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</si>
  <si>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</si>
  <si>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</si>
  <si>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</si>
  <si>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</si>
  <si>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</si>
  <si>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</si>
  <si>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</si>
  <si>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</si>
  <si>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</si>
  <si>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</si>
  <si>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</si>
  <si>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</si>
  <si>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</si>
  <si>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</si>
  <si>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</si>
  <si>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</si>
  <si>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</si>
  <si>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</si>
  <si>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</si>
  <si>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</si>
  <si>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</si>
  <si>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</si>
  <si>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</si>
  <si>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</si>
  <si>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</si>
  <si>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</si>
  <si>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</si>
  <si>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</si>
  <si>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</si>
  <si>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</si>
  <si>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</si>
  <si>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</si>
  <si>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</si>
  <si>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</si>
  <si>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</si>
  <si>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</si>
  <si>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</si>
  <si>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</si>
  <si>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</si>
  <si>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</si>
  <si>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</si>
  <si>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</si>
  <si>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</si>
  <si>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</si>
  <si>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</si>
  <si>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</si>
  <si>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</si>
  <si>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</si>
  <si>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</si>
  <si>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</si>
  <si>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</si>
  <si>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</si>
  <si>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</si>
  <si>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</si>
  <si>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</si>
  <si>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</si>
  <si>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</si>
  <si>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</si>
  <si>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</si>
  <si>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</si>
  <si>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</si>
  <si>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</si>
  <si>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</si>
  <si>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</si>
  <si>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</si>
  <si>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</si>
  <si>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</si>
  <si>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</si>
  <si>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</si>
  <si>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</si>
  <si>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</si>
  <si>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</si>
  <si>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</si>
  <si>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</si>
  <si>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</si>
  <si>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</si>
  <si>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</si>
  <si>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</si>
  <si>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</si>
  <si>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</si>
  <si>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</si>
  <si>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</si>
  <si>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</si>
  <si>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</si>
  <si>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</si>
  <si>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</si>
  <si>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</si>
  <si>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</si>
  <si>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</si>
  <si>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</si>
  <si>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</si>
  <si>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</si>
  <si>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</si>
  <si>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</si>
  <si>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</si>
  <si>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</si>
  <si>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</si>
  <si>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</si>
  <si>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</si>
  <si>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</si>
  <si>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</si>
  <si>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</si>
  <si>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</si>
  <si>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</si>
  <si>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</si>
  <si>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</si>
  <si>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</si>
  <si>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</si>
  <si>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</si>
  <si>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</si>
  <si>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</si>
  <si>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</si>
  <si>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</si>
  <si>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</si>
  <si>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</si>
  <si>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</si>
  <si>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</si>
  <si>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</si>
  <si>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</si>
  <si>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</si>
  <si>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</si>
  <si>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</si>
  <si>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</si>
  <si>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</si>
  <si>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</si>
  <si>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</si>
  <si>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</si>
  <si>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</si>
  <si>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</si>
  <si>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</si>
  <si>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</si>
  <si>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</si>
  <si>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</si>
  <si>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</si>
  <si>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</si>
  <si>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</si>
  <si>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</si>
  <si>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</si>
  <si>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</si>
  <si>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</si>
  <si>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</si>
  <si>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</si>
  <si>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</si>
  <si>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</si>
  <si>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</si>
  <si>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</si>
  <si>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</si>
  <si>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</si>
  <si>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</si>
  <si>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</si>
  <si>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</si>
  <si>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</si>
  <si>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</si>
  <si>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</si>
  <si>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</si>
  <si>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</si>
  <si>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</si>
  <si>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</si>
  <si>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</si>
  <si>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</si>
  <si>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</si>
  <si>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</si>
  <si>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</si>
  <si>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</si>
  <si>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</si>
  <si>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</si>
  <si>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</si>
  <si>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</si>
  <si>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</si>
  <si>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</si>
  <si>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</si>
  <si>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</si>
  <si>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</si>
  <si>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</si>
  <si>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</si>
  <si>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</si>
  <si>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</si>
  <si>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</si>
  <si>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</si>
  <si>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</si>
  <si>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</si>
  <si>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</si>
  <si>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</si>
  <si>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</si>
  <si>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</si>
  <si>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</si>
  <si>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</si>
  <si>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</si>
  <si>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</si>
  <si>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</si>
  <si>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</si>
  <si>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</si>
  <si>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</si>
  <si>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</si>
  <si>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</si>
  <si>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</si>
  <si>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</si>
  <si>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</si>
  <si>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</si>
  <si>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</si>
  <si>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</si>
  <si>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</si>
  <si>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</si>
  <si>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</si>
  <si>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</si>
  <si>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</si>
  <si>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</si>
  <si>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</si>
  <si>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</si>
  <si>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</si>
  <si>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</si>
  <si>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</si>
  <si>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</si>
  <si>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</si>
  <si>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</si>
  <si>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</si>
  <si>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</si>
  <si>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</si>
  <si>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</si>
  <si>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</si>
  <si>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</si>
  <si>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</si>
  <si>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</si>
  <si>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</si>
  <si>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</si>
  <si>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</si>
  <si>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</si>
  <si>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</si>
  <si>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</si>
  <si>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</si>
  <si>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</si>
  <si>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</si>
  <si>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</si>
  <si>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</si>
  <si>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</si>
  <si>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</si>
  <si>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</si>
  <si>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</si>
  <si>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</si>
  <si>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</si>
  <si>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</si>
  <si>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</si>
  <si>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</si>
  <si>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</si>
  <si>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</si>
  <si>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</si>
  <si>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</si>
  <si>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</si>
  <si>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</si>
  <si>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</si>
  <si>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</si>
  <si>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</si>
  <si>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</si>
  <si>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</si>
  <si>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</si>
  <si>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</si>
  <si>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</si>
  <si>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</si>
  <si>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</si>
  <si>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</si>
  <si>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</si>
  <si>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</si>
  <si>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</si>
  <si>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</si>
  <si>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</si>
  <si>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</si>
  <si>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</si>
  <si>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</si>
  <si>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</si>
  <si>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</si>
  <si>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</si>
  <si>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</si>
  <si>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</si>
  <si>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</si>
  <si>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</si>
  <si>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</si>
  <si>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</si>
  <si>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</si>
  <si>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</si>
  <si>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</si>
  <si>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</si>
  <si>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</si>
  <si>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</si>
  <si>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</si>
  <si>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</si>
  <si>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</si>
  <si>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</si>
  <si>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</si>
  <si>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</si>
  <si>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</si>
  <si>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</si>
  <si>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</si>
  <si>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</si>
  <si>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</si>
  <si>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</si>
  <si>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</si>
  <si>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</si>
  <si>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</si>
  <si>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</si>
  <si>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</si>
  <si>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</si>
  <si>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</si>
  <si>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</si>
  <si>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</si>
  <si>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</si>
  <si>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</si>
  <si>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</si>
  <si>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</si>
  <si>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</si>
  <si>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</si>
  <si>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</si>
  <si>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</si>
  <si>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</si>
  <si>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</si>
  <si>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</si>
  <si>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</si>
  <si>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</si>
  <si>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</si>
  <si>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</si>
  <si>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</si>
  <si>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</si>
  <si>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</si>
  <si>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</si>
  <si>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</si>
  <si>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</si>
  <si>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</si>
  <si>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</si>
  <si>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</si>
  <si>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</si>
  <si>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</si>
  <si>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</si>
  <si>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</si>
  <si>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</si>
  <si>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</si>
  <si>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</si>
  <si>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</si>
  <si>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</si>
  <si>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</si>
  <si>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</si>
  <si>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</si>
  <si>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</si>
  <si>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</si>
  <si>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</si>
  <si>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</si>
  <si>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</si>
  <si>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</si>
  <si>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</si>
  <si>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</si>
  <si>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</si>
  <si>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</si>
  <si>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</si>
  <si>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</si>
  <si>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</si>
  <si>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</si>
  <si>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</si>
  <si>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</si>
  <si>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</si>
  <si>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</si>
  <si>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</si>
  <si>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</si>
  <si>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</si>
  <si>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</si>
  <si>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</si>
  <si>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</si>
  <si>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</si>
  <si>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</si>
  <si>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</si>
  <si>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</si>
  <si>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</si>
  <si>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</si>
  <si>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</si>
  <si>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</si>
  <si>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</si>
  <si>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</si>
  <si>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</si>
  <si>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</si>
  <si>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</si>
  <si>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</si>
  <si>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</si>
  <si>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</si>
  <si>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</si>
  <si>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</si>
  <si>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</si>
  <si>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</si>
  <si>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</si>
  <si>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</si>
  <si>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</si>
  <si>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</si>
  <si>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</si>
  <si>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</si>
  <si>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</si>
  <si>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</si>
  <si>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</si>
  <si>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</si>
  <si>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</si>
  <si>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</si>
  <si>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</si>
  <si>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</si>
  <si>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</si>
  <si>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</si>
  <si>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</si>
  <si>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</si>
  <si>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</si>
  <si>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</si>
  <si>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</si>
  <si>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</si>
  <si>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</si>
  <si>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</si>
  <si>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</si>
  <si>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</si>
  <si>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</si>
  <si>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</si>
  <si>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</si>
  <si>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</si>
  <si>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</si>
  <si>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</si>
  <si>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</si>
  <si>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</si>
  <si>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</si>
  <si>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</si>
  <si>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</si>
  <si>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</si>
  <si>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</si>
  <si>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</si>
  <si>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</si>
  <si>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</si>
  <si>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</si>
  <si>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</si>
  <si>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</si>
  <si>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</si>
  <si>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</si>
  <si>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</si>
  <si>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</si>
  <si>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</si>
  <si>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</si>
  <si>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</si>
  <si>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</si>
  <si>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</si>
  <si>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</si>
  <si>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</si>
  <si>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</si>
  <si>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</si>
  <si>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</si>
  <si>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</si>
  <si>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</si>
  <si>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</si>
  <si>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</si>
  <si>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</si>
  <si>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</si>
  <si>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</si>
  <si>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</si>
  <si>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</si>
  <si>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</si>
  <si>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</si>
  <si>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</si>
  <si>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</si>
  <si>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</si>
  <si>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</si>
  <si>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</si>
  <si>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</si>
  <si>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</si>
  <si>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</si>
  <si>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</si>
  <si>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</si>
  <si>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</si>
  <si>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</si>
  <si>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</si>
  <si>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</si>
  <si>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</si>
  <si>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</si>
  <si>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</si>
  <si>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</si>
  <si>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</si>
  <si>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</si>
  <si>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</si>
  <si>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</si>
  <si>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</si>
  <si>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</si>
  <si>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</si>
  <si>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</si>
  <si>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</si>
  <si>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</si>
  <si>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</si>
  <si>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</si>
  <si>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</si>
  <si>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</si>
  <si>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</si>
  <si>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</si>
  <si>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</si>
  <si>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</si>
  <si>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</si>
  <si>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</si>
  <si>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</si>
  <si>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</si>
  <si>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</si>
  <si>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</si>
  <si>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</si>
  <si>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</si>
  <si>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</si>
  <si>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</si>
  <si>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</si>
  <si>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</si>
  <si>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</si>
  <si>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</si>
  <si>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</si>
  <si>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</si>
  <si>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</si>
  <si>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</si>
  <si>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</si>
  <si>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</si>
  <si>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</si>
  <si>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</si>
  <si>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</si>
  <si>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</si>
  <si>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</si>
  <si>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</si>
  <si>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</si>
  <si>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</si>
  <si>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</si>
  <si>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</si>
  <si>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</si>
  <si>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</si>
  <si>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</si>
  <si>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</si>
  <si>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</si>
  <si>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</si>
  <si>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</si>
  <si>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</si>
  <si>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</si>
  <si>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</si>
  <si>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</si>
  <si>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</si>
  <si>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</si>
  <si>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</si>
  <si>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</si>
  <si>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</si>
  <si>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</si>
  <si>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</si>
  <si>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</si>
  <si>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</si>
  <si>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</si>
  <si>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</si>
  <si>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</si>
  <si>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</si>
  <si>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</si>
  <si>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</si>
  <si>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</si>
  <si>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</si>
  <si>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</si>
  <si>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</si>
  <si>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</si>
  <si>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</si>
  <si>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</si>
  <si>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</si>
  <si>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</si>
  <si>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</si>
  <si>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</si>
  <si>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</si>
  <si>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</si>
  <si>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</si>
  <si>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</si>
  <si>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</si>
  <si>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</si>
  <si>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</si>
  <si>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</si>
  <si>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</si>
  <si>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</si>
  <si>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</si>
  <si>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</si>
  <si>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</si>
  <si>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</si>
  <si>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</si>
  <si>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</si>
  <si>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</si>
  <si>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</si>
  <si>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</si>
  <si>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</si>
  <si>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</si>
  <si>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</si>
  <si>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</si>
  <si>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</si>
  <si>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</si>
  <si>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</si>
  <si>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</si>
  <si>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</si>
  <si>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</si>
  <si>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</si>
  <si>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</si>
  <si>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</si>
  <si>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</si>
  <si>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</si>
  <si>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</si>
  <si>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</si>
  <si>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</si>
  <si>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</si>
  <si>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</si>
  <si>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</si>
  <si>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</si>
  <si>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</si>
  <si>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</si>
  <si>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</si>
  <si>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</si>
  <si>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</si>
  <si>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</si>
  <si>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</si>
  <si>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</si>
  <si>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</si>
  <si>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</si>
  <si>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</si>
  <si>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</si>
  <si>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</si>
  <si>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</si>
  <si>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</si>
  <si>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</si>
  <si>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</si>
  <si>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</si>
  <si>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</si>
  <si>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</si>
  <si>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</si>
  <si>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</si>
  <si>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</si>
  <si>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</si>
  <si>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</si>
  <si>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</si>
  <si>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</si>
  <si>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</si>
  <si>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</si>
  <si>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</si>
  <si>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</si>
  <si>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</si>
  <si>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</si>
  <si>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</si>
  <si>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</si>
  <si>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</si>
  <si>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</si>
  <si>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</si>
  <si>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</si>
  <si>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</si>
  <si>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</si>
  <si>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</si>
  <si>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</si>
  <si>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</si>
  <si>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</si>
  <si>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</si>
  <si>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</si>
  <si>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</si>
  <si>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</si>
  <si>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</si>
  <si>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</si>
  <si>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</si>
  <si>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</si>
  <si>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</si>
  <si>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</si>
  <si>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</si>
  <si>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</si>
  <si>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</si>
  <si>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</si>
  <si>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</si>
  <si>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</si>
  <si>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</si>
  <si>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</si>
  <si>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</si>
  <si>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</si>
  <si>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</si>
  <si>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</si>
  <si>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</si>
  <si>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</si>
  <si>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</si>
  <si>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</si>
  <si>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</si>
  <si>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</si>
  <si>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</si>
  <si>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</si>
  <si>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</si>
  <si>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</si>
  <si>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</si>
  <si>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</si>
  <si>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</si>
  <si>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</si>
  <si>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</si>
  <si>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</si>
  <si>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</si>
  <si>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</si>
  <si>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</si>
  <si>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</si>
  <si>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</si>
  <si>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</si>
  <si>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</si>
  <si>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</si>
  <si>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</si>
  <si>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</si>
  <si>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</si>
  <si>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</si>
  <si>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</si>
  <si>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</si>
  <si>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</si>
  <si>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</si>
  <si>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</si>
  <si>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</si>
  <si>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</si>
  <si>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</si>
  <si>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</si>
  <si>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</si>
  <si>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</si>
  <si>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</si>
  <si>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</si>
  <si>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</si>
  <si>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</si>
  <si>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</si>
  <si>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</si>
  <si>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</si>
  <si>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</si>
  <si>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</si>
  <si>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</si>
  <si>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</si>
  <si>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</si>
  <si>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</si>
  <si>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</si>
  <si>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</si>
  <si>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</si>
  <si>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</si>
  <si>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</si>
  <si>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</si>
  <si>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</si>
  <si>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</si>
  <si>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</si>
  <si>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</si>
  <si>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</si>
  <si>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</si>
  <si>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</si>
  <si>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</si>
  <si>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</si>
  <si>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</si>
  <si>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</si>
  <si>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</si>
  <si>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</si>
  <si>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</si>
  <si>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</si>
  <si>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</si>
  <si>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</si>
  <si>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</si>
  <si>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</si>
  <si>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</si>
  <si>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</si>
  <si>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</si>
  <si>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</si>
  <si>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</si>
  <si>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</si>
  <si>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</si>
  <si>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</si>
  <si>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</si>
  <si>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</si>
  <si>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</si>
  <si>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</si>
  <si>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</si>
  <si>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</si>
  <si>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</si>
  <si>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</si>
  <si>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</si>
  <si>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</si>
  <si>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</si>
  <si>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</si>
  <si>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</si>
  <si>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</si>
  <si>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</si>
  <si>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</si>
  <si>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</si>
  <si>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</si>
  <si>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</si>
  <si>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</si>
  <si>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</si>
  <si>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</si>
  <si>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</si>
  <si>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</si>
  <si>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</si>
  <si>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</si>
  <si>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</si>
  <si>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</si>
  <si>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</si>
  <si>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</si>
  <si>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</si>
  <si>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</si>
  <si>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</si>
  <si>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</si>
  <si>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</si>
  <si>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</si>
  <si>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</si>
  <si>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</si>
  <si>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</si>
  <si>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</si>
  <si>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</si>
  <si>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</si>
  <si>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</si>
  <si>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</si>
  <si>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</si>
  <si>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</si>
  <si>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</si>
  <si>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</si>
  <si>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</si>
  <si>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</si>
  <si>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</si>
  <si>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</si>
  <si>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</si>
  <si>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</si>
  <si>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</si>
  <si>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</si>
  <si>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</si>
  <si>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</si>
  <si>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</si>
  <si>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</si>
  <si>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</si>
  <si>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</si>
  <si>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</si>
  <si>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</si>
  <si>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</si>
  <si>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</si>
  <si>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</si>
  <si>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</si>
  <si>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</si>
  <si>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</si>
  <si>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</si>
  <si>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</si>
  <si>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</si>
  <si>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</si>
  <si>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</si>
  <si>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</si>
  <si>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</si>
  <si>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</si>
  <si>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</si>
  <si>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</si>
  <si>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</si>
  <si>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</si>
  <si>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</si>
  <si>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</si>
  <si>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</si>
  <si>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</si>
  <si>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</si>
  <si>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</si>
  <si>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</si>
  <si>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</si>
  <si>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</si>
  <si>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</si>
  <si>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</si>
  <si>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</si>
  <si>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</si>
  <si>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</si>
  <si>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</si>
  <si>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</si>
  <si>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</si>
  <si>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</si>
  <si>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</si>
  <si>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</si>
  <si>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</si>
  <si>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</si>
  <si>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</si>
  <si>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</si>
  <si>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</si>
  <si>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</si>
  <si>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</si>
  <si>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</si>
  <si>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</si>
  <si>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</si>
  <si>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</si>
  <si>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</si>
  <si>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</si>
  <si>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</si>
  <si>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</si>
  <si>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</si>
  <si>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</si>
  <si>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</si>
  <si>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</si>
  <si>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</si>
  <si>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</si>
  <si>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</si>
  <si>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</si>
  <si>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</si>
  <si>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</si>
  <si>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</si>
  <si>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</si>
  <si>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</si>
  <si>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</si>
  <si>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</si>
  <si>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</si>
  <si>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</si>
  <si>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</si>
  <si>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</si>
  <si>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</si>
  <si>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</si>
  <si>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</si>
  <si>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</si>
  <si>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</si>
  <si>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</si>
  <si>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</si>
  <si>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</si>
  <si>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</si>
  <si>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</si>
  <si>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</si>
  <si>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</si>
  <si>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</si>
  <si>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</si>
  <si>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</si>
  <si>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</si>
  <si>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</si>
  <si>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</si>
  <si>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</si>
  <si>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</si>
  <si>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</si>
  <si>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</si>
  <si>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</si>
  <si>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</si>
  <si>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</si>
  <si>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</si>
  <si>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</si>
  <si>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</si>
  <si>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</si>
  <si>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</si>
  <si>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</si>
  <si>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</si>
  <si>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</si>
  <si>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</si>
  <si>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</si>
  <si>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</si>
  <si>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</si>
  <si>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</si>
  <si>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</si>
  <si>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</si>
  <si>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</si>
  <si>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</si>
  <si>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</si>
  <si>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</si>
  <si>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</si>
  <si>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</si>
  <si>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</si>
  <si>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</si>
  <si>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</si>
  <si>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</si>
  <si>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</si>
  <si>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</si>
  <si>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</si>
  <si>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</si>
  <si>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</si>
  <si>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</si>
  <si>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</si>
  <si>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</si>
  <si>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</si>
  <si>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</si>
  <si>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</si>
  <si>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</si>
  <si>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</si>
  <si>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</si>
  <si>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</si>
  <si>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</si>
  <si>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</si>
  <si>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</si>
  <si>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</si>
  <si>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</si>
  <si>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</si>
  <si>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</si>
  <si>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</si>
  <si>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</si>
  <si>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</si>
  <si>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</si>
  <si>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</si>
  <si>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</si>
  <si>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</si>
  <si>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</si>
  <si>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</si>
  <si>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</si>
  <si>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</si>
  <si>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</si>
  <si>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</si>
  <si>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</si>
  <si>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</si>
  <si>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</si>
  <si>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</si>
  <si>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</si>
  <si>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</si>
  <si>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</si>
  <si>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</si>
  <si>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</si>
  <si>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</si>
  <si>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</si>
  <si>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</si>
  <si>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</si>
  <si>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</si>
  <si>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</si>
  <si>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</si>
  <si>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</si>
  <si>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</si>
  <si>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</si>
  <si>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</si>
  <si>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</si>
  <si>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</si>
  <si>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</si>
  <si>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</si>
  <si>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</si>
  <si>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</si>
  <si>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</si>
  <si>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</si>
  <si>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</si>
  <si>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</si>
  <si>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</si>
  <si>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</si>
  <si>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</si>
  <si>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</si>
  <si>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</si>
  <si>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</si>
  <si>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</si>
  <si>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</si>
  <si>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</si>
  <si>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</si>
  <si>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</si>
  <si>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</si>
  <si>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</si>
  <si>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</si>
  <si>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</si>
  <si>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</si>
  <si>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</si>
  <si>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</si>
  <si>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</si>
  <si>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</si>
  <si>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</si>
  <si>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</si>
  <si>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</si>
  <si>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</si>
  <si>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</si>
  <si>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</si>
  <si>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</si>
  <si>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</si>
  <si>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</si>
  <si>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</si>
  <si>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</si>
  <si>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</si>
  <si>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</si>
  <si>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</si>
  <si>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</si>
  <si>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</si>
  <si>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</si>
  <si>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</si>
  <si>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</si>
  <si>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</si>
  <si>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</si>
  <si>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</si>
  <si>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</si>
  <si>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</si>
  <si>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</si>
  <si>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</si>
  <si>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</si>
  <si>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</si>
  <si>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</si>
  <si>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</si>
  <si>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</si>
  <si>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</si>
  <si>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</si>
  <si>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</si>
  <si>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</si>
  <si>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Price_Bucket</t>
  </si>
  <si>
    <t>Discount_Given_₹</t>
  </si>
  <si>
    <t>Discount_Band</t>
  </si>
  <si>
    <t>Rating_Band</t>
  </si>
  <si>
    <t>Review_Volume</t>
  </si>
  <si>
    <t>Brand</t>
  </si>
  <si>
    <t>Category_L1</t>
  </si>
  <si>
    <t>Category_L2</t>
  </si>
  <si>
    <t>Price_Premium_%</t>
  </si>
  <si>
    <t>High_Confidence</t>
  </si>
  <si>
    <t>Star_Category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</si>
</sst>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_ [$₹-4009]\ * #,##0.00_ ;_ [$₹-4009]\ * \-#,##0.00_ ;_ [$₹-4009]\ * &quot;-&quot;??_ ;_ @_ "/>
    <numFmt numFmtId="167"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theme="0"/>
      <name val="Arial"/>
      <family val="2"/>
    </font>
    <font>
      <sz val="9"/>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CCCCC"/>
      </left>
      <right style="thin">
        <color rgb="FFCCCCCC"/>
      </right>
      <top style="thin">
        <color rgb="FFCCCCCC"/>
      </top>
      <bottom style="thin">
        <color rgb="FFCCCCCC"/>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3" fontId="0" fillId="0" borderId="0" xfId="0" applyNumberFormat="1"/>
    <xf numFmtId="164" fontId="0" fillId="0" borderId="0" xfId="0" applyNumberFormat="1"/>
    <xf numFmtId="0" fontId="0" fillId="0" borderId="0" xfId="0" applyNumberFormat="1"/>
    <xf numFmtId="6" fontId="0" fillId="0" borderId="0" xfId="0" applyNumberFormat="1"/>
    <xf numFmtId="0" fontId="20" fillId="33" borderId="10" xfId="0" applyFont="1" applyFill="1" applyBorder="1" applyAlignment="1">
      <alignment vertical="center" wrapText="1"/>
    </xf>
    <xf numFmtId="0" fontId="19" fillId="33" borderId="10" xfId="0" applyFont="1" applyFill="1" applyBorder="1" applyAlignment="1">
      <alignment vertical="center" wrapText="1"/>
    </xf>
    <xf numFmtId="0" fontId="0" fillId="33" borderId="0" xfId="0" applyFill="1"/>
    <xf numFmtId="0" fontId="17" fillId="33" borderId="0" xfId="0" applyFont="1" applyFill="1"/>
    <xf numFmtId="0" fontId="19" fillId="33" borderId="0" xfId="0" applyFont="1" applyFill="1" applyBorder="1" applyAlignment="1">
      <alignment vertical="center" wrapText="1"/>
    </xf>
    <xf numFmtId="9" fontId="19" fillId="33" borderId="0" xfId="1" applyFont="1" applyFill="1" applyBorder="1" applyAlignment="1">
      <alignment vertical="center" wrapText="1"/>
    </xf>
    <xf numFmtId="9" fontId="0" fillId="0" borderId="0" xfId="1" applyFont="1"/>
    <xf numFmtId="167"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
    <dxf>
      <numFmt numFmtId="167" formatCode="0.0%"/>
    </dxf>
    <dxf>
      <numFmt numFmtId="13" formatCode="0%"/>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0" formatCode="&quot;₹&quot;\ #,##0;[Red]&quot;₹&quot;\ \-#,##0"/>
    </dxf>
    <dxf>
      <numFmt numFmtId="10" formatCode="&quot;₹&quot;\ #,##0;[Red]&quot;₹&quot;\ \-#,##0"/>
    </dxf>
    <dxf>
      <numFmt numFmtId="0" formatCode="General"/>
    </dxf>
    <dxf>
      <numFmt numFmtId="164" formatCode="_ [$₹-4009]\ * #,##0.00_ ;_ [$₹-4009]\ * \-#,##0.00_ ;_ [$₹-4009]\ * &quot;-&quot;??_ ;_ @_ "/>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621E4-1612-4DD0-BCF0-11C921E9AC49}" name="Table1" displayName="Table1" ref="A1:AA1466" totalsRowShown="0">
  <autoFilter ref="A1:AA1466" xr:uid="{CA3621E4-1612-4DD0-BCF0-11C921E9AC49}"/>
  <tableColumns count="27">
    <tableColumn id="1" xr3:uid="{3B27D72C-1CAF-48B8-BF5B-45ECF340D396}" name="product_id"/>
    <tableColumn id="2" xr3:uid="{4CDE1482-465E-437B-9B03-6EB0197ED3C7}" name="product_name"/>
    <tableColumn id="28" xr3:uid="{2ED09660-4797-4E0D-B50E-8E6811FE5597}" name="Brand" dataDxfId="8">
      <calculatedColumnFormula>IFERROR(LEFT(B2,FIND(" ",B2)-1),"Unknown")</calculatedColumnFormula>
    </tableColumn>
    <tableColumn id="3" xr3:uid="{DFB4287F-10F0-4380-B4AB-9467C47CC5A4}" name="category"/>
    <tableColumn id="29" xr3:uid="{7A84DF3B-18A0-48BE-8FF5-82E806AE37A4}" name="Category_L1" dataDxfId="7">
      <calculatedColumnFormula>IFERROR(LEFT(Table1[[#This Row],[category]],FIND("|",Table1[[#This Row],[category]])-1),Table1[[#This Row],[category]])</calculatedColumnFormula>
    </tableColumn>
    <tableColumn id="30" xr3:uid="{0EB3EFF9-4BC6-45FA-A124-8C80D986BE80}" name="Category_L2" dataDxfId="6">
      <calculatedColumnFormula>IFERROR(MID(Table1[[#This Row],[category]],FIND("|",Table1[[#This Row],[category]])+1,50),"N/A")</calculatedColumnFormula>
    </tableColumn>
    <tableColumn id="20" xr3:uid="{5B72571F-7AFB-4ECF-AFE6-77582B6680BF}" name="discounted_price" dataDxfId="13"/>
    <tableColumn id="24" xr3:uid="{41F070D0-DE0D-49A3-AE2A-D28654FA9118}" name="Price_Bucket" dataDxfId="10">
      <calculatedColumnFormula>IF(G2&lt;=200,"Budget (≤200)",IF(G2&lt;=500,"Economy (201-500)",IF(G2&lt;=2000,"Mid-Range (501-2000)","Premium (&gt;2000)")))</calculatedColumnFormula>
    </tableColumn>
    <tableColumn id="21" xr3:uid="{A2D7EB2E-6C32-4E82-A23D-26159C544117}" name="actual_price" dataDxfId="12"/>
    <tableColumn id="26" xr3:uid="{EF436629-EAE4-4179-A0CA-4AB3572C151B}" name="Discount_Given_₹" dataDxfId="9">
      <calculatedColumnFormula>Table1[[#This Row],[actual_price]]-Table1[[#This Row],[discounted_price]]</calculatedColumnFormula>
    </tableColumn>
    <tableColumn id="31" xr3:uid="{17EC6252-6E05-4ACA-9ED5-E5D6EE0B98E0}" name="Price_Premium_%" dataCellStyle="Percent">
      <calculatedColumnFormula>(I2-G2)/I2</calculatedColumnFormula>
    </tableColumn>
    <tableColumn id="6" xr3:uid="{B2EDFE6E-5AE8-41F2-9D7D-6433EBB7DB3F}" name="discount_percentage" dataDxfId="0" dataCellStyle="Percent"/>
    <tableColumn id="22" xr3:uid="{91DBBA4F-81B4-4B24-ADF0-B146039EECB3}" name="Discount_Band" dataDxfId="1">
      <calculatedColumnFormula>IF(L2&gt;=0.7,"Very High (70-100%)",IF(L2&gt;=0.5,"High (50-69%)",IF(L2&gt;=0.25,"Moderate (25-49%)","Minimal (0-24%)")))</calculatedColumnFormula>
    </tableColumn>
    <tableColumn id="7" xr3:uid="{9B17095C-6BB8-4090-A79F-C19D13CE859A}" name="rating"/>
    <tableColumn id="23" xr3:uid="{106E63C1-6475-4079-809D-4C5CC5E22611}" name="Rating_Band" dataDxfId="11">
      <calculatedColumnFormula>IF(Table1[[#This Row],[rating]]&gt;=4.5,"Excellent",IF(Table1[[#This Row],[rating]]&gt;=4,"Good",IF(Table1[[#This Row],[rating]]&gt;=3.5,"Average","Below Average")))</calculatedColumnFormula>
    </tableColumn>
    <tableColumn id="33" xr3:uid="{ECE14E3A-B067-4D54-80B7-563CAAC22E25}" name="Star_Category" dataDxfId="2">
      <calculatedColumnFormula>IF(N2&gt;4.4,"⭐⭐⭐⭐⭐ Excellent",IF(N2&gt;3.9,"⭐⭐⭐⭐ Good",IF(N2&gt;3.5,"⭐⭐⭐ Average","⭐⭐ Below Avg")))</calculatedColumnFormula>
    </tableColumn>
    <tableColumn id="8" xr3:uid="{C618DACD-F135-4FB2-A487-3DAB40DC6F36}" name="rating_count" dataDxfId="5"/>
    <tableColumn id="25" xr3:uid="{0532DB10-E347-4CC9-8A30-1ACDFF1A98C4}" name="Review_Volume" dataDxfId="3">
      <calculatedColumnFormula>IF(Table1[[#This Row],[rating_count]]&gt;=10000,"High Volume",IF(Table1[[#This Row],[rating_count]]&gt;=1000,"Medium Volume","Low Volume"))</calculatedColumnFormula>
    </tableColumn>
    <tableColumn id="32" xr3:uid="{3623E617-C527-4254-B14C-15058ED55C66}" name="High_Confidence" dataDxfId="4">
      <calculatedColumnFormula>IF(Q2&gt;=500,"Yes","No")</calculatedColumnFormula>
    </tableColumn>
    <tableColumn id="9" xr3:uid="{099A416B-891F-4591-A566-595B7F92B733}" name="about_product"/>
    <tableColumn id="10" xr3:uid="{76AB7AF0-4561-4127-AFB7-CF528D8857DF}" name="user_id"/>
    <tableColumn id="11" xr3:uid="{8BDF3B93-E367-4ED9-BD97-1858412A1B83}" name="user_name"/>
    <tableColumn id="12" xr3:uid="{3CA42CB2-C2BE-4EB1-BE8A-56B28BA6FDAE}" name="review_id"/>
    <tableColumn id="13" xr3:uid="{FFD5EF06-8F77-4A30-91FC-1E3BF3DBCE33}" name="review_title"/>
    <tableColumn id="14" xr3:uid="{ECCDEE80-028D-4F83-831D-89D116105A34}" name="review_content"/>
    <tableColumn id="15" xr3:uid="{0D7F4876-EC8F-405F-B73B-0DD4F189B543}" name="img_link"/>
    <tableColumn id="16" xr3:uid="{28FFFF69-E933-4300-A11C-874F5552DC50}" name="product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3457-269E-4021-B47C-F0DAE3A58D06}">
  <dimension ref="A1:AA1466"/>
  <sheetViews>
    <sheetView tabSelected="1" topLeftCell="F1" zoomScale="96" workbookViewId="0">
      <selection activeCell="L4" sqref="L4"/>
    </sheetView>
  </sheetViews>
  <sheetFormatPr defaultRowHeight="14.4" x14ac:dyDescent="0.3"/>
  <cols>
    <col min="1" max="1" width="14.109375" bestFit="1" customWidth="1"/>
    <col min="2" max="2" width="255.77734375" bestFit="1" customWidth="1"/>
    <col min="3" max="3" width="50.88671875" customWidth="1"/>
    <col min="4" max="4" width="117.6640625" bestFit="1" customWidth="1"/>
    <col min="5" max="5" width="47.6640625" customWidth="1"/>
    <col min="6" max="6" width="59.33203125" bestFit="1" customWidth="1"/>
    <col min="7" max="7" width="17.77734375" style="3" bestFit="1" customWidth="1"/>
    <col min="8" max="8" width="17.77734375" style="3" customWidth="1"/>
    <col min="9" max="9" width="13.44140625" style="3" bestFit="1" customWidth="1"/>
    <col min="10" max="10" width="17.5546875" style="3" bestFit="1" customWidth="1"/>
    <col min="11" max="11" width="17.5546875" style="12" customWidth="1"/>
    <col min="12" max="12" width="20.5546875" style="13" customWidth="1"/>
    <col min="13" max="13" width="20.5546875" customWidth="1"/>
    <col min="14" max="14" width="9.109375" bestFit="1" customWidth="1"/>
    <col min="15" max="15" width="16" bestFit="1" customWidth="1"/>
    <col min="16" max="16" width="24" bestFit="1" customWidth="1"/>
    <col min="17" max="17" width="15.33203125" bestFit="1" customWidth="1"/>
    <col min="18" max="18" width="15.21875" bestFit="1" customWidth="1"/>
    <col min="19" max="19" width="19.6640625" bestFit="1" customWidth="1"/>
    <col min="20" max="21" width="255.77734375" bestFit="1" customWidth="1"/>
    <col min="22" max="22" width="127" bestFit="1" customWidth="1"/>
    <col min="23" max="23" width="135.21875" bestFit="1" customWidth="1"/>
    <col min="24" max="25" width="255.77734375" bestFit="1" customWidth="1"/>
    <col min="26" max="26" width="112.5546875" bestFit="1" customWidth="1"/>
    <col min="27" max="27" width="186.5546875" bestFit="1" customWidth="1"/>
    <col min="28" max="28" width="16" bestFit="1" customWidth="1"/>
    <col min="29" max="29" width="12" bestFit="1" customWidth="1"/>
  </cols>
  <sheetData>
    <row r="1" spans="1:27" x14ac:dyDescent="0.3">
      <c r="A1" t="s">
        <v>0</v>
      </c>
      <c r="B1" t="s">
        <v>1</v>
      </c>
      <c r="C1" s="9" t="s">
        <v>13078</v>
      </c>
      <c r="D1" t="s">
        <v>2</v>
      </c>
      <c r="E1" s="8" t="s">
        <v>13079</v>
      </c>
      <c r="F1" s="8" t="s">
        <v>13080</v>
      </c>
      <c r="G1" s="3" t="s">
        <v>3</v>
      </c>
      <c r="H1" s="7" t="s">
        <v>13073</v>
      </c>
      <c r="I1" s="3" t="s">
        <v>4</v>
      </c>
      <c r="J1" s="7" t="s">
        <v>13074</v>
      </c>
      <c r="K1" s="11" t="s">
        <v>13081</v>
      </c>
      <c r="L1" s="13" t="s">
        <v>5</v>
      </c>
      <c r="M1" s="6" t="s">
        <v>13075</v>
      </c>
      <c r="N1" t="s">
        <v>6</v>
      </c>
      <c r="O1" s="7" t="s">
        <v>13076</v>
      </c>
      <c r="P1" s="10" t="s">
        <v>13083</v>
      </c>
      <c r="Q1" t="s">
        <v>7</v>
      </c>
      <c r="R1" s="7" t="s">
        <v>13077</v>
      </c>
      <c r="S1" s="10" t="s">
        <v>13082</v>
      </c>
      <c r="T1" t="s">
        <v>8</v>
      </c>
      <c r="U1" t="s">
        <v>9</v>
      </c>
      <c r="V1" t="s">
        <v>10</v>
      </c>
      <c r="W1" t="s">
        <v>11</v>
      </c>
      <c r="X1" t="s">
        <v>12</v>
      </c>
      <c r="Y1" t="s">
        <v>13</v>
      </c>
      <c r="Z1" t="s">
        <v>14</v>
      </c>
      <c r="AA1" t="s">
        <v>15</v>
      </c>
    </row>
    <row r="2" spans="1:27" x14ac:dyDescent="0.3">
      <c r="A2" t="s">
        <v>16</v>
      </c>
      <c r="B2" t="s">
        <v>17</v>
      </c>
      <c r="C2" t="str">
        <f t="shared" ref="C2:C65" si="0">IFERROR(LEFT(B2,FIND(" ",B2)-1),"Unknown")</f>
        <v>Wayona</v>
      </c>
      <c r="D2" t="s">
        <v>18</v>
      </c>
      <c r="E2" t="str">
        <f>IFERROR(LEFT(Table1[[#This Row],[category]],FIND("|",Table1[[#This Row],[category]])-1),Table1[[#This Row],[category]])</f>
        <v>Computers&amp;Accessories</v>
      </c>
      <c r="F2" t="str">
        <f>IFERROR(MID(Table1[[#This Row],[category]],FIND("|",Table1[[#This Row],[category]])+1,50),"N/A")</f>
        <v>Accessories&amp;Peripherals|Cables&amp;Accessories|Cables|</v>
      </c>
      <c r="G2" s="5">
        <v>399</v>
      </c>
      <c r="H2" s="5" t="str">
        <f t="shared" ref="H2:H65" si="1">IF(G2&lt;=200,"Budget (≤200)",IF(G2&lt;=500,"Economy (201-500)",IF(G2&lt;=2000,"Mid-Range (501-2000)","Premium (&gt;2000)")))</f>
        <v>Economy (201-500)</v>
      </c>
      <c r="I2" s="5">
        <v>1099</v>
      </c>
      <c r="J2" s="5">
        <f>Table1[[#This Row],[actual_price]]-Table1[[#This Row],[discounted_price]]</f>
        <v>700</v>
      </c>
      <c r="K2" s="12">
        <f t="shared" ref="K2:K65" si="2">(I2-G2)/I2</f>
        <v>0.63694267515923564</v>
      </c>
      <c r="L2" s="13">
        <v>0.64</v>
      </c>
      <c r="M2" s="1" t="str">
        <f t="shared" ref="M2:M65" si="3">IF(L2&gt;=0.7,"Very High (70-100%)",IF(L2&gt;=0.5,"High (50-69%)",IF(L2&gt;=0.25,"Moderate (25-49%)","Minimal (0-24%)")))</f>
        <v>High (50-69%)</v>
      </c>
      <c r="N2">
        <v>4.2</v>
      </c>
      <c r="O2" t="str">
        <f>IF(Table1[[#This Row],[rating]]&gt;=4.5,"Excellent",IF(Table1[[#This Row],[rating]]&gt;=4,"Good",IF(Table1[[#This Row],[rating]]&gt;=3.5,"Average","Below Average")))</f>
        <v>Good</v>
      </c>
      <c r="P2" t="str">
        <f t="shared" ref="P2:P65" si="4">IF(N2&gt;4.4,"⭐⭐⭐⭐⭐ Excellent",IF(N2&gt;3.9,"⭐⭐⭐⭐ Good",IF(N2&gt;3.5,"⭐⭐⭐ Average","⭐⭐ Below Avg")))</f>
        <v>⭐⭐⭐⭐ Good</v>
      </c>
      <c r="Q2" s="2">
        <v>24269</v>
      </c>
      <c r="R2" s="4" t="str">
        <f>IF(Table1[[#This Row],[rating_count]]&gt;=10000,"High Volume",IF(Table1[[#This Row],[rating_count]]&gt;=1000,"Medium Volume","Low Volume"))</f>
        <v>High Volume</v>
      </c>
      <c r="S2" s="4" t="str">
        <f t="shared" ref="S2:S65" si="5">IF(Q2&gt;=500,"Yes","No")</f>
        <v>Yes</v>
      </c>
      <c r="T2" t="s">
        <v>19</v>
      </c>
      <c r="U2" t="s">
        <v>20</v>
      </c>
      <c r="V2" t="s">
        <v>21</v>
      </c>
      <c r="W2" t="s">
        <v>22</v>
      </c>
      <c r="X2" t="s">
        <v>23</v>
      </c>
      <c r="Y2" t="s">
        <v>24</v>
      </c>
      <c r="Z2" t="s">
        <v>25</v>
      </c>
      <c r="AA2" t="s">
        <v>26</v>
      </c>
    </row>
    <row r="3" spans="1:27" x14ac:dyDescent="0.3">
      <c r="A3" t="s">
        <v>27</v>
      </c>
      <c r="B3" t="s">
        <v>28</v>
      </c>
      <c r="C3" t="str">
        <f t="shared" si="0"/>
        <v>Ambrane</v>
      </c>
      <c r="D3" t="s">
        <v>18</v>
      </c>
      <c r="E3" t="str">
        <f>IFERROR(LEFT(Table1[[#This Row],[category]],FIND("|",Table1[[#This Row],[category]])-1),Table1[[#This Row],[category]])</f>
        <v>Computers&amp;Accessories</v>
      </c>
      <c r="F3" t="str">
        <f>IFERROR(MID(Table1[[#This Row],[category]],FIND("|",Table1[[#This Row],[category]])+1,50),"N/A")</f>
        <v>Accessories&amp;Peripherals|Cables&amp;Accessories|Cables|</v>
      </c>
      <c r="G3" s="5">
        <v>199</v>
      </c>
      <c r="H3" s="5" t="str">
        <f t="shared" si="1"/>
        <v>Budget (≤200)</v>
      </c>
      <c r="I3" s="5">
        <v>349</v>
      </c>
      <c r="J3" s="5">
        <f>Table1[[#This Row],[actual_price]]-Table1[[#This Row],[discounted_price]]</f>
        <v>150</v>
      </c>
      <c r="K3" s="12">
        <f t="shared" si="2"/>
        <v>0.42979942693409739</v>
      </c>
      <c r="L3" s="13">
        <v>0.43</v>
      </c>
      <c r="M3" s="1" t="str">
        <f t="shared" si="3"/>
        <v>Moderate (25-49%)</v>
      </c>
      <c r="N3">
        <v>4</v>
      </c>
      <c r="O3" t="str">
        <f>IF(Table1[[#This Row],[rating]]&gt;=4.5,"Excellent",IF(Table1[[#This Row],[rating]]&gt;=4,"Good",IF(Table1[[#This Row],[rating]]&gt;=3.5,"Average","Below Average")))</f>
        <v>Good</v>
      </c>
      <c r="P3" t="str">
        <f t="shared" si="4"/>
        <v>⭐⭐⭐⭐ Good</v>
      </c>
      <c r="Q3" s="2">
        <v>43994</v>
      </c>
      <c r="R3" s="4" t="str">
        <f>IF(Table1[[#This Row],[rating_count]]&gt;=10000,"High Volume",IF(Table1[[#This Row],[rating_count]]&gt;=1000,"Medium Volume","Low Volume"))</f>
        <v>High Volume</v>
      </c>
      <c r="S3" s="4" t="str">
        <f t="shared" si="5"/>
        <v>Yes</v>
      </c>
      <c r="T3" t="s">
        <v>29</v>
      </c>
      <c r="U3" t="s">
        <v>30</v>
      </c>
      <c r="V3" t="s">
        <v>31</v>
      </c>
      <c r="W3" t="s">
        <v>32</v>
      </c>
      <c r="X3" t="s">
        <v>33</v>
      </c>
      <c r="Y3" t="s">
        <v>34</v>
      </c>
      <c r="Z3" t="s">
        <v>35</v>
      </c>
      <c r="AA3" t="s">
        <v>36</v>
      </c>
    </row>
    <row r="4" spans="1:27" x14ac:dyDescent="0.3">
      <c r="A4" t="s">
        <v>37</v>
      </c>
      <c r="B4" t="s">
        <v>38</v>
      </c>
      <c r="C4" t="str">
        <f t="shared" si="0"/>
        <v>Sounce</v>
      </c>
      <c r="D4" t="s">
        <v>18</v>
      </c>
      <c r="E4" t="str">
        <f>IFERROR(LEFT(Table1[[#This Row],[category]],FIND("|",Table1[[#This Row],[category]])-1),Table1[[#This Row],[category]])</f>
        <v>Computers&amp;Accessories</v>
      </c>
      <c r="F4" t="str">
        <f>IFERROR(MID(Table1[[#This Row],[category]],FIND("|",Table1[[#This Row],[category]])+1,50),"N/A")</f>
        <v>Accessories&amp;Peripherals|Cables&amp;Accessories|Cables|</v>
      </c>
      <c r="G4" s="5">
        <v>199</v>
      </c>
      <c r="H4" s="5" t="str">
        <f t="shared" si="1"/>
        <v>Budget (≤200)</v>
      </c>
      <c r="I4" s="5">
        <v>1899</v>
      </c>
      <c r="J4" s="5">
        <f>Table1[[#This Row],[actual_price]]-Table1[[#This Row],[discounted_price]]</f>
        <v>1700</v>
      </c>
      <c r="K4" s="12">
        <f t="shared" si="2"/>
        <v>0.8952080042127436</v>
      </c>
      <c r="L4" s="13">
        <v>0.9</v>
      </c>
      <c r="M4" s="1" t="str">
        <f t="shared" si="3"/>
        <v>Very High (70-100%)</v>
      </c>
      <c r="N4">
        <v>3.9</v>
      </c>
      <c r="O4" t="str">
        <f>IF(Table1[[#This Row],[rating]]&gt;=4.5,"Excellent",IF(Table1[[#This Row],[rating]]&gt;=4,"Good",IF(Table1[[#This Row],[rating]]&gt;=3.5,"Average","Below Average")))</f>
        <v>Average</v>
      </c>
      <c r="P4" t="str">
        <f t="shared" si="4"/>
        <v>⭐⭐⭐ Average</v>
      </c>
      <c r="Q4" s="2">
        <v>7928</v>
      </c>
      <c r="R4" s="4" t="str">
        <f>IF(Table1[[#This Row],[rating_count]]&gt;=10000,"High Volume",IF(Table1[[#This Row],[rating_count]]&gt;=1000,"Medium Volume","Low Volume"))</f>
        <v>Medium Volume</v>
      </c>
      <c r="S4" s="4" t="str">
        <f t="shared" si="5"/>
        <v>Yes</v>
      </c>
      <c r="T4" t="s">
        <v>39</v>
      </c>
      <c r="U4" t="s">
        <v>40</v>
      </c>
      <c r="V4" t="s">
        <v>41</v>
      </c>
      <c r="W4" t="s">
        <v>42</v>
      </c>
      <c r="X4" t="s">
        <v>43</v>
      </c>
      <c r="Y4" t="s">
        <v>44</v>
      </c>
      <c r="Z4" t="s">
        <v>45</v>
      </c>
      <c r="AA4" t="s">
        <v>46</v>
      </c>
    </row>
    <row r="5" spans="1:27" x14ac:dyDescent="0.3">
      <c r="A5" t="s">
        <v>47</v>
      </c>
      <c r="B5" t="s">
        <v>48</v>
      </c>
      <c r="C5" t="str">
        <f t="shared" si="0"/>
        <v>boAt</v>
      </c>
      <c r="D5" t="s">
        <v>18</v>
      </c>
      <c r="E5" t="str">
        <f>IFERROR(LEFT(Table1[[#This Row],[category]],FIND("|",Table1[[#This Row],[category]])-1),Table1[[#This Row],[category]])</f>
        <v>Computers&amp;Accessories</v>
      </c>
      <c r="F5" t="str">
        <f>IFERROR(MID(Table1[[#This Row],[category]],FIND("|",Table1[[#This Row],[category]])+1,50),"N/A")</f>
        <v>Accessories&amp;Peripherals|Cables&amp;Accessories|Cables|</v>
      </c>
      <c r="G5" s="5">
        <v>329</v>
      </c>
      <c r="H5" s="5" t="str">
        <f t="shared" si="1"/>
        <v>Economy (201-500)</v>
      </c>
      <c r="I5" s="5">
        <v>699</v>
      </c>
      <c r="J5" s="5">
        <f>Table1[[#This Row],[actual_price]]-Table1[[#This Row],[discounted_price]]</f>
        <v>370</v>
      </c>
      <c r="K5" s="12">
        <f t="shared" si="2"/>
        <v>0.52932761087267521</v>
      </c>
      <c r="L5" s="13">
        <v>0.53</v>
      </c>
      <c r="M5" s="1" t="str">
        <f t="shared" si="3"/>
        <v>High (50-69%)</v>
      </c>
      <c r="N5">
        <v>4.2</v>
      </c>
      <c r="O5" t="str">
        <f>IF(Table1[[#This Row],[rating]]&gt;=4.5,"Excellent",IF(Table1[[#This Row],[rating]]&gt;=4,"Good",IF(Table1[[#This Row],[rating]]&gt;=3.5,"Average","Below Average")))</f>
        <v>Good</v>
      </c>
      <c r="P5" t="str">
        <f t="shared" si="4"/>
        <v>⭐⭐⭐⭐ Good</v>
      </c>
      <c r="Q5" s="2">
        <v>94363</v>
      </c>
      <c r="R5" s="4" t="str">
        <f>IF(Table1[[#This Row],[rating_count]]&gt;=10000,"High Volume",IF(Table1[[#This Row],[rating_count]]&gt;=1000,"Medium Volume","Low Volume"))</f>
        <v>High Volume</v>
      </c>
      <c r="S5" s="4" t="str">
        <f t="shared" si="5"/>
        <v>Yes</v>
      </c>
      <c r="T5" t="s">
        <v>49</v>
      </c>
      <c r="U5" t="s">
        <v>50</v>
      </c>
      <c r="V5" t="s">
        <v>51</v>
      </c>
      <c r="W5" t="s">
        <v>52</v>
      </c>
      <c r="X5" t="s">
        <v>53</v>
      </c>
      <c r="Y5" t="s">
        <v>54</v>
      </c>
      <c r="Z5" t="s">
        <v>55</v>
      </c>
      <c r="AA5" t="s">
        <v>56</v>
      </c>
    </row>
    <row r="6" spans="1:27" x14ac:dyDescent="0.3">
      <c r="A6" t="s">
        <v>57</v>
      </c>
      <c r="B6" t="s">
        <v>58</v>
      </c>
      <c r="C6" t="str">
        <f t="shared" si="0"/>
        <v>Portronics</v>
      </c>
      <c r="D6" t="s">
        <v>18</v>
      </c>
      <c r="E6" t="str">
        <f>IFERROR(LEFT(Table1[[#This Row],[category]],FIND("|",Table1[[#This Row],[category]])-1),Table1[[#This Row],[category]])</f>
        <v>Computers&amp;Accessories</v>
      </c>
      <c r="F6" t="str">
        <f>IFERROR(MID(Table1[[#This Row],[category]],FIND("|",Table1[[#This Row],[category]])+1,50),"N/A")</f>
        <v>Accessories&amp;Peripherals|Cables&amp;Accessories|Cables|</v>
      </c>
      <c r="G6" s="5">
        <v>154</v>
      </c>
      <c r="H6" s="5" t="str">
        <f t="shared" si="1"/>
        <v>Budget (≤200)</v>
      </c>
      <c r="I6" s="5">
        <v>399</v>
      </c>
      <c r="J6" s="5">
        <f>Table1[[#This Row],[actual_price]]-Table1[[#This Row],[discounted_price]]</f>
        <v>245</v>
      </c>
      <c r="K6" s="12">
        <f t="shared" si="2"/>
        <v>0.61403508771929827</v>
      </c>
      <c r="L6" s="13">
        <v>0.61</v>
      </c>
      <c r="M6" s="1" t="str">
        <f t="shared" si="3"/>
        <v>High (50-69%)</v>
      </c>
      <c r="N6">
        <v>4.2</v>
      </c>
      <c r="O6" t="str">
        <f>IF(Table1[[#This Row],[rating]]&gt;=4.5,"Excellent",IF(Table1[[#This Row],[rating]]&gt;=4,"Good",IF(Table1[[#This Row],[rating]]&gt;=3.5,"Average","Below Average")))</f>
        <v>Good</v>
      </c>
      <c r="P6" t="str">
        <f t="shared" si="4"/>
        <v>⭐⭐⭐⭐ Good</v>
      </c>
      <c r="Q6" s="2">
        <v>16905</v>
      </c>
      <c r="R6" s="4" t="str">
        <f>IF(Table1[[#This Row],[rating_count]]&gt;=10000,"High Volume",IF(Table1[[#This Row],[rating_count]]&gt;=1000,"Medium Volume","Low Volume"))</f>
        <v>High Volume</v>
      </c>
      <c r="S6" s="4" t="str">
        <f t="shared" si="5"/>
        <v>Yes</v>
      </c>
      <c r="T6" t="s">
        <v>59</v>
      </c>
      <c r="U6" t="s">
        <v>60</v>
      </c>
      <c r="V6" t="s">
        <v>61</v>
      </c>
      <c r="W6" t="s">
        <v>62</v>
      </c>
      <c r="X6" t="s">
        <v>63</v>
      </c>
      <c r="Y6" t="s">
        <v>64</v>
      </c>
      <c r="Z6" t="s">
        <v>65</v>
      </c>
      <c r="AA6" t="s">
        <v>66</v>
      </c>
    </row>
    <row r="7" spans="1:27" x14ac:dyDescent="0.3">
      <c r="A7" t="s">
        <v>67</v>
      </c>
      <c r="B7" t="s">
        <v>68</v>
      </c>
      <c r="C7" t="str">
        <f t="shared" si="0"/>
        <v>pTron</v>
      </c>
      <c r="D7" t="s">
        <v>18</v>
      </c>
      <c r="E7" t="str">
        <f>IFERROR(LEFT(Table1[[#This Row],[category]],FIND("|",Table1[[#This Row],[category]])-1),Table1[[#This Row],[category]])</f>
        <v>Computers&amp;Accessories</v>
      </c>
      <c r="F7" t="str">
        <f>IFERROR(MID(Table1[[#This Row],[category]],FIND("|",Table1[[#This Row],[category]])+1,50),"N/A")</f>
        <v>Accessories&amp;Peripherals|Cables&amp;Accessories|Cables|</v>
      </c>
      <c r="G7" s="5">
        <v>149</v>
      </c>
      <c r="H7" s="5" t="str">
        <f t="shared" si="1"/>
        <v>Budget (≤200)</v>
      </c>
      <c r="I7" s="5">
        <v>1000</v>
      </c>
      <c r="J7" s="5">
        <f>Table1[[#This Row],[actual_price]]-Table1[[#This Row],[discounted_price]]</f>
        <v>851</v>
      </c>
      <c r="K7" s="12">
        <f t="shared" si="2"/>
        <v>0.85099999999999998</v>
      </c>
      <c r="L7" s="13">
        <v>0.85</v>
      </c>
      <c r="M7" s="1" t="str">
        <f t="shared" si="3"/>
        <v>Very High (70-100%)</v>
      </c>
      <c r="N7">
        <v>3.9</v>
      </c>
      <c r="O7" t="str">
        <f>IF(Table1[[#This Row],[rating]]&gt;=4.5,"Excellent",IF(Table1[[#This Row],[rating]]&gt;=4,"Good",IF(Table1[[#This Row],[rating]]&gt;=3.5,"Average","Below Average")))</f>
        <v>Average</v>
      </c>
      <c r="P7" t="str">
        <f t="shared" si="4"/>
        <v>⭐⭐⭐ Average</v>
      </c>
      <c r="Q7" s="2">
        <v>24871</v>
      </c>
      <c r="R7" s="4" t="str">
        <f>IF(Table1[[#This Row],[rating_count]]&gt;=10000,"High Volume",IF(Table1[[#This Row],[rating_count]]&gt;=1000,"Medium Volume","Low Volume"))</f>
        <v>High Volume</v>
      </c>
      <c r="S7" s="4" t="str">
        <f t="shared" si="5"/>
        <v>Yes</v>
      </c>
      <c r="T7" t="s">
        <v>69</v>
      </c>
      <c r="U7" t="s">
        <v>70</v>
      </c>
      <c r="V7" t="s">
        <v>71</v>
      </c>
      <c r="W7" t="s">
        <v>72</v>
      </c>
      <c r="X7" t="s">
        <v>73</v>
      </c>
      <c r="Y7" t="s">
        <v>74</v>
      </c>
      <c r="Z7" t="s">
        <v>75</v>
      </c>
      <c r="AA7" t="s">
        <v>76</v>
      </c>
    </row>
    <row r="8" spans="1:27" x14ac:dyDescent="0.3">
      <c r="A8" t="s">
        <v>77</v>
      </c>
      <c r="B8" t="s">
        <v>78</v>
      </c>
      <c r="C8" t="str">
        <f t="shared" si="0"/>
        <v>boAt</v>
      </c>
      <c r="D8" t="s">
        <v>18</v>
      </c>
      <c r="E8" t="str">
        <f>IFERROR(LEFT(Table1[[#This Row],[category]],FIND("|",Table1[[#This Row],[category]])-1),Table1[[#This Row],[category]])</f>
        <v>Computers&amp;Accessories</v>
      </c>
      <c r="F8" t="str">
        <f>IFERROR(MID(Table1[[#This Row],[category]],FIND("|",Table1[[#This Row],[category]])+1,50),"N/A")</f>
        <v>Accessories&amp;Peripherals|Cables&amp;Accessories|Cables|</v>
      </c>
      <c r="G8" s="5">
        <v>177</v>
      </c>
      <c r="H8" s="5" t="str">
        <f t="shared" si="1"/>
        <v>Budget (≤200)</v>
      </c>
      <c r="I8" s="5">
        <v>499</v>
      </c>
      <c r="J8" s="5">
        <f>Table1[[#This Row],[actual_price]]-Table1[[#This Row],[discounted_price]]</f>
        <v>322</v>
      </c>
      <c r="K8" s="12">
        <f t="shared" si="2"/>
        <v>0.64529058116232463</v>
      </c>
      <c r="L8" s="13">
        <v>0.65</v>
      </c>
      <c r="M8" s="1" t="str">
        <f t="shared" si="3"/>
        <v>High (50-69%)</v>
      </c>
      <c r="N8">
        <v>4.0999999999999996</v>
      </c>
      <c r="O8" t="str">
        <f>IF(Table1[[#This Row],[rating]]&gt;=4.5,"Excellent",IF(Table1[[#This Row],[rating]]&gt;=4,"Good",IF(Table1[[#This Row],[rating]]&gt;=3.5,"Average","Below Average")))</f>
        <v>Good</v>
      </c>
      <c r="P8" t="str">
        <f t="shared" si="4"/>
        <v>⭐⭐⭐⭐ Good</v>
      </c>
      <c r="Q8" s="2">
        <v>15188</v>
      </c>
      <c r="R8" s="4" t="str">
        <f>IF(Table1[[#This Row],[rating_count]]&gt;=10000,"High Volume",IF(Table1[[#This Row],[rating_count]]&gt;=1000,"Medium Volume","Low Volume"))</f>
        <v>High Volume</v>
      </c>
      <c r="S8" s="4" t="str">
        <f t="shared" si="5"/>
        <v>Yes</v>
      </c>
      <c r="T8" t="s">
        <v>79</v>
      </c>
      <c r="U8" t="s">
        <v>80</v>
      </c>
      <c r="V8" t="s">
        <v>81</v>
      </c>
      <c r="W8" t="s">
        <v>82</v>
      </c>
      <c r="X8" t="s">
        <v>83</v>
      </c>
      <c r="Y8" t="s">
        <v>84</v>
      </c>
      <c r="Z8" t="s">
        <v>85</v>
      </c>
      <c r="AA8" t="s">
        <v>86</v>
      </c>
    </row>
    <row r="9" spans="1:27" x14ac:dyDescent="0.3">
      <c r="A9" t="s">
        <v>87</v>
      </c>
      <c r="B9" t="s">
        <v>88</v>
      </c>
      <c r="C9" t="str">
        <f t="shared" si="0"/>
        <v>MI</v>
      </c>
      <c r="D9" t="s">
        <v>18</v>
      </c>
      <c r="E9" t="str">
        <f>IFERROR(LEFT(Table1[[#This Row],[category]],FIND("|",Table1[[#This Row],[category]])-1),Table1[[#This Row],[category]])</f>
        <v>Computers&amp;Accessories</v>
      </c>
      <c r="F9" t="str">
        <f>IFERROR(MID(Table1[[#This Row],[category]],FIND("|",Table1[[#This Row],[category]])+1,50),"N/A")</f>
        <v>Accessories&amp;Peripherals|Cables&amp;Accessories|Cables|</v>
      </c>
      <c r="G9" s="5">
        <v>229</v>
      </c>
      <c r="H9" s="5" t="str">
        <f t="shared" si="1"/>
        <v>Economy (201-500)</v>
      </c>
      <c r="I9" s="5">
        <v>299</v>
      </c>
      <c r="J9" s="5">
        <f>Table1[[#This Row],[actual_price]]-Table1[[#This Row],[discounted_price]]</f>
        <v>70</v>
      </c>
      <c r="K9" s="12">
        <f t="shared" si="2"/>
        <v>0.23411371237458195</v>
      </c>
      <c r="L9" s="13">
        <v>0.23</v>
      </c>
      <c r="M9" s="1" t="str">
        <f t="shared" si="3"/>
        <v>Minimal (0-24%)</v>
      </c>
      <c r="N9">
        <v>4.3</v>
      </c>
      <c r="O9" t="str">
        <f>IF(Table1[[#This Row],[rating]]&gt;=4.5,"Excellent",IF(Table1[[#This Row],[rating]]&gt;=4,"Good",IF(Table1[[#This Row],[rating]]&gt;=3.5,"Average","Below Average")))</f>
        <v>Good</v>
      </c>
      <c r="P9" t="str">
        <f t="shared" si="4"/>
        <v>⭐⭐⭐⭐ Good</v>
      </c>
      <c r="Q9" s="2">
        <v>30411</v>
      </c>
      <c r="R9" s="4" t="str">
        <f>IF(Table1[[#This Row],[rating_count]]&gt;=10000,"High Volume",IF(Table1[[#This Row],[rating_count]]&gt;=1000,"Medium Volume","Low Volume"))</f>
        <v>High Volume</v>
      </c>
      <c r="S9" s="4" t="str">
        <f t="shared" si="5"/>
        <v>Yes</v>
      </c>
      <c r="T9" t="s">
        <v>89</v>
      </c>
      <c r="U9" t="s">
        <v>90</v>
      </c>
      <c r="V9" t="s">
        <v>91</v>
      </c>
      <c r="W9" t="s">
        <v>92</v>
      </c>
      <c r="X9" t="s">
        <v>93</v>
      </c>
      <c r="Y9" t="s">
        <v>94</v>
      </c>
      <c r="Z9" t="s">
        <v>95</v>
      </c>
      <c r="AA9" t="s">
        <v>96</v>
      </c>
    </row>
    <row r="10" spans="1:27" x14ac:dyDescent="0.3">
      <c r="A10" t="s">
        <v>97</v>
      </c>
      <c r="B10" t="s">
        <v>98</v>
      </c>
      <c r="C10" t="str">
        <f t="shared" si="0"/>
        <v>TP-Link</v>
      </c>
      <c r="D10" t="s">
        <v>99</v>
      </c>
      <c r="E10" t="str">
        <f>IFERROR(LEFT(Table1[[#This Row],[category]],FIND("|",Table1[[#This Row],[category]])-1),Table1[[#This Row],[category]])</f>
        <v>Computers&amp;Accessories</v>
      </c>
      <c r="F10" t="str">
        <f>IFERROR(MID(Table1[[#This Row],[category]],FIND("|",Table1[[#This Row],[category]])+1,50),"N/A")</f>
        <v>NetworkingDevices|NetworkAdapters|WirelessUSBAdapt</v>
      </c>
      <c r="G10" s="5">
        <v>499</v>
      </c>
      <c r="H10" s="5" t="str">
        <f t="shared" si="1"/>
        <v>Economy (201-500)</v>
      </c>
      <c r="I10" s="5">
        <v>999</v>
      </c>
      <c r="J10" s="5">
        <f>Table1[[#This Row],[actual_price]]-Table1[[#This Row],[discounted_price]]</f>
        <v>500</v>
      </c>
      <c r="K10" s="12">
        <f t="shared" si="2"/>
        <v>0.50050050050050054</v>
      </c>
      <c r="L10" s="13">
        <v>0.5</v>
      </c>
      <c r="M10" s="1" t="str">
        <f t="shared" si="3"/>
        <v>High (50-69%)</v>
      </c>
      <c r="N10">
        <v>4.2</v>
      </c>
      <c r="O10" t="str">
        <f>IF(Table1[[#This Row],[rating]]&gt;=4.5,"Excellent",IF(Table1[[#This Row],[rating]]&gt;=4,"Good",IF(Table1[[#This Row],[rating]]&gt;=3.5,"Average","Below Average")))</f>
        <v>Good</v>
      </c>
      <c r="P10" t="str">
        <f t="shared" si="4"/>
        <v>⭐⭐⭐⭐ Good</v>
      </c>
      <c r="Q10" s="2">
        <v>179691</v>
      </c>
      <c r="R10" s="4" t="str">
        <f>IF(Table1[[#This Row],[rating_count]]&gt;=10000,"High Volume",IF(Table1[[#This Row],[rating_count]]&gt;=1000,"Medium Volume","Low Volume"))</f>
        <v>High Volume</v>
      </c>
      <c r="S10" s="4" t="str">
        <f t="shared" si="5"/>
        <v>Yes</v>
      </c>
      <c r="T10" t="s">
        <v>100</v>
      </c>
      <c r="U10" t="s">
        <v>101</v>
      </c>
      <c r="V10" t="s">
        <v>102</v>
      </c>
      <c r="W10" t="s">
        <v>103</v>
      </c>
      <c r="X10" t="s">
        <v>104</v>
      </c>
      <c r="Y10" t="s">
        <v>105</v>
      </c>
      <c r="Z10" t="s">
        <v>106</v>
      </c>
      <c r="AA10" t="s">
        <v>107</v>
      </c>
    </row>
    <row r="11" spans="1:27" x14ac:dyDescent="0.3">
      <c r="A11" t="s">
        <v>108</v>
      </c>
      <c r="B11" t="s">
        <v>109</v>
      </c>
      <c r="C11" t="str">
        <f t="shared" si="0"/>
        <v>Ambrane</v>
      </c>
      <c r="D11" t="s">
        <v>18</v>
      </c>
      <c r="E11" t="str">
        <f>IFERROR(LEFT(Table1[[#This Row],[category]],FIND("|",Table1[[#This Row],[category]])-1),Table1[[#This Row],[category]])</f>
        <v>Computers&amp;Accessories</v>
      </c>
      <c r="F11" t="str">
        <f>IFERROR(MID(Table1[[#This Row],[category]],FIND("|",Table1[[#This Row],[category]])+1,50),"N/A")</f>
        <v>Accessories&amp;Peripherals|Cables&amp;Accessories|Cables|</v>
      </c>
      <c r="G11" s="5">
        <v>199</v>
      </c>
      <c r="H11" s="5" t="str">
        <f t="shared" si="1"/>
        <v>Budget (≤200)</v>
      </c>
      <c r="I11" s="5">
        <v>299</v>
      </c>
      <c r="J11" s="5">
        <f>Table1[[#This Row],[actual_price]]-Table1[[#This Row],[discounted_price]]</f>
        <v>100</v>
      </c>
      <c r="K11" s="12">
        <f t="shared" si="2"/>
        <v>0.33444816053511706</v>
      </c>
      <c r="L11" s="13">
        <v>0.33</v>
      </c>
      <c r="M11" s="1" t="str">
        <f t="shared" si="3"/>
        <v>Moderate (25-49%)</v>
      </c>
      <c r="N11">
        <v>4</v>
      </c>
      <c r="O11" t="str">
        <f>IF(Table1[[#This Row],[rating]]&gt;=4.5,"Excellent",IF(Table1[[#This Row],[rating]]&gt;=4,"Good",IF(Table1[[#This Row],[rating]]&gt;=3.5,"Average","Below Average")))</f>
        <v>Good</v>
      </c>
      <c r="P11" t="str">
        <f t="shared" si="4"/>
        <v>⭐⭐⭐⭐ Good</v>
      </c>
      <c r="Q11" s="2">
        <v>43994</v>
      </c>
      <c r="R11" s="4" t="str">
        <f>IF(Table1[[#This Row],[rating_count]]&gt;=10000,"High Volume",IF(Table1[[#This Row],[rating_count]]&gt;=1000,"Medium Volume","Low Volume"))</f>
        <v>High Volume</v>
      </c>
      <c r="S11" s="4" t="str">
        <f t="shared" si="5"/>
        <v>Yes</v>
      </c>
      <c r="T11" t="s">
        <v>110</v>
      </c>
      <c r="U11" t="s">
        <v>30</v>
      </c>
      <c r="V11" t="s">
        <v>31</v>
      </c>
      <c r="W11" t="s">
        <v>32</v>
      </c>
      <c r="X11" t="s">
        <v>33</v>
      </c>
      <c r="Y11" t="s">
        <v>34</v>
      </c>
      <c r="Z11" t="s">
        <v>111</v>
      </c>
      <c r="AA11" t="s">
        <v>112</v>
      </c>
    </row>
    <row r="12" spans="1:27" x14ac:dyDescent="0.3">
      <c r="A12" t="s">
        <v>113</v>
      </c>
      <c r="B12" t="s">
        <v>114</v>
      </c>
      <c r="C12" t="str">
        <f t="shared" si="0"/>
        <v>Portronics</v>
      </c>
      <c r="D12" t="s">
        <v>18</v>
      </c>
      <c r="E12" t="str">
        <f>IFERROR(LEFT(Table1[[#This Row],[category]],FIND("|",Table1[[#This Row],[category]])-1),Table1[[#This Row],[category]])</f>
        <v>Computers&amp;Accessories</v>
      </c>
      <c r="F12" t="str">
        <f>IFERROR(MID(Table1[[#This Row],[category]],FIND("|",Table1[[#This Row],[category]])+1,50),"N/A")</f>
        <v>Accessories&amp;Peripherals|Cables&amp;Accessories|Cables|</v>
      </c>
      <c r="G12" s="5">
        <v>154</v>
      </c>
      <c r="H12" s="5" t="str">
        <f t="shared" si="1"/>
        <v>Budget (≤200)</v>
      </c>
      <c r="I12" s="5">
        <v>339</v>
      </c>
      <c r="J12" s="5">
        <f>Table1[[#This Row],[actual_price]]-Table1[[#This Row],[discounted_price]]</f>
        <v>185</v>
      </c>
      <c r="K12" s="12">
        <f t="shared" si="2"/>
        <v>0.54572271386430682</v>
      </c>
      <c r="L12" s="13">
        <v>0.55000000000000004</v>
      </c>
      <c r="M12" s="1" t="str">
        <f t="shared" si="3"/>
        <v>High (50-69%)</v>
      </c>
      <c r="N12">
        <v>4.3</v>
      </c>
      <c r="O12" t="str">
        <f>IF(Table1[[#This Row],[rating]]&gt;=4.5,"Excellent",IF(Table1[[#This Row],[rating]]&gt;=4,"Good",IF(Table1[[#This Row],[rating]]&gt;=3.5,"Average","Below Average")))</f>
        <v>Good</v>
      </c>
      <c r="P12" t="str">
        <f t="shared" si="4"/>
        <v>⭐⭐⭐⭐ Good</v>
      </c>
      <c r="Q12" s="2">
        <v>13391</v>
      </c>
      <c r="R12" s="4" t="str">
        <f>IF(Table1[[#This Row],[rating_count]]&gt;=10000,"High Volume",IF(Table1[[#This Row],[rating_count]]&gt;=1000,"Medium Volume","Low Volume"))</f>
        <v>High Volume</v>
      </c>
      <c r="S12" s="4" t="str">
        <f t="shared" si="5"/>
        <v>Yes</v>
      </c>
      <c r="T12" t="s">
        <v>115</v>
      </c>
      <c r="U12" t="s">
        <v>116</v>
      </c>
      <c r="V12" t="s">
        <v>117</v>
      </c>
      <c r="W12" t="s">
        <v>118</v>
      </c>
      <c r="X12" t="s">
        <v>119</v>
      </c>
      <c r="Y12" t="s">
        <v>120</v>
      </c>
      <c r="Z12" t="s">
        <v>121</v>
      </c>
      <c r="AA12" t="s">
        <v>122</v>
      </c>
    </row>
    <row r="13" spans="1:27" x14ac:dyDescent="0.3">
      <c r="A13" t="s">
        <v>123</v>
      </c>
      <c r="B13" t="s">
        <v>124</v>
      </c>
      <c r="C13" t="str">
        <f t="shared" si="0"/>
        <v>boAt</v>
      </c>
      <c r="D13" t="s">
        <v>18</v>
      </c>
      <c r="E13" t="str">
        <f>IFERROR(LEFT(Table1[[#This Row],[category]],FIND("|",Table1[[#This Row],[category]])-1),Table1[[#This Row],[category]])</f>
        <v>Computers&amp;Accessories</v>
      </c>
      <c r="F13" t="str">
        <f>IFERROR(MID(Table1[[#This Row],[category]],FIND("|",Table1[[#This Row],[category]])+1,50),"N/A")</f>
        <v>Accessories&amp;Peripherals|Cables&amp;Accessories|Cables|</v>
      </c>
      <c r="G13" s="5">
        <v>299</v>
      </c>
      <c r="H13" s="5" t="str">
        <f t="shared" si="1"/>
        <v>Economy (201-500)</v>
      </c>
      <c r="I13" s="5">
        <v>799</v>
      </c>
      <c r="J13" s="5">
        <f>Table1[[#This Row],[actual_price]]-Table1[[#This Row],[discounted_price]]</f>
        <v>500</v>
      </c>
      <c r="K13" s="12">
        <f t="shared" si="2"/>
        <v>0.62578222778473092</v>
      </c>
      <c r="L13" s="13">
        <v>0.63</v>
      </c>
      <c r="M13" s="1" t="str">
        <f t="shared" si="3"/>
        <v>High (50-69%)</v>
      </c>
      <c r="N13">
        <v>4.2</v>
      </c>
      <c r="O13" t="str">
        <f>IF(Table1[[#This Row],[rating]]&gt;=4.5,"Excellent",IF(Table1[[#This Row],[rating]]&gt;=4,"Good",IF(Table1[[#This Row],[rating]]&gt;=3.5,"Average","Below Average")))</f>
        <v>Good</v>
      </c>
      <c r="P13" t="str">
        <f t="shared" si="4"/>
        <v>⭐⭐⭐⭐ Good</v>
      </c>
      <c r="Q13" s="2">
        <v>94363</v>
      </c>
      <c r="R13" s="4" t="str">
        <f>IF(Table1[[#This Row],[rating_count]]&gt;=10000,"High Volume",IF(Table1[[#This Row],[rating_count]]&gt;=1000,"Medium Volume","Low Volume"))</f>
        <v>High Volume</v>
      </c>
      <c r="S13" s="4" t="str">
        <f t="shared" si="5"/>
        <v>Yes</v>
      </c>
      <c r="T13" t="s">
        <v>125</v>
      </c>
      <c r="U13" t="s">
        <v>50</v>
      </c>
      <c r="V13" t="s">
        <v>51</v>
      </c>
      <c r="W13" t="s">
        <v>52</v>
      </c>
      <c r="X13" t="s">
        <v>53</v>
      </c>
      <c r="Y13" t="s">
        <v>54</v>
      </c>
      <c r="Z13" t="s">
        <v>126</v>
      </c>
      <c r="AA13" t="s">
        <v>127</v>
      </c>
    </row>
    <row r="14" spans="1:27" x14ac:dyDescent="0.3">
      <c r="A14" t="s">
        <v>128</v>
      </c>
      <c r="B14" t="s">
        <v>129</v>
      </c>
      <c r="C14" t="str">
        <f t="shared" si="0"/>
        <v>AmazonBasics</v>
      </c>
      <c r="D14" t="s">
        <v>130</v>
      </c>
      <c r="E14" t="str">
        <f>IFERROR(LEFT(Table1[[#This Row],[category]],FIND("|",Table1[[#This Row],[category]])-1),Table1[[#This Row],[category]])</f>
        <v>Electronics</v>
      </c>
      <c r="F14" t="str">
        <f>IFERROR(MID(Table1[[#This Row],[category]],FIND("|",Table1[[#This Row],[category]])+1,50),"N/A")</f>
        <v>HomeTheater,TV&amp;Video|Accessories|Cables|HDMICables</v>
      </c>
      <c r="G14" s="5">
        <v>219</v>
      </c>
      <c r="H14" s="5" t="str">
        <f t="shared" si="1"/>
        <v>Economy (201-500)</v>
      </c>
      <c r="I14" s="5">
        <v>700</v>
      </c>
      <c r="J14" s="5">
        <f>Table1[[#This Row],[actual_price]]-Table1[[#This Row],[discounted_price]]</f>
        <v>481</v>
      </c>
      <c r="K14" s="12">
        <f t="shared" si="2"/>
        <v>0.68714285714285717</v>
      </c>
      <c r="L14" s="13">
        <v>0.69</v>
      </c>
      <c r="M14" s="1" t="str">
        <f t="shared" si="3"/>
        <v>High (50-69%)</v>
      </c>
      <c r="N14">
        <v>4.4000000000000004</v>
      </c>
      <c r="O14" t="str">
        <f>IF(Table1[[#This Row],[rating]]&gt;=4.5,"Excellent",IF(Table1[[#This Row],[rating]]&gt;=4,"Good",IF(Table1[[#This Row],[rating]]&gt;=3.5,"Average","Below Average")))</f>
        <v>Good</v>
      </c>
      <c r="P14" t="str">
        <f t="shared" si="4"/>
        <v>⭐⭐⭐⭐ Good</v>
      </c>
      <c r="Q14" s="2">
        <v>426973</v>
      </c>
      <c r="R14" s="4" t="str">
        <f>IF(Table1[[#This Row],[rating_count]]&gt;=10000,"High Volume",IF(Table1[[#This Row],[rating_count]]&gt;=1000,"Medium Volume","Low Volume"))</f>
        <v>High Volume</v>
      </c>
      <c r="S14" s="4" t="str">
        <f t="shared" si="5"/>
        <v>Yes</v>
      </c>
      <c r="T14" t="s">
        <v>131</v>
      </c>
      <c r="U14" t="s">
        <v>132</v>
      </c>
      <c r="V14" t="s">
        <v>133</v>
      </c>
      <c r="W14" t="s">
        <v>134</v>
      </c>
      <c r="X14" t="s">
        <v>135</v>
      </c>
      <c r="Y14" t="s">
        <v>136</v>
      </c>
      <c r="Z14" t="s">
        <v>137</v>
      </c>
      <c r="AA14" t="s">
        <v>138</v>
      </c>
    </row>
    <row r="15" spans="1:27" x14ac:dyDescent="0.3">
      <c r="A15" t="s">
        <v>139</v>
      </c>
      <c r="B15" t="s">
        <v>140</v>
      </c>
      <c r="C15" t="str">
        <f t="shared" si="0"/>
        <v>Portronics</v>
      </c>
      <c r="D15" t="s">
        <v>18</v>
      </c>
      <c r="E15" t="str">
        <f>IFERROR(LEFT(Table1[[#This Row],[category]],FIND("|",Table1[[#This Row],[category]])-1),Table1[[#This Row],[category]])</f>
        <v>Computers&amp;Accessories</v>
      </c>
      <c r="F15" t="str">
        <f>IFERROR(MID(Table1[[#This Row],[category]],FIND("|",Table1[[#This Row],[category]])+1,50),"N/A")</f>
        <v>Accessories&amp;Peripherals|Cables&amp;Accessories|Cables|</v>
      </c>
      <c r="G15" s="5">
        <v>350</v>
      </c>
      <c r="H15" s="5" t="str">
        <f t="shared" si="1"/>
        <v>Economy (201-500)</v>
      </c>
      <c r="I15" s="5">
        <v>899</v>
      </c>
      <c r="J15" s="5">
        <f>Table1[[#This Row],[actual_price]]-Table1[[#This Row],[discounted_price]]</f>
        <v>549</v>
      </c>
      <c r="K15" s="12">
        <f t="shared" si="2"/>
        <v>0.61067853170189101</v>
      </c>
      <c r="L15" s="13">
        <v>0.61</v>
      </c>
      <c r="M15" s="1" t="str">
        <f t="shared" si="3"/>
        <v>High (50-69%)</v>
      </c>
      <c r="N15">
        <v>4.2</v>
      </c>
      <c r="O15" t="str">
        <f>IF(Table1[[#This Row],[rating]]&gt;=4.5,"Excellent",IF(Table1[[#This Row],[rating]]&gt;=4,"Good",IF(Table1[[#This Row],[rating]]&gt;=3.5,"Average","Below Average")))</f>
        <v>Good</v>
      </c>
      <c r="P15" t="str">
        <f t="shared" si="4"/>
        <v>⭐⭐⭐⭐ Good</v>
      </c>
      <c r="Q15" s="2">
        <v>2262</v>
      </c>
      <c r="R15" s="4" t="str">
        <f>IF(Table1[[#This Row],[rating_count]]&gt;=10000,"High Volume",IF(Table1[[#This Row],[rating_count]]&gt;=1000,"Medium Volume","Low Volume"))</f>
        <v>Medium Volume</v>
      </c>
      <c r="S15" s="4" t="str">
        <f t="shared" si="5"/>
        <v>Yes</v>
      </c>
      <c r="T15" t="s">
        <v>141</v>
      </c>
      <c r="U15" t="s">
        <v>142</v>
      </c>
      <c r="V15" t="s">
        <v>143</v>
      </c>
      <c r="W15" t="s">
        <v>144</v>
      </c>
      <c r="X15" t="s">
        <v>145</v>
      </c>
      <c r="Y15" t="s">
        <v>146</v>
      </c>
      <c r="Z15" t="s">
        <v>147</v>
      </c>
      <c r="AA15" t="s">
        <v>148</v>
      </c>
    </row>
    <row r="16" spans="1:27" x14ac:dyDescent="0.3">
      <c r="A16" t="s">
        <v>149</v>
      </c>
      <c r="B16" t="s">
        <v>150</v>
      </c>
      <c r="C16" t="str">
        <f t="shared" si="0"/>
        <v>Portronics</v>
      </c>
      <c r="D16" t="s">
        <v>18</v>
      </c>
      <c r="E16" t="str">
        <f>IFERROR(LEFT(Table1[[#This Row],[category]],FIND("|",Table1[[#This Row],[category]])-1),Table1[[#This Row],[category]])</f>
        <v>Computers&amp;Accessories</v>
      </c>
      <c r="F16" t="str">
        <f>IFERROR(MID(Table1[[#This Row],[category]],FIND("|",Table1[[#This Row],[category]])+1,50),"N/A")</f>
        <v>Accessories&amp;Peripherals|Cables&amp;Accessories|Cables|</v>
      </c>
      <c r="G16" s="5">
        <v>159</v>
      </c>
      <c r="H16" s="5" t="str">
        <f t="shared" si="1"/>
        <v>Budget (≤200)</v>
      </c>
      <c r="I16" s="5">
        <v>399</v>
      </c>
      <c r="J16" s="5">
        <f>Table1[[#This Row],[actual_price]]-Table1[[#This Row],[discounted_price]]</f>
        <v>240</v>
      </c>
      <c r="K16" s="12">
        <f t="shared" si="2"/>
        <v>0.60150375939849621</v>
      </c>
      <c r="L16" s="13">
        <v>0.6</v>
      </c>
      <c r="M16" s="1" t="str">
        <f t="shared" si="3"/>
        <v>High (50-69%)</v>
      </c>
      <c r="N16">
        <v>4.0999999999999996</v>
      </c>
      <c r="O16" t="str">
        <f>IF(Table1[[#This Row],[rating]]&gt;=4.5,"Excellent",IF(Table1[[#This Row],[rating]]&gt;=4,"Good",IF(Table1[[#This Row],[rating]]&gt;=3.5,"Average","Below Average")))</f>
        <v>Good</v>
      </c>
      <c r="P16" t="str">
        <f t="shared" si="4"/>
        <v>⭐⭐⭐⭐ Good</v>
      </c>
      <c r="Q16" s="2">
        <v>4768</v>
      </c>
      <c r="R16" s="4" t="str">
        <f>IF(Table1[[#This Row],[rating_count]]&gt;=10000,"High Volume",IF(Table1[[#This Row],[rating_count]]&gt;=1000,"Medium Volume","Low Volume"))</f>
        <v>Medium Volume</v>
      </c>
      <c r="S16" s="4" t="str">
        <f t="shared" si="5"/>
        <v>Yes</v>
      </c>
      <c r="T16" t="s">
        <v>59</v>
      </c>
      <c r="U16" t="s">
        <v>151</v>
      </c>
      <c r="V16" t="s">
        <v>152</v>
      </c>
      <c r="W16" t="s">
        <v>153</v>
      </c>
      <c r="X16" t="s">
        <v>154</v>
      </c>
      <c r="Y16" t="s">
        <v>155</v>
      </c>
      <c r="Z16" t="s">
        <v>156</v>
      </c>
      <c r="AA16" t="s">
        <v>157</v>
      </c>
    </row>
    <row r="17" spans="1:27" x14ac:dyDescent="0.3">
      <c r="A17" t="s">
        <v>158</v>
      </c>
      <c r="B17" t="s">
        <v>159</v>
      </c>
      <c r="C17" t="str">
        <f t="shared" si="0"/>
        <v>MI</v>
      </c>
      <c r="D17" t="s">
        <v>18</v>
      </c>
      <c r="E17" t="str">
        <f>IFERROR(LEFT(Table1[[#This Row],[category]],FIND("|",Table1[[#This Row],[category]])-1),Table1[[#This Row],[category]])</f>
        <v>Computers&amp;Accessories</v>
      </c>
      <c r="F17" t="str">
        <f>IFERROR(MID(Table1[[#This Row],[category]],FIND("|",Table1[[#This Row],[category]])+1,50),"N/A")</f>
        <v>Accessories&amp;Peripherals|Cables&amp;Accessories|Cables|</v>
      </c>
      <c r="G17" s="5">
        <v>349</v>
      </c>
      <c r="H17" s="5" t="str">
        <f t="shared" si="1"/>
        <v>Economy (201-500)</v>
      </c>
      <c r="I17" s="5">
        <v>399</v>
      </c>
      <c r="J17" s="5">
        <f>Table1[[#This Row],[actual_price]]-Table1[[#This Row],[discounted_price]]</f>
        <v>50</v>
      </c>
      <c r="K17" s="12">
        <f t="shared" si="2"/>
        <v>0.12531328320802004</v>
      </c>
      <c r="L17" s="13">
        <v>0.13</v>
      </c>
      <c r="M17" s="1" t="str">
        <f t="shared" si="3"/>
        <v>Minimal (0-24%)</v>
      </c>
      <c r="N17">
        <v>4.4000000000000004</v>
      </c>
      <c r="O17" t="str">
        <f>IF(Table1[[#This Row],[rating]]&gt;=4.5,"Excellent",IF(Table1[[#This Row],[rating]]&gt;=4,"Good",IF(Table1[[#This Row],[rating]]&gt;=3.5,"Average","Below Average")))</f>
        <v>Good</v>
      </c>
      <c r="P17" t="str">
        <f t="shared" si="4"/>
        <v>⭐⭐⭐⭐ Good</v>
      </c>
      <c r="Q17" s="2">
        <v>18757</v>
      </c>
      <c r="R17" s="4" t="str">
        <f>IF(Table1[[#This Row],[rating_count]]&gt;=10000,"High Volume",IF(Table1[[#This Row],[rating_count]]&gt;=1000,"Medium Volume","Low Volume"))</f>
        <v>High Volume</v>
      </c>
      <c r="S17" s="4" t="str">
        <f t="shared" si="5"/>
        <v>Yes</v>
      </c>
      <c r="T17" t="s">
        <v>160</v>
      </c>
      <c r="U17" t="s">
        <v>161</v>
      </c>
      <c r="V17" t="s">
        <v>162</v>
      </c>
      <c r="W17" t="s">
        <v>163</v>
      </c>
      <c r="X17" t="s">
        <v>164</v>
      </c>
      <c r="Y17" t="s">
        <v>165</v>
      </c>
      <c r="Z17" t="s">
        <v>166</v>
      </c>
      <c r="AA17" t="s">
        <v>167</v>
      </c>
    </row>
    <row r="18" spans="1:27" x14ac:dyDescent="0.3">
      <c r="A18" t="s">
        <v>168</v>
      </c>
      <c r="B18" t="s">
        <v>169</v>
      </c>
      <c r="C18" t="str">
        <f t="shared" si="0"/>
        <v>MI</v>
      </c>
      <c r="D18" t="s">
        <v>170</v>
      </c>
      <c r="E18" t="str">
        <f>IFERROR(LEFT(Table1[[#This Row],[category]],FIND("|",Table1[[#This Row],[category]])-1),Table1[[#This Row],[category]])</f>
        <v>Electronics</v>
      </c>
      <c r="F18" t="str">
        <f>IFERROR(MID(Table1[[#This Row],[category]],FIND("|",Table1[[#This Row],[category]])+1,50),"N/A")</f>
        <v>HomeTheater,TV&amp;Video|Televisions|SmartTelevisions</v>
      </c>
      <c r="G18" s="5">
        <v>13999</v>
      </c>
      <c r="H18" s="5" t="str">
        <f t="shared" si="1"/>
        <v>Premium (&gt;2000)</v>
      </c>
      <c r="I18" s="5">
        <v>24999</v>
      </c>
      <c r="J18" s="5">
        <f>Table1[[#This Row],[actual_price]]-Table1[[#This Row],[discounted_price]]</f>
        <v>11000</v>
      </c>
      <c r="K18" s="12">
        <f t="shared" si="2"/>
        <v>0.44001760070402818</v>
      </c>
      <c r="L18" s="13">
        <v>0.44</v>
      </c>
      <c r="M18" s="1" t="str">
        <f t="shared" si="3"/>
        <v>Moderate (25-49%)</v>
      </c>
      <c r="N18">
        <v>4.2</v>
      </c>
      <c r="O18" t="str">
        <f>IF(Table1[[#This Row],[rating]]&gt;=4.5,"Excellent",IF(Table1[[#This Row],[rating]]&gt;=4,"Good",IF(Table1[[#This Row],[rating]]&gt;=3.5,"Average","Below Average")))</f>
        <v>Good</v>
      </c>
      <c r="P18" t="str">
        <f t="shared" si="4"/>
        <v>⭐⭐⭐⭐ Good</v>
      </c>
      <c r="Q18" s="2">
        <v>32840</v>
      </c>
      <c r="R18" s="4" t="str">
        <f>IF(Table1[[#This Row],[rating_count]]&gt;=10000,"High Volume",IF(Table1[[#This Row],[rating_count]]&gt;=1000,"Medium Volume","Low Volume"))</f>
        <v>High Volume</v>
      </c>
      <c r="S18" s="4" t="str">
        <f t="shared" si="5"/>
        <v>Yes</v>
      </c>
      <c r="T18" t="s">
        <v>171</v>
      </c>
      <c r="U18" t="s">
        <v>172</v>
      </c>
      <c r="V18" t="s">
        <v>173</v>
      </c>
      <c r="W18" t="s">
        <v>174</v>
      </c>
      <c r="X18" t="s">
        <v>175</v>
      </c>
      <c r="Y18" t="s">
        <v>176</v>
      </c>
      <c r="Z18" t="s">
        <v>177</v>
      </c>
      <c r="AA18" t="s">
        <v>178</v>
      </c>
    </row>
    <row r="19" spans="1:27" x14ac:dyDescent="0.3">
      <c r="A19" t="s">
        <v>179</v>
      </c>
      <c r="B19" t="s">
        <v>180</v>
      </c>
      <c r="C19" t="str">
        <f t="shared" si="0"/>
        <v>Ambrane</v>
      </c>
      <c r="D19" t="s">
        <v>18</v>
      </c>
      <c r="E19" t="str">
        <f>IFERROR(LEFT(Table1[[#This Row],[category]],FIND("|",Table1[[#This Row],[category]])-1),Table1[[#This Row],[category]])</f>
        <v>Computers&amp;Accessories</v>
      </c>
      <c r="F19" t="str">
        <f>IFERROR(MID(Table1[[#This Row],[category]],FIND("|",Table1[[#This Row],[category]])+1,50),"N/A")</f>
        <v>Accessories&amp;Peripherals|Cables&amp;Accessories|Cables|</v>
      </c>
      <c r="G19" s="5">
        <v>249</v>
      </c>
      <c r="H19" s="5" t="str">
        <f t="shared" si="1"/>
        <v>Economy (201-500)</v>
      </c>
      <c r="I19" s="5">
        <v>399</v>
      </c>
      <c r="J19" s="5">
        <f>Table1[[#This Row],[actual_price]]-Table1[[#This Row],[discounted_price]]</f>
        <v>150</v>
      </c>
      <c r="K19" s="12">
        <f t="shared" si="2"/>
        <v>0.37593984962406013</v>
      </c>
      <c r="L19" s="13">
        <v>0.38</v>
      </c>
      <c r="M19" s="1" t="str">
        <f t="shared" si="3"/>
        <v>Moderate (25-49%)</v>
      </c>
      <c r="N19">
        <v>4</v>
      </c>
      <c r="O19" t="str">
        <f>IF(Table1[[#This Row],[rating]]&gt;=4.5,"Excellent",IF(Table1[[#This Row],[rating]]&gt;=4,"Good",IF(Table1[[#This Row],[rating]]&gt;=3.5,"Average","Below Average")))</f>
        <v>Good</v>
      </c>
      <c r="P19" t="str">
        <f t="shared" si="4"/>
        <v>⭐⭐⭐⭐ Good</v>
      </c>
      <c r="Q19" s="2">
        <v>43994</v>
      </c>
      <c r="R19" s="4" t="str">
        <f>IF(Table1[[#This Row],[rating_count]]&gt;=10000,"High Volume",IF(Table1[[#This Row],[rating_count]]&gt;=1000,"Medium Volume","Low Volume"))</f>
        <v>High Volume</v>
      </c>
      <c r="S19" s="4" t="str">
        <f t="shared" si="5"/>
        <v>Yes</v>
      </c>
      <c r="T19" t="s">
        <v>181</v>
      </c>
      <c r="U19" t="s">
        <v>30</v>
      </c>
      <c r="V19" t="s">
        <v>31</v>
      </c>
      <c r="W19" t="s">
        <v>32</v>
      </c>
      <c r="X19" t="s">
        <v>33</v>
      </c>
      <c r="Y19" t="s">
        <v>34</v>
      </c>
      <c r="Z19" t="s">
        <v>182</v>
      </c>
      <c r="AA19" t="s">
        <v>183</v>
      </c>
    </row>
    <row r="20" spans="1:27" x14ac:dyDescent="0.3">
      <c r="A20" t="s">
        <v>184</v>
      </c>
      <c r="B20" t="s">
        <v>185</v>
      </c>
      <c r="C20" t="str">
        <f t="shared" si="0"/>
        <v>boAt</v>
      </c>
      <c r="D20" t="s">
        <v>18</v>
      </c>
      <c r="E20" t="str">
        <f>IFERROR(LEFT(Table1[[#This Row],[category]],FIND("|",Table1[[#This Row],[category]])-1),Table1[[#This Row],[category]])</f>
        <v>Computers&amp;Accessories</v>
      </c>
      <c r="F20" t="str">
        <f>IFERROR(MID(Table1[[#This Row],[category]],FIND("|",Table1[[#This Row],[category]])+1,50),"N/A")</f>
        <v>Accessories&amp;Peripherals|Cables&amp;Accessories|Cables|</v>
      </c>
      <c r="G20" s="5">
        <v>199</v>
      </c>
      <c r="H20" s="5" t="str">
        <f t="shared" si="1"/>
        <v>Budget (≤200)</v>
      </c>
      <c r="I20" s="5">
        <v>499</v>
      </c>
      <c r="J20" s="5">
        <f>Table1[[#This Row],[actual_price]]-Table1[[#This Row],[discounted_price]]</f>
        <v>300</v>
      </c>
      <c r="K20" s="12">
        <f t="shared" si="2"/>
        <v>0.60120240480961928</v>
      </c>
      <c r="L20" s="13">
        <v>0.6</v>
      </c>
      <c r="M20" s="1" t="str">
        <f t="shared" si="3"/>
        <v>High (50-69%)</v>
      </c>
      <c r="N20">
        <v>4.0999999999999996</v>
      </c>
      <c r="O20" t="str">
        <f>IF(Table1[[#This Row],[rating]]&gt;=4.5,"Excellent",IF(Table1[[#This Row],[rating]]&gt;=4,"Good",IF(Table1[[#This Row],[rating]]&gt;=3.5,"Average","Below Average")))</f>
        <v>Good</v>
      </c>
      <c r="P20" t="str">
        <f t="shared" si="4"/>
        <v>⭐⭐⭐⭐ Good</v>
      </c>
      <c r="Q20" s="2">
        <v>13045</v>
      </c>
      <c r="R20" s="4" t="str">
        <f>IF(Table1[[#This Row],[rating_count]]&gt;=10000,"High Volume",IF(Table1[[#This Row],[rating_count]]&gt;=1000,"Medium Volume","Low Volume"))</f>
        <v>High Volume</v>
      </c>
      <c r="S20" s="4" t="str">
        <f t="shared" si="5"/>
        <v>Yes</v>
      </c>
      <c r="T20" t="s">
        <v>186</v>
      </c>
      <c r="U20" t="s">
        <v>187</v>
      </c>
      <c r="V20" t="s">
        <v>188</v>
      </c>
      <c r="W20" t="s">
        <v>189</v>
      </c>
      <c r="X20" t="s">
        <v>190</v>
      </c>
      <c r="Y20" t="s">
        <v>191</v>
      </c>
      <c r="Z20" t="s">
        <v>192</v>
      </c>
      <c r="AA20" t="s">
        <v>193</v>
      </c>
    </row>
    <row r="21" spans="1:27" x14ac:dyDescent="0.3">
      <c r="A21" t="s">
        <v>194</v>
      </c>
      <c r="B21" t="s">
        <v>195</v>
      </c>
      <c r="C21" t="str">
        <f t="shared" si="0"/>
        <v>LG</v>
      </c>
      <c r="D21" t="s">
        <v>170</v>
      </c>
      <c r="E21" t="str">
        <f>IFERROR(LEFT(Table1[[#This Row],[category]],FIND("|",Table1[[#This Row],[category]])-1),Table1[[#This Row],[category]])</f>
        <v>Electronics</v>
      </c>
      <c r="F21" t="str">
        <f>IFERROR(MID(Table1[[#This Row],[category]],FIND("|",Table1[[#This Row],[category]])+1,50),"N/A")</f>
        <v>HomeTheater,TV&amp;Video|Televisions|SmartTelevisions</v>
      </c>
      <c r="G21" s="5">
        <v>13490</v>
      </c>
      <c r="H21" s="5" t="str">
        <f t="shared" si="1"/>
        <v>Premium (&gt;2000)</v>
      </c>
      <c r="I21" s="5">
        <v>21990</v>
      </c>
      <c r="J21" s="5">
        <f>Table1[[#This Row],[actual_price]]-Table1[[#This Row],[discounted_price]]</f>
        <v>8500</v>
      </c>
      <c r="K21" s="12">
        <f t="shared" si="2"/>
        <v>0.38653933606184632</v>
      </c>
      <c r="L21" s="13">
        <v>0.39</v>
      </c>
      <c r="M21" s="1" t="str">
        <f t="shared" si="3"/>
        <v>Moderate (25-49%)</v>
      </c>
      <c r="N21">
        <v>4.3</v>
      </c>
      <c r="O21" t="str">
        <f>IF(Table1[[#This Row],[rating]]&gt;=4.5,"Excellent",IF(Table1[[#This Row],[rating]]&gt;=4,"Good",IF(Table1[[#This Row],[rating]]&gt;=3.5,"Average","Below Average")))</f>
        <v>Good</v>
      </c>
      <c r="P21" t="str">
        <f t="shared" si="4"/>
        <v>⭐⭐⭐⭐ Good</v>
      </c>
      <c r="Q21" s="2">
        <v>11976</v>
      </c>
      <c r="R21" s="4" t="str">
        <f>IF(Table1[[#This Row],[rating_count]]&gt;=10000,"High Volume",IF(Table1[[#This Row],[rating_count]]&gt;=1000,"Medium Volume","Low Volume"))</f>
        <v>High Volume</v>
      </c>
      <c r="S21" s="4" t="str">
        <f t="shared" si="5"/>
        <v>Yes</v>
      </c>
      <c r="T21" t="s">
        <v>196</v>
      </c>
      <c r="U21" t="s">
        <v>197</v>
      </c>
      <c r="V21" t="s">
        <v>198</v>
      </c>
      <c r="W21" t="s">
        <v>199</v>
      </c>
      <c r="X21" t="s">
        <v>200</v>
      </c>
      <c r="Y21" t="s">
        <v>201</v>
      </c>
      <c r="Z21" t="s">
        <v>202</v>
      </c>
      <c r="AA21" t="s">
        <v>203</v>
      </c>
    </row>
    <row r="22" spans="1:27" x14ac:dyDescent="0.3">
      <c r="A22" t="s">
        <v>204</v>
      </c>
      <c r="B22" t="s">
        <v>205</v>
      </c>
      <c r="C22" t="str">
        <f t="shared" si="0"/>
        <v>Duracell</v>
      </c>
      <c r="D22" t="s">
        <v>18</v>
      </c>
      <c r="E22" t="str">
        <f>IFERROR(LEFT(Table1[[#This Row],[category]],FIND("|",Table1[[#This Row],[category]])-1),Table1[[#This Row],[category]])</f>
        <v>Computers&amp;Accessories</v>
      </c>
      <c r="F22" t="str">
        <f>IFERROR(MID(Table1[[#This Row],[category]],FIND("|",Table1[[#This Row],[category]])+1,50),"N/A")</f>
        <v>Accessories&amp;Peripherals|Cables&amp;Accessories|Cables|</v>
      </c>
      <c r="G22" s="5">
        <v>970</v>
      </c>
      <c r="H22" s="5" t="str">
        <f t="shared" si="1"/>
        <v>Mid-Range (501-2000)</v>
      </c>
      <c r="I22" s="5">
        <v>1799</v>
      </c>
      <c r="J22" s="5">
        <f>Table1[[#This Row],[actual_price]]-Table1[[#This Row],[discounted_price]]</f>
        <v>829</v>
      </c>
      <c r="K22" s="12">
        <f t="shared" si="2"/>
        <v>0.46081156197887713</v>
      </c>
      <c r="L22" s="13">
        <v>0.46</v>
      </c>
      <c r="M22" s="1" t="str">
        <f t="shared" si="3"/>
        <v>Moderate (25-49%)</v>
      </c>
      <c r="N22">
        <v>4.5</v>
      </c>
      <c r="O22" t="str">
        <f>IF(Table1[[#This Row],[rating]]&gt;=4.5,"Excellent",IF(Table1[[#This Row],[rating]]&gt;=4,"Good",IF(Table1[[#This Row],[rating]]&gt;=3.5,"Average","Below Average")))</f>
        <v>Excellent</v>
      </c>
      <c r="P22" t="str">
        <f t="shared" si="4"/>
        <v>⭐⭐⭐⭐⭐ Excellent</v>
      </c>
      <c r="Q22">
        <v>815</v>
      </c>
      <c r="R22" s="4" t="str">
        <f>IF(Table1[[#This Row],[rating_count]]&gt;=10000,"High Volume",IF(Table1[[#This Row],[rating_count]]&gt;=1000,"Medium Volume","Low Volume"))</f>
        <v>Low Volume</v>
      </c>
      <c r="S22" s="4" t="str">
        <f t="shared" si="5"/>
        <v>Yes</v>
      </c>
      <c r="T22" t="s">
        <v>206</v>
      </c>
      <c r="U22" t="s">
        <v>207</v>
      </c>
      <c r="V22" t="s">
        <v>208</v>
      </c>
      <c r="W22" t="s">
        <v>209</v>
      </c>
      <c r="X22" t="s">
        <v>210</v>
      </c>
      <c r="Y22" t="s">
        <v>211</v>
      </c>
      <c r="Z22" t="s">
        <v>212</v>
      </c>
      <c r="AA22" t="s">
        <v>213</v>
      </c>
    </row>
    <row r="23" spans="1:27" x14ac:dyDescent="0.3">
      <c r="A23" t="s">
        <v>214</v>
      </c>
      <c r="B23" t="s">
        <v>215</v>
      </c>
      <c r="C23" t="str">
        <f t="shared" si="0"/>
        <v>tizum</v>
      </c>
      <c r="D23" t="s">
        <v>130</v>
      </c>
      <c r="E23" t="str">
        <f>IFERROR(LEFT(Table1[[#This Row],[category]],FIND("|",Table1[[#This Row],[category]])-1),Table1[[#This Row],[category]])</f>
        <v>Electronics</v>
      </c>
      <c r="F23" t="str">
        <f>IFERROR(MID(Table1[[#This Row],[category]],FIND("|",Table1[[#This Row],[category]])+1,50),"N/A")</f>
        <v>HomeTheater,TV&amp;Video|Accessories|Cables|HDMICables</v>
      </c>
      <c r="G23" s="5">
        <v>279</v>
      </c>
      <c r="H23" s="5" t="str">
        <f t="shared" si="1"/>
        <v>Economy (201-500)</v>
      </c>
      <c r="I23" s="5">
        <v>499</v>
      </c>
      <c r="J23" s="5">
        <f>Table1[[#This Row],[actual_price]]-Table1[[#This Row],[discounted_price]]</f>
        <v>220</v>
      </c>
      <c r="K23" s="12">
        <f t="shared" si="2"/>
        <v>0.4408817635270541</v>
      </c>
      <c r="L23" s="13">
        <v>0.44</v>
      </c>
      <c r="M23" s="1" t="str">
        <f t="shared" si="3"/>
        <v>Moderate (25-49%)</v>
      </c>
      <c r="N23">
        <v>3.7</v>
      </c>
      <c r="O23" t="str">
        <f>IF(Table1[[#This Row],[rating]]&gt;=4.5,"Excellent",IF(Table1[[#This Row],[rating]]&gt;=4,"Good",IF(Table1[[#This Row],[rating]]&gt;=3.5,"Average","Below Average")))</f>
        <v>Average</v>
      </c>
      <c r="P23" t="str">
        <f t="shared" si="4"/>
        <v>⭐⭐⭐ Average</v>
      </c>
      <c r="Q23" s="2">
        <v>10962</v>
      </c>
      <c r="R23" s="4" t="str">
        <f>IF(Table1[[#This Row],[rating_count]]&gt;=10000,"High Volume",IF(Table1[[#This Row],[rating_count]]&gt;=1000,"Medium Volume","Low Volume"))</f>
        <v>High Volume</v>
      </c>
      <c r="S23" s="4" t="str">
        <f t="shared" si="5"/>
        <v>Yes</v>
      </c>
      <c r="T23" t="s">
        <v>216</v>
      </c>
      <c r="U23" t="s">
        <v>217</v>
      </c>
      <c r="V23" t="s">
        <v>218</v>
      </c>
      <c r="W23" t="s">
        <v>219</v>
      </c>
      <c r="X23" t="s">
        <v>220</v>
      </c>
      <c r="Y23" t="s">
        <v>221</v>
      </c>
      <c r="Z23" t="s">
        <v>222</v>
      </c>
      <c r="AA23" t="s">
        <v>223</v>
      </c>
    </row>
    <row r="24" spans="1:27" x14ac:dyDescent="0.3">
      <c r="A24" t="s">
        <v>224</v>
      </c>
      <c r="B24" t="s">
        <v>225</v>
      </c>
      <c r="C24" t="str">
        <f t="shared" si="0"/>
        <v>Samsung</v>
      </c>
      <c r="D24" t="s">
        <v>170</v>
      </c>
      <c r="E24" t="str">
        <f>IFERROR(LEFT(Table1[[#This Row],[category]],FIND("|",Table1[[#This Row],[category]])-1),Table1[[#This Row],[category]])</f>
        <v>Electronics</v>
      </c>
      <c r="F24" t="str">
        <f>IFERROR(MID(Table1[[#This Row],[category]],FIND("|",Table1[[#This Row],[category]])+1,50),"N/A")</f>
        <v>HomeTheater,TV&amp;Video|Televisions|SmartTelevisions</v>
      </c>
      <c r="G24" s="5">
        <v>13490</v>
      </c>
      <c r="H24" s="5" t="str">
        <f t="shared" si="1"/>
        <v>Premium (&gt;2000)</v>
      </c>
      <c r="I24" s="5">
        <v>22900</v>
      </c>
      <c r="J24" s="5">
        <f>Table1[[#This Row],[actual_price]]-Table1[[#This Row],[discounted_price]]</f>
        <v>9410</v>
      </c>
      <c r="K24" s="12">
        <f t="shared" si="2"/>
        <v>0.41091703056768558</v>
      </c>
      <c r="L24" s="13">
        <v>0.41</v>
      </c>
      <c r="M24" s="1" t="str">
        <f t="shared" si="3"/>
        <v>Moderate (25-49%)</v>
      </c>
      <c r="N24">
        <v>4.3</v>
      </c>
      <c r="O24" t="str">
        <f>IF(Table1[[#This Row],[rating]]&gt;=4.5,"Excellent",IF(Table1[[#This Row],[rating]]&gt;=4,"Good",IF(Table1[[#This Row],[rating]]&gt;=3.5,"Average","Below Average")))</f>
        <v>Good</v>
      </c>
      <c r="P24" t="str">
        <f t="shared" si="4"/>
        <v>⭐⭐⭐⭐ Good</v>
      </c>
      <c r="Q24" s="2">
        <v>16299</v>
      </c>
      <c r="R24" s="4" t="str">
        <f>IF(Table1[[#This Row],[rating_count]]&gt;=10000,"High Volume",IF(Table1[[#This Row],[rating_count]]&gt;=1000,"Medium Volume","Low Volume"))</f>
        <v>High Volume</v>
      </c>
      <c r="S24" s="4" t="str">
        <f t="shared" si="5"/>
        <v>Yes</v>
      </c>
      <c r="T24" t="s">
        <v>226</v>
      </c>
      <c r="U24" t="s">
        <v>227</v>
      </c>
      <c r="V24" t="s">
        <v>228</v>
      </c>
      <c r="W24" t="s">
        <v>229</v>
      </c>
      <c r="X24" t="s">
        <v>230</v>
      </c>
      <c r="Y24" t="s">
        <v>231</v>
      </c>
      <c r="Z24" t="s">
        <v>232</v>
      </c>
      <c r="AA24" t="s">
        <v>233</v>
      </c>
    </row>
    <row r="25" spans="1:27" x14ac:dyDescent="0.3">
      <c r="A25" t="s">
        <v>234</v>
      </c>
      <c r="B25" t="s">
        <v>235</v>
      </c>
      <c r="C25" t="str">
        <f t="shared" si="0"/>
        <v>Flix</v>
      </c>
      <c r="D25" t="s">
        <v>18</v>
      </c>
      <c r="E25" t="str">
        <f>IFERROR(LEFT(Table1[[#This Row],[category]],FIND("|",Table1[[#This Row],[category]])-1),Table1[[#This Row],[category]])</f>
        <v>Computers&amp;Accessories</v>
      </c>
      <c r="F25" t="str">
        <f>IFERROR(MID(Table1[[#This Row],[category]],FIND("|",Table1[[#This Row],[category]])+1,50),"N/A")</f>
        <v>Accessories&amp;Peripherals|Cables&amp;Accessories|Cables|</v>
      </c>
      <c r="G25" s="5">
        <v>59</v>
      </c>
      <c r="H25" s="5" t="str">
        <f t="shared" si="1"/>
        <v>Budget (≤200)</v>
      </c>
      <c r="I25" s="5">
        <v>199</v>
      </c>
      <c r="J25" s="5">
        <f>Table1[[#This Row],[actual_price]]-Table1[[#This Row],[discounted_price]]</f>
        <v>140</v>
      </c>
      <c r="K25" s="12">
        <f t="shared" si="2"/>
        <v>0.70351758793969854</v>
      </c>
      <c r="L25" s="13">
        <v>0.7</v>
      </c>
      <c r="M25" s="1" t="str">
        <f t="shared" si="3"/>
        <v>Very High (70-100%)</v>
      </c>
      <c r="N25">
        <v>4</v>
      </c>
      <c r="O25" t="str">
        <f>IF(Table1[[#This Row],[rating]]&gt;=4.5,"Excellent",IF(Table1[[#This Row],[rating]]&gt;=4,"Good",IF(Table1[[#This Row],[rating]]&gt;=3.5,"Average","Below Average")))</f>
        <v>Good</v>
      </c>
      <c r="P25" t="str">
        <f t="shared" si="4"/>
        <v>⭐⭐⭐⭐ Good</v>
      </c>
      <c r="Q25" s="2">
        <v>9378</v>
      </c>
      <c r="R25" s="4" t="str">
        <f>IF(Table1[[#This Row],[rating_count]]&gt;=10000,"High Volume",IF(Table1[[#This Row],[rating_count]]&gt;=1000,"Medium Volume","Low Volume"))</f>
        <v>Medium Volume</v>
      </c>
      <c r="S25" s="4" t="str">
        <f t="shared" si="5"/>
        <v>Yes</v>
      </c>
      <c r="T25" t="s">
        <v>236</v>
      </c>
      <c r="U25" t="s">
        <v>237</v>
      </c>
      <c r="V25" t="s">
        <v>238</v>
      </c>
      <c r="W25" t="s">
        <v>239</v>
      </c>
      <c r="X25" t="s">
        <v>240</v>
      </c>
      <c r="Y25" t="s">
        <v>241</v>
      </c>
      <c r="Z25" t="s">
        <v>242</v>
      </c>
      <c r="AA25" t="s">
        <v>243</v>
      </c>
    </row>
    <row r="26" spans="1:27" x14ac:dyDescent="0.3">
      <c r="A26" t="s">
        <v>244</v>
      </c>
      <c r="B26" t="s">
        <v>245</v>
      </c>
      <c r="C26" t="str">
        <f t="shared" si="0"/>
        <v>Acer</v>
      </c>
      <c r="D26" t="s">
        <v>170</v>
      </c>
      <c r="E26" t="str">
        <f>IFERROR(LEFT(Table1[[#This Row],[category]],FIND("|",Table1[[#This Row],[category]])-1),Table1[[#This Row],[category]])</f>
        <v>Electronics</v>
      </c>
      <c r="F26" t="str">
        <f>IFERROR(MID(Table1[[#This Row],[category]],FIND("|",Table1[[#This Row],[category]])+1,50),"N/A")</f>
        <v>HomeTheater,TV&amp;Video|Televisions|SmartTelevisions</v>
      </c>
      <c r="G26" s="5">
        <v>11499</v>
      </c>
      <c r="H26" s="5" t="str">
        <f t="shared" si="1"/>
        <v>Premium (&gt;2000)</v>
      </c>
      <c r="I26" s="5">
        <v>19990</v>
      </c>
      <c r="J26" s="5">
        <f>Table1[[#This Row],[actual_price]]-Table1[[#This Row],[discounted_price]]</f>
        <v>8491</v>
      </c>
      <c r="K26" s="12">
        <f t="shared" si="2"/>
        <v>0.42476238119059528</v>
      </c>
      <c r="L26" s="13">
        <v>0.42</v>
      </c>
      <c r="M26" s="1" t="str">
        <f t="shared" si="3"/>
        <v>Moderate (25-49%)</v>
      </c>
      <c r="N26">
        <v>4.3</v>
      </c>
      <c r="O26" t="str">
        <f>IF(Table1[[#This Row],[rating]]&gt;=4.5,"Excellent",IF(Table1[[#This Row],[rating]]&gt;=4,"Good",IF(Table1[[#This Row],[rating]]&gt;=3.5,"Average","Below Average")))</f>
        <v>Good</v>
      </c>
      <c r="P26" t="str">
        <f t="shared" si="4"/>
        <v>⭐⭐⭐⭐ Good</v>
      </c>
      <c r="Q26" s="2">
        <v>4703</v>
      </c>
      <c r="R26" s="4" t="str">
        <f>IF(Table1[[#This Row],[rating_count]]&gt;=10000,"High Volume",IF(Table1[[#This Row],[rating_count]]&gt;=1000,"Medium Volume","Low Volume"))</f>
        <v>Medium Volume</v>
      </c>
      <c r="S26" s="4" t="str">
        <f t="shared" si="5"/>
        <v>Yes</v>
      </c>
      <c r="T26" t="s">
        <v>246</v>
      </c>
      <c r="U26" t="s">
        <v>247</v>
      </c>
      <c r="V26" t="s">
        <v>248</v>
      </c>
      <c r="W26" t="s">
        <v>249</v>
      </c>
      <c r="X26" t="s">
        <v>250</v>
      </c>
      <c r="Y26" t="s">
        <v>251</v>
      </c>
      <c r="Z26" t="s">
        <v>252</v>
      </c>
      <c r="AA26" t="s">
        <v>253</v>
      </c>
    </row>
    <row r="27" spans="1:27" x14ac:dyDescent="0.3">
      <c r="A27" t="s">
        <v>254</v>
      </c>
      <c r="B27" t="s">
        <v>255</v>
      </c>
      <c r="C27" t="str">
        <f t="shared" si="0"/>
        <v>Tizum</v>
      </c>
      <c r="D27" t="s">
        <v>130</v>
      </c>
      <c r="E27" t="str">
        <f>IFERROR(LEFT(Table1[[#This Row],[category]],FIND("|",Table1[[#This Row],[category]])-1),Table1[[#This Row],[category]])</f>
        <v>Electronics</v>
      </c>
      <c r="F27" t="str">
        <f>IFERROR(MID(Table1[[#This Row],[category]],FIND("|",Table1[[#This Row],[category]])+1,50),"N/A")</f>
        <v>HomeTheater,TV&amp;Video|Accessories|Cables|HDMICables</v>
      </c>
      <c r="G27" s="5">
        <v>199</v>
      </c>
      <c r="H27" s="5" t="str">
        <f t="shared" si="1"/>
        <v>Budget (≤200)</v>
      </c>
      <c r="I27" s="5">
        <v>699</v>
      </c>
      <c r="J27" s="5">
        <f>Table1[[#This Row],[actual_price]]-Table1[[#This Row],[discounted_price]]</f>
        <v>500</v>
      </c>
      <c r="K27" s="12">
        <f t="shared" si="2"/>
        <v>0.71530758226037194</v>
      </c>
      <c r="L27" s="13">
        <v>0.72</v>
      </c>
      <c r="M27" s="1" t="str">
        <f t="shared" si="3"/>
        <v>Very High (70-100%)</v>
      </c>
      <c r="N27">
        <v>4.2</v>
      </c>
      <c r="O27" t="str">
        <f>IF(Table1[[#This Row],[rating]]&gt;=4.5,"Excellent",IF(Table1[[#This Row],[rating]]&gt;=4,"Good",IF(Table1[[#This Row],[rating]]&gt;=3.5,"Average","Below Average")))</f>
        <v>Good</v>
      </c>
      <c r="P27" t="str">
        <f t="shared" si="4"/>
        <v>⭐⭐⭐⭐ Good</v>
      </c>
      <c r="Q27" s="2">
        <v>12153</v>
      </c>
      <c r="R27" s="4" t="str">
        <f>IF(Table1[[#This Row],[rating_count]]&gt;=10000,"High Volume",IF(Table1[[#This Row],[rating_count]]&gt;=1000,"Medium Volume","Low Volume"))</f>
        <v>High Volume</v>
      </c>
      <c r="S27" s="4" t="str">
        <f t="shared" si="5"/>
        <v>Yes</v>
      </c>
      <c r="T27" t="s">
        <v>256</v>
      </c>
      <c r="U27" t="s">
        <v>257</v>
      </c>
      <c r="V27" t="s">
        <v>258</v>
      </c>
      <c r="W27" t="s">
        <v>259</v>
      </c>
      <c r="X27" t="s">
        <v>260</v>
      </c>
      <c r="Y27" t="s">
        <v>261</v>
      </c>
      <c r="Z27" t="s">
        <v>262</v>
      </c>
      <c r="AA27" t="s">
        <v>263</v>
      </c>
    </row>
    <row r="28" spans="1:27" x14ac:dyDescent="0.3">
      <c r="A28" t="s">
        <v>264</v>
      </c>
      <c r="B28" t="s">
        <v>265</v>
      </c>
      <c r="C28" t="str">
        <f t="shared" si="0"/>
        <v>OnePlus</v>
      </c>
      <c r="D28" t="s">
        <v>170</v>
      </c>
      <c r="E28" t="str">
        <f>IFERROR(LEFT(Table1[[#This Row],[category]],FIND("|",Table1[[#This Row],[category]])-1),Table1[[#This Row],[category]])</f>
        <v>Electronics</v>
      </c>
      <c r="F28" t="str">
        <f>IFERROR(MID(Table1[[#This Row],[category]],FIND("|",Table1[[#This Row],[category]])+1,50),"N/A")</f>
        <v>HomeTheater,TV&amp;Video|Televisions|SmartTelevisions</v>
      </c>
      <c r="G28" s="5">
        <v>14999</v>
      </c>
      <c r="H28" s="5" t="str">
        <f t="shared" si="1"/>
        <v>Premium (&gt;2000)</v>
      </c>
      <c r="I28" s="5">
        <v>19999</v>
      </c>
      <c r="J28" s="5">
        <f>Table1[[#This Row],[actual_price]]-Table1[[#This Row],[discounted_price]]</f>
        <v>5000</v>
      </c>
      <c r="K28" s="12">
        <f t="shared" si="2"/>
        <v>0.25001250062503128</v>
      </c>
      <c r="L28" s="13">
        <v>0.25</v>
      </c>
      <c r="M28" s="1" t="str">
        <f t="shared" si="3"/>
        <v>Moderate (25-49%)</v>
      </c>
      <c r="N28">
        <v>4.2</v>
      </c>
      <c r="O28" t="str">
        <f>IF(Table1[[#This Row],[rating]]&gt;=4.5,"Excellent",IF(Table1[[#This Row],[rating]]&gt;=4,"Good",IF(Table1[[#This Row],[rating]]&gt;=3.5,"Average","Below Average")))</f>
        <v>Good</v>
      </c>
      <c r="P28" t="str">
        <f t="shared" si="4"/>
        <v>⭐⭐⭐⭐ Good</v>
      </c>
      <c r="Q28" s="2">
        <v>34899</v>
      </c>
      <c r="R28" s="4" t="str">
        <f>IF(Table1[[#This Row],[rating_count]]&gt;=10000,"High Volume",IF(Table1[[#This Row],[rating_count]]&gt;=1000,"Medium Volume","Low Volume"))</f>
        <v>High Volume</v>
      </c>
      <c r="S28" s="4" t="str">
        <f t="shared" si="5"/>
        <v>Yes</v>
      </c>
      <c r="T28" t="s">
        <v>266</v>
      </c>
      <c r="U28" t="s">
        <v>267</v>
      </c>
      <c r="V28" t="s">
        <v>268</v>
      </c>
      <c r="W28" t="s">
        <v>269</v>
      </c>
      <c r="X28" t="s">
        <v>270</v>
      </c>
      <c r="Y28" t="s">
        <v>271</v>
      </c>
      <c r="Z28" t="s">
        <v>272</v>
      </c>
      <c r="AA28" t="s">
        <v>273</v>
      </c>
    </row>
    <row r="29" spans="1:27" x14ac:dyDescent="0.3">
      <c r="A29" t="s">
        <v>274</v>
      </c>
      <c r="B29" t="s">
        <v>275</v>
      </c>
      <c r="C29" t="str">
        <f t="shared" si="0"/>
        <v>Ambrane</v>
      </c>
      <c r="D29" t="s">
        <v>18</v>
      </c>
      <c r="E29" t="str">
        <f>IFERROR(LEFT(Table1[[#This Row],[category]],FIND("|",Table1[[#This Row],[category]])-1),Table1[[#This Row],[category]])</f>
        <v>Computers&amp;Accessories</v>
      </c>
      <c r="F29" t="str">
        <f>IFERROR(MID(Table1[[#This Row],[category]],FIND("|",Table1[[#This Row],[category]])+1,50),"N/A")</f>
        <v>Accessories&amp;Peripherals|Cables&amp;Accessories|Cables|</v>
      </c>
      <c r="G29" s="5">
        <v>299</v>
      </c>
      <c r="H29" s="5" t="str">
        <f t="shared" si="1"/>
        <v>Economy (201-500)</v>
      </c>
      <c r="I29" s="5">
        <v>399</v>
      </c>
      <c r="J29" s="5">
        <f>Table1[[#This Row],[actual_price]]-Table1[[#This Row],[discounted_price]]</f>
        <v>100</v>
      </c>
      <c r="K29" s="12">
        <f t="shared" si="2"/>
        <v>0.25062656641604009</v>
      </c>
      <c r="L29" s="13">
        <v>0.25</v>
      </c>
      <c r="M29" s="1" t="str">
        <f t="shared" si="3"/>
        <v>Moderate (25-49%)</v>
      </c>
      <c r="N29">
        <v>4</v>
      </c>
      <c r="O29" t="str">
        <f>IF(Table1[[#This Row],[rating]]&gt;=4.5,"Excellent",IF(Table1[[#This Row],[rating]]&gt;=4,"Good",IF(Table1[[#This Row],[rating]]&gt;=3.5,"Average","Below Average")))</f>
        <v>Good</v>
      </c>
      <c r="P29" t="str">
        <f t="shared" si="4"/>
        <v>⭐⭐⭐⭐ Good</v>
      </c>
      <c r="Q29" s="2">
        <v>2766</v>
      </c>
      <c r="R29" s="4" t="str">
        <f>IF(Table1[[#This Row],[rating_count]]&gt;=10000,"High Volume",IF(Table1[[#This Row],[rating_count]]&gt;=1000,"Medium Volume","Low Volume"))</f>
        <v>Medium Volume</v>
      </c>
      <c r="S29" s="4" t="str">
        <f t="shared" si="5"/>
        <v>Yes</v>
      </c>
      <c r="T29" t="s">
        <v>276</v>
      </c>
      <c r="U29" t="s">
        <v>277</v>
      </c>
      <c r="V29" t="s">
        <v>278</v>
      </c>
      <c r="W29" t="s">
        <v>279</v>
      </c>
      <c r="X29" t="s">
        <v>280</v>
      </c>
      <c r="Y29" t="s">
        <v>281</v>
      </c>
      <c r="Z29" t="s">
        <v>282</v>
      </c>
      <c r="AA29" t="s">
        <v>283</v>
      </c>
    </row>
    <row r="30" spans="1:27" x14ac:dyDescent="0.3">
      <c r="A30" t="s">
        <v>284</v>
      </c>
      <c r="B30" t="s">
        <v>285</v>
      </c>
      <c r="C30" t="str">
        <f t="shared" si="0"/>
        <v>Duracell</v>
      </c>
      <c r="D30" t="s">
        <v>18</v>
      </c>
      <c r="E30" t="str">
        <f>IFERROR(LEFT(Table1[[#This Row],[category]],FIND("|",Table1[[#This Row],[category]])-1),Table1[[#This Row],[category]])</f>
        <v>Computers&amp;Accessories</v>
      </c>
      <c r="F30" t="str">
        <f>IFERROR(MID(Table1[[#This Row],[category]],FIND("|",Table1[[#This Row],[category]])+1,50),"N/A")</f>
        <v>Accessories&amp;Peripherals|Cables&amp;Accessories|Cables|</v>
      </c>
      <c r="G30" s="5">
        <v>970</v>
      </c>
      <c r="H30" s="5" t="str">
        <f t="shared" si="1"/>
        <v>Mid-Range (501-2000)</v>
      </c>
      <c r="I30" s="5">
        <v>1999</v>
      </c>
      <c r="J30" s="5">
        <f>Table1[[#This Row],[actual_price]]-Table1[[#This Row],[discounted_price]]</f>
        <v>1029</v>
      </c>
      <c r="K30" s="12">
        <f t="shared" si="2"/>
        <v>0.51475737868934468</v>
      </c>
      <c r="L30" s="13">
        <v>0.51</v>
      </c>
      <c r="M30" s="1" t="str">
        <f t="shared" si="3"/>
        <v>High (50-69%)</v>
      </c>
      <c r="N30">
        <v>4.4000000000000004</v>
      </c>
      <c r="O30" t="str">
        <f>IF(Table1[[#This Row],[rating]]&gt;=4.5,"Excellent",IF(Table1[[#This Row],[rating]]&gt;=4,"Good",IF(Table1[[#This Row],[rating]]&gt;=3.5,"Average","Below Average")))</f>
        <v>Good</v>
      </c>
      <c r="P30" t="str">
        <f t="shared" si="4"/>
        <v>⭐⭐⭐⭐ Good</v>
      </c>
      <c r="Q30">
        <v>184</v>
      </c>
      <c r="R30" s="4" t="str">
        <f>IF(Table1[[#This Row],[rating_count]]&gt;=10000,"High Volume",IF(Table1[[#This Row],[rating_count]]&gt;=1000,"Medium Volume","Low Volume"))</f>
        <v>Low Volume</v>
      </c>
      <c r="S30" s="4" t="str">
        <f t="shared" si="5"/>
        <v>No</v>
      </c>
      <c r="T30" t="s">
        <v>286</v>
      </c>
      <c r="U30" t="s">
        <v>287</v>
      </c>
      <c r="V30" t="s">
        <v>288</v>
      </c>
      <c r="W30" t="s">
        <v>289</v>
      </c>
      <c r="X30" t="s">
        <v>290</v>
      </c>
      <c r="Y30" t="s">
        <v>291</v>
      </c>
      <c r="Z30" t="s">
        <v>292</v>
      </c>
      <c r="AA30" t="s">
        <v>293</v>
      </c>
    </row>
    <row r="31" spans="1:27" x14ac:dyDescent="0.3">
      <c r="A31" t="s">
        <v>294</v>
      </c>
      <c r="B31" t="s">
        <v>295</v>
      </c>
      <c r="C31" t="str">
        <f t="shared" si="0"/>
        <v>boAt</v>
      </c>
      <c r="D31" t="s">
        <v>18</v>
      </c>
      <c r="E31" t="str">
        <f>IFERROR(LEFT(Table1[[#This Row],[category]],FIND("|",Table1[[#This Row],[category]])-1),Table1[[#This Row],[category]])</f>
        <v>Computers&amp;Accessories</v>
      </c>
      <c r="F31" t="str">
        <f>IFERROR(MID(Table1[[#This Row],[category]],FIND("|",Table1[[#This Row],[category]])+1,50),"N/A")</f>
        <v>Accessories&amp;Peripherals|Cables&amp;Accessories|Cables|</v>
      </c>
      <c r="G31" s="5">
        <v>299</v>
      </c>
      <c r="H31" s="5" t="str">
        <f t="shared" si="1"/>
        <v>Economy (201-500)</v>
      </c>
      <c r="I31" s="5">
        <v>999</v>
      </c>
      <c r="J31" s="5">
        <f>Table1[[#This Row],[actual_price]]-Table1[[#This Row],[discounted_price]]</f>
        <v>700</v>
      </c>
      <c r="K31" s="12">
        <f t="shared" si="2"/>
        <v>0.70070070070070067</v>
      </c>
      <c r="L31" s="13">
        <v>0.7</v>
      </c>
      <c r="M31" s="1" t="str">
        <f t="shared" si="3"/>
        <v>Very High (70-100%)</v>
      </c>
      <c r="N31">
        <v>4.3</v>
      </c>
      <c r="O31" t="str">
        <f>IF(Table1[[#This Row],[rating]]&gt;=4.5,"Excellent",IF(Table1[[#This Row],[rating]]&gt;=4,"Good",IF(Table1[[#This Row],[rating]]&gt;=3.5,"Average","Below Average")))</f>
        <v>Good</v>
      </c>
      <c r="P31" t="str">
        <f t="shared" si="4"/>
        <v>⭐⭐⭐⭐ Good</v>
      </c>
      <c r="Q31" s="2">
        <v>20850</v>
      </c>
      <c r="R31" s="4" t="str">
        <f>IF(Table1[[#This Row],[rating_count]]&gt;=10000,"High Volume",IF(Table1[[#This Row],[rating_count]]&gt;=1000,"Medium Volume","Low Volume"))</f>
        <v>High Volume</v>
      </c>
      <c r="S31" s="4" t="str">
        <f t="shared" si="5"/>
        <v>Yes</v>
      </c>
      <c r="T31" t="s">
        <v>296</v>
      </c>
      <c r="U31" t="s">
        <v>297</v>
      </c>
      <c r="V31" t="s">
        <v>298</v>
      </c>
      <c r="W31" t="s">
        <v>299</v>
      </c>
      <c r="X31" t="s">
        <v>300</v>
      </c>
      <c r="Y31" t="s">
        <v>301</v>
      </c>
      <c r="Z31" t="s">
        <v>302</v>
      </c>
      <c r="AA31" t="s">
        <v>303</v>
      </c>
    </row>
    <row r="32" spans="1:27" x14ac:dyDescent="0.3">
      <c r="A32" t="s">
        <v>304</v>
      </c>
      <c r="B32" t="s">
        <v>305</v>
      </c>
      <c r="C32" t="str">
        <f t="shared" si="0"/>
        <v>AmazonBasics</v>
      </c>
      <c r="D32" t="s">
        <v>18</v>
      </c>
      <c r="E32" t="str">
        <f>IFERROR(LEFT(Table1[[#This Row],[category]],FIND("|",Table1[[#This Row],[category]])-1),Table1[[#This Row],[category]])</f>
        <v>Computers&amp;Accessories</v>
      </c>
      <c r="F32" t="str">
        <f>IFERROR(MID(Table1[[#This Row],[category]],FIND("|",Table1[[#This Row],[category]])+1,50),"N/A")</f>
        <v>Accessories&amp;Peripherals|Cables&amp;Accessories|Cables|</v>
      </c>
      <c r="G32" s="5">
        <v>199</v>
      </c>
      <c r="H32" s="5" t="str">
        <f t="shared" si="1"/>
        <v>Budget (≤200)</v>
      </c>
      <c r="I32" s="5">
        <v>750</v>
      </c>
      <c r="J32" s="5">
        <f>Table1[[#This Row],[actual_price]]-Table1[[#This Row],[discounted_price]]</f>
        <v>551</v>
      </c>
      <c r="K32" s="12">
        <f t="shared" si="2"/>
        <v>0.73466666666666669</v>
      </c>
      <c r="L32" s="13">
        <v>0.73</v>
      </c>
      <c r="M32" s="1" t="str">
        <f t="shared" si="3"/>
        <v>Very High (70-100%)</v>
      </c>
      <c r="N32">
        <v>4.5</v>
      </c>
      <c r="O32" t="str">
        <f>IF(Table1[[#This Row],[rating]]&gt;=4.5,"Excellent",IF(Table1[[#This Row],[rating]]&gt;=4,"Good",IF(Table1[[#This Row],[rating]]&gt;=3.5,"Average","Below Average")))</f>
        <v>Excellent</v>
      </c>
      <c r="P32" t="str">
        <f t="shared" si="4"/>
        <v>⭐⭐⭐⭐⭐ Excellent</v>
      </c>
      <c r="Q32" s="2">
        <v>74976</v>
      </c>
      <c r="R32" s="4" t="str">
        <f>IF(Table1[[#This Row],[rating_count]]&gt;=10000,"High Volume",IF(Table1[[#This Row],[rating_count]]&gt;=1000,"Medium Volume","Low Volume"))</f>
        <v>High Volume</v>
      </c>
      <c r="S32" s="4" t="str">
        <f t="shared" si="5"/>
        <v>Yes</v>
      </c>
      <c r="T32" t="s">
        <v>306</v>
      </c>
      <c r="U32" t="s">
        <v>307</v>
      </c>
      <c r="V32" t="s">
        <v>308</v>
      </c>
      <c r="W32" t="s">
        <v>309</v>
      </c>
      <c r="X32" t="s">
        <v>310</v>
      </c>
      <c r="Y32" t="s">
        <v>311</v>
      </c>
      <c r="Z32" t="s">
        <v>312</v>
      </c>
      <c r="AA32" t="s">
        <v>313</v>
      </c>
    </row>
    <row r="33" spans="1:27" x14ac:dyDescent="0.3">
      <c r="A33" t="s">
        <v>314</v>
      </c>
      <c r="B33" t="s">
        <v>315</v>
      </c>
      <c r="C33" t="str">
        <f t="shared" si="0"/>
        <v>Ambrane</v>
      </c>
      <c r="D33" t="s">
        <v>18</v>
      </c>
      <c r="E33" t="str">
        <f>IFERROR(LEFT(Table1[[#This Row],[category]],FIND("|",Table1[[#This Row],[category]])-1),Table1[[#This Row],[category]])</f>
        <v>Computers&amp;Accessories</v>
      </c>
      <c r="F33" t="str">
        <f>IFERROR(MID(Table1[[#This Row],[category]],FIND("|",Table1[[#This Row],[category]])+1,50),"N/A")</f>
        <v>Accessories&amp;Peripherals|Cables&amp;Accessories|Cables|</v>
      </c>
      <c r="G33" s="5">
        <v>179</v>
      </c>
      <c r="H33" s="5" t="str">
        <f t="shared" si="1"/>
        <v>Budget (≤200)</v>
      </c>
      <c r="I33" s="5">
        <v>499</v>
      </c>
      <c r="J33" s="5">
        <f>Table1[[#This Row],[actual_price]]-Table1[[#This Row],[discounted_price]]</f>
        <v>320</v>
      </c>
      <c r="K33" s="12">
        <f t="shared" si="2"/>
        <v>0.6412825651302605</v>
      </c>
      <c r="L33" s="13">
        <v>0.64</v>
      </c>
      <c r="M33" s="1" t="str">
        <f t="shared" si="3"/>
        <v>High (50-69%)</v>
      </c>
      <c r="N33">
        <v>4</v>
      </c>
      <c r="O33" t="str">
        <f>IF(Table1[[#This Row],[rating]]&gt;=4.5,"Excellent",IF(Table1[[#This Row],[rating]]&gt;=4,"Good",IF(Table1[[#This Row],[rating]]&gt;=3.5,"Average","Below Average")))</f>
        <v>Good</v>
      </c>
      <c r="P33" t="str">
        <f t="shared" si="4"/>
        <v>⭐⭐⭐⭐ Good</v>
      </c>
      <c r="Q33" s="2">
        <v>1934</v>
      </c>
      <c r="R33" s="4" t="str">
        <f>IF(Table1[[#This Row],[rating_count]]&gt;=10000,"High Volume",IF(Table1[[#This Row],[rating_count]]&gt;=1000,"Medium Volume","Low Volume"))</f>
        <v>Medium Volume</v>
      </c>
      <c r="S33" s="4" t="str">
        <f t="shared" si="5"/>
        <v>Yes</v>
      </c>
      <c r="T33" t="s">
        <v>316</v>
      </c>
      <c r="U33" t="s">
        <v>317</v>
      </c>
      <c r="V33" t="s">
        <v>318</v>
      </c>
      <c r="W33" t="s">
        <v>319</v>
      </c>
      <c r="X33" t="s">
        <v>320</v>
      </c>
      <c r="Y33" t="s">
        <v>321</v>
      </c>
      <c r="Z33" t="s">
        <v>322</v>
      </c>
      <c r="AA33" t="s">
        <v>323</v>
      </c>
    </row>
    <row r="34" spans="1:27" x14ac:dyDescent="0.3">
      <c r="A34" t="s">
        <v>324</v>
      </c>
      <c r="B34" t="s">
        <v>325</v>
      </c>
      <c r="C34" t="str">
        <f t="shared" si="0"/>
        <v>Zoul</v>
      </c>
      <c r="D34" t="s">
        <v>18</v>
      </c>
      <c r="E34" t="str">
        <f>IFERROR(LEFT(Table1[[#This Row],[category]],FIND("|",Table1[[#This Row],[category]])-1),Table1[[#This Row],[category]])</f>
        <v>Computers&amp;Accessories</v>
      </c>
      <c r="F34" t="str">
        <f>IFERROR(MID(Table1[[#This Row],[category]],FIND("|",Table1[[#This Row],[category]])+1,50),"N/A")</f>
        <v>Accessories&amp;Peripherals|Cables&amp;Accessories|Cables|</v>
      </c>
      <c r="G34" s="5">
        <v>389</v>
      </c>
      <c r="H34" s="5" t="str">
        <f t="shared" si="1"/>
        <v>Economy (201-500)</v>
      </c>
      <c r="I34" s="5">
        <v>1099</v>
      </c>
      <c r="J34" s="5">
        <f>Table1[[#This Row],[actual_price]]-Table1[[#This Row],[discounted_price]]</f>
        <v>710</v>
      </c>
      <c r="K34" s="12">
        <f t="shared" si="2"/>
        <v>0.64604185623293908</v>
      </c>
      <c r="L34" s="13">
        <v>0.65</v>
      </c>
      <c r="M34" s="1" t="str">
        <f t="shared" si="3"/>
        <v>High (50-69%)</v>
      </c>
      <c r="N34">
        <v>4.3</v>
      </c>
      <c r="O34" t="str">
        <f>IF(Table1[[#This Row],[rating]]&gt;=4.5,"Excellent",IF(Table1[[#This Row],[rating]]&gt;=4,"Good",IF(Table1[[#This Row],[rating]]&gt;=3.5,"Average","Below Average")))</f>
        <v>Good</v>
      </c>
      <c r="P34" t="str">
        <f t="shared" si="4"/>
        <v>⭐⭐⭐⭐ Good</v>
      </c>
      <c r="Q34">
        <v>974</v>
      </c>
      <c r="R34" s="4" t="str">
        <f>IF(Table1[[#This Row],[rating_count]]&gt;=10000,"High Volume",IF(Table1[[#This Row],[rating_count]]&gt;=1000,"Medium Volume","Low Volume"))</f>
        <v>Low Volume</v>
      </c>
      <c r="S34" s="4" t="str">
        <f t="shared" si="5"/>
        <v>Yes</v>
      </c>
      <c r="T34" t="s">
        <v>326</v>
      </c>
      <c r="U34" t="s">
        <v>327</v>
      </c>
      <c r="V34" t="s">
        <v>328</v>
      </c>
      <c r="W34" t="s">
        <v>329</v>
      </c>
      <c r="X34" t="s">
        <v>330</v>
      </c>
      <c r="Y34" t="s">
        <v>331</v>
      </c>
      <c r="Z34" t="s">
        <v>332</v>
      </c>
      <c r="AA34" t="s">
        <v>333</v>
      </c>
    </row>
    <row r="35" spans="1:27" x14ac:dyDescent="0.3">
      <c r="A35" t="s">
        <v>334</v>
      </c>
      <c r="B35" t="s">
        <v>335</v>
      </c>
      <c r="C35" t="str">
        <f t="shared" si="0"/>
        <v>Samsung</v>
      </c>
      <c r="D35" t="s">
        <v>18</v>
      </c>
      <c r="E35" t="str">
        <f>IFERROR(LEFT(Table1[[#This Row],[category]],FIND("|",Table1[[#This Row],[category]])-1),Table1[[#This Row],[category]])</f>
        <v>Computers&amp;Accessories</v>
      </c>
      <c r="F35" t="str">
        <f>IFERROR(MID(Table1[[#This Row],[category]],FIND("|",Table1[[#This Row],[category]])+1,50),"N/A")</f>
        <v>Accessories&amp;Peripherals|Cables&amp;Accessories|Cables|</v>
      </c>
      <c r="G35" s="5">
        <v>599</v>
      </c>
      <c r="H35" s="5" t="str">
        <f t="shared" si="1"/>
        <v>Mid-Range (501-2000)</v>
      </c>
      <c r="I35" s="5">
        <v>599</v>
      </c>
      <c r="J35" s="5">
        <f>Table1[[#This Row],[actual_price]]-Table1[[#This Row],[discounted_price]]</f>
        <v>0</v>
      </c>
      <c r="K35" s="12">
        <f t="shared" si="2"/>
        <v>0</v>
      </c>
      <c r="L35" s="13">
        <v>0</v>
      </c>
      <c r="M35" s="1" t="str">
        <f t="shared" si="3"/>
        <v>Minimal (0-24%)</v>
      </c>
      <c r="N35">
        <v>4.3</v>
      </c>
      <c r="O35" t="str">
        <f>IF(Table1[[#This Row],[rating]]&gt;=4.5,"Excellent",IF(Table1[[#This Row],[rating]]&gt;=4,"Good",IF(Table1[[#This Row],[rating]]&gt;=3.5,"Average","Below Average")))</f>
        <v>Good</v>
      </c>
      <c r="P35" t="str">
        <f t="shared" si="4"/>
        <v>⭐⭐⭐⭐ Good</v>
      </c>
      <c r="Q35">
        <v>355</v>
      </c>
      <c r="R35" s="4" t="str">
        <f>IF(Table1[[#This Row],[rating_count]]&gt;=10000,"High Volume",IF(Table1[[#This Row],[rating_count]]&gt;=1000,"Medium Volume","Low Volume"))</f>
        <v>Low Volume</v>
      </c>
      <c r="S35" s="4" t="str">
        <f t="shared" si="5"/>
        <v>No</v>
      </c>
      <c r="T35" t="s">
        <v>336</v>
      </c>
      <c r="U35" t="s">
        <v>337</v>
      </c>
      <c r="V35" t="s">
        <v>338</v>
      </c>
      <c r="W35" t="s">
        <v>339</v>
      </c>
      <c r="X35" t="s">
        <v>340</v>
      </c>
      <c r="Y35" t="s">
        <v>341</v>
      </c>
      <c r="Z35" t="s">
        <v>342</v>
      </c>
      <c r="AA35" t="s">
        <v>343</v>
      </c>
    </row>
    <row r="36" spans="1:27" x14ac:dyDescent="0.3">
      <c r="A36" t="s">
        <v>344</v>
      </c>
      <c r="B36" t="s">
        <v>345</v>
      </c>
      <c r="C36" t="str">
        <f t="shared" si="0"/>
        <v>pTron</v>
      </c>
      <c r="D36" t="s">
        <v>18</v>
      </c>
      <c r="E36" t="str">
        <f>IFERROR(LEFT(Table1[[#This Row],[category]],FIND("|",Table1[[#This Row],[category]])-1),Table1[[#This Row],[category]])</f>
        <v>Computers&amp;Accessories</v>
      </c>
      <c r="F36" t="str">
        <f>IFERROR(MID(Table1[[#This Row],[category]],FIND("|",Table1[[#This Row],[category]])+1,50),"N/A")</f>
        <v>Accessories&amp;Peripherals|Cables&amp;Accessories|Cables|</v>
      </c>
      <c r="G36" s="5">
        <v>199</v>
      </c>
      <c r="H36" s="5" t="str">
        <f t="shared" si="1"/>
        <v>Budget (≤200)</v>
      </c>
      <c r="I36" s="5">
        <v>999</v>
      </c>
      <c r="J36" s="5">
        <f>Table1[[#This Row],[actual_price]]-Table1[[#This Row],[discounted_price]]</f>
        <v>800</v>
      </c>
      <c r="K36" s="12">
        <f t="shared" si="2"/>
        <v>0.80080080080080085</v>
      </c>
      <c r="L36" s="13">
        <v>0.8</v>
      </c>
      <c r="M36" s="1" t="str">
        <f t="shared" si="3"/>
        <v>Very High (70-100%)</v>
      </c>
      <c r="N36">
        <v>3.9</v>
      </c>
      <c r="O36" t="str">
        <f>IF(Table1[[#This Row],[rating]]&gt;=4.5,"Excellent",IF(Table1[[#This Row],[rating]]&gt;=4,"Good",IF(Table1[[#This Row],[rating]]&gt;=3.5,"Average","Below Average")))</f>
        <v>Average</v>
      </c>
      <c r="P36" t="str">
        <f t="shared" si="4"/>
        <v>⭐⭐⭐ Average</v>
      </c>
      <c r="Q36" s="2">
        <v>1075</v>
      </c>
      <c r="R36" s="4" t="str">
        <f>IF(Table1[[#This Row],[rating_count]]&gt;=10000,"High Volume",IF(Table1[[#This Row],[rating_count]]&gt;=1000,"Medium Volume","Low Volume"))</f>
        <v>Medium Volume</v>
      </c>
      <c r="S36" s="4" t="str">
        <f t="shared" si="5"/>
        <v>Yes</v>
      </c>
      <c r="T36" t="s">
        <v>346</v>
      </c>
      <c r="U36" t="s">
        <v>347</v>
      </c>
      <c r="V36" t="s">
        <v>348</v>
      </c>
      <c r="W36" t="s">
        <v>349</v>
      </c>
      <c r="X36" t="s">
        <v>350</v>
      </c>
      <c r="Y36" t="s">
        <v>351</v>
      </c>
      <c r="Z36" t="s">
        <v>352</v>
      </c>
      <c r="AA36" t="s">
        <v>353</v>
      </c>
    </row>
    <row r="37" spans="1:27" x14ac:dyDescent="0.3">
      <c r="A37" t="s">
        <v>354</v>
      </c>
      <c r="B37" t="s">
        <v>355</v>
      </c>
      <c r="C37" t="str">
        <f t="shared" si="0"/>
        <v>pTron</v>
      </c>
      <c r="D37" t="s">
        <v>18</v>
      </c>
      <c r="E37" t="str">
        <f>IFERROR(LEFT(Table1[[#This Row],[category]],FIND("|",Table1[[#This Row],[category]])-1),Table1[[#This Row],[category]])</f>
        <v>Computers&amp;Accessories</v>
      </c>
      <c r="F37" t="str">
        <f>IFERROR(MID(Table1[[#This Row],[category]],FIND("|",Table1[[#This Row],[category]])+1,50),"N/A")</f>
        <v>Accessories&amp;Peripherals|Cables&amp;Accessories|Cables|</v>
      </c>
      <c r="G37" s="5">
        <v>99</v>
      </c>
      <c r="H37" s="5" t="str">
        <f t="shared" si="1"/>
        <v>Budget (≤200)</v>
      </c>
      <c r="I37" s="5">
        <v>667</v>
      </c>
      <c r="J37" s="5">
        <f>Table1[[#This Row],[actual_price]]-Table1[[#This Row],[discounted_price]]</f>
        <v>568</v>
      </c>
      <c r="K37" s="12">
        <f t="shared" si="2"/>
        <v>0.85157421289355317</v>
      </c>
      <c r="L37" s="13">
        <v>0.85</v>
      </c>
      <c r="M37" s="1" t="str">
        <f t="shared" si="3"/>
        <v>Very High (70-100%)</v>
      </c>
      <c r="N37">
        <v>3.9</v>
      </c>
      <c r="O37" t="str">
        <f>IF(Table1[[#This Row],[rating]]&gt;=4.5,"Excellent",IF(Table1[[#This Row],[rating]]&gt;=4,"Good",IF(Table1[[#This Row],[rating]]&gt;=3.5,"Average","Below Average")))</f>
        <v>Average</v>
      </c>
      <c r="P37" t="str">
        <f t="shared" si="4"/>
        <v>⭐⭐⭐ Average</v>
      </c>
      <c r="Q37" s="2">
        <v>24871</v>
      </c>
      <c r="R37" s="4" t="str">
        <f>IF(Table1[[#This Row],[rating_count]]&gt;=10000,"High Volume",IF(Table1[[#This Row],[rating_count]]&gt;=1000,"Medium Volume","Low Volume"))</f>
        <v>High Volume</v>
      </c>
      <c r="S37" s="4" t="str">
        <f t="shared" si="5"/>
        <v>Yes</v>
      </c>
      <c r="T37" t="s">
        <v>356</v>
      </c>
      <c r="U37" t="s">
        <v>70</v>
      </c>
      <c r="V37" t="s">
        <v>71</v>
      </c>
      <c r="W37" t="s">
        <v>72</v>
      </c>
      <c r="X37" t="s">
        <v>73</v>
      </c>
      <c r="Y37" t="s">
        <v>357</v>
      </c>
      <c r="Z37" t="s">
        <v>358</v>
      </c>
      <c r="AA37" t="s">
        <v>359</v>
      </c>
    </row>
    <row r="38" spans="1:27" x14ac:dyDescent="0.3">
      <c r="A38" t="s">
        <v>360</v>
      </c>
      <c r="B38" t="s">
        <v>361</v>
      </c>
      <c r="C38" t="str">
        <f t="shared" si="0"/>
        <v>Amazonbasics</v>
      </c>
      <c r="D38" t="s">
        <v>18</v>
      </c>
      <c r="E38" t="str">
        <f>IFERROR(LEFT(Table1[[#This Row],[category]],FIND("|",Table1[[#This Row],[category]])-1),Table1[[#This Row],[category]])</f>
        <v>Computers&amp;Accessories</v>
      </c>
      <c r="F38" t="str">
        <f>IFERROR(MID(Table1[[#This Row],[category]],FIND("|",Table1[[#This Row],[category]])+1,50),"N/A")</f>
        <v>Accessories&amp;Peripherals|Cables&amp;Accessories|Cables|</v>
      </c>
      <c r="G38" s="5">
        <v>899</v>
      </c>
      <c r="H38" s="5" t="str">
        <f t="shared" si="1"/>
        <v>Mid-Range (501-2000)</v>
      </c>
      <c r="I38" s="5">
        <v>1900</v>
      </c>
      <c r="J38" s="5">
        <f>Table1[[#This Row],[actual_price]]-Table1[[#This Row],[discounted_price]]</f>
        <v>1001</v>
      </c>
      <c r="K38" s="12">
        <f t="shared" si="2"/>
        <v>0.52684210526315789</v>
      </c>
      <c r="L38" s="13">
        <v>0.53</v>
      </c>
      <c r="M38" s="1" t="str">
        <f t="shared" si="3"/>
        <v>High (50-69%)</v>
      </c>
      <c r="N38">
        <v>4.4000000000000004</v>
      </c>
      <c r="O38" t="str">
        <f>IF(Table1[[#This Row],[rating]]&gt;=4.5,"Excellent",IF(Table1[[#This Row],[rating]]&gt;=4,"Good",IF(Table1[[#This Row],[rating]]&gt;=3.5,"Average","Below Average")))</f>
        <v>Good</v>
      </c>
      <c r="P38" t="str">
        <f t="shared" si="4"/>
        <v>⭐⭐⭐⭐ Good</v>
      </c>
      <c r="Q38" s="2">
        <v>13552</v>
      </c>
      <c r="R38" s="4" t="str">
        <f>IF(Table1[[#This Row],[rating_count]]&gt;=10000,"High Volume",IF(Table1[[#This Row],[rating_count]]&gt;=1000,"Medium Volume","Low Volume"))</f>
        <v>High Volume</v>
      </c>
      <c r="S38" s="4" t="str">
        <f t="shared" si="5"/>
        <v>Yes</v>
      </c>
      <c r="T38" t="s">
        <v>362</v>
      </c>
      <c r="U38" t="s">
        <v>363</v>
      </c>
      <c r="V38" t="s">
        <v>364</v>
      </c>
      <c r="W38" t="s">
        <v>365</v>
      </c>
      <c r="X38" t="s">
        <v>366</v>
      </c>
      <c r="Y38" t="s">
        <v>367</v>
      </c>
      <c r="Z38" t="s">
        <v>368</v>
      </c>
      <c r="AA38" t="s">
        <v>369</v>
      </c>
    </row>
    <row r="39" spans="1:27" x14ac:dyDescent="0.3">
      <c r="A39" t="s">
        <v>370</v>
      </c>
      <c r="B39" t="s">
        <v>371</v>
      </c>
      <c r="C39" t="str">
        <f t="shared" si="0"/>
        <v>Sounce</v>
      </c>
      <c r="D39" t="s">
        <v>18</v>
      </c>
      <c r="E39" t="str">
        <f>IFERROR(LEFT(Table1[[#This Row],[category]],FIND("|",Table1[[#This Row],[category]])-1),Table1[[#This Row],[category]])</f>
        <v>Computers&amp;Accessories</v>
      </c>
      <c r="F39" t="str">
        <f>IFERROR(MID(Table1[[#This Row],[category]],FIND("|",Table1[[#This Row],[category]])+1,50),"N/A")</f>
        <v>Accessories&amp;Peripherals|Cables&amp;Accessories|Cables|</v>
      </c>
      <c r="G39" s="5">
        <v>199</v>
      </c>
      <c r="H39" s="5" t="str">
        <f t="shared" si="1"/>
        <v>Budget (≤200)</v>
      </c>
      <c r="I39" s="5">
        <v>999</v>
      </c>
      <c r="J39" s="5">
        <f>Table1[[#This Row],[actual_price]]-Table1[[#This Row],[discounted_price]]</f>
        <v>800</v>
      </c>
      <c r="K39" s="12">
        <f t="shared" si="2"/>
        <v>0.80080080080080085</v>
      </c>
      <c r="L39" s="13">
        <v>0.8</v>
      </c>
      <c r="M39" s="1" t="str">
        <f t="shared" si="3"/>
        <v>Very High (70-100%)</v>
      </c>
      <c r="N39">
        <v>4</v>
      </c>
      <c r="O39" t="str">
        <f>IF(Table1[[#This Row],[rating]]&gt;=4.5,"Excellent",IF(Table1[[#This Row],[rating]]&gt;=4,"Good",IF(Table1[[#This Row],[rating]]&gt;=3.5,"Average","Below Average")))</f>
        <v>Good</v>
      </c>
      <c r="P39" t="str">
        <f t="shared" si="4"/>
        <v>⭐⭐⭐⭐ Good</v>
      </c>
      <c r="Q39">
        <v>576</v>
      </c>
      <c r="R39" s="4" t="str">
        <f>IF(Table1[[#This Row],[rating_count]]&gt;=10000,"High Volume",IF(Table1[[#This Row],[rating_count]]&gt;=1000,"Medium Volume","Low Volume"))</f>
        <v>Low Volume</v>
      </c>
      <c r="S39" s="4" t="str">
        <f t="shared" si="5"/>
        <v>Yes</v>
      </c>
      <c r="T39" t="s">
        <v>372</v>
      </c>
      <c r="U39" t="s">
        <v>373</v>
      </c>
      <c r="V39" t="s">
        <v>374</v>
      </c>
      <c r="W39" t="s">
        <v>375</v>
      </c>
      <c r="X39" t="s">
        <v>376</v>
      </c>
      <c r="Y39" t="s">
        <v>377</v>
      </c>
      <c r="Z39" t="s">
        <v>378</v>
      </c>
      <c r="AA39" t="s">
        <v>379</v>
      </c>
    </row>
    <row r="40" spans="1:27" x14ac:dyDescent="0.3">
      <c r="A40" t="s">
        <v>380</v>
      </c>
      <c r="B40" t="s">
        <v>381</v>
      </c>
      <c r="C40" t="str">
        <f t="shared" si="0"/>
        <v>OnePlus</v>
      </c>
      <c r="D40" t="s">
        <v>170</v>
      </c>
      <c r="E40" t="str">
        <f>IFERROR(LEFT(Table1[[#This Row],[category]],FIND("|",Table1[[#This Row],[category]])-1),Table1[[#This Row],[category]])</f>
        <v>Electronics</v>
      </c>
      <c r="F40" t="str">
        <f>IFERROR(MID(Table1[[#This Row],[category]],FIND("|",Table1[[#This Row],[category]])+1,50),"N/A")</f>
        <v>HomeTheater,TV&amp;Video|Televisions|SmartTelevisions</v>
      </c>
      <c r="G40" s="5">
        <v>32999</v>
      </c>
      <c r="H40" s="5" t="str">
        <f t="shared" si="1"/>
        <v>Premium (&gt;2000)</v>
      </c>
      <c r="I40" s="5">
        <v>45999</v>
      </c>
      <c r="J40" s="5">
        <f>Table1[[#This Row],[actual_price]]-Table1[[#This Row],[discounted_price]]</f>
        <v>13000</v>
      </c>
      <c r="K40" s="12">
        <f t="shared" si="2"/>
        <v>0.28261483945303156</v>
      </c>
      <c r="L40" s="13">
        <v>0.28000000000000003</v>
      </c>
      <c r="M40" s="1" t="str">
        <f t="shared" si="3"/>
        <v>Moderate (25-49%)</v>
      </c>
      <c r="N40">
        <v>4.2</v>
      </c>
      <c r="O40" t="str">
        <f>IF(Table1[[#This Row],[rating]]&gt;=4.5,"Excellent",IF(Table1[[#This Row],[rating]]&gt;=4,"Good",IF(Table1[[#This Row],[rating]]&gt;=3.5,"Average","Below Average")))</f>
        <v>Good</v>
      </c>
      <c r="P40" t="str">
        <f t="shared" si="4"/>
        <v>⭐⭐⭐⭐ Good</v>
      </c>
      <c r="Q40" s="2">
        <v>7298</v>
      </c>
      <c r="R40" s="4" t="str">
        <f>IF(Table1[[#This Row],[rating_count]]&gt;=10000,"High Volume",IF(Table1[[#This Row],[rating_count]]&gt;=1000,"Medium Volume","Low Volume"))</f>
        <v>Medium Volume</v>
      </c>
      <c r="S40" s="4" t="str">
        <f t="shared" si="5"/>
        <v>Yes</v>
      </c>
      <c r="T40" t="s">
        <v>382</v>
      </c>
      <c r="U40" t="s">
        <v>383</v>
      </c>
      <c r="V40" t="s">
        <v>384</v>
      </c>
      <c r="W40" t="s">
        <v>385</v>
      </c>
      <c r="X40" t="s">
        <v>386</v>
      </c>
      <c r="Y40" t="s">
        <v>387</v>
      </c>
      <c r="Z40" t="s">
        <v>388</v>
      </c>
      <c r="AA40" t="s">
        <v>389</v>
      </c>
    </row>
    <row r="41" spans="1:27" x14ac:dyDescent="0.3">
      <c r="A41" t="s">
        <v>390</v>
      </c>
      <c r="B41" t="s">
        <v>391</v>
      </c>
      <c r="C41" t="str">
        <f t="shared" si="0"/>
        <v>Duracell</v>
      </c>
      <c r="D41" t="s">
        <v>18</v>
      </c>
      <c r="E41" t="str">
        <f>IFERROR(LEFT(Table1[[#This Row],[category]],FIND("|",Table1[[#This Row],[category]])-1),Table1[[#This Row],[category]])</f>
        <v>Computers&amp;Accessories</v>
      </c>
      <c r="F41" t="str">
        <f>IFERROR(MID(Table1[[#This Row],[category]],FIND("|",Table1[[#This Row],[category]])+1,50),"N/A")</f>
        <v>Accessories&amp;Peripherals|Cables&amp;Accessories|Cables|</v>
      </c>
      <c r="G41" s="5">
        <v>970</v>
      </c>
      <c r="H41" s="5" t="str">
        <f t="shared" si="1"/>
        <v>Mid-Range (501-2000)</v>
      </c>
      <c r="I41" s="5">
        <v>1999</v>
      </c>
      <c r="J41" s="5">
        <f>Table1[[#This Row],[actual_price]]-Table1[[#This Row],[discounted_price]]</f>
        <v>1029</v>
      </c>
      <c r="K41" s="12">
        <f t="shared" si="2"/>
        <v>0.51475737868934468</v>
      </c>
      <c r="L41" s="13">
        <v>0.51</v>
      </c>
      <c r="M41" s="1" t="str">
        <f t="shared" si="3"/>
        <v>High (50-69%)</v>
      </c>
      <c r="N41">
        <v>4.2</v>
      </c>
      <c r="O41" t="str">
        <f>IF(Table1[[#This Row],[rating]]&gt;=4.5,"Excellent",IF(Table1[[#This Row],[rating]]&gt;=4,"Good",IF(Table1[[#This Row],[rating]]&gt;=3.5,"Average","Below Average")))</f>
        <v>Good</v>
      </c>
      <c r="P41" t="str">
        <f t="shared" si="4"/>
        <v>⭐⭐⭐⭐ Good</v>
      </c>
      <c r="Q41">
        <v>462</v>
      </c>
      <c r="R41" s="4" t="str">
        <f>IF(Table1[[#This Row],[rating_count]]&gt;=10000,"High Volume",IF(Table1[[#This Row],[rating_count]]&gt;=1000,"Medium Volume","Low Volume"))</f>
        <v>Low Volume</v>
      </c>
      <c r="S41" s="4" t="str">
        <f t="shared" si="5"/>
        <v>No</v>
      </c>
      <c r="T41" t="s">
        <v>392</v>
      </c>
      <c r="U41" t="s">
        <v>393</v>
      </c>
      <c r="V41" t="s">
        <v>394</v>
      </c>
      <c r="W41" t="s">
        <v>395</v>
      </c>
      <c r="X41" t="s">
        <v>396</v>
      </c>
      <c r="Y41" t="s">
        <v>397</v>
      </c>
      <c r="Z41" t="s">
        <v>398</v>
      </c>
      <c r="AA41" t="s">
        <v>399</v>
      </c>
    </row>
    <row r="42" spans="1:27" x14ac:dyDescent="0.3">
      <c r="A42" t="s">
        <v>400</v>
      </c>
      <c r="B42" t="s">
        <v>401</v>
      </c>
      <c r="C42" t="str">
        <f t="shared" si="0"/>
        <v>AmazonBasics</v>
      </c>
      <c r="D42" t="s">
        <v>18</v>
      </c>
      <c r="E42" t="str">
        <f>IFERROR(LEFT(Table1[[#This Row],[category]],FIND("|",Table1[[#This Row],[category]])-1),Table1[[#This Row],[category]])</f>
        <v>Computers&amp;Accessories</v>
      </c>
      <c r="F42" t="str">
        <f>IFERROR(MID(Table1[[#This Row],[category]],FIND("|",Table1[[#This Row],[category]])+1,50),"N/A")</f>
        <v>Accessories&amp;Peripherals|Cables&amp;Accessories|Cables|</v>
      </c>
      <c r="G42" s="5">
        <v>209</v>
      </c>
      <c r="H42" s="5" t="str">
        <f t="shared" si="1"/>
        <v>Economy (201-500)</v>
      </c>
      <c r="I42" s="5">
        <v>695</v>
      </c>
      <c r="J42" s="5">
        <f>Table1[[#This Row],[actual_price]]-Table1[[#This Row],[discounted_price]]</f>
        <v>486</v>
      </c>
      <c r="K42" s="12">
        <f t="shared" si="2"/>
        <v>0.69928057553956835</v>
      </c>
      <c r="L42" s="13">
        <v>0.7</v>
      </c>
      <c r="M42" s="1" t="str">
        <f t="shared" si="3"/>
        <v>Very High (70-100%)</v>
      </c>
      <c r="N42">
        <v>4.5</v>
      </c>
      <c r="O42" t="str">
        <f>IF(Table1[[#This Row],[rating]]&gt;=4.5,"Excellent",IF(Table1[[#This Row],[rating]]&gt;=4,"Good",IF(Table1[[#This Row],[rating]]&gt;=3.5,"Average","Below Average")))</f>
        <v>Excellent</v>
      </c>
      <c r="P42" t="str">
        <f t="shared" si="4"/>
        <v>⭐⭐⭐⭐⭐ Excellent</v>
      </c>
      <c r="Q42" s="2">
        <v>107687</v>
      </c>
      <c r="R42" s="4" t="str">
        <f>IF(Table1[[#This Row],[rating_count]]&gt;=10000,"High Volume",IF(Table1[[#This Row],[rating_count]]&gt;=1000,"Medium Volume","Low Volume"))</f>
        <v>High Volume</v>
      </c>
      <c r="S42" s="4" t="str">
        <f t="shared" si="5"/>
        <v>Yes</v>
      </c>
      <c r="T42" t="s">
        <v>402</v>
      </c>
      <c r="U42" t="s">
        <v>403</v>
      </c>
      <c r="V42" t="s">
        <v>404</v>
      </c>
      <c r="W42" t="s">
        <v>405</v>
      </c>
      <c r="X42" t="s">
        <v>406</v>
      </c>
      <c r="Y42" t="s">
        <v>407</v>
      </c>
      <c r="Z42" t="s">
        <v>408</v>
      </c>
      <c r="AA42" t="s">
        <v>409</v>
      </c>
    </row>
    <row r="43" spans="1:27" x14ac:dyDescent="0.3">
      <c r="A43" t="s">
        <v>410</v>
      </c>
      <c r="B43" t="s">
        <v>411</v>
      </c>
      <c r="C43" t="str">
        <f t="shared" si="0"/>
        <v>Mi</v>
      </c>
      <c r="D43" t="s">
        <v>170</v>
      </c>
      <c r="E43" t="str">
        <f>IFERROR(LEFT(Table1[[#This Row],[category]],FIND("|",Table1[[#This Row],[category]])-1),Table1[[#This Row],[category]])</f>
        <v>Electronics</v>
      </c>
      <c r="F43" t="str">
        <f>IFERROR(MID(Table1[[#This Row],[category]],FIND("|",Table1[[#This Row],[category]])+1,50),"N/A")</f>
        <v>HomeTheater,TV&amp;Video|Televisions|SmartTelevisions</v>
      </c>
      <c r="G43" s="5">
        <v>19999</v>
      </c>
      <c r="H43" s="5" t="str">
        <f t="shared" si="1"/>
        <v>Premium (&gt;2000)</v>
      </c>
      <c r="I43" s="5">
        <v>34999</v>
      </c>
      <c r="J43" s="5">
        <f>Table1[[#This Row],[actual_price]]-Table1[[#This Row],[discounted_price]]</f>
        <v>15000</v>
      </c>
      <c r="K43" s="12">
        <f t="shared" si="2"/>
        <v>0.428583673819252</v>
      </c>
      <c r="L43" s="13">
        <v>0.43</v>
      </c>
      <c r="M43" s="1" t="str">
        <f t="shared" si="3"/>
        <v>Moderate (25-49%)</v>
      </c>
      <c r="N43">
        <v>4.3</v>
      </c>
      <c r="O43" t="str">
        <f>IF(Table1[[#This Row],[rating]]&gt;=4.5,"Excellent",IF(Table1[[#This Row],[rating]]&gt;=4,"Good",IF(Table1[[#This Row],[rating]]&gt;=3.5,"Average","Below Average")))</f>
        <v>Good</v>
      </c>
      <c r="P43" t="str">
        <f t="shared" si="4"/>
        <v>⭐⭐⭐⭐ Good</v>
      </c>
      <c r="Q43" s="2">
        <v>27151</v>
      </c>
      <c r="R43" s="4" t="str">
        <f>IF(Table1[[#This Row],[rating_count]]&gt;=10000,"High Volume",IF(Table1[[#This Row],[rating_count]]&gt;=1000,"Medium Volume","Low Volume"))</f>
        <v>High Volume</v>
      </c>
      <c r="S43" s="4" t="str">
        <f t="shared" si="5"/>
        <v>Yes</v>
      </c>
      <c r="T43" t="s">
        <v>412</v>
      </c>
      <c r="U43" t="s">
        <v>413</v>
      </c>
      <c r="V43" t="s">
        <v>414</v>
      </c>
      <c r="W43" t="s">
        <v>415</v>
      </c>
      <c r="X43" t="s">
        <v>416</v>
      </c>
      <c r="Y43" t="s">
        <v>417</v>
      </c>
      <c r="Z43" t="s">
        <v>418</v>
      </c>
      <c r="AA43" t="s">
        <v>419</v>
      </c>
    </row>
    <row r="44" spans="1:27" x14ac:dyDescent="0.3">
      <c r="A44" t="s">
        <v>420</v>
      </c>
      <c r="B44" t="s">
        <v>421</v>
      </c>
      <c r="C44" t="str">
        <f t="shared" si="0"/>
        <v>Wayona</v>
      </c>
      <c r="D44" t="s">
        <v>18</v>
      </c>
      <c r="E44" t="str">
        <f>IFERROR(LEFT(Table1[[#This Row],[category]],FIND("|",Table1[[#This Row],[category]])-1),Table1[[#This Row],[category]])</f>
        <v>Computers&amp;Accessories</v>
      </c>
      <c r="F44" t="str">
        <f>IFERROR(MID(Table1[[#This Row],[category]],FIND("|",Table1[[#This Row],[category]])+1,50),"N/A")</f>
        <v>Accessories&amp;Peripherals|Cables&amp;Accessories|Cables|</v>
      </c>
      <c r="G44" s="5">
        <v>399</v>
      </c>
      <c r="H44" s="5" t="str">
        <f t="shared" si="1"/>
        <v>Economy (201-500)</v>
      </c>
      <c r="I44" s="5">
        <v>1099</v>
      </c>
      <c r="J44" s="5">
        <f>Table1[[#This Row],[actual_price]]-Table1[[#This Row],[discounted_price]]</f>
        <v>700</v>
      </c>
      <c r="K44" s="12">
        <f t="shared" si="2"/>
        <v>0.63694267515923564</v>
      </c>
      <c r="L44" s="13">
        <v>0.64</v>
      </c>
      <c r="M44" s="1" t="str">
        <f t="shared" si="3"/>
        <v>High (50-69%)</v>
      </c>
      <c r="N44">
        <v>4.2</v>
      </c>
      <c r="O44" t="str">
        <f>IF(Table1[[#This Row],[rating]]&gt;=4.5,"Excellent",IF(Table1[[#This Row],[rating]]&gt;=4,"Good",IF(Table1[[#This Row],[rating]]&gt;=3.5,"Average","Below Average")))</f>
        <v>Good</v>
      </c>
      <c r="P44" t="str">
        <f t="shared" si="4"/>
        <v>⭐⭐⭐⭐ Good</v>
      </c>
      <c r="Q44" s="2">
        <v>24269</v>
      </c>
      <c r="R44" s="4" t="str">
        <f>IF(Table1[[#This Row],[rating_count]]&gt;=10000,"High Volume",IF(Table1[[#This Row],[rating_count]]&gt;=1000,"Medium Volume","Low Volume"))</f>
        <v>High Volume</v>
      </c>
      <c r="S44" s="4" t="str">
        <f t="shared" si="5"/>
        <v>Yes</v>
      </c>
      <c r="T44" t="s">
        <v>422</v>
      </c>
      <c r="U44" t="s">
        <v>20</v>
      </c>
      <c r="V44" t="s">
        <v>21</v>
      </c>
      <c r="W44" t="s">
        <v>22</v>
      </c>
      <c r="X44" t="s">
        <v>23</v>
      </c>
      <c r="Y44" t="s">
        <v>24</v>
      </c>
      <c r="Z44" t="s">
        <v>423</v>
      </c>
      <c r="AA44" t="s">
        <v>424</v>
      </c>
    </row>
    <row r="45" spans="1:27" x14ac:dyDescent="0.3">
      <c r="A45" t="s">
        <v>425</v>
      </c>
      <c r="B45" t="s">
        <v>426</v>
      </c>
      <c r="C45" t="str">
        <f t="shared" si="0"/>
        <v>TP-Link</v>
      </c>
      <c r="D45" t="s">
        <v>99</v>
      </c>
      <c r="E45" t="str">
        <f>IFERROR(LEFT(Table1[[#This Row],[category]],FIND("|",Table1[[#This Row],[category]])-1),Table1[[#This Row],[category]])</f>
        <v>Computers&amp;Accessories</v>
      </c>
      <c r="F45" t="str">
        <f>IFERROR(MID(Table1[[#This Row],[category]],FIND("|",Table1[[#This Row],[category]])+1,50),"N/A")</f>
        <v>NetworkingDevices|NetworkAdapters|WirelessUSBAdapt</v>
      </c>
      <c r="G45" s="5">
        <v>999</v>
      </c>
      <c r="H45" s="5" t="str">
        <f t="shared" si="1"/>
        <v>Mid-Range (501-2000)</v>
      </c>
      <c r="I45" s="5">
        <v>1599</v>
      </c>
      <c r="J45" s="5">
        <f>Table1[[#This Row],[actual_price]]-Table1[[#This Row],[discounted_price]]</f>
        <v>600</v>
      </c>
      <c r="K45" s="12">
        <f t="shared" si="2"/>
        <v>0.37523452157598497</v>
      </c>
      <c r="L45" s="13">
        <v>0.38</v>
      </c>
      <c r="M45" s="1" t="str">
        <f t="shared" si="3"/>
        <v>Moderate (25-49%)</v>
      </c>
      <c r="N45">
        <v>4.3</v>
      </c>
      <c r="O45" t="str">
        <f>IF(Table1[[#This Row],[rating]]&gt;=4.5,"Excellent",IF(Table1[[#This Row],[rating]]&gt;=4,"Good",IF(Table1[[#This Row],[rating]]&gt;=3.5,"Average","Below Average")))</f>
        <v>Good</v>
      </c>
      <c r="P45" t="str">
        <f t="shared" si="4"/>
        <v>⭐⭐⭐⭐ Good</v>
      </c>
      <c r="Q45" s="2">
        <v>12093</v>
      </c>
      <c r="R45" s="4" t="str">
        <f>IF(Table1[[#This Row],[rating_count]]&gt;=10000,"High Volume",IF(Table1[[#This Row],[rating_count]]&gt;=1000,"Medium Volume","Low Volume"))</f>
        <v>High Volume</v>
      </c>
      <c r="S45" s="4" t="str">
        <f t="shared" si="5"/>
        <v>Yes</v>
      </c>
      <c r="T45" t="s">
        <v>427</v>
      </c>
      <c r="U45" t="s">
        <v>428</v>
      </c>
      <c r="V45" t="s">
        <v>429</v>
      </c>
      <c r="W45" t="s">
        <v>430</v>
      </c>
      <c r="X45" t="s">
        <v>431</v>
      </c>
      <c r="Y45" t="s">
        <v>432</v>
      </c>
      <c r="Z45" t="s">
        <v>433</v>
      </c>
      <c r="AA45" t="s">
        <v>434</v>
      </c>
    </row>
    <row r="46" spans="1:27" x14ac:dyDescent="0.3">
      <c r="A46" t="s">
        <v>435</v>
      </c>
      <c r="B46" t="s">
        <v>436</v>
      </c>
      <c r="C46" t="str">
        <f t="shared" si="0"/>
        <v>FLiX</v>
      </c>
      <c r="D46" t="s">
        <v>18</v>
      </c>
      <c r="E46" t="str">
        <f>IFERROR(LEFT(Table1[[#This Row],[category]],FIND("|",Table1[[#This Row],[category]])-1),Table1[[#This Row],[category]])</f>
        <v>Computers&amp;Accessories</v>
      </c>
      <c r="F46" t="str">
        <f>IFERROR(MID(Table1[[#This Row],[category]],FIND("|",Table1[[#This Row],[category]])+1,50),"N/A")</f>
        <v>Accessories&amp;Peripherals|Cables&amp;Accessories|Cables|</v>
      </c>
      <c r="G46" s="5">
        <v>59</v>
      </c>
      <c r="H46" s="5" t="str">
        <f t="shared" si="1"/>
        <v>Budget (≤200)</v>
      </c>
      <c r="I46" s="5">
        <v>199</v>
      </c>
      <c r="J46" s="5">
        <f>Table1[[#This Row],[actual_price]]-Table1[[#This Row],[discounted_price]]</f>
        <v>140</v>
      </c>
      <c r="K46" s="12">
        <f t="shared" si="2"/>
        <v>0.70351758793969854</v>
      </c>
      <c r="L46" s="13">
        <v>0.7</v>
      </c>
      <c r="M46" s="1" t="str">
        <f t="shared" si="3"/>
        <v>Very High (70-100%)</v>
      </c>
      <c r="N46">
        <v>4</v>
      </c>
      <c r="O46" t="str">
        <f>IF(Table1[[#This Row],[rating]]&gt;=4.5,"Excellent",IF(Table1[[#This Row],[rating]]&gt;=4,"Good",IF(Table1[[#This Row],[rating]]&gt;=3.5,"Average","Below Average")))</f>
        <v>Good</v>
      </c>
      <c r="P46" t="str">
        <f t="shared" si="4"/>
        <v>⭐⭐⭐⭐ Good</v>
      </c>
      <c r="Q46" s="2">
        <v>9378</v>
      </c>
      <c r="R46" s="4" t="str">
        <f>IF(Table1[[#This Row],[rating_count]]&gt;=10000,"High Volume",IF(Table1[[#This Row],[rating_count]]&gt;=1000,"Medium Volume","Low Volume"))</f>
        <v>Medium Volume</v>
      </c>
      <c r="S46" s="4" t="str">
        <f t="shared" si="5"/>
        <v>Yes</v>
      </c>
      <c r="T46" t="s">
        <v>437</v>
      </c>
      <c r="U46" t="s">
        <v>237</v>
      </c>
      <c r="V46" t="s">
        <v>238</v>
      </c>
      <c r="W46" t="s">
        <v>239</v>
      </c>
      <c r="X46" t="s">
        <v>240</v>
      </c>
      <c r="Y46" t="s">
        <v>241</v>
      </c>
      <c r="Z46" t="s">
        <v>438</v>
      </c>
      <c r="AA46" t="s">
        <v>439</v>
      </c>
    </row>
    <row r="47" spans="1:27" x14ac:dyDescent="0.3">
      <c r="A47" t="s">
        <v>440</v>
      </c>
      <c r="B47" t="s">
        <v>441</v>
      </c>
      <c r="C47" t="str">
        <f t="shared" si="0"/>
        <v>Wecool</v>
      </c>
      <c r="D47" t="s">
        <v>18</v>
      </c>
      <c r="E47" t="str">
        <f>IFERROR(LEFT(Table1[[#This Row],[category]],FIND("|",Table1[[#This Row],[category]])-1),Table1[[#This Row],[category]])</f>
        <v>Computers&amp;Accessories</v>
      </c>
      <c r="F47" t="str">
        <f>IFERROR(MID(Table1[[#This Row],[category]],FIND("|",Table1[[#This Row],[category]])+1,50),"N/A")</f>
        <v>Accessories&amp;Peripherals|Cables&amp;Accessories|Cables|</v>
      </c>
      <c r="G47" s="5">
        <v>333</v>
      </c>
      <c r="H47" s="5" t="str">
        <f t="shared" si="1"/>
        <v>Economy (201-500)</v>
      </c>
      <c r="I47" s="5">
        <v>999</v>
      </c>
      <c r="J47" s="5">
        <f>Table1[[#This Row],[actual_price]]-Table1[[#This Row],[discounted_price]]</f>
        <v>666</v>
      </c>
      <c r="K47" s="12">
        <f t="shared" si="2"/>
        <v>0.66666666666666663</v>
      </c>
      <c r="L47" s="13">
        <v>0.67</v>
      </c>
      <c r="M47" s="1" t="str">
        <f t="shared" si="3"/>
        <v>High (50-69%)</v>
      </c>
      <c r="N47">
        <v>3.3</v>
      </c>
      <c r="O47" t="str">
        <f>IF(Table1[[#This Row],[rating]]&gt;=4.5,"Excellent",IF(Table1[[#This Row],[rating]]&gt;=4,"Good",IF(Table1[[#This Row],[rating]]&gt;=3.5,"Average","Below Average")))</f>
        <v>Below Average</v>
      </c>
      <c r="P47" t="str">
        <f t="shared" si="4"/>
        <v>⭐⭐ Below Avg</v>
      </c>
      <c r="Q47" s="2">
        <v>9792</v>
      </c>
      <c r="R47" s="4" t="str">
        <f>IF(Table1[[#This Row],[rating_count]]&gt;=10000,"High Volume",IF(Table1[[#This Row],[rating_count]]&gt;=1000,"Medium Volume","Low Volume"))</f>
        <v>Medium Volume</v>
      </c>
      <c r="S47" s="4" t="str">
        <f t="shared" si="5"/>
        <v>Yes</v>
      </c>
      <c r="T47" t="s">
        <v>442</v>
      </c>
      <c r="U47" t="s">
        <v>443</v>
      </c>
      <c r="V47" t="s">
        <v>444</v>
      </c>
      <c r="W47" t="s">
        <v>445</v>
      </c>
      <c r="X47" t="s">
        <v>446</v>
      </c>
      <c r="Y47" t="s">
        <v>447</v>
      </c>
      <c r="Z47" t="s">
        <v>448</v>
      </c>
      <c r="AA47" t="s">
        <v>449</v>
      </c>
    </row>
    <row r="48" spans="1:27" x14ac:dyDescent="0.3">
      <c r="A48" t="s">
        <v>450</v>
      </c>
      <c r="B48" t="s">
        <v>451</v>
      </c>
      <c r="C48" t="str">
        <f t="shared" si="0"/>
        <v>D-Link</v>
      </c>
      <c r="D48" t="s">
        <v>99</v>
      </c>
      <c r="E48" t="str">
        <f>IFERROR(LEFT(Table1[[#This Row],[category]],FIND("|",Table1[[#This Row],[category]])-1),Table1[[#This Row],[category]])</f>
        <v>Computers&amp;Accessories</v>
      </c>
      <c r="F48" t="str">
        <f>IFERROR(MID(Table1[[#This Row],[category]],FIND("|",Table1[[#This Row],[category]])+1,50),"N/A")</f>
        <v>NetworkingDevices|NetworkAdapters|WirelessUSBAdapt</v>
      </c>
      <c r="G48" s="5">
        <v>507</v>
      </c>
      <c r="H48" s="5" t="str">
        <f t="shared" si="1"/>
        <v>Mid-Range (501-2000)</v>
      </c>
      <c r="I48" s="5">
        <v>1208</v>
      </c>
      <c r="J48" s="5">
        <f>Table1[[#This Row],[actual_price]]-Table1[[#This Row],[discounted_price]]</f>
        <v>701</v>
      </c>
      <c r="K48" s="12">
        <f t="shared" si="2"/>
        <v>0.58029801324503316</v>
      </c>
      <c r="L48" s="13">
        <v>0.57999999999999996</v>
      </c>
      <c r="M48" s="1" t="str">
        <f t="shared" si="3"/>
        <v>High (50-69%)</v>
      </c>
      <c r="N48">
        <v>4.0999999999999996</v>
      </c>
      <c r="O48" t="str">
        <f>IF(Table1[[#This Row],[rating]]&gt;=4.5,"Excellent",IF(Table1[[#This Row],[rating]]&gt;=4,"Good",IF(Table1[[#This Row],[rating]]&gt;=3.5,"Average","Below Average")))</f>
        <v>Good</v>
      </c>
      <c r="P48" t="str">
        <f t="shared" si="4"/>
        <v>⭐⭐⭐⭐ Good</v>
      </c>
      <c r="Q48" s="2">
        <v>8131</v>
      </c>
      <c r="R48" s="4" t="str">
        <f>IF(Table1[[#This Row],[rating_count]]&gt;=10000,"High Volume",IF(Table1[[#This Row],[rating_count]]&gt;=1000,"Medium Volume","Low Volume"))</f>
        <v>Medium Volume</v>
      </c>
      <c r="S48" s="4" t="str">
        <f t="shared" si="5"/>
        <v>Yes</v>
      </c>
      <c r="T48" t="s">
        <v>452</v>
      </c>
      <c r="U48" t="s">
        <v>453</v>
      </c>
      <c r="V48" t="s">
        <v>454</v>
      </c>
      <c r="W48" t="s">
        <v>455</v>
      </c>
      <c r="X48" t="s">
        <v>456</v>
      </c>
      <c r="Y48" t="s">
        <v>457</v>
      </c>
      <c r="Z48" t="s">
        <v>458</v>
      </c>
      <c r="AA48" t="s">
        <v>459</v>
      </c>
    </row>
    <row r="49" spans="1:27" x14ac:dyDescent="0.3">
      <c r="A49" t="s">
        <v>460</v>
      </c>
      <c r="B49" t="s">
        <v>461</v>
      </c>
      <c r="C49" t="str">
        <f t="shared" si="0"/>
        <v>Amazon</v>
      </c>
      <c r="D49" t="s">
        <v>130</v>
      </c>
      <c r="E49" t="str">
        <f>IFERROR(LEFT(Table1[[#This Row],[category]],FIND("|",Table1[[#This Row],[category]])-1),Table1[[#This Row],[category]])</f>
        <v>Electronics</v>
      </c>
      <c r="F49" t="str">
        <f>IFERROR(MID(Table1[[#This Row],[category]],FIND("|",Table1[[#This Row],[category]])+1,50),"N/A")</f>
        <v>HomeTheater,TV&amp;Video|Accessories|Cables|HDMICables</v>
      </c>
      <c r="G49" s="5">
        <v>309</v>
      </c>
      <c r="H49" s="5" t="str">
        <f t="shared" si="1"/>
        <v>Economy (201-500)</v>
      </c>
      <c r="I49" s="5">
        <v>475</v>
      </c>
      <c r="J49" s="5">
        <f>Table1[[#This Row],[actual_price]]-Table1[[#This Row],[discounted_price]]</f>
        <v>166</v>
      </c>
      <c r="K49" s="12">
        <f t="shared" si="2"/>
        <v>0.34947368421052633</v>
      </c>
      <c r="L49" s="13">
        <v>0.35</v>
      </c>
      <c r="M49" s="1" t="str">
        <f t="shared" si="3"/>
        <v>Moderate (25-49%)</v>
      </c>
      <c r="N49">
        <v>4.4000000000000004</v>
      </c>
      <c r="O49" t="str">
        <f>IF(Table1[[#This Row],[rating]]&gt;=4.5,"Excellent",IF(Table1[[#This Row],[rating]]&gt;=4,"Good",IF(Table1[[#This Row],[rating]]&gt;=3.5,"Average","Below Average")))</f>
        <v>Good</v>
      </c>
      <c r="P49" t="str">
        <f t="shared" si="4"/>
        <v>⭐⭐⭐⭐ Good</v>
      </c>
      <c r="Q49" s="2">
        <v>426973</v>
      </c>
      <c r="R49" s="4" t="str">
        <f>IF(Table1[[#This Row],[rating_count]]&gt;=10000,"High Volume",IF(Table1[[#This Row],[rating_count]]&gt;=1000,"Medium Volume","Low Volume"))</f>
        <v>High Volume</v>
      </c>
      <c r="S49" s="4" t="str">
        <f t="shared" si="5"/>
        <v>Yes</v>
      </c>
      <c r="T49" t="s">
        <v>462</v>
      </c>
      <c r="U49" t="s">
        <v>132</v>
      </c>
      <c r="V49" t="s">
        <v>133</v>
      </c>
      <c r="W49" t="s">
        <v>134</v>
      </c>
      <c r="X49" t="s">
        <v>135</v>
      </c>
      <c r="Y49" t="s">
        <v>136</v>
      </c>
      <c r="Z49" t="s">
        <v>463</v>
      </c>
      <c r="AA49" t="s">
        <v>464</v>
      </c>
    </row>
    <row r="50" spans="1:27" x14ac:dyDescent="0.3">
      <c r="A50" t="s">
        <v>465</v>
      </c>
      <c r="B50" t="s">
        <v>466</v>
      </c>
      <c r="C50" t="str">
        <f t="shared" si="0"/>
        <v>7SEVENÂ®</v>
      </c>
      <c r="D50" t="s">
        <v>467</v>
      </c>
      <c r="E50" t="str">
        <f>IFERROR(LEFT(Table1[[#This Row],[category]],FIND("|",Table1[[#This Row],[category]])-1),Table1[[#This Row],[category]])</f>
        <v>Electronics</v>
      </c>
      <c r="F50" t="str">
        <f>IFERROR(MID(Table1[[#This Row],[category]],FIND("|",Table1[[#This Row],[category]])+1,50),"N/A")</f>
        <v>HomeTheater,TV&amp;Video|Accessories|RemoteControls</v>
      </c>
      <c r="G50" s="5">
        <v>399</v>
      </c>
      <c r="H50" s="5" t="str">
        <f t="shared" si="1"/>
        <v>Economy (201-500)</v>
      </c>
      <c r="I50" s="5">
        <v>999</v>
      </c>
      <c r="J50" s="5">
        <f>Table1[[#This Row],[actual_price]]-Table1[[#This Row],[discounted_price]]</f>
        <v>600</v>
      </c>
      <c r="K50" s="12">
        <f t="shared" si="2"/>
        <v>0.60060060060060061</v>
      </c>
      <c r="L50" s="13">
        <v>0.6</v>
      </c>
      <c r="M50" s="1" t="str">
        <f t="shared" si="3"/>
        <v>High (50-69%)</v>
      </c>
      <c r="N50">
        <v>3.6</v>
      </c>
      <c r="O50" t="str">
        <f>IF(Table1[[#This Row],[rating]]&gt;=4.5,"Excellent",IF(Table1[[#This Row],[rating]]&gt;=4,"Good",IF(Table1[[#This Row],[rating]]&gt;=3.5,"Average","Below Average")))</f>
        <v>Average</v>
      </c>
      <c r="P50" t="str">
        <f t="shared" si="4"/>
        <v>⭐⭐⭐ Average</v>
      </c>
      <c r="Q50">
        <v>493</v>
      </c>
      <c r="R50" s="4" t="str">
        <f>IF(Table1[[#This Row],[rating_count]]&gt;=10000,"High Volume",IF(Table1[[#This Row],[rating_count]]&gt;=1000,"Medium Volume","Low Volume"))</f>
        <v>Low Volume</v>
      </c>
      <c r="S50" s="4" t="str">
        <f t="shared" si="5"/>
        <v>No</v>
      </c>
      <c r="T50" t="s">
        <v>468</v>
      </c>
      <c r="U50" t="s">
        <v>469</v>
      </c>
      <c r="V50" t="s">
        <v>470</v>
      </c>
      <c r="W50" t="s">
        <v>471</v>
      </c>
      <c r="X50" t="s">
        <v>472</v>
      </c>
      <c r="Y50" t="s">
        <v>473</v>
      </c>
      <c r="Z50" t="s">
        <v>474</v>
      </c>
      <c r="AA50" t="s">
        <v>475</v>
      </c>
    </row>
    <row r="51" spans="1:27" x14ac:dyDescent="0.3">
      <c r="A51" t="s">
        <v>476</v>
      </c>
      <c r="B51" t="s">
        <v>477</v>
      </c>
      <c r="C51" t="str">
        <f t="shared" si="0"/>
        <v>Amazonbasics</v>
      </c>
      <c r="D51" t="s">
        <v>18</v>
      </c>
      <c r="E51" t="str">
        <f>IFERROR(LEFT(Table1[[#This Row],[category]],FIND("|",Table1[[#This Row],[category]])-1),Table1[[#This Row],[category]])</f>
        <v>Computers&amp;Accessories</v>
      </c>
      <c r="F51" t="str">
        <f>IFERROR(MID(Table1[[#This Row],[category]],FIND("|",Table1[[#This Row],[category]])+1,50),"N/A")</f>
        <v>Accessories&amp;Peripherals|Cables&amp;Accessories|Cables|</v>
      </c>
      <c r="G51" s="5">
        <v>199</v>
      </c>
      <c r="H51" s="5" t="str">
        <f t="shared" si="1"/>
        <v>Budget (≤200)</v>
      </c>
      <c r="I51" s="5">
        <v>395</v>
      </c>
      <c r="J51" s="5">
        <f>Table1[[#This Row],[actual_price]]-Table1[[#This Row],[discounted_price]]</f>
        <v>196</v>
      </c>
      <c r="K51" s="12">
        <f t="shared" si="2"/>
        <v>0.4962025316455696</v>
      </c>
      <c r="L51" s="13">
        <v>0.5</v>
      </c>
      <c r="M51" s="1" t="str">
        <f t="shared" si="3"/>
        <v>High (50-69%)</v>
      </c>
      <c r="N51">
        <v>4.2</v>
      </c>
      <c r="O51" t="str">
        <f>IF(Table1[[#This Row],[rating]]&gt;=4.5,"Excellent",IF(Table1[[#This Row],[rating]]&gt;=4,"Good",IF(Table1[[#This Row],[rating]]&gt;=3.5,"Average","Below Average")))</f>
        <v>Good</v>
      </c>
      <c r="P51" t="str">
        <f t="shared" si="4"/>
        <v>⭐⭐⭐⭐ Good</v>
      </c>
      <c r="Q51" s="2">
        <v>92595</v>
      </c>
      <c r="R51" s="4" t="str">
        <f>IF(Table1[[#This Row],[rating_count]]&gt;=10000,"High Volume",IF(Table1[[#This Row],[rating_count]]&gt;=1000,"Medium Volume","Low Volume"))</f>
        <v>High Volume</v>
      </c>
      <c r="S51" s="4" t="str">
        <f t="shared" si="5"/>
        <v>Yes</v>
      </c>
      <c r="T51" t="s">
        <v>478</v>
      </c>
      <c r="U51" t="s">
        <v>479</v>
      </c>
      <c r="V51" t="s">
        <v>480</v>
      </c>
      <c r="W51" t="s">
        <v>481</v>
      </c>
      <c r="X51" t="s">
        <v>482</v>
      </c>
      <c r="Y51" t="s">
        <v>483</v>
      </c>
      <c r="Z51" t="s">
        <v>484</v>
      </c>
      <c r="AA51" t="s">
        <v>485</v>
      </c>
    </row>
    <row r="52" spans="1:27" x14ac:dyDescent="0.3">
      <c r="A52" t="s">
        <v>486</v>
      </c>
      <c r="B52" t="s">
        <v>487</v>
      </c>
      <c r="C52" t="str">
        <f t="shared" si="0"/>
        <v>TP-Link</v>
      </c>
      <c r="D52" t="s">
        <v>99</v>
      </c>
      <c r="E52" t="str">
        <f>IFERROR(LEFT(Table1[[#This Row],[category]],FIND("|",Table1[[#This Row],[category]])-1),Table1[[#This Row],[category]])</f>
        <v>Computers&amp;Accessories</v>
      </c>
      <c r="F52" t="str">
        <f>IFERROR(MID(Table1[[#This Row],[category]],FIND("|",Table1[[#This Row],[category]])+1,50),"N/A")</f>
        <v>NetworkingDevices|NetworkAdapters|WirelessUSBAdapt</v>
      </c>
      <c r="G52" s="5">
        <v>1199</v>
      </c>
      <c r="H52" s="5" t="str">
        <f t="shared" si="1"/>
        <v>Mid-Range (501-2000)</v>
      </c>
      <c r="I52" s="5">
        <v>2199</v>
      </c>
      <c r="J52" s="5">
        <f>Table1[[#This Row],[actual_price]]-Table1[[#This Row],[discounted_price]]</f>
        <v>1000</v>
      </c>
      <c r="K52" s="12">
        <f t="shared" si="2"/>
        <v>0.45475216007276037</v>
      </c>
      <c r="L52" s="13">
        <v>0.45</v>
      </c>
      <c r="M52" s="1" t="str">
        <f t="shared" si="3"/>
        <v>Moderate (25-49%)</v>
      </c>
      <c r="N52">
        <v>4.4000000000000004</v>
      </c>
      <c r="O52" t="str">
        <f>IF(Table1[[#This Row],[rating]]&gt;=4.5,"Excellent",IF(Table1[[#This Row],[rating]]&gt;=4,"Good",IF(Table1[[#This Row],[rating]]&gt;=3.5,"Average","Below Average")))</f>
        <v>Good</v>
      </c>
      <c r="P52" t="str">
        <f t="shared" si="4"/>
        <v>⭐⭐⭐⭐ Good</v>
      </c>
      <c r="Q52" s="2">
        <v>24780</v>
      </c>
      <c r="R52" s="4" t="str">
        <f>IF(Table1[[#This Row],[rating_count]]&gt;=10000,"High Volume",IF(Table1[[#This Row],[rating_count]]&gt;=1000,"Medium Volume","Low Volume"))</f>
        <v>High Volume</v>
      </c>
      <c r="S52" s="4" t="str">
        <f t="shared" si="5"/>
        <v>Yes</v>
      </c>
      <c r="T52" t="s">
        <v>488</v>
      </c>
      <c r="U52" t="s">
        <v>489</v>
      </c>
      <c r="V52" t="s">
        <v>490</v>
      </c>
      <c r="W52" t="s">
        <v>491</v>
      </c>
      <c r="X52" t="s">
        <v>492</v>
      </c>
      <c r="Y52" t="s">
        <v>493</v>
      </c>
      <c r="Z52" t="s">
        <v>494</v>
      </c>
      <c r="AA52" t="s">
        <v>495</v>
      </c>
    </row>
    <row r="53" spans="1:27" x14ac:dyDescent="0.3">
      <c r="A53" t="s">
        <v>496</v>
      </c>
      <c r="B53" t="s">
        <v>497</v>
      </c>
      <c r="C53" t="str">
        <f t="shared" si="0"/>
        <v>AmazonBasics</v>
      </c>
      <c r="D53" t="s">
        <v>18</v>
      </c>
      <c r="E53" t="str">
        <f>IFERROR(LEFT(Table1[[#This Row],[category]],FIND("|",Table1[[#This Row],[category]])-1),Table1[[#This Row],[category]])</f>
        <v>Computers&amp;Accessories</v>
      </c>
      <c r="F53" t="str">
        <f>IFERROR(MID(Table1[[#This Row],[category]],FIND("|",Table1[[#This Row],[category]])+1,50),"N/A")</f>
        <v>Accessories&amp;Peripherals|Cables&amp;Accessories|Cables|</v>
      </c>
      <c r="G53" s="5">
        <v>179</v>
      </c>
      <c r="H53" s="5" t="str">
        <f t="shared" si="1"/>
        <v>Budget (≤200)</v>
      </c>
      <c r="I53" s="5">
        <v>500</v>
      </c>
      <c r="J53" s="5">
        <f>Table1[[#This Row],[actual_price]]-Table1[[#This Row],[discounted_price]]</f>
        <v>321</v>
      </c>
      <c r="K53" s="12">
        <f t="shared" si="2"/>
        <v>0.64200000000000002</v>
      </c>
      <c r="L53" s="13">
        <v>0.64</v>
      </c>
      <c r="M53" s="1" t="str">
        <f t="shared" si="3"/>
        <v>High (50-69%)</v>
      </c>
      <c r="N53">
        <v>4.2</v>
      </c>
      <c r="O53" t="str">
        <f>IF(Table1[[#This Row],[rating]]&gt;=4.5,"Excellent",IF(Table1[[#This Row],[rating]]&gt;=4,"Good",IF(Table1[[#This Row],[rating]]&gt;=3.5,"Average","Below Average")))</f>
        <v>Good</v>
      </c>
      <c r="P53" t="str">
        <f t="shared" si="4"/>
        <v>⭐⭐⭐⭐ Good</v>
      </c>
      <c r="Q53" s="2">
        <v>92595</v>
      </c>
      <c r="R53" s="4" t="str">
        <f>IF(Table1[[#This Row],[rating_count]]&gt;=10000,"High Volume",IF(Table1[[#This Row],[rating_count]]&gt;=1000,"Medium Volume","Low Volume"))</f>
        <v>High Volume</v>
      </c>
      <c r="S53" s="4" t="str">
        <f t="shared" si="5"/>
        <v>Yes</v>
      </c>
      <c r="T53" t="s">
        <v>498</v>
      </c>
      <c r="U53" t="s">
        <v>479</v>
      </c>
      <c r="V53" t="s">
        <v>480</v>
      </c>
      <c r="W53" t="s">
        <v>481</v>
      </c>
      <c r="X53" t="s">
        <v>482</v>
      </c>
      <c r="Y53" t="s">
        <v>483</v>
      </c>
      <c r="Z53" t="s">
        <v>499</v>
      </c>
      <c r="AA53" t="s">
        <v>500</v>
      </c>
    </row>
    <row r="54" spans="1:27" x14ac:dyDescent="0.3">
      <c r="A54" t="s">
        <v>501</v>
      </c>
      <c r="B54" t="s">
        <v>502</v>
      </c>
      <c r="C54" t="str">
        <f t="shared" si="0"/>
        <v>AmazonBasics</v>
      </c>
      <c r="D54" t="s">
        <v>18</v>
      </c>
      <c r="E54" t="str">
        <f>IFERROR(LEFT(Table1[[#This Row],[category]],FIND("|",Table1[[#This Row],[category]])-1),Table1[[#This Row],[category]])</f>
        <v>Computers&amp;Accessories</v>
      </c>
      <c r="F54" t="str">
        <f>IFERROR(MID(Table1[[#This Row],[category]],FIND("|",Table1[[#This Row],[category]])+1,50),"N/A")</f>
        <v>Accessories&amp;Peripherals|Cables&amp;Accessories|Cables|</v>
      </c>
      <c r="G54" s="5">
        <v>799</v>
      </c>
      <c r="H54" s="5" t="str">
        <f t="shared" si="1"/>
        <v>Mid-Range (501-2000)</v>
      </c>
      <c r="I54" s="5">
        <v>2100</v>
      </c>
      <c r="J54" s="5">
        <f>Table1[[#This Row],[actual_price]]-Table1[[#This Row],[discounted_price]]</f>
        <v>1301</v>
      </c>
      <c r="K54" s="12">
        <f t="shared" si="2"/>
        <v>0.61952380952380948</v>
      </c>
      <c r="L54" s="13">
        <v>0.62</v>
      </c>
      <c r="M54" s="1" t="str">
        <f t="shared" si="3"/>
        <v>High (50-69%)</v>
      </c>
      <c r="N54">
        <v>4.3</v>
      </c>
      <c r="O54" t="str">
        <f>IF(Table1[[#This Row],[rating]]&gt;=4.5,"Excellent",IF(Table1[[#This Row],[rating]]&gt;=4,"Good",IF(Table1[[#This Row],[rating]]&gt;=3.5,"Average","Below Average")))</f>
        <v>Good</v>
      </c>
      <c r="P54" t="str">
        <f t="shared" si="4"/>
        <v>⭐⭐⭐⭐ Good</v>
      </c>
      <c r="Q54" s="2">
        <v>8188</v>
      </c>
      <c r="R54" s="4" t="str">
        <f>IF(Table1[[#This Row],[rating_count]]&gt;=10000,"High Volume",IF(Table1[[#This Row],[rating_count]]&gt;=1000,"Medium Volume","Low Volume"))</f>
        <v>Medium Volume</v>
      </c>
      <c r="S54" s="4" t="str">
        <f t="shared" si="5"/>
        <v>Yes</v>
      </c>
      <c r="T54" t="s">
        <v>503</v>
      </c>
      <c r="U54" t="s">
        <v>504</v>
      </c>
      <c r="V54" t="s">
        <v>505</v>
      </c>
      <c r="W54" t="s">
        <v>506</v>
      </c>
      <c r="X54" t="s">
        <v>507</v>
      </c>
      <c r="Y54" t="s">
        <v>508</v>
      </c>
      <c r="Z54" t="s">
        <v>509</v>
      </c>
      <c r="AA54" t="s">
        <v>510</v>
      </c>
    </row>
    <row r="55" spans="1:27" x14ac:dyDescent="0.3">
      <c r="A55" t="s">
        <v>511</v>
      </c>
      <c r="B55" t="s">
        <v>512</v>
      </c>
      <c r="C55" t="str">
        <f t="shared" si="0"/>
        <v>VW</v>
      </c>
      <c r="D55" t="s">
        <v>513</v>
      </c>
      <c r="E55" t="str">
        <f>IFERROR(LEFT(Table1[[#This Row],[category]],FIND("|",Table1[[#This Row],[category]])-1),Table1[[#This Row],[category]])</f>
        <v>Electronics</v>
      </c>
      <c r="F55" t="str">
        <f>IFERROR(MID(Table1[[#This Row],[category]],FIND("|",Table1[[#This Row],[category]])+1,50),"N/A")</f>
        <v>HomeTheater,TV&amp;Video|Televisions|StandardTelevisio</v>
      </c>
      <c r="G55" s="5">
        <v>6999</v>
      </c>
      <c r="H55" s="5" t="str">
        <f t="shared" si="1"/>
        <v>Premium (&gt;2000)</v>
      </c>
      <c r="I55" s="5">
        <v>12999</v>
      </c>
      <c r="J55" s="5">
        <f>Table1[[#This Row],[actual_price]]-Table1[[#This Row],[discounted_price]]</f>
        <v>6000</v>
      </c>
      <c r="K55" s="12">
        <f t="shared" si="2"/>
        <v>0.46157396722824834</v>
      </c>
      <c r="L55" s="13">
        <v>0.46</v>
      </c>
      <c r="M55" s="1" t="str">
        <f t="shared" si="3"/>
        <v>Moderate (25-49%)</v>
      </c>
      <c r="N55">
        <v>4.2</v>
      </c>
      <c r="O55" t="str">
        <f>IF(Table1[[#This Row],[rating]]&gt;=4.5,"Excellent",IF(Table1[[#This Row],[rating]]&gt;=4,"Good",IF(Table1[[#This Row],[rating]]&gt;=3.5,"Average","Below Average")))</f>
        <v>Good</v>
      </c>
      <c r="P55" t="str">
        <f t="shared" si="4"/>
        <v>⭐⭐⭐⭐ Good</v>
      </c>
      <c r="Q55" s="2">
        <v>4003</v>
      </c>
      <c r="R55" s="4" t="str">
        <f>IF(Table1[[#This Row],[rating_count]]&gt;=10000,"High Volume",IF(Table1[[#This Row],[rating_count]]&gt;=1000,"Medium Volume","Low Volume"))</f>
        <v>Medium Volume</v>
      </c>
      <c r="S55" s="4" t="str">
        <f t="shared" si="5"/>
        <v>Yes</v>
      </c>
      <c r="T55" t="s">
        <v>514</v>
      </c>
      <c r="U55" t="s">
        <v>515</v>
      </c>
      <c r="V55" t="s">
        <v>516</v>
      </c>
      <c r="W55" t="s">
        <v>517</v>
      </c>
      <c r="X55" t="s">
        <v>518</v>
      </c>
      <c r="Y55" t="s">
        <v>519</v>
      </c>
      <c r="Z55" t="s">
        <v>520</v>
      </c>
      <c r="AA55" t="s">
        <v>521</v>
      </c>
    </row>
    <row r="56" spans="1:27" x14ac:dyDescent="0.3">
      <c r="A56" t="s">
        <v>522</v>
      </c>
      <c r="B56" t="s">
        <v>523</v>
      </c>
      <c r="C56" t="str">
        <f t="shared" si="0"/>
        <v>Ambrane</v>
      </c>
      <c r="D56" t="s">
        <v>18</v>
      </c>
      <c r="E56" t="str">
        <f>IFERROR(LEFT(Table1[[#This Row],[category]],FIND("|",Table1[[#This Row],[category]])-1),Table1[[#This Row],[category]])</f>
        <v>Computers&amp;Accessories</v>
      </c>
      <c r="F56" t="str">
        <f>IFERROR(MID(Table1[[#This Row],[category]],FIND("|",Table1[[#This Row],[category]])+1,50),"N/A")</f>
        <v>Accessories&amp;Peripherals|Cables&amp;Accessories|Cables|</v>
      </c>
      <c r="G56" s="5">
        <v>199</v>
      </c>
      <c r="H56" s="5" t="str">
        <f t="shared" si="1"/>
        <v>Budget (≤200)</v>
      </c>
      <c r="I56" s="5">
        <v>349</v>
      </c>
      <c r="J56" s="5">
        <f>Table1[[#This Row],[actual_price]]-Table1[[#This Row],[discounted_price]]</f>
        <v>150</v>
      </c>
      <c r="K56" s="12">
        <f t="shared" si="2"/>
        <v>0.42979942693409739</v>
      </c>
      <c r="L56" s="13">
        <v>0.43</v>
      </c>
      <c r="M56" s="1" t="str">
        <f t="shared" si="3"/>
        <v>Moderate (25-49%)</v>
      </c>
      <c r="N56">
        <v>4.0999999999999996</v>
      </c>
      <c r="O56" t="str">
        <f>IF(Table1[[#This Row],[rating]]&gt;=4.5,"Excellent",IF(Table1[[#This Row],[rating]]&gt;=4,"Good",IF(Table1[[#This Row],[rating]]&gt;=3.5,"Average","Below Average")))</f>
        <v>Good</v>
      </c>
      <c r="P56" t="str">
        <f t="shared" si="4"/>
        <v>⭐⭐⭐⭐ Good</v>
      </c>
      <c r="Q56">
        <v>314</v>
      </c>
      <c r="R56" s="4" t="str">
        <f>IF(Table1[[#This Row],[rating_count]]&gt;=10000,"High Volume",IF(Table1[[#This Row],[rating_count]]&gt;=1000,"Medium Volume","Low Volume"))</f>
        <v>Low Volume</v>
      </c>
      <c r="S56" s="4" t="str">
        <f t="shared" si="5"/>
        <v>No</v>
      </c>
      <c r="T56" t="s">
        <v>524</v>
      </c>
      <c r="U56" t="s">
        <v>525</v>
      </c>
      <c r="V56" t="s">
        <v>526</v>
      </c>
      <c r="W56" t="s">
        <v>527</v>
      </c>
      <c r="X56" t="s">
        <v>528</v>
      </c>
      <c r="Y56" t="s">
        <v>529</v>
      </c>
      <c r="Z56" t="s">
        <v>530</v>
      </c>
      <c r="AA56" t="s">
        <v>531</v>
      </c>
    </row>
    <row r="57" spans="1:27" x14ac:dyDescent="0.3">
      <c r="A57" t="s">
        <v>532</v>
      </c>
      <c r="B57" t="s">
        <v>533</v>
      </c>
      <c r="C57" t="str">
        <f t="shared" si="0"/>
        <v>Tata</v>
      </c>
      <c r="D57" t="s">
        <v>467</v>
      </c>
      <c r="E57" t="str">
        <f>IFERROR(LEFT(Table1[[#This Row],[category]],FIND("|",Table1[[#This Row],[category]])-1),Table1[[#This Row],[category]])</f>
        <v>Electronics</v>
      </c>
      <c r="F57" t="str">
        <f>IFERROR(MID(Table1[[#This Row],[category]],FIND("|",Table1[[#This Row],[category]])+1,50),"N/A")</f>
        <v>HomeTheater,TV&amp;Video|Accessories|RemoteControls</v>
      </c>
      <c r="G57" s="5">
        <v>230</v>
      </c>
      <c r="H57" s="5" t="str">
        <f t="shared" si="1"/>
        <v>Economy (201-500)</v>
      </c>
      <c r="I57" s="5">
        <v>499</v>
      </c>
      <c r="J57" s="5">
        <f>Table1[[#This Row],[actual_price]]-Table1[[#This Row],[discounted_price]]</f>
        <v>269</v>
      </c>
      <c r="K57" s="12">
        <f t="shared" si="2"/>
        <v>0.53907815631262523</v>
      </c>
      <c r="L57" s="13">
        <v>0.54</v>
      </c>
      <c r="M57" s="1" t="str">
        <f t="shared" si="3"/>
        <v>High (50-69%)</v>
      </c>
      <c r="N57">
        <v>3.7</v>
      </c>
      <c r="O57" t="str">
        <f>IF(Table1[[#This Row],[rating]]&gt;=4.5,"Excellent",IF(Table1[[#This Row],[rating]]&gt;=4,"Good",IF(Table1[[#This Row],[rating]]&gt;=3.5,"Average","Below Average")))</f>
        <v>Average</v>
      </c>
      <c r="P57" t="str">
        <f t="shared" si="4"/>
        <v>⭐⭐⭐ Average</v>
      </c>
      <c r="Q57" s="2">
        <v>2960</v>
      </c>
      <c r="R57" s="4" t="str">
        <f>IF(Table1[[#This Row],[rating_count]]&gt;=10000,"High Volume",IF(Table1[[#This Row],[rating_count]]&gt;=1000,"Medium Volume","Low Volume"))</f>
        <v>Medium Volume</v>
      </c>
      <c r="S57" s="4" t="str">
        <f t="shared" si="5"/>
        <v>Yes</v>
      </c>
      <c r="T57" t="s">
        <v>534</v>
      </c>
      <c r="U57" t="s">
        <v>535</v>
      </c>
      <c r="V57" t="s">
        <v>536</v>
      </c>
      <c r="W57" t="s">
        <v>537</v>
      </c>
      <c r="X57" t="s">
        <v>538</v>
      </c>
      <c r="Y57" t="s">
        <v>539</v>
      </c>
      <c r="Z57" t="s">
        <v>540</v>
      </c>
      <c r="AA57" t="s">
        <v>541</v>
      </c>
    </row>
    <row r="58" spans="1:27" x14ac:dyDescent="0.3">
      <c r="A58" t="s">
        <v>542</v>
      </c>
      <c r="B58" t="s">
        <v>543</v>
      </c>
      <c r="C58" t="str">
        <f t="shared" si="0"/>
        <v>TP-LINK</v>
      </c>
      <c r="D58" t="s">
        <v>99</v>
      </c>
      <c r="E58" t="str">
        <f>IFERROR(LEFT(Table1[[#This Row],[category]],FIND("|",Table1[[#This Row],[category]])-1),Table1[[#This Row],[category]])</f>
        <v>Computers&amp;Accessories</v>
      </c>
      <c r="F58" t="str">
        <f>IFERROR(MID(Table1[[#This Row],[category]],FIND("|",Table1[[#This Row],[category]])+1,50),"N/A")</f>
        <v>NetworkingDevices|NetworkAdapters|WirelessUSBAdapt</v>
      </c>
      <c r="G58" s="5">
        <v>649</v>
      </c>
      <c r="H58" s="5" t="str">
        <f t="shared" si="1"/>
        <v>Mid-Range (501-2000)</v>
      </c>
      <c r="I58" s="5">
        <v>1399</v>
      </c>
      <c r="J58" s="5">
        <f>Table1[[#This Row],[actual_price]]-Table1[[#This Row],[discounted_price]]</f>
        <v>750</v>
      </c>
      <c r="K58" s="12">
        <f t="shared" si="2"/>
        <v>0.53609721229449603</v>
      </c>
      <c r="L58" s="13">
        <v>0.54</v>
      </c>
      <c r="M58" s="1" t="str">
        <f t="shared" si="3"/>
        <v>High (50-69%)</v>
      </c>
      <c r="N58">
        <v>4.2</v>
      </c>
      <c r="O58" t="str">
        <f>IF(Table1[[#This Row],[rating]]&gt;=4.5,"Excellent",IF(Table1[[#This Row],[rating]]&gt;=4,"Good",IF(Table1[[#This Row],[rating]]&gt;=3.5,"Average","Below Average")))</f>
        <v>Good</v>
      </c>
      <c r="P58" t="str">
        <f t="shared" si="4"/>
        <v>⭐⭐⭐⭐ Good</v>
      </c>
      <c r="Q58" s="2">
        <v>179691</v>
      </c>
      <c r="R58" s="4" t="str">
        <f>IF(Table1[[#This Row],[rating_count]]&gt;=10000,"High Volume",IF(Table1[[#This Row],[rating_count]]&gt;=1000,"Medium Volume","Low Volume"))</f>
        <v>High Volume</v>
      </c>
      <c r="S58" s="4" t="str">
        <f t="shared" si="5"/>
        <v>Yes</v>
      </c>
      <c r="T58" t="s">
        <v>544</v>
      </c>
      <c r="U58" t="s">
        <v>101</v>
      </c>
      <c r="V58" t="s">
        <v>102</v>
      </c>
      <c r="W58" t="s">
        <v>103</v>
      </c>
      <c r="X58" t="s">
        <v>104</v>
      </c>
      <c r="Y58" t="s">
        <v>105</v>
      </c>
      <c r="Z58" t="s">
        <v>545</v>
      </c>
      <c r="AA58" t="s">
        <v>546</v>
      </c>
    </row>
    <row r="59" spans="1:27" x14ac:dyDescent="0.3">
      <c r="A59" t="s">
        <v>547</v>
      </c>
      <c r="B59" t="s">
        <v>548</v>
      </c>
      <c r="C59" t="str">
        <f t="shared" si="0"/>
        <v>OnePlus</v>
      </c>
      <c r="D59" t="s">
        <v>170</v>
      </c>
      <c r="E59" t="str">
        <f>IFERROR(LEFT(Table1[[#This Row],[category]],FIND("|",Table1[[#This Row],[category]])-1),Table1[[#This Row],[category]])</f>
        <v>Electronics</v>
      </c>
      <c r="F59" t="str">
        <f>IFERROR(MID(Table1[[#This Row],[category]],FIND("|",Table1[[#This Row],[category]])+1,50),"N/A")</f>
        <v>HomeTheater,TV&amp;Video|Televisions|SmartTelevisions</v>
      </c>
      <c r="G59" s="5">
        <v>15999</v>
      </c>
      <c r="H59" s="5" t="str">
        <f t="shared" si="1"/>
        <v>Premium (&gt;2000)</v>
      </c>
      <c r="I59" s="5">
        <v>21999</v>
      </c>
      <c r="J59" s="5">
        <f>Table1[[#This Row],[actual_price]]-Table1[[#This Row],[discounted_price]]</f>
        <v>6000</v>
      </c>
      <c r="K59" s="12">
        <f t="shared" si="2"/>
        <v>0.27273966998499932</v>
      </c>
      <c r="L59" s="13">
        <v>0.27</v>
      </c>
      <c r="M59" s="1" t="str">
        <f t="shared" si="3"/>
        <v>Moderate (25-49%)</v>
      </c>
      <c r="N59">
        <v>4.2</v>
      </c>
      <c r="O59" t="str">
        <f>IF(Table1[[#This Row],[rating]]&gt;=4.5,"Excellent",IF(Table1[[#This Row],[rating]]&gt;=4,"Good",IF(Table1[[#This Row],[rating]]&gt;=3.5,"Average","Below Average")))</f>
        <v>Good</v>
      </c>
      <c r="P59" t="str">
        <f t="shared" si="4"/>
        <v>⭐⭐⭐⭐ Good</v>
      </c>
      <c r="Q59" s="2">
        <v>34899</v>
      </c>
      <c r="R59" s="4" t="str">
        <f>IF(Table1[[#This Row],[rating_count]]&gt;=10000,"High Volume",IF(Table1[[#This Row],[rating_count]]&gt;=1000,"Medium Volume","Low Volume"))</f>
        <v>High Volume</v>
      </c>
      <c r="S59" s="4" t="str">
        <f t="shared" si="5"/>
        <v>Yes</v>
      </c>
      <c r="T59" t="s">
        <v>549</v>
      </c>
      <c r="U59" t="s">
        <v>267</v>
      </c>
      <c r="V59" t="s">
        <v>268</v>
      </c>
      <c r="W59" t="s">
        <v>269</v>
      </c>
      <c r="X59" t="s">
        <v>270</v>
      </c>
      <c r="Y59" t="s">
        <v>271</v>
      </c>
      <c r="Z59" t="s">
        <v>550</v>
      </c>
      <c r="AA59" t="s">
        <v>551</v>
      </c>
    </row>
    <row r="60" spans="1:27" x14ac:dyDescent="0.3">
      <c r="A60" t="s">
        <v>552</v>
      </c>
      <c r="B60" t="s">
        <v>553</v>
      </c>
      <c r="C60" t="str">
        <f t="shared" si="0"/>
        <v>Wecool</v>
      </c>
      <c r="D60" t="s">
        <v>18</v>
      </c>
      <c r="E60" t="str">
        <f>IFERROR(LEFT(Table1[[#This Row],[category]],FIND("|",Table1[[#This Row],[category]])-1),Table1[[#This Row],[category]])</f>
        <v>Computers&amp;Accessories</v>
      </c>
      <c r="F60" t="str">
        <f>IFERROR(MID(Table1[[#This Row],[category]],FIND("|",Table1[[#This Row],[category]])+1,50),"N/A")</f>
        <v>Accessories&amp;Peripherals|Cables&amp;Accessories|Cables|</v>
      </c>
      <c r="G60" s="5">
        <v>348</v>
      </c>
      <c r="H60" s="5" t="str">
        <f t="shared" si="1"/>
        <v>Economy (201-500)</v>
      </c>
      <c r="I60" s="5">
        <v>1499</v>
      </c>
      <c r="J60" s="5">
        <f>Table1[[#This Row],[actual_price]]-Table1[[#This Row],[discounted_price]]</f>
        <v>1151</v>
      </c>
      <c r="K60" s="12">
        <f t="shared" si="2"/>
        <v>0.76784523015343564</v>
      </c>
      <c r="L60" s="13">
        <v>0.77</v>
      </c>
      <c r="M60" s="1" t="str">
        <f t="shared" si="3"/>
        <v>Very High (70-100%)</v>
      </c>
      <c r="N60">
        <v>4.2</v>
      </c>
      <c r="O60" t="str">
        <f>IF(Table1[[#This Row],[rating]]&gt;=4.5,"Excellent",IF(Table1[[#This Row],[rating]]&gt;=4,"Good",IF(Table1[[#This Row],[rating]]&gt;=3.5,"Average","Below Average")))</f>
        <v>Good</v>
      </c>
      <c r="P60" t="str">
        <f t="shared" si="4"/>
        <v>⭐⭐⭐⭐ Good</v>
      </c>
      <c r="Q60">
        <v>656</v>
      </c>
      <c r="R60" s="4" t="str">
        <f>IF(Table1[[#This Row],[rating_count]]&gt;=10000,"High Volume",IF(Table1[[#This Row],[rating_count]]&gt;=1000,"Medium Volume","Low Volume"))</f>
        <v>Low Volume</v>
      </c>
      <c r="S60" s="4" t="str">
        <f t="shared" si="5"/>
        <v>Yes</v>
      </c>
      <c r="T60" t="s">
        <v>554</v>
      </c>
      <c r="U60" t="s">
        <v>555</v>
      </c>
      <c r="V60" t="s">
        <v>556</v>
      </c>
      <c r="W60" t="s">
        <v>557</v>
      </c>
      <c r="X60" t="s">
        <v>558</v>
      </c>
      <c r="Y60" t="s">
        <v>559</v>
      </c>
      <c r="Z60" t="s">
        <v>560</v>
      </c>
      <c r="AA60" t="s">
        <v>561</v>
      </c>
    </row>
    <row r="61" spans="1:27" x14ac:dyDescent="0.3">
      <c r="A61" t="s">
        <v>562</v>
      </c>
      <c r="B61" t="s">
        <v>563</v>
      </c>
      <c r="C61" t="str">
        <f t="shared" si="0"/>
        <v>Portronics</v>
      </c>
      <c r="D61" t="s">
        <v>18</v>
      </c>
      <c r="E61" t="str">
        <f>IFERROR(LEFT(Table1[[#This Row],[category]],FIND("|",Table1[[#This Row],[category]])-1),Table1[[#This Row],[category]])</f>
        <v>Computers&amp;Accessories</v>
      </c>
      <c r="F61" t="str">
        <f>IFERROR(MID(Table1[[#This Row],[category]],FIND("|",Table1[[#This Row],[category]])+1,50),"N/A")</f>
        <v>Accessories&amp;Peripherals|Cables&amp;Accessories|Cables|</v>
      </c>
      <c r="G61" s="5">
        <v>154</v>
      </c>
      <c r="H61" s="5" t="str">
        <f t="shared" si="1"/>
        <v>Budget (≤200)</v>
      </c>
      <c r="I61" s="5">
        <v>349</v>
      </c>
      <c r="J61" s="5">
        <f>Table1[[#This Row],[actual_price]]-Table1[[#This Row],[discounted_price]]</f>
        <v>195</v>
      </c>
      <c r="K61" s="12">
        <f t="shared" si="2"/>
        <v>0.55873925501432664</v>
      </c>
      <c r="L61" s="13">
        <v>0.56000000000000005</v>
      </c>
      <c r="M61" s="1" t="str">
        <f t="shared" si="3"/>
        <v>High (50-69%)</v>
      </c>
      <c r="N61">
        <v>4.3</v>
      </c>
      <c r="O61" t="str">
        <f>IF(Table1[[#This Row],[rating]]&gt;=4.5,"Excellent",IF(Table1[[#This Row],[rating]]&gt;=4,"Good",IF(Table1[[#This Row],[rating]]&gt;=3.5,"Average","Below Average")))</f>
        <v>Good</v>
      </c>
      <c r="P61" t="str">
        <f t="shared" si="4"/>
        <v>⭐⭐⭐⭐ Good</v>
      </c>
      <c r="Q61" s="2">
        <v>7064</v>
      </c>
      <c r="R61" s="4" t="str">
        <f>IF(Table1[[#This Row],[rating_count]]&gt;=10000,"High Volume",IF(Table1[[#This Row],[rating_count]]&gt;=1000,"Medium Volume","Low Volume"))</f>
        <v>Medium Volume</v>
      </c>
      <c r="S61" s="4" t="str">
        <f t="shared" si="5"/>
        <v>Yes</v>
      </c>
      <c r="T61" t="s">
        <v>564</v>
      </c>
      <c r="U61" t="s">
        <v>565</v>
      </c>
      <c r="V61" t="s">
        <v>566</v>
      </c>
      <c r="W61" t="s">
        <v>567</v>
      </c>
      <c r="X61" t="s">
        <v>568</v>
      </c>
      <c r="Y61" t="s">
        <v>569</v>
      </c>
      <c r="Z61" t="s">
        <v>570</v>
      </c>
      <c r="AA61" t="s">
        <v>571</v>
      </c>
    </row>
    <row r="62" spans="1:27" x14ac:dyDescent="0.3">
      <c r="A62" t="s">
        <v>572</v>
      </c>
      <c r="B62" t="s">
        <v>573</v>
      </c>
      <c r="C62" t="str">
        <f t="shared" si="0"/>
        <v>Airtel</v>
      </c>
      <c r="D62" t="s">
        <v>467</v>
      </c>
      <c r="E62" t="str">
        <f>IFERROR(LEFT(Table1[[#This Row],[category]],FIND("|",Table1[[#This Row],[category]])-1),Table1[[#This Row],[category]])</f>
        <v>Electronics</v>
      </c>
      <c r="F62" t="str">
        <f>IFERROR(MID(Table1[[#This Row],[category]],FIND("|",Table1[[#This Row],[category]])+1,50),"N/A")</f>
        <v>HomeTheater,TV&amp;Video|Accessories|RemoteControls</v>
      </c>
      <c r="G62" s="5">
        <v>179</v>
      </c>
      <c r="H62" s="5" t="str">
        <f t="shared" si="1"/>
        <v>Budget (≤200)</v>
      </c>
      <c r="I62" s="5">
        <v>799</v>
      </c>
      <c r="J62" s="5">
        <f>Table1[[#This Row],[actual_price]]-Table1[[#This Row],[discounted_price]]</f>
        <v>620</v>
      </c>
      <c r="K62" s="12">
        <f t="shared" si="2"/>
        <v>0.77596996245306638</v>
      </c>
      <c r="L62" s="13">
        <v>0.78</v>
      </c>
      <c r="M62" s="1" t="str">
        <f t="shared" si="3"/>
        <v>Very High (70-100%)</v>
      </c>
      <c r="N62">
        <v>3.7</v>
      </c>
      <c r="O62" t="str">
        <f>IF(Table1[[#This Row],[rating]]&gt;=4.5,"Excellent",IF(Table1[[#This Row],[rating]]&gt;=4,"Good",IF(Table1[[#This Row],[rating]]&gt;=3.5,"Average","Below Average")))</f>
        <v>Average</v>
      </c>
      <c r="P62" t="str">
        <f t="shared" si="4"/>
        <v>⭐⭐⭐ Average</v>
      </c>
      <c r="Q62" s="2">
        <v>2201</v>
      </c>
      <c r="R62" s="4" t="str">
        <f>IF(Table1[[#This Row],[rating_count]]&gt;=10000,"High Volume",IF(Table1[[#This Row],[rating_count]]&gt;=1000,"Medium Volume","Low Volume"))</f>
        <v>Medium Volume</v>
      </c>
      <c r="S62" s="4" t="str">
        <f t="shared" si="5"/>
        <v>Yes</v>
      </c>
      <c r="T62" t="s">
        <v>574</v>
      </c>
      <c r="U62" t="s">
        <v>575</v>
      </c>
      <c r="V62" t="s">
        <v>576</v>
      </c>
      <c r="W62" t="s">
        <v>577</v>
      </c>
      <c r="X62" t="s">
        <v>578</v>
      </c>
      <c r="Y62" t="s">
        <v>579</v>
      </c>
      <c r="Z62" t="s">
        <v>580</v>
      </c>
      <c r="AA62" t="s">
        <v>581</v>
      </c>
    </row>
    <row r="63" spans="1:27" x14ac:dyDescent="0.3">
      <c r="A63" t="s">
        <v>582</v>
      </c>
      <c r="B63" t="s">
        <v>583</v>
      </c>
      <c r="C63" t="str">
        <f t="shared" si="0"/>
        <v>Samsung</v>
      </c>
      <c r="D63" t="s">
        <v>170</v>
      </c>
      <c r="E63" t="str">
        <f>IFERROR(LEFT(Table1[[#This Row],[category]],FIND("|",Table1[[#This Row],[category]])-1),Table1[[#This Row],[category]])</f>
        <v>Electronics</v>
      </c>
      <c r="F63" t="str">
        <f>IFERROR(MID(Table1[[#This Row],[category]],FIND("|",Table1[[#This Row],[category]])+1,50),"N/A")</f>
        <v>HomeTheater,TV&amp;Video|Televisions|SmartTelevisions</v>
      </c>
      <c r="G63" s="5">
        <v>32990</v>
      </c>
      <c r="H63" s="5" t="str">
        <f t="shared" si="1"/>
        <v>Premium (&gt;2000)</v>
      </c>
      <c r="I63" s="5">
        <v>47900</v>
      </c>
      <c r="J63" s="5">
        <f>Table1[[#This Row],[actual_price]]-Table1[[#This Row],[discounted_price]]</f>
        <v>14910</v>
      </c>
      <c r="K63" s="12">
        <f t="shared" si="2"/>
        <v>0.31127348643006264</v>
      </c>
      <c r="L63" s="13">
        <v>0.31</v>
      </c>
      <c r="M63" s="1" t="str">
        <f t="shared" si="3"/>
        <v>Moderate (25-49%)</v>
      </c>
      <c r="N63">
        <v>4.3</v>
      </c>
      <c r="O63" t="str">
        <f>IF(Table1[[#This Row],[rating]]&gt;=4.5,"Excellent",IF(Table1[[#This Row],[rating]]&gt;=4,"Good",IF(Table1[[#This Row],[rating]]&gt;=3.5,"Average","Below Average")))</f>
        <v>Good</v>
      </c>
      <c r="P63" t="str">
        <f t="shared" si="4"/>
        <v>⭐⭐⭐⭐ Good</v>
      </c>
      <c r="Q63" s="2">
        <v>7109</v>
      </c>
      <c r="R63" s="4" t="str">
        <f>IF(Table1[[#This Row],[rating_count]]&gt;=10000,"High Volume",IF(Table1[[#This Row],[rating_count]]&gt;=1000,"Medium Volume","Low Volume"))</f>
        <v>Medium Volume</v>
      </c>
      <c r="S63" s="4" t="str">
        <f t="shared" si="5"/>
        <v>Yes</v>
      </c>
      <c r="T63" t="s">
        <v>584</v>
      </c>
      <c r="U63" t="s">
        <v>585</v>
      </c>
      <c r="V63" t="s">
        <v>586</v>
      </c>
      <c r="W63" t="s">
        <v>587</v>
      </c>
      <c r="X63" t="s">
        <v>588</v>
      </c>
      <c r="Y63" t="s">
        <v>589</v>
      </c>
      <c r="Z63" t="s">
        <v>590</v>
      </c>
      <c r="AA63" t="s">
        <v>591</v>
      </c>
    </row>
    <row r="64" spans="1:27" x14ac:dyDescent="0.3">
      <c r="A64" t="s">
        <v>592</v>
      </c>
      <c r="B64" t="s">
        <v>593</v>
      </c>
      <c r="C64" t="str">
        <f t="shared" si="0"/>
        <v>Lapster</v>
      </c>
      <c r="D64" t="s">
        <v>18</v>
      </c>
      <c r="E64" t="str">
        <f>IFERROR(LEFT(Table1[[#This Row],[category]],FIND("|",Table1[[#This Row],[category]])-1),Table1[[#This Row],[category]])</f>
        <v>Computers&amp;Accessories</v>
      </c>
      <c r="F64" t="str">
        <f>IFERROR(MID(Table1[[#This Row],[category]],FIND("|",Table1[[#This Row],[category]])+1,50),"N/A")</f>
        <v>Accessories&amp;Peripherals|Cables&amp;Accessories|Cables|</v>
      </c>
      <c r="G64" s="5">
        <v>139</v>
      </c>
      <c r="H64" s="5" t="str">
        <f t="shared" si="1"/>
        <v>Budget (≤200)</v>
      </c>
      <c r="I64" s="5">
        <v>999</v>
      </c>
      <c r="J64" s="5">
        <f>Table1[[#This Row],[actual_price]]-Table1[[#This Row],[discounted_price]]</f>
        <v>860</v>
      </c>
      <c r="K64" s="12">
        <f t="shared" si="2"/>
        <v>0.86086086086086089</v>
      </c>
      <c r="L64" s="13">
        <v>0.86</v>
      </c>
      <c r="M64" s="1" t="str">
        <f t="shared" si="3"/>
        <v>Very High (70-100%)</v>
      </c>
      <c r="N64">
        <v>4</v>
      </c>
      <c r="O64" t="str">
        <f>IF(Table1[[#This Row],[rating]]&gt;=4.5,"Excellent",IF(Table1[[#This Row],[rating]]&gt;=4,"Good",IF(Table1[[#This Row],[rating]]&gt;=3.5,"Average","Below Average")))</f>
        <v>Good</v>
      </c>
      <c r="P64" t="str">
        <f t="shared" si="4"/>
        <v>⭐⭐⭐⭐ Good</v>
      </c>
      <c r="Q64" s="2">
        <v>1313</v>
      </c>
      <c r="R64" s="4" t="str">
        <f>IF(Table1[[#This Row],[rating_count]]&gt;=10000,"High Volume",IF(Table1[[#This Row],[rating_count]]&gt;=1000,"Medium Volume","Low Volume"))</f>
        <v>Medium Volume</v>
      </c>
      <c r="S64" s="4" t="str">
        <f t="shared" si="5"/>
        <v>Yes</v>
      </c>
      <c r="T64" t="s">
        <v>594</v>
      </c>
      <c r="U64" t="s">
        <v>595</v>
      </c>
      <c r="V64" t="s">
        <v>596</v>
      </c>
      <c r="W64" t="s">
        <v>597</v>
      </c>
      <c r="X64" t="s">
        <v>598</v>
      </c>
      <c r="Y64" t="s">
        <v>599</v>
      </c>
      <c r="Z64" t="s">
        <v>600</v>
      </c>
      <c r="AA64" t="s">
        <v>601</v>
      </c>
    </row>
    <row r="65" spans="1:27" x14ac:dyDescent="0.3">
      <c r="A65" t="s">
        <v>602</v>
      </c>
      <c r="B65" t="s">
        <v>603</v>
      </c>
      <c r="C65" t="str">
        <f t="shared" si="0"/>
        <v>AmazonBasics</v>
      </c>
      <c r="D65" t="s">
        <v>18</v>
      </c>
      <c r="E65" t="str">
        <f>IFERROR(LEFT(Table1[[#This Row],[category]],FIND("|",Table1[[#This Row],[category]])-1),Table1[[#This Row],[category]])</f>
        <v>Computers&amp;Accessories</v>
      </c>
      <c r="F65" t="str">
        <f>IFERROR(MID(Table1[[#This Row],[category]],FIND("|",Table1[[#This Row],[category]])+1,50),"N/A")</f>
        <v>Accessories&amp;Peripherals|Cables&amp;Accessories|Cables|</v>
      </c>
      <c r="G65" s="5">
        <v>329</v>
      </c>
      <c r="H65" s="5" t="str">
        <f t="shared" si="1"/>
        <v>Economy (201-500)</v>
      </c>
      <c r="I65" s="5">
        <v>845</v>
      </c>
      <c r="J65" s="5">
        <f>Table1[[#This Row],[actual_price]]-Table1[[#This Row],[discounted_price]]</f>
        <v>516</v>
      </c>
      <c r="K65" s="12">
        <f t="shared" si="2"/>
        <v>0.61065088757396446</v>
      </c>
      <c r="L65" s="13">
        <v>0.61</v>
      </c>
      <c r="M65" s="1" t="str">
        <f t="shared" si="3"/>
        <v>High (50-69%)</v>
      </c>
      <c r="N65">
        <v>4.2</v>
      </c>
      <c r="O65" t="str">
        <f>IF(Table1[[#This Row],[rating]]&gt;=4.5,"Excellent",IF(Table1[[#This Row],[rating]]&gt;=4,"Good",IF(Table1[[#This Row],[rating]]&gt;=3.5,"Average","Below Average")))</f>
        <v>Good</v>
      </c>
      <c r="P65" t="str">
        <f t="shared" si="4"/>
        <v>⭐⭐⭐⭐ Good</v>
      </c>
      <c r="Q65" s="2">
        <v>29746</v>
      </c>
      <c r="R65" s="4" t="str">
        <f>IF(Table1[[#This Row],[rating_count]]&gt;=10000,"High Volume",IF(Table1[[#This Row],[rating_count]]&gt;=1000,"Medium Volume","Low Volume"))</f>
        <v>High Volume</v>
      </c>
      <c r="S65" s="4" t="str">
        <f t="shared" si="5"/>
        <v>Yes</v>
      </c>
      <c r="T65" t="s">
        <v>604</v>
      </c>
      <c r="U65" t="s">
        <v>605</v>
      </c>
      <c r="V65" t="s">
        <v>606</v>
      </c>
      <c r="W65" t="s">
        <v>607</v>
      </c>
      <c r="X65" t="s">
        <v>608</v>
      </c>
      <c r="Y65" t="s">
        <v>609</v>
      </c>
      <c r="Z65" t="s">
        <v>610</v>
      </c>
      <c r="AA65" t="s">
        <v>611</v>
      </c>
    </row>
    <row r="66" spans="1:27" x14ac:dyDescent="0.3">
      <c r="A66" t="s">
        <v>612</v>
      </c>
      <c r="B66" t="s">
        <v>613</v>
      </c>
      <c r="C66" t="str">
        <f t="shared" ref="C66:C129" si="6">IFERROR(LEFT(B66,FIND(" ",B66)-1),"Unknown")</f>
        <v>Redmi</v>
      </c>
      <c r="D66" t="s">
        <v>170</v>
      </c>
      <c r="E66" t="str">
        <f>IFERROR(LEFT(Table1[[#This Row],[category]],FIND("|",Table1[[#This Row],[category]])-1),Table1[[#This Row],[category]])</f>
        <v>Electronics</v>
      </c>
      <c r="F66" t="str">
        <f>IFERROR(MID(Table1[[#This Row],[category]],FIND("|",Table1[[#This Row],[category]])+1,50),"N/A")</f>
        <v>HomeTheater,TV&amp;Video|Televisions|SmartTelevisions</v>
      </c>
      <c r="G66" s="5">
        <v>13999</v>
      </c>
      <c r="H66" s="5" t="str">
        <f t="shared" ref="H66:H129" si="7">IF(G66&lt;=200,"Budget (≤200)",IF(G66&lt;=500,"Economy (201-500)",IF(G66&lt;=2000,"Mid-Range (501-2000)","Premium (&gt;2000)")))</f>
        <v>Premium (&gt;2000)</v>
      </c>
      <c r="I66" s="5">
        <v>24999</v>
      </c>
      <c r="J66" s="5">
        <f>Table1[[#This Row],[actual_price]]-Table1[[#This Row],[discounted_price]]</f>
        <v>11000</v>
      </c>
      <c r="K66" s="12">
        <f t="shared" ref="K66:K129" si="8">(I66-G66)/I66</f>
        <v>0.44001760070402818</v>
      </c>
      <c r="L66" s="13">
        <v>0.44</v>
      </c>
      <c r="M66" s="1" t="str">
        <f t="shared" ref="M66:M129" si="9">IF(L66&gt;=0.7,"Very High (70-100%)",IF(L66&gt;=0.5,"High (50-69%)",IF(L66&gt;=0.25,"Moderate (25-49%)","Minimal (0-24%)")))</f>
        <v>Moderate (25-49%)</v>
      </c>
      <c r="N66">
        <v>4.2</v>
      </c>
      <c r="O66" t="str">
        <f>IF(Table1[[#This Row],[rating]]&gt;=4.5,"Excellent",IF(Table1[[#This Row],[rating]]&gt;=4,"Good",IF(Table1[[#This Row],[rating]]&gt;=3.5,"Average","Below Average")))</f>
        <v>Good</v>
      </c>
      <c r="P66" t="str">
        <f t="shared" ref="P66:P129" si="10">IF(N66&gt;4.4,"⭐⭐⭐⭐⭐ Excellent",IF(N66&gt;3.9,"⭐⭐⭐⭐ Good",IF(N66&gt;3.5,"⭐⭐⭐ Average","⭐⭐ Below Avg")))</f>
        <v>⭐⭐⭐⭐ Good</v>
      </c>
      <c r="Q66" s="2">
        <v>45238</v>
      </c>
      <c r="R66" s="4" t="str">
        <f>IF(Table1[[#This Row],[rating_count]]&gt;=10000,"High Volume",IF(Table1[[#This Row],[rating_count]]&gt;=1000,"Medium Volume","Low Volume"))</f>
        <v>High Volume</v>
      </c>
      <c r="S66" s="4" t="str">
        <f t="shared" ref="S66:S129" si="11">IF(Q66&gt;=500,"Yes","No")</f>
        <v>Yes</v>
      </c>
      <c r="T66" t="s">
        <v>614</v>
      </c>
      <c r="U66" t="s">
        <v>615</v>
      </c>
      <c r="V66" t="s">
        <v>616</v>
      </c>
      <c r="W66" t="s">
        <v>617</v>
      </c>
      <c r="X66" t="s">
        <v>618</v>
      </c>
      <c r="Y66" t="s">
        <v>619</v>
      </c>
      <c r="Z66" t="s">
        <v>620</v>
      </c>
      <c r="AA66" t="s">
        <v>621</v>
      </c>
    </row>
    <row r="67" spans="1:27" x14ac:dyDescent="0.3">
      <c r="A67" t="s">
        <v>622</v>
      </c>
      <c r="B67" t="s">
        <v>623</v>
      </c>
      <c r="C67" t="str">
        <f t="shared" si="6"/>
        <v>Amazon</v>
      </c>
      <c r="D67" t="s">
        <v>130</v>
      </c>
      <c r="E67" t="str">
        <f>IFERROR(LEFT(Table1[[#This Row],[category]],FIND("|",Table1[[#This Row],[category]])-1),Table1[[#This Row],[category]])</f>
        <v>Electronics</v>
      </c>
      <c r="F67" t="str">
        <f>IFERROR(MID(Table1[[#This Row],[category]],FIND("|",Table1[[#This Row],[category]])+1,50),"N/A")</f>
        <v>HomeTheater,TV&amp;Video|Accessories|Cables|HDMICables</v>
      </c>
      <c r="G67" s="5">
        <v>309</v>
      </c>
      <c r="H67" s="5" t="str">
        <f t="shared" si="7"/>
        <v>Economy (201-500)</v>
      </c>
      <c r="I67" s="5">
        <v>1400</v>
      </c>
      <c r="J67" s="5">
        <f>Table1[[#This Row],[actual_price]]-Table1[[#This Row],[discounted_price]]</f>
        <v>1091</v>
      </c>
      <c r="K67" s="12">
        <f t="shared" si="8"/>
        <v>0.77928571428571425</v>
      </c>
      <c r="L67" s="13">
        <v>0.78</v>
      </c>
      <c r="M67" s="1" t="str">
        <f t="shared" si="9"/>
        <v>Very High (70-100%)</v>
      </c>
      <c r="N67">
        <v>4.4000000000000004</v>
      </c>
      <c r="O67" t="str">
        <f>IF(Table1[[#This Row],[rating]]&gt;=4.5,"Excellent",IF(Table1[[#This Row],[rating]]&gt;=4,"Good",IF(Table1[[#This Row],[rating]]&gt;=3.5,"Average","Below Average")))</f>
        <v>Good</v>
      </c>
      <c r="P67" t="str">
        <f t="shared" si="10"/>
        <v>⭐⭐⭐⭐ Good</v>
      </c>
      <c r="Q67" s="2">
        <v>426973</v>
      </c>
      <c r="R67" s="4" t="str">
        <f>IF(Table1[[#This Row],[rating_count]]&gt;=10000,"High Volume",IF(Table1[[#This Row],[rating_count]]&gt;=1000,"Medium Volume","Low Volume"))</f>
        <v>High Volume</v>
      </c>
      <c r="S67" s="4" t="str">
        <f t="shared" si="11"/>
        <v>Yes</v>
      </c>
      <c r="T67" t="s">
        <v>624</v>
      </c>
      <c r="U67" t="s">
        <v>132</v>
      </c>
      <c r="V67" t="s">
        <v>133</v>
      </c>
      <c r="W67" t="s">
        <v>134</v>
      </c>
      <c r="X67" t="s">
        <v>135</v>
      </c>
      <c r="Y67" t="s">
        <v>136</v>
      </c>
      <c r="Z67" t="s">
        <v>625</v>
      </c>
      <c r="AA67" t="s">
        <v>626</v>
      </c>
    </row>
    <row r="68" spans="1:27" x14ac:dyDescent="0.3">
      <c r="A68" t="s">
        <v>627</v>
      </c>
      <c r="B68" t="s">
        <v>628</v>
      </c>
      <c r="C68" t="str">
        <f t="shared" si="6"/>
        <v>Portronics</v>
      </c>
      <c r="D68" t="s">
        <v>18</v>
      </c>
      <c r="E68" t="str">
        <f>IFERROR(LEFT(Table1[[#This Row],[category]],FIND("|",Table1[[#This Row],[category]])-1),Table1[[#This Row],[category]])</f>
        <v>Computers&amp;Accessories</v>
      </c>
      <c r="F68" t="str">
        <f>IFERROR(MID(Table1[[#This Row],[category]],FIND("|",Table1[[#This Row],[category]])+1,50),"N/A")</f>
        <v>Accessories&amp;Peripherals|Cables&amp;Accessories|Cables|</v>
      </c>
      <c r="G68" s="5">
        <v>263</v>
      </c>
      <c r="H68" s="5" t="str">
        <f t="shared" si="7"/>
        <v>Economy (201-500)</v>
      </c>
      <c r="I68" s="5">
        <v>699</v>
      </c>
      <c r="J68" s="5">
        <f>Table1[[#This Row],[actual_price]]-Table1[[#This Row],[discounted_price]]</f>
        <v>436</v>
      </c>
      <c r="K68" s="12">
        <f t="shared" si="8"/>
        <v>0.62374821173104433</v>
      </c>
      <c r="L68" s="13">
        <v>0.62</v>
      </c>
      <c r="M68" s="1" t="str">
        <f t="shared" si="9"/>
        <v>High (50-69%)</v>
      </c>
      <c r="N68">
        <v>4.0999999999999996</v>
      </c>
      <c r="O68" t="str">
        <f>IF(Table1[[#This Row],[rating]]&gt;=4.5,"Excellent",IF(Table1[[#This Row],[rating]]&gt;=4,"Good",IF(Table1[[#This Row],[rating]]&gt;=3.5,"Average","Below Average")))</f>
        <v>Good</v>
      </c>
      <c r="P68" t="str">
        <f t="shared" si="10"/>
        <v>⭐⭐⭐⭐ Good</v>
      </c>
      <c r="Q68">
        <v>450</v>
      </c>
      <c r="R68" s="4" t="str">
        <f>IF(Table1[[#This Row],[rating_count]]&gt;=10000,"High Volume",IF(Table1[[#This Row],[rating_count]]&gt;=1000,"Medium Volume","Low Volume"))</f>
        <v>Low Volume</v>
      </c>
      <c r="S68" s="4" t="str">
        <f t="shared" si="11"/>
        <v>No</v>
      </c>
      <c r="T68" t="s">
        <v>629</v>
      </c>
      <c r="U68" t="s">
        <v>630</v>
      </c>
      <c r="V68" t="s">
        <v>631</v>
      </c>
      <c r="W68" t="s">
        <v>632</v>
      </c>
      <c r="X68" t="s">
        <v>633</v>
      </c>
      <c r="Y68" t="s">
        <v>634</v>
      </c>
      <c r="Z68" t="s">
        <v>635</v>
      </c>
      <c r="AA68" t="s">
        <v>636</v>
      </c>
    </row>
    <row r="69" spans="1:27" x14ac:dyDescent="0.3">
      <c r="A69" t="s">
        <v>637</v>
      </c>
      <c r="B69" t="s">
        <v>638</v>
      </c>
      <c r="C69" t="str">
        <f t="shared" si="6"/>
        <v>Acer</v>
      </c>
      <c r="D69" t="s">
        <v>513</v>
      </c>
      <c r="E69" t="str">
        <f>IFERROR(LEFT(Table1[[#This Row],[category]],FIND("|",Table1[[#This Row],[category]])-1),Table1[[#This Row],[category]])</f>
        <v>Electronics</v>
      </c>
      <c r="F69" t="str">
        <f>IFERROR(MID(Table1[[#This Row],[category]],FIND("|",Table1[[#This Row],[category]])+1,50),"N/A")</f>
        <v>HomeTheater,TV&amp;Video|Televisions|StandardTelevisio</v>
      </c>
      <c r="G69" s="5">
        <v>7999</v>
      </c>
      <c r="H69" s="5" t="str">
        <f t="shared" si="7"/>
        <v>Premium (&gt;2000)</v>
      </c>
      <c r="I69" s="5">
        <v>14990</v>
      </c>
      <c r="J69" s="5">
        <f>Table1[[#This Row],[actual_price]]-Table1[[#This Row],[discounted_price]]</f>
        <v>6991</v>
      </c>
      <c r="K69" s="12">
        <f t="shared" si="8"/>
        <v>0.46637758505670446</v>
      </c>
      <c r="L69" s="13">
        <v>0.47</v>
      </c>
      <c r="M69" s="1" t="str">
        <f t="shared" si="9"/>
        <v>Moderate (25-49%)</v>
      </c>
      <c r="N69">
        <v>4.3</v>
      </c>
      <c r="O69" t="str">
        <f>IF(Table1[[#This Row],[rating]]&gt;=4.5,"Excellent",IF(Table1[[#This Row],[rating]]&gt;=4,"Good",IF(Table1[[#This Row],[rating]]&gt;=3.5,"Average","Below Average")))</f>
        <v>Good</v>
      </c>
      <c r="P69" t="str">
        <f t="shared" si="10"/>
        <v>⭐⭐⭐⭐ Good</v>
      </c>
      <c r="Q69">
        <v>457</v>
      </c>
      <c r="R69" s="4" t="str">
        <f>IF(Table1[[#This Row],[rating_count]]&gt;=10000,"High Volume",IF(Table1[[#This Row],[rating_count]]&gt;=1000,"Medium Volume","Low Volume"))</f>
        <v>Low Volume</v>
      </c>
      <c r="S69" s="4" t="str">
        <f t="shared" si="11"/>
        <v>No</v>
      </c>
      <c r="T69" t="s">
        <v>639</v>
      </c>
      <c r="U69" t="s">
        <v>640</v>
      </c>
      <c r="V69" t="s">
        <v>641</v>
      </c>
      <c r="W69" t="s">
        <v>642</v>
      </c>
      <c r="X69" t="s">
        <v>643</v>
      </c>
      <c r="Y69" t="s">
        <v>644</v>
      </c>
      <c r="Z69" t="s">
        <v>645</v>
      </c>
      <c r="AA69" t="s">
        <v>646</v>
      </c>
    </row>
    <row r="70" spans="1:27" x14ac:dyDescent="0.3">
      <c r="A70" t="s">
        <v>647</v>
      </c>
      <c r="B70" t="s">
        <v>648</v>
      </c>
      <c r="C70" t="str">
        <f t="shared" si="6"/>
        <v>Model-P4</v>
      </c>
      <c r="D70" t="s">
        <v>649</v>
      </c>
      <c r="E70" t="str">
        <f>IFERROR(LEFT(Table1[[#This Row],[category]],FIND("|",Table1[[#This Row],[category]])-1),Table1[[#This Row],[category]])</f>
        <v>Electronics</v>
      </c>
      <c r="F70" t="str">
        <f>IFERROR(MID(Table1[[#This Row],[category]],FIND("|",Table1[[#This Row],[category]])+1,50),"N/A")</f>
        <v>HomeTheater,TV&amp;Video|Accessories|TVMounts,Stands&amp;T</v>
      </c>
      <c r="G70" s="5">
        <v>1599</v>
      </c>
      <c r="H70" s="5" t="str">
        <f t="shared" si="7"/>
        <v>Mid-Range (501-2000)</v>
      </c>
      <c r="I70" s="5">
        <v>2999</v>
      </c>
      <c r="J70" s="5">
        <f>Table1[[#This Row],[actual_price]]-Table1[[#This Row],[discounted_price]]</f>
        <v>1400</v>
      </c>
      <c r="K70" s="12">
        <f t="shared" si="8"/>
        <v>0.46682227409136379</v>
      </c>
      <c r="L70" s="13">
        <v>0.47</v>
      </c>
      <c r="M70" s="1" t="str">
        <f t="shared" si="9"/>
        <v>Moderate (25-49%)</v>
      </c>
      <c r="N70">
        <v>4.2</v>
      </c>
      <c r="O70" t="str">
        <f>IF(Table1[[#This Row],[rating]]&gt;=4.5,"Excellent",IF(Table1[[#This Row],[rating]]&gt;=4,"Good",IF(Table1[[#This Row],[rating]]&gt;=3.5,"Average","Below Average")))</f>
        <v>Good</v>
      </c>
      <c r="P70" t="str">
        <f t="shared" si="10"/>
        <v>⭐⭐⭐⭐ Good</v>
      </c>
      <c r="Q70" s="2">
        <v>2727</v>
      </c>
      <c r="R70" s="4" t="str">
        <f>IF(Table1[[#This Row],[rating_count]]&gt;=10000,"High Volume",IF(Table1[[#This Row],[rating_count]]&gt;=1000,"Medium Volume","Low Volume"))</f>
        <v>Medium Volume</v>
      </c>
      <c r="S70" s="4" t="str">
        <f t="shared" si="11"/>
        <v>Yes</v>
      </c>
      <c r="T70" t="s">
        <v>650</v>
      </c>
      <c r="U70" t="s">
        <v>651</v>
      </c>
      <c r="V70" t="s">
        <v>652</v>
      </c>
      <c r="W70" t="s">
        <v>653</v>
      </c>
      <c r="X70" t="s">
        <v>654</v>
      </c>
      <c r="Y70" t="s">
        <v>655</v>
      </c>
      <c r="Z70" t="s">
        <v>656</v>
      </c>
      <c r="AA70" t="s">
        <v>657</v>
      </c>
    </row>
    <row r="71" spans="1:27" x14ac:dyDescent="0.3">
      <c r="A71" t="s">
        <v>658</v>
      </c>
      <c r="B71" t="s">
        <v>659</v>
      </c>
      <c r="C71" t="str">
        <f t="shared" si="6"/>
        <v>Amazon</v>
      </c>
      <c r="D71" t="s">
        <v>18</v>
      </c>
      <c r="E71" t="str">
        <f>IFERROR(LEFT(Table1[[#This Row],[category]],FIND("|",Table1[[#This Row],[category]])-1),Table1[[#This Row],[category]])</f>
        <v>Computers&amp;Accessories</v>
      </c>
      <c r="F71" t="str">
        <f>IFERROR(MID(Table1[[#This Row],[category]],FIND("|",Table1[[#This Row],[category]])+1,50),"N/A")</f>
        <v>Accessories&amp;Peripherals|Cables&amp;Accessories|Cables|</v>
      </c>
      <c r="G71" s="5">
        <v>219</v>
      </c>
      <c r="H71" s="5" t="str">
        <f t="shared" si="7"/>
        <v>Economy (201-500)</v>
      </c>
      <c r="I71" s="5">
        <v>700</v>
      </c>
      <c r="J71" s="5">
        <f>Table1[[#This Row],[actual_price]]-Table1[[#This Row],[discounted_price]]</f>
        <v>481</v>
      </c>
      <c r="K71" s="12">
        <f t="shared" si="8"/>
        <v>0.68714285714285717</v>
      </c>
      <c r="L71" s="13">
        <v>0.69</v>
      </c>
      <c r="M71" s="1" t="str">
        <f t="shared" si="9"/>
        <v>High (50-69%)</v>
      </c>
      <c r="N71">
        <v>4.3</v>
      </c>
      <c r="O71" t="str">
        <f>IF(Table1[[#This Row],[rating]]&gt;=4.5,"Excellent",IF(Table1[[#This Row],[rating]]&gt;=4,"Good",IF(Table1[[#This Row],[rating]]&gt;=3.5,"Average","Below Average")))</f>
        <v>Good</v>
      </c>
      <c r="P71" t="str">
        <f t="shared" si="10"/>
        <v>⭐⭐⭐⭐ Good</v>
      </c>
      <c r="Q71" s="2">
        <v>20053</v>
      </c>
      <c r="R71" s="4" t="str">
        <f>IF(Table1[[#This Row],[rating_count]]&gt;=10000,"High Volume",IF(Table1[[#This Row],[rating_count]]&gt;=1000,"Medium Volume","Low Volume"))</f>
        <v>High Volume</v>
      </c>
      <c r="S71" s="4" t="str">
        <f t="shared" si="11"/>
        <v>Yes</v>
      </c>
      <c r="T71" t="s">
        <v>660</v>
      </c>
      <c r="U71" t="s">
        <v>661</v>
      </c>
      <c r="V71" t="s">
        <v>662</v>
      </c>
      <c r="W71" t="s">
        <v>663</v>
      </c>
      <c r="X71" t="s">
        <v>664</v>
      </c>
      <c r="Y71" t="s">
        <v>665</v>
      </c>
      <c r="Z71" t="s">
        <v>666</v>
      </c>
      <c r="AA71" t="s">
        <v>667</v>
      </c>
    </row>
    <row r="72" spans="1:27" x14ac:dyDescent="0.3">
      <c r="A72" t="s">
        <v>668</v>
      </c>
      <c r="B72" t="s">
        <v>669</v>
      </c>
      <c r="C72" t="str">
        <f t="shared" si="6"/>
        <v>oraimo</v>
      </c>
      <c r="D72" t="s">
        <v>18</v>
      </c>
      <c r="E72" t="str">
        <f>IFERROR(LEFT(Table1[[#This Row],[category]],FIND("|",Table1[[#This Row],[category]])-1),Table1[[#This Row],[category]])</f>
        <v>Computers&amp;Accessories</v>
      </c>
      <c r="F72" t="str">
        <f>IFERROR(MID(Table1[[#This Row],[category]],FIND("|",Table1[[#This Row],[category]])+1,50),"N/A")</f>
        <v>Accessories&amp;Peripherals|Cables&amp;Accessories|Cables|</v>
      </c>
      <c r="G72" s="5">
        <v>349</v>
      </c>
      <c r="H72" s="5" t="str">
        <f t="shared" si="7"/>
        <v>Economy (201-500)</v>
      </c>
      <c r="I72" s="5">
        <v>899</v>
      </c>
      <c r="J72" s="5">
        <f>Table1[[#This Row],[actual_price]]-Table1[[#This Row],[discounted_price]]</f>
        <v>550</v>
      </c>
      <c r="K72" s="12">
        <f t="shared" si="8"/>
        <v>0.61179087875417126</v>
      </c>
      <c r="L72" s="13">
        <v>0.61</v>
      </c>
      <c r="M72" s="1" t="str">
        <f t="shared" si="9"/>
        <v>High (50-69%)</v>
      </c>
      <c r="N72">
        <v>4.5</v>
      </c>
      <c r="O72" t="str">
        <f>IF(Table1[[#This Row],[rating]]&gt;=4.5,"Excellent",IF(Table1[[#This Row],[rating]]&gt;=4,"Good",IF(Table1[[#This Row],[rating]]&gt;=3.5,"Average","Below Average")))</f>
        <v>Excellent</v>
      </c>
      <c r="P72" t="str">
        <f t="shared" si="10"/>
        <v>⭐⭐⭐⭐⭐ Excellent</v>
      </c>
      <c r="Q72">
        <v>149</v>
      </c>
      <c r="R72" s="4" t="str">
        <f>IF(Table1[[#This Row],[rating_count]]&gt;=10000,"High Volume",IF(Table1[[#This Row],[rating_count]]&gt;=1000,"Medium Volume","Low Volume"))</f>
        <v>Low Volume</v>
      </c>
      <c r="S72" s="4" t="str">
        <f t="shared" si="11"/>
        <v>No</v>
      </c>
      <c r="T72" t="s">
        <v>670</v>
      </c>
      <c r="U72" t="s">
        <v>671</v>
      </c>
      <c r="V72" t="s">
        <v>672</v>
      </c>
      <c r="W72" t="s">
        <v>673</v>
      </c>
      <c r="X72" t="s">
        <v>674</v>
      </c>
      <c r="Y72" t="s">
        <v>675</v>
      </c>
      <c r="Z72" t="s">
        <v>676</v>
      </c>
      <c r="AA72" t="s">
        <v>677</v>
      </c>
    </row>
    <row r="73" spans="1:27" x14ac:dyDescent="0.3">
      <c r="A73" t="s">
        <v>678</v>
      </c>
      <c r="B73" t="s">
        <v>679</v>
      </c>
      <c r="C73" t="str">
        <f t="shared" si="6"/>
        <v>CEDO</v>
      </c>
      <c r="D73" t="s">
        <v>18</v>
      </c>
      <c r="E73" t="str">
        <f>IFERROR(LEFT(Table1[[#This Row],[category]],FIND("|",Table1[[#This Row],[category]])-1),Table1[[#This Row],[category]])</f>
        <v>Computers&amp;Accessories</v>
      </c>
      <c r="F73" t="str">
        <f>IFERROR(MID(Table1[[#This Row],[category]],FIND("|",Table1[[#This Row],[category]])+1,50),"N/A")</f>
        <v>Accessories&amp;Peripherals|Cables&amp;Accessories|Cables|</v>
      </c>
      <c r="G73" s="5">
        <v>349</v>
      </c>
      <c r="H73" s="5" t="str">
        <f t="shared" si="7"/>
        <v>Economy (201-500)</v>
      </c>
      <c r="I73" s="5">
        <v>599</v>
      </c>
      <c r="J73" s="5">
        <f>Table1[[#This Row],[actual_price]]-Table1[[#This Row],[discounted_price]]</f>
        <v>250</v>
      </c>
      <c r="K73" s="12">
        <f t="shared" si="8"/>
        <v>0.41736227045075125</v>
      </c>
      <c r="L73" s="13">
        <v>0.42</v>
      </c>
      <c r="M73" s="1" t="str">
        <f t="shared" si="9"/>
        <v>Moderate (25-49%)</v>
      </c>
      <c r="N73">
        <v>4.0999999999999996</v>
      </c>
      <c r="O73" t="str">
        <f>IF(Table1[[#This Row],[rating]]&gt;=4.5,"Excellent",IF(Table1[[#This Row],[rating]]&gt;=4,"Good",IF(Table1[[#This Row],[rating]]&gt;=3.5,"Average","Below Average")))</f>
        <v>Good</v>
      </c>
      <c r="P73" t="str">
        <f t="shared" si="10"/>
        <v>⭐⭐⭐⭐ Good</v>
      </c>
      <c r="Q73">
        <v>210</v>
      </c>
      <c r="R73" s="4" t="str">
        <f>IF(Table1[[#This Row],[rating_count]]&gt;=10000,"High Volume",IF(Table1[[#This Row],[rating_count]]&gt;=1000,"Medium Volume","Low Volume"))</f>
        <v>Low Volume</v>
      </c>
      <c r="S73" s="4" t="str">
        <f t="shared" si="11"/>
        <v>No</v>
      </c>
      <c r="T73" t="s">
        <v>680</v>
      </c>
      <c r="U73" t="s">
        <v>681</v>
      </c>
      <c r="V73" t="s">
        <v>682</v>
      </c>
      <c r="W73" t="s">
        <v>683</v>
      </c>
      <c r="X73" t="s">
        <v>684</v>
      </c>
      <c r="Y73" t="s">
        <v>685</v>
      </c>
      <c r="Z73" t="s">
        <v>686</v>
      </c>
      <c r="AA73" t="s">
        <v>687</v>
      </c>
    </row>
    <row r="74" spans="1:27" x14ac:dyDescent="0.3">
      <c r="A74" t="s">
        <v>688</v>
      </c>
      <c r="B74" t="s">
        <v>689</v>
      </c>
      <c r="C74" t="str">
        <f t="shared" si="6"/>
        <v>Redmi</v>
      </c>
      <c r="D74" t="s">
        <v>170</v>
      </c>
      <c r="E74" t="str">
        <f>IFERROR(LEFT(Table1[[#This Row],[category]],FIND("|",Table1[[#This Row],[category]])-1),Table1[[#This Row],[category]])</f>
        <v>Electronics</v>
      </c>
      <c r="F74" t="str">
        <f>IFERROR(MID(Table1[[#This Row],[category]],FIND("|",Table1[[#This Row],[category]])+1,50),"N/A")</f>
        <v>HomeTheater,TV&amp;Video|Televisions|SmartTelevisions</v>
      </c>
      <c r="G74" s="5">
        <v>26999</v>
      </c>
      <c r="H74" s="5" t="str">
        <f t="shared" si="7"/>
        <v>Premium (&gt;2000)</v>
      </c>
      <c r="I74" s="5">
        <v>42999</v>
      </c>
      <c r="J74" s="5">
        <f>Table1[[#This Row],[actual_price]]-Table1[[#This Row],[discounted_price]]</f>
        <v>16000</v>
      </c>
      <c r="K74" s="12">
        <f t="shared" si="8"/>
        <v>0.37210167678318101</v>
      </c>
      <c r="L74" s="13">
        <v>0.37</v>
      </c>
      <c r="M74" s="1" t="str">
        <f t="shared" si="9"/>
        <v>Moderate (25-49%)</v>
      </c>
      <c r="N74">
        <v>4.2</v>
      </c>
      <c r="O74" t="str">
        <f>IF(Table1[[#This Row],[rating]]&gt;=4.5,"Excellent",IF(Table1[[#This Row],[rating]]&gt;=4,"Good",IF(Table1[[#This Row],[rating]]&gt;=3.5,"Average","Below Average")))</f>
        <v>Good</v>
      </c>
      <c r="P74" t="str">
        <f t="shared" si="10"/>
        <v>⭐⭐⭐⭐ Good</v>
      </c>
      <c r="Q74" s="2">
        <v>45238</v>
      </c>
      <c r="R74" s="4" t="str">
        <f>IF(Table1[[#This Row],[rating_count]]&gt;=10000,"High Volume",IF(Table1[[#This Row],[rating_count]]&gt;=1000,"Medium Volume","Low Volume"))</f>
        <v>High Volume</v>
      </c>
      <c r="S74" s="4" t="str">
        <f t="shared" si="11"/>
        <v>Yes</v>
      </c>
      <c r="T74" t="s">
        <v>690</v>
      </c>
      <c r="U74" t="s">
        <v>615</v>
      </c>
      <c r="V74" t="s">
        <v>616</v>
      </c>
      <c r="W74" t="s">
        <v>617</v>
      </c>
      <c r="X74" t="s">
        <v>618</v>
      </c>
      <c r="Y74" t="s">
        <v>619</v>
      </c>
      <c r="Z74" t="s">
        <v>691</v>
      </c>
      <c r="AA74" t="s">
        <v>692</v>
      </c>
    </row>
    <row r="75" spans="1:27" x14ac:dyDescent="0.3">
      <c r="A75" t="s">
        <v>693</v>
      </c>
      <c r="B75" t="s">
        <v>694</v>
      </c>
      <c r="C75" t="str">
        <f t="shared" si="6"/>
        <v>Pinnaclz</v>
      </c>
      <c r="D75" t="s">
        <v>18</v>
      </c>
      <c r="E75" t="str">
        <f>IFERROR(LEFT(Table1[[#This Row],[category]],FIND("|",Table1[[#This Row],[category]])-1),Table1[[#This Row],[category]])</f>
        <v>Computers&amp;Accessories</v>
      </c>
      <c r="F75" t="str">
        <f>IFERROR(MID(Table1[[#This Row],[category]],FIND("|",Table1[[#This Row],[category]])+1,50),"N/A")</f>
        <v>Accessories&amp;Peripherals|Cables&amp;Accessories|Cables|</v>
      </c>
      <c r="G75" s="5">
        <v>115</v>
      </c>
      <c r="H75" s="5" t="str">
        <f t="shared" si="7"/>
        <v>Budget (≤200)</v>
      </c>
      <c r="I75" s="5">
        <v>499</v>
      </c>
      <c r="J75" s="5">
        <f>Table1[[#This Row],[actual_price]]-Table1[[#This Row],[discounted_price]]</f>
        <v>384</v>
      </c>
      <c r="K75" s="12">
        <f t="shared" si="8"/>
        <v>0.76953907815631262</v>
      </c>
      <c r="L75" s="13">
        <v>0.77</v>
      </c>
      <c r="M75" s="1" t="str">
        <f t="shared" si="9"/>
        <v>Very High (70-100%)</v>
      </c>
      <c r="N75">
        <v>4</v>
      </c>
      <c r="O75" t="str">
        <f>IF(Table1[[#This Row],[rating]]&gt;=4.5,"Excellent",IF(Table1[[#This Row],[rating]]&gt;=4,"Good",IF(Table1[[#This Row],[rating]]&gt;=3.5,"Average","Below Average")))</f>
        <v>Good</v>
      </c>
      <c r="P75" t="str">
        <f t="shared" si="10"/>
        <v>⭐⭐⭐⭐ Good</v>
      </c>
      <c r="Q75" s="2">
        <v>7732</v>
      </c>
      <c r="R75" s="4" t="str">
        <f>IF(Table1[[#This Row],[rating_count]]&gt;=10000,"High Volume",IF(Table1[[#This Row],[rating_count]]&gt;=1000,"Medium Volume","Low Volume"))</f>
        <v>Medium Volume</v>
      </c>
      <c r="S75" s="4" t="str">
        <f t="shared" si="11"/>
        <v>Yes</v>
      </c>
      <c r="T75" t="s">
        <v>695</v>
      </c>
      <c r="U75" t="s">
        <v>696</v>
      </c>
      <c r="V75" t="s">
        <v>697</v>
      </c>
      <c r="W75" t="s">
        <v>698</v>
      </c>
      <c r="X75" t="s">
        <v>699</v>
      </c>
      <c r="Y75" t="s">
        <v>700</v>
      </c>
      <c r="Z75" t="s">
        <v>701</v>
      </c>
      <c r="AA75" t="s">
        <v>702</v>
      </c>
    </row>
    <row r="76" spans="1:27" x14ac:dyDescent="0.3">
      <c r="A76" t="s">
        <v>703</v>
      </c>
      <c r="B76" t="s">
        <v>704</v>
      </c>
      <c r="C76" t="str">
        <f t="shared" si="6"/>
        <v>boAt</v>
      </c>
      <c r="D76" t="s">
        <v>18</v>
      </c>
      <c r="E76" t="str">
        <f>IFERROR(LEFT(Table1[[#This Row],[category]],FIND("|",Table1[[#This Row],[category]])-1),Table1[[#This Row],[category]])</f>
        <v>Computers&amp;Accessories</v>
      </c>
      <c r="F76" t="str">
        <f>IFERROR(MID(Table1[[#This Row],[category]],FIND("|",Table1[[#This Row],[category]])+1,50),"N/A")</f>
        <v>Accessories&amp;Peripherals|Cables&amp;Accessories|Cables|</v>
      </c>
      <c r="G76" s="5">
        <v>399</v>
      </c>
      <c r="H76" s="5" t="str">
        <f t="shared" si="7"/>
        <v>Economy (201-500)</v>
      </c>
      <c r="I76" s="5">
        <v>999</v>
      </c>
      <c r="J76" s="5">
        <f>Table1[[#This Row],[actual_price]]-Table1[[#This Row],[discounted_price]]</f>
        <v>600</v>
      </c>
      <c r="K76" s="12">
        <f t="shared" si="8"/>
        <v>0.60060060060060061</v>
      </c>
      <c r="L76" s="13">
        <v>0.6</v>
      </c>
      <c r="M76" s="1" t="str">
        <f t="shared" si="9"/>
        <v>High (50-69%)</v>
      </c>
      <c r="N76">
        <v>4.0999999999999996</v>
      </c>
      <c r="O76" t="str">
        <f>IF(Table1[[#This Row],[rating]]&gt;=4.5,"Excellent",IF(Table1[[#This Row],[rating]]&gt;=4,"Good",IF(Table1[[#This Row],[rating]]&gt;=3.5,"Average","Below Average")))</f>
        <v>Good</v>
      </c>
      <c r="P76" t="str">
        <f t="shared" si="10"/>
        <v>⭐⭐⭐⭐ Good</v>
      </c>
      <c r="Q76" s="2">
        <v>1780</v>
      </c>
      <c r="R76" s="4" t="str">
        <f>IF(Table1[[#This Row],[rating_count]]&gt;=10000,"High Volume",IF(Table1[[#This Row],[rating_count]]&gt;=1000,"Medium Volume","Low Volume"))</f>
        <v>Medium Volume</v>
      </c>
      <c r="S76" s="4" t="str">
        <f t="shared" si="11"/>
        <v>Yes</v>
      </c>
      <c r="T76" t="s">
        <v>705</v>
      </c>
      <c r="U76" t="s">
        <v>706</v>
      </c>
      <c r="V76" t="s">
        <v>707</v>
      </c>
      <c r="W76" t="s">
        <v>708</v>
      </c>
      <c r="X76" t="s">
        <v>709</v>
      </c>
      <c r="Y76" t="s">
        <v>710</v>
      </c>
      <c r="Z76" t="s">
        <v>711</v>
      </c>
      <c r="AA76" t="s">
        <v>712</v>
      </c>
    </row>
    <row r="77" spans="1:27" x14ac:dyDescent="0.3">
      <c r="A77" t="s">
        <v>713</v>
      </c>
      <c r="B77" t="s">
        <v>714</v>
      </c>
      <c r="C77" t="str">
        <f t="shared" si="6"/>
        <v>Ambrane</v>
      </c>
      <c r="D77" t="s">
        <v>18</v>
      </c>
      <c r="E77" t="str">
        <f>IFERROR(LEFT(Table1[[#This Row],[category]],FIND("|",Table1[[#This Row],[category]])-1),Table1[[#This Row],[category]])</f>
        <v>Computers&amp;Accessories</v>
      </c>
      <c r="F77" t="str">
        <f>IFERROR(MID(Table1[[#This Row],[category]],FIND("|",Table1[[#This Row],[category]])+1,50),"N/A")</f>
        <v>Accessories&amp;Peripherals|Cables&amp;Accessories|Cables|</v>
      </c>
      <c r="G77" s="5">
        <v>199</v>
      </c>
      <c r="H77" s="5" t="str">
        <f t="shared" si="7"/>
        <v>Budget (≤200)</v>
      </c>
      <c r="I77" s="5">
        <v>499</v>
      </c>
      <c r="J77" s="5">
        <f>Table1[[#This Row],[actual_price]]-Table1[[#This Row],[discounted_price]]</f>
        <v>300</v>
      </c>
      <c r="K77" s="12">
        <f t="shared" si="8"/>
        <v>0.60120240480961928</v>
      </c>
      <c r="L77" s="13">
        <v>0.6</v>
      </c>
      <c r="M77" s="1" t="str">
        <f t="shared" si="9"/>
        <v>High (50-69%)</v>
      </c>
      <c r="N77">
        <v>4.0999999999999996</v>
      </c>
      <c r="O77" t="str">
        <f>IF(Table1[[#This Row],[rating]]&gt;=4.5,"Excellent",IF(Table1[[#This Row],[rating]]&gt;=4,"Good",IF(Table1[[#This Row],[rating]]&gt;=3.5,"Average","Below Average")))</f>
        <v>Good</v>
      </c>
      <c r="P77" t="str">
        <f t="shared" si="10"/>
        <v>⭐⭐⭐⭐ Good</v>
      </c>
      <c r="Q77">
        <v>602</v>
      </c>
      <c r="R77" s="4" t="str">
        <f>IF(Table1[[#This Row],[rating_count]]&gt;=10000,"High Volume",IF(Table1[[#This Row],[rating_count]]&gt;=1000,"Medium Volume","Low Volume"))</f>
        <v>Low Volume</v>
      </c>
      <c r="S77" s="4" t="str">
        <f t="shared" si="11"/>
        <v>Yes</v>
      </c>
      <c r="T77" t="s">
        <v>715</v>
      </c>
      <c r="U77" t="s">
        <v>716</v>
      </c>
      <c r="V77" t="s">
        <v>717</v>
      </c>
      <c r="W77" t="s">
        <v>718</v>
      </c>
      <c r="X77" t="s">
        <v>719</v>
      </c>
      <c r="Y77" t="s">
        <v>720</v>
      </c>
      <c r="Z77" t="s">
        <v>721</v>
      </c>
      <c r="AA77" t="s">
        <v>722</v>
      </c>
    </row>
    <row r="78" spans="1:27" x14ac:dyDescent="0.3">
      <c r="A78" t="s">
        <v>723</v>
      </c>
      <c r="B78" t="s">
        <v>724</v>
      </c>
      <c r="C78" t="str">
        <f t="shared" si="6"/>
        <v>Ambrane</v>
      </c>
      <c r="D78" t="s">
        <v>18</v>
      </c>
      <c r="E78" t="str">
        <f>IFERROR(LEFT(Table1[[#This Row],[category]],FIND("|",Table1[[#This Row],[category]])-1),Table1[[#This Row],[category]])</f>
        <v>Computers&amp;Accessories</v>
      </c>
      <c r="F78" t="str">
        <f>IFERROR(MID(Table1[[#This Row],[category]],FIND("|",Table1[[#This Row],[category]])+1,50),"N/A")</f>
        <v>Accessories&amp;Peripherals|Cables&amp;Accessories|Cables|</v>
      </c>
      <c r="G78" s="5">
        <v>179</v>
      </c>
      <c r="H78" s="5" t="str">
        <f t="shared" si="7"/>
        <v>Budget (≤200)</v>
      </c>
      <c r="I78" s="5">
        <v>399</v>
      </c>
      <c r="J78" s="5">
        <f>Table1[[#This Row],[actual_price]]-Table1[[#This Row],[discounted_price]]</f>
        <v>220</v>
      </c>
      <c r="K78" s="12">
        <f t="shared" si="8"/>
        <v>0.55137844611528819</v>
      </c>
      <c r="L78" s="13">
        <v>0.55000000000000004</v>
      </c>
      <c r="M78" s="1" t="str">
        <f t="shared" si="9"/>
        <v>High (50-69%)</v>
      </c>
      <c r="N78">
        <v>4</v>
      </c>
      <c r="O78" t="str">
        <f>IF(Table1[[#This Row],[rating]]&gt;=4.5,"Excellent",IF(Table1[[#This Row],[rating]]&gt;=4,"Good",IF(Table1[[#This Row],[rating]]&gt;=3.5,"Average","Below Average")))</f>
        <v>Good</v>
      </c>
      <c r="P78" t="str">
        <f t="shared" si="10"/>
        <v>⭐⭐⭐⭐ Good</v>
      </c>
      <c r="Q78" s="2">
        <v>1423</v>
      </c>
      <c r="R78" s="4" t="str">
        <f>IF(Table1[[#This Row],[rating_count]]&gt;=10000,"High Volume",IF(Table1[[#This Row],[rating_count]]&gt;=1000,"Medium Volume","Low Volume"))</f>
        <v>Medium Volume</v>
      </c>
      <c r="S78" s="4" t="str">
        <f t="shared" si="11"/>
        <v>Yes</v>
      </c>
      <c r="T78" t="s">
        <v>725</v>
      </c>
      <c r="U78" t="s">
        <v>726</v>
      </c>
      <c r="V78" t="s">
        <v>727</v>
      </c>
      <c r="W78" t="s">
        <v>728</v>
      </c>
      <c r="X78" t="s">
        <v>729</v>
      </c>
      <c r="Y78" t="s">
        <v>730</v>
      </c>
      <c r="Z78" t="s">
        <v>731</v>
      </c>
      <c r="AA78" t="s">
        <v>732</v>
      </c>
    </row>
    <row r="79" spans="1:27" x14ac:dyDescent="0.3">
      <c r="A79" t="s">
        <v>733</v>
      </c>
      <c r="B79" t="s">
        <v>734</v>
      </c>
      <c r="C79" t="str">
        <f t="shared" si="6"/>
        <v>TCL</v>
      </c>
      <c r="D79" t="s">
        <v>170</v>
      </c>
      <c r="E79" t="str">
        <f>IFERROR(LEFT(Table1[[#This Row],[category]],FIND("|",Table1[[#This Row],[category]])-1),Table1[[#This Row],[category]])</f>
        <v>Electronics</v>
      </c>
      <c r="F79" t="str">
        <f>IFERROR(MID(Table1[[#This Row],[category]],FIND("|",Table1[[#This Row],[category]])+1,50),"N/A")</f>
        <v>HomeTheater,TV&amp;Video|Televisions|SmartTelevisions</v>
      </c>
      <c r="G79" s="5">
        <v>10901</v>
      </c>
      <c r="H79" s="5" t="str">
        <f t="shared" si="7"/>
        <v>Premium (&gt;2000)</v>
      </c>
      <c r="I79" s="5">
        <v>30990</v>
      </c>
      <c r="J79" s="5">
        <f>Table1[[#This Row],[actual_price]]-Table1[[#This Row],[discounted_price]]</f>
        <v>20089</v>
      </c>
      <c r="K79" s="12">
        <f t="shared" si="8"/>
        <v>0.64824136818328493</v>
      </c>
      <c r="L79" s="13">
        <v>0.65</v>
      </c>
      <c r="M79" s="1" t="str">
        <f t="shared" si="9"/>
        <v>High (50-69%)</v>
      </c>
      <c r="N79">
        <v>4.0999999999999996</v>
      </c>
      <c r="O79" t="str">
        <f>IF(Table1[[#This Row],[rating]]&gt;=4.5,"Excellent",IF(Table1[[#This Row],[rating]]&gt;=4,"Good",IF(Table1[[#This Row],[rating]]&gt;=3.5,"Average","Below Average")))</f>
        <v>Good</v>
      </c>
      <c r="P79" t="str">
        <f t="shared" si="10"/>
        <v>⭐⭐⭐⭐ Good</v>
      </c>
      <c r="Q79">
        <v>398</v>
      </c>
      <c r="R79" s="4" t="str">
        <f>IF(Table1[[#This Row],[rating_count]]&gt;=10000,"High Volume",IF(Table1[[#This Row],[rating_count]]&gt;=1000,"Medium Volume","Low Volume"))</f>
        <v>Low Volume</v>
      </c>
      <c r="S79" s="4" t="str">
        <f t="shared" si="11"/>
        <v>No</v>
      </c>
      <c r="T79" t="s">
        <v>735</v>
      </c>
      <c r="U79" t="s">
        <v>736</v>
      </c>
      <c r="V79" t="s">
        <v>737</v>
      </c>
      <c r="W79" t="s">
        <v>738</v>
      </c>
      <c r="X79" t="s">
        <v>739</v>
      </c>
      <c r="Y79" t="s">
        <v>740</v>
      </c>
      <c r="Z79" t="s">
        <v>741</v>
      </c>
      <c r="AA79" t="s">
        <v>742</v>
      </c>
    </row>
    <row r="80" spans="1:27" x14ac:dyDescent="0.3">
      <c r="A80" t="s">
        <v>743</v>
      </c>
      <c r="B80" t="s">
        <v>744</v>
      </c>
      <c r="C80" t="str">
        <f t="shared" si="6"/>
        <v>SWAPKART</v>
      </c>
      <c r="D80" t="s">
        <v>18</v>
      </c>
      <c r="E80" t="str">
        <f>IFERROR(LEFT(Table1[[#This Row],[category]],FIND("|",Table1[[#This Row],[category]])-1),Table1[[#This Row],[category]])</f>
        <v>Computers&amp;Accessories</v>
      </c>
      <c r="F80" t="str">
        <f>IFERROR(MID(Table1[[#This Row],[category]],FIND("|",Table1[[#This Row],[category]])+1,50),"N/A")</f>
        <v>Accessories&amp;Peripherals|Cables&amp;Accessories|Cables|</v>
      </c>
      <c r="G80" s="5">
        <v>209</v>
      </c>
      <c r="H80" s="5" t="str">
        <f t="shared" si="7"/>
        <v>Economy (201-500)</v>
      </c>
      <c r="I80" s="5">
        <v>499</v>
      </c>
      <c r="J80" s="5">
        <f>Table1[[#This Row],[actual_price]]-Table1[[#This Row],[discounted_price]]</f>
        <v>290</v>
      </c>
      <c r="K80" s="12">
        <f t="shared" si="8"/>
        <v>0.58116232464929862</v>
      </c>
      <c r="L80" s="13">
        <v>0.57999999999999996</v>
      </c>
      <c r="M80" s="1" t="str">
        <f t="shared" si="9"/>
        <v>High (50-69%)</v>
      </c>
      <c r="N80">
        <v>3.9</v>
      </c>
      <c r="O80" t="str">
        <f>IF(Table1[[#This Row],[rating]]&gt;=4.5,"Excellent",IF(Table1[[#This Row],[rating]]&gt;=4,"Good",IF(Table1[[#This Row],[rating]]&gt;=3.5,"Average","Below Average")))</f>
        <v>Average</v>
      </c>
      <c r="P80" t="str">
        <f t="shared" si="10"/>
        <v>⭐⭐⭐ Average</v>
      </c>
      <c r="Q80">
        <v>536</v>
      </c>
      <c r="R80" s="4" t="str">
        <f>IF(Table1[[#This Row],[rating_count]]&gt;=10000,"High Volume",IF(Table1[[#This Row],[rating_count]]&gt;=1000,"Medium Volume","Low Volume"))</f>
        <v>Low Volume</v>
      </c>
      <c r="S80" s="4" t="str">
        <f t="shared" si="11"/>
        <v>Yes</v>
      </c>
      <c r="T80" t="s">
        <v>745</v>
      </c>
      <c r="U80" t="s">
        <v>746</v>
      </c>
      <c r="V80" t="s">
        <v>747</v>
      </c>
      <c r="W80" t="s">
        <v>748</v>
      </c>
      <c r="X80" t="s">
        <v>749</v>
      </c>
      <c r="Y80" t="s">
        <v>750</v>
      </c>
      <c r="Z80" t="s">
        <v>751</v>
      </c>
      <c r="AA80" t="s">
        <v>752</v>
      </c>
    </row>
    <row r="81" spans="1:27" x14ac:dyDescent="0.3">
      <c r="A81" t="s">
        <v>753</v>
      </c>
      <c r="B81" t="s">
        <v>754</v>
      </c>
      <c r="C81" t="str">
        <f t="shared" si="6"/>
        <v>Firestick</v>
      </c>
      <c r="D81" t="s">
        <v>467</v>
      </c>
      <c r="E81" t="str">
        <f>IFERROR(LEFT(Table1[[#This Row],[category]],FIND("|",Table1[[#This Row],[category]])-1),Table1[[#This Row],[category]])</f>
        <v>Electronics</v>
      </c>
      <c r="F81" t="str">
        <f>IFERROR(MID(Table1[[#This Row],[category]],FIND("|",Table1[[#This Row],[category]])+1,50),"N/A")</f>
        <v>HomeTheater,TV&amp;Video|Accessories|RemoteControls</v>
      </c>
      <c r="G81" s="5">
        <v>1434</v>
      </c>
      <c r="H81" s="5" t="str">
        <f t="shared" si="7"/>
        <v>Mid-Range (501-2000)</v>
      </c>
      <c r="I81" s="5">
        <v>3999</v>
      </c>
      <c r="J81" s="5">
        <f>Table1[[#This Row],[actual_price]]-Table1[[#This Row],[discounted_price]]</f>
        <v>2565</v>
      </c>
      <c r="K81" s="12">
        <f t="shared" si="8"/>
        <v>0.64141035258814705</v>
      </c>
      <c r="L81" s="13">
        <v>0.64</v>
      </c>
      <c r="M81" s="1" t="str">
        <f t="shared" si="9"/>
        <v>High (50-69%)</v>
      </c>
      <c r="N81">
        <v>4</v>
      </c>
      <c r="O81" t="str">
        <f>IF(Table1[[#This Row],[rating]]&gt;=4.5,"Excellent",IF(Table1[[#This Row],[rating]]&gt;=4,"Good",IF(Table1[[#This Row],[rating]]&gt;=3.5,"Average","Below Average")))</f>
        <v>Good</v>
      </c>
      <c r="P81" t="str">
        <f t="shared" si="10"/>
        <v>⭐⭐⭐⭐ Good</v>
      </c>
      <c r="Q81">
        <v>32</v>
      </c>
      <c r="R81" s="4" t="str">
        <f>IF(Table1[[#This Row],[rating_count]]&gt;=10000,"High Volume",IF(Table1[[#This Row],[rating_count]]&gt;=1000,"Medium Volume","Low Volume"))</f>
        <v>Low Volume</v>
      </c>
      <c r="S81" s="4" t="str">
        <f t="shared" si="11"/>
        <v>No</v>
      </c>
      <c r="T81" t="s">
        <v>755</v>
      </c>
      <c r="U81" t="s">
        <v>756</v>
      </c>
      <c r="V81" t="s">
        <v>757</v>
      </c>
      <c r="W81" t="s">
        <v>758</v>
      </c>
      <c r="X81" t="s">
        <v>759</v>
      </c>
      <c r="Y81" t="s">
        <v>760</v>
      </c>
      <c r="Z81" t="s">
        <v>761</v>
      </c>
      <c r="AA81" t="s">
        <v>762</v>
      </c>
    </row>
    <row r="82" spans="1:27" x14ac:dyDescent="0.3">
      <c r="A82" t="s">
        <v>763</v>
      </c>
      <c r="B82" t="s">
        <v>764</v>
      </c>
      <c r="C82" t="str">
        <f t="shared" si="6"/>
        <v>Wayona</v>
      </c>
      <c r="D82" t="s">
        <v>18</v>
      </c>
      <c r="E82" t="str">
        <f>IFERROR(LEFT(Table1[[#This Row],[category]],FIND("|",Table1[[#This Row],[category]])-1),Table1[[#This Row],[category]])</f>
        <v>Computers&amp;Accessories</v>
      </c>
      <c r="F82" t="str">
        <f>IFERROR(MID(Table1[[#This Row],[category]],FIND("|",Table1[[#This Row],[category]])+1,50),"N/A")</f>
        <v>Accessories&amp;Peripherals|Cables&amp;Accessories|Cables|</v>
      </c>
      <c r="G82" s="5">
        <v>399</v>
      </c>
      <c r="H82" s="5" t="str">
        <f t="shared" si="7"/>
        <v>Economy (201-500)</v>
      </c>
      <c r="I82" s="5">
        <v>1099</v>
      </c>
      <c r="J82" s="5">
        <f>Table1[[#This Row],[actual_price]]-Table1[[#This Row],[discounted_price]]</f>
        <v>700</v>
      </c>
      <c r="K82" s="12">
        <f t="shared" si="8"/>
        <v>0.63694267515923564</v>
      </c>
      <c r="L82" s="13">
        <v>0.64</v>
      </c>
      <c r="M82" s="1" t="str">
        <f t="shared" si="9"/>
        <v>High (50-69%)</v>
      </c>
      <c r="N82">
        <v>4.2</v>
      </c>
      <c r="O82" t="str">
        <f>IF(Table1[[#This Row],[rating]]&gt;=4.5,"Excellent",IF(Table1[[#This Row],[rating]]&gt;=4,"Good",IF(Table1[[#This Row],[rating]]&gt;=3.5,"Average","Below Average")))</f>
        <v>Good</v>
      </c>
      <c r="P82" t="str">
        <f t="shared" si="10"/>
        <v>⭐⭐⭐⭐ Good</v>
      </c>
      <c r="Q82" s="2">
        <v>24269</v>
      </c>
      <c r="R82" s="4" t="str">
        <f>IF(Table1[[#This Row],[rating_count]]&gt;=10000,"High Volume",IF(Table1[[#This Row],[rating_count]]&gt;=1000,"Medium Volume","Low Volume"))</f>
        <v>High Volume</v>
      </c>
      <c r="S82" s="4" t="str">
        <f t="shared" si="11"/>
        <v>Yes</v>
      </c>
      <c r="T82" t="s">
        <v>765</v>
      </c>
      <c r="U82" t="s">
        <v>20</v>
      </c>
      <c r="V82" t="s">
        <v>21</v>
      </c>
      <c r="W82" t="s">
        <v>22</v>
      </c>
      <c r="X82" t="s">
        <v>23</v>
      </c>
      <c r="Y82" t="s">
        <v>766</v>
      </c>
      <c r="Z82" t="s">
        <v>767</v>
      </c>
      <c r="AA82" t="s">
        <v>768</v>
      </c>
    </row>
    <row r="83" spans="1:27" x14ac:dyDescent="0.3">
      <c r="A83" t="s">
        <v>769</v>
      </c>
      <c r="B83" t="s">
        <v>770</v>
      </c>
      <c r="C83" t="str">
        <f t="shared" si="6"/>
        <v>Flix</v>
      </c>
      <c r="D83" t="s">
        <v>18</v>
      </c>
      <c r="E83" t="str">
        <f>IFERROR(LEFT(Table1[[#This Row],[category]],FIND("|",Table1[[#This Row],[category]])-1),Table1[[#This Row],[category]])</f>
        <v>Computers&amp;Accessories</v>
      </c>
      <c r="F83" t="str">
        <f>IFERROR(MID(Table1[[#This Row],[category]],FIND("|",Table1[[#This Row],[category]])+1,50),"N/A")</f>
        <v>Accessories&amp;Peripherals|Cables&amp;Accessories|Cables|</v>
      </c>
      <c r="G83" s="5">
        <v>139</v>
      </c>
      <c r="H83" s="5" t="str">
        <f t="shared" si="7"/>
        <v>Budget (≤200)</v>
      </c>
      <c r="I83" s="5">
        <v>249</v>
      </c>
      <c r="J83" s="5">
        <f>Table1[[#This Row],[actual_price]]-Table1[[#This Row],[discounted_price]]</f>
        <v>110</v>
      </c>
      <c r="K83" s="12">
        <f t="shared" si="8"/>
        <v>0.44176706827309237</v>
      </c>
      <c r="L83" s="13">
        <v>0.44</v>
      </c>
      <c r="M83" s="1" t="str">
        <f t="shared" si="9"/>
        <v>Moderate (25-49%)</v>
      </c>
      <c r="N83">
        <v>4</v>
      </c>
      <c r="O83" t="str">
        <f>IF(Table1[[#This Row],[rating]]&gt;=4.5,"Excellent",IF(Table1[[#This Row],[rating]]&gt;=4,"Good",IF(Table1[[#This Row],[rating]]&gt;=3.5,"Average","Below Average")))</f>
        <v>Good</v>
      </c>
      <c r="P83" t="str">
        <f t="shared" si="10"/>
        <v>⭐⭐⭐⭐ Good</v>
      </c>
      <c r="Q83" s="2">
        <v>9378</v>
      </c>
      <c r="R83" s="4" t="str">
        <f>IF(Table1[[#This Row],[rating_count]]&gt;=10000,"High Volume",IF(Table1[[#This Row],[rating_count]]&gt;=1000,"Medium Volume","Low Volume"))</f>
        <v>Medium Volume</v>
      </c>
      <c r="S83" s="4" t="str">
        <f t="shared" si="11"/>
        <v>Yes</v>
      </c>
      <c r="T83" t="s">
        <v>771</v>
      </c>
      <c r="U83" t="s">
        <v>237</v>
      </c>
      <c r="V83" t="s">
        <v>238</v>
      </c>
      <c r="W83" t="s">
        <v>239</v>
      </c>
      <c r="X83" t="s">
        <v>240</v>
      </c>
      <c r="Y83" t="s">
        <v>772</v>
      </c>
      <c r="Z83" t="s">
        <v>773</v>
      </c>
      <c r="AA83" t="s">
        <v>774</v>
      </c>
    </row>
    <row r="84" spans="1:27" x14ac:dyDescent="0.3">
      <c r="A84" t="s">
        <v>775</v>
      </c>
      <c r="B84" t="s">
        <v>776</v>
      </c>
      <c r="C84" t="str">
        <f t="shared" si="6"/>
        <v>SKYWALL</v>
      </c>
      <c r="D84" t="s">
        <v>170</v>
      </c>
      <c r="E84" t="str">
        <f>IFERROR(LEFT(Table1[[#This Row],[category]],FIND("|",Table1[[#This Row],[category]])-1),Table1[[#This Row],[category]])</f>
        <v>Electronics</v>
      </c>
      <c r="F84" t="str">
        <f>IFERROR(MID(Table1[[#This Row],[category]],FIND("|",Table1[[#This Row],[category]])+1,50),"N/A")</f>
        <v>HomeTheater,TV&amp;Video|Televisions|SmartTelevisions</v>
      </c>
      <c r="G84" s="5">
        <v>7299</v>
      </c>
      <c r="H84" s="5" t="str">
        <f t="shared" si="7"/>
        <v>Premium (&gt;2000)</v>
      </c>
      <c r="I84" s="5">
        <v>19125</v>
      </c>
      <c r="J84" s="5">
        <f>Table1[[#This Row],[actual_price]]-Table1[[#This Row],[discounted_price]]</f>
        <v>11826</v>
      </c>
      <c r="K84" s="12">
        <f t="shared" si="8"/>
        <v>0.61835294117647055</v>
      </c>
      <c r="L84" s="13">
        <v>0.62</v>
      </c>
      <c r="M84" s="1" t="str">
        <f t="shared" si="9"/>
        <v>High (50-69%)</v>
      </c>
      <c r="N84">
        <v>3.4</v>
      </c>
      <c r="O84" t="str">
        <f>IF(Table1[[#This Row],[rating]]&gt;=4.5,"Excellent",IF(Table1[[#This Row],[rating]]&gt;=4,"Good",IF(Table1[[#This Row],[rating]]&gt;=3.5,"Average","Below Average")))</f>
        <v>Below Average</v>
      </c>
      <c r="P84" t="str">
        <f t="shared" si="10"/>
        <v>⭐⭐ Below Avg</v>
      </c>
      <c r="Q84">
        <v>902</v>
      </c>
      <c r="R84" s="4" t="str">
        <f>IF(Table1[[#This Row],[rating_count]]&gt;=10000,"High Volume",IF(Table1[[#This Row],[rating_count]]&gt;=1000,"Medium Volume","Low Volume"))</f>
        <v>Low Volume</v>
      </c>
      <c r="S84" s="4" t="str">
        <f t="shared" si="11"/>
        <v>Yes</v>
      </c>
      <c r="T84" t="s">
        <v>777</v>
      </c>
      <c r="U84" t="s">
        <v>778</v>
      </c>
      <c r="V84" t="s">
        <v>779</v>
      </c>
      <c r="W84" t="s">
        <v>780</v>
      </c>
      <c r="X84" t="s">
        <v>781</v>
      </c>
      <c r="Y84" t="s">
        <v>782</v>
      </c>
      <c r="Z84" t="s">
        <v>783</v>
      </c>
      <c r="AA84" t="s">
        <v>784</v>
      </c>
    </row>
    <row r="85" spans="1:27" x14ac:dyDescent="0.3">
      <c r="A85" t="s">
        <v>785</v>
      </c>
      <c r="B85" t="s">
        <v>786</v>
      </c>
      <c r="C85" t="str">
        <f t="shared" si="6"/>
        <v>boAt</v>
      </c>
      <c r="D85" t="s">
        <v>18</v>
      </c>
      <c r="E85" t="str">
        <f>IFERROR(LEFT(Table1[[#This Row],[category]],FIND("|",Table1[[#This Row],[category]])-1),Table1[[#This Row],[category]])</f>
        <v>Computers&amp;Accessories</v>
      </c>
      <c r="F85" t="str">
        <f>IFERROR(MID(Table1[[#This Row],[category]],FIND("|",Table1[[#This Row],[category]])+1,50),"N/A")</f>
        <v>Accessories&amp;Peripherals|Cables&amp;Accessories|Cables|</v>
      </c>
      <c r="G85" s="5">
        <v>299</v>
      </c>
      <c r="H85" s="5" t="str">
        <f t="shared" si="7"/>
        <v>Economy (201-500)</v>
      </c>
      <c r="I85" s="5">
        <v>799</v>
      </c>
      <c r="J85" s="5">
        <f>Table1[[#This Row],[actual_price]]-Table1[[#This Row],[discounted_price]]</f>
        <v>500</v>
      </c>
      <c r="K85" s="12">
        <f t="shared" si="8"/>
        <v>0.62578222778473092</v>
      </c>
      <c r="L85" s="13">
        <v>0.63</v>
      </c>
      <c r="M85" s="1" t="str">
        <f t="shared" si="9"/>
        <v>High (50-69%)</v>
      </c>
      <c r="N85">
        <v>4.4000000000000004</v>
      </c>
      <c r="O85" t="str">
        <f>IF(Table1[[#This Row],[rating]]&gt;=4.5,"Excellent",IF(Table1[[#This Row],[rating]]&gt;=4,"Good",IF(Table1[[#This Row],[rating]]&gt;=3.5,"Average","Below Average")))</f>
        <v>Good</v>
      </c>
      <c r="P85" t="str">
        <f t="shared" si="10"/>
        <v>⭐⭐⭐⭐ Good</v>
      </c>
      <c r="Q85" s="2">
        <v>28791</v>
      </c>
      <c r="R85" s="4" t="str">
        <f>IF(Table1[[#This Row],[rating_count]]&gt;=10000,"High Volume",IF(Table1[[#This Row],[rating_count]]&gt;=1000,"Medium Volume","Low Volume"))</f>
        <v>High Volume</v>
      </c>
      <c r="S85" s="4" t="str">
        <f t="shared" si="11"/>
        <v>Yes</v>
      </c>
      <c r="T85" t="s">
        <v>787</v>
      </c>
      <c r="U85" t="s">
        <v>788</v>
      </c>
      <c r="V85" t="s">
        <v>789</v>
      </c>
      <c r="W85" t="s">
        <v>790</v>
      </c>
      <c r="X85" t="s">
        <v>791</v>
      </c>
      <c r="Y85" t="s">
        <v>792</v>
      </c>
      <c r="Z85" t="s">
        <v>793</v>
      </c>
      <c r="AA85" t="s">
        <v>794</v>
      </c>
    </row>
    <row r="86" spans="1:27" x14ac:dyDescent="0.3">
      <c r="A86" t="s">
        <v>795</v>
      </c>
      <c r="B86" t="s">
        <v>796</v>
      </c>
      <c r="C86" t="str">
        <f t="shared" si="6"/>
        <v>Wayona</v>
      </c>
      <c r="D86" t="s">
        <v>18</v>
      </c>
      <c r="E86" t="str">
        <f>IFERROR(LEFT(Table1[[#This Row],[category]],FIND("|",Table1[[#This Row],[category]])-1),Table1[[#This Row],[category]])</f>
        <v>Computers&amp;Accessories</v>
      </c>
      <c r="F86" t="str">
        <f>IFERROR(MID(Table1[[#This Row],[category]],FIND("|",Table1[[#This Row],[category]])+1,50),"N/A")</f>
        <v>Accessories&amp;Peripherals|Cables&amp;Accessories|Cables|</v>
      </c>
      <c r="G86" s="5">
        <v>325</v>
      </c>
      <c r="H86" s="5" t="str">
        <f t="shared" si="7"/>
        <v>Economy (201-500)</v>
      </c>
      <c r="I86" s="5">
        <v>1299</v>
      </c>
      <c r="J86" s="5">
        <f>Table1[[#This Row],[actual_price]]-Table1[[#This Row],[discounted_price]]</f>
        <v>974</v>
      </c>
      <c r="K86" s="12">
        <f t="shared" si="8"/>
        <v>0.7498075442648191</v>
      </c>
      <c r="L86" s="13">
        <v>0.75</v>
      </c>
      <c r="M86" s="1" t="str">
        <f t="shared" si="9"/>
        <v>Very High (70-100%)</v>
      </c>
      <c r="N86">
        <v>4.2</v>
      </c>
      <c r="O86" t="str">
        <f>IF(Table1[[#This Row],[rating]]&gt;=4.5,"Excellent",IF(Table1[[#This Row],[rating]]&gt;=4,"Good",IF(Table1[[#This Row],[rating]]&gt;=3.5,"Average","Below Average")))</f>
        <v>Good</v>
      </c>
      <c r="P86" t="str">
        <f t="shared" si="10"/>
        <v>⭐⭐⭐⭐ Good</v>
      </c>
      <c r="Q86" s="2">
        <v>10576</v>
      </c>
      <c r="R86" s="4" t="str">
        <f>IF(Table1[[#This Row],[rating_count]]&gt;=10000,"High Volume",IF(Table1[[#This Row],[rating_count]]&gt;=1000,"Medium Volume","Low Volume"))</f>
        <v>High Volume</v>
      </c>
      <c r="S86" s="4" t="str">
        <f t="shared" si="11"/>
        <v>Yes</v>
      </c>
      <c r="T86" t="s">
        <v>797</v>
      </c>
      <c r="U86" t="s">
        <v>798</v>
      </c>
      <c r="V86" t="s">
        <v>799</v>
      </c>
      <c r="W86" t="s">
        <v>800</v>
      </c>
      <c r="X86" t="s">
        <v>801</v>
      </c>
      <c r="Y86" t="s">
        <v>802</v>
      </c>
      <c r="Z86" t="s">
        <v>803</v>
      </c>
      <c r="AA86" t="s">
        <v>804</v>
      </c>
    </row>
    <row r="87" spans="1:27" x14ac:dyDescent="0.3">
      <c r="A87" t="s">
        <v>805</v>
      </c>
      <c r="B87" t="s">
        <v>806</v>
      </c>
      <c r="C87" t="str">
        <f t="shared" si="6"/>
        <v>OnePlus</v>
      </c>
      <c r="D87" t="s">
        <v>170</v>
      </c>
      <c r="E87" t="str">
        <f>IFERROR(LEFT(Table1[[#This Row],[category]],FIND("|",Table1[[#This Row],[category]])-1),Table1[[#This Row],[category]])</f>
        <v>Electronics</v>
      </c>
      <c r="F87" t="str">
        <f>IFERROR(MID(Table1[[#This Row],[category]],FIND("|",Table1[[#This Row],[category]])+1,50),"N/A")</f>
        <v>HomeTheater,TV&amp;Video|Televisions|SmartTelevisions</v>
      </c>
      <c r="G87" s="5">
        <v>29999</v>
      </c>
      <c r="H87" s="5" t="str">
        <f t="shared" si="7"/>
        <v>Premium (&gt;2000)</v>
      </c>
      <c r="I87" s="5">
        <v>39999</v>
      </c>
      <c r="J87" s="5">
        <f>Table1[[#This Row],[actual_price]]-Table1[[#This Row],[discounted_price]]</f>
        <v>10000</v>
      </c>
      <c r="K87" s="12">
        <f t="shared" si="8"/>
        <v>0.25000625015625388</v>
      </c>
      <c r="L87" s="13">
        <v>0.25</v>
      </c>
      <c r="M87" s="1" t="str">
        <f t="shared" si="9"/>
        <v>Moderate (25-49%)</v>
      </c>
      <c r="N87">
        <v>4.2</v>
      </c>
      <c r="O87" t="str">
        <f>IF(Table1[[#This Row],[rating]]&gt;=4.5,"Excellent",IF(Table1[[#This Row],[rating]]&gt;=4,"Good",IF(Table1[[#This Row],[rating]]&gt;=3.5,"Average","Below Average")))</f>
        <v>Good</v>
      </c>
      <c r="P87" t="str">
        <f t="shared" si="10"/>
        <v>⭐⭐⭐⭐ Good</v>
      </c>
      <c r="Q87" s="2">
        <v>7298</v>
      </c>
      <c r="R87" s="4" t="str">
        <f>IF(Table1[[#This Row],[rating_count]]&gt;=10000,"High Volume",IF(Table1[[#This Row],[rating_count]]&gt;=1000,"Medium Volume","Low Volume"))</f>
        <v>Medium Volume</v>
      </c>
      <c r="S87" s="4" t="str">
        <f t="shared" si="11"/>
        <v>Yes</v>
      </c>
      <c r="T87" t="s">
        <v>807</v>
      </c>
      <c r="U87" t="s">
        <v>383</v>
      </c>
      <c r="V87" t="s">
        <v>384</v>
      </c>
      <c r="W87" t="s">
        <v>385</v>
      </c>
      <c r="X87" t="s">
        <v>386</v>
      </c>
      <c r="Y87" t="s">
        <v>387</v>
      </c>
      <c r="Z87" t="s">
        <v>808</v>
      </c>
      <c r="AA87" t="s">
        <v>809</v>
      </c>
    </row>
    <row r="88" spans="1:27" x14ac:dyDescent="0.3">
      <c r="A88" t="s">
        <v>810</v>
      </c>
      <c r="B88" t="s">
        <v>811</v>
      </c>
      <c r="C88" t="str">
        <f t="shared" si="6"/>
        <v>Acer</v>
      </c>
      <c r="D88" t="s">
        <v>170</v>
      </c>
      <c r="E88" t="str">
        <f>IFERROR(LEFT(Table1[[#This Row],[category]],FIND("|",Table1[[#This Row],[category]])-1),Table1[[#This Row],[category]])</f>
        <v>Electronics</v>
      </c>
      <c r="F88" t="str">
        <f>IFERROR(MID(Table1[[#This Row],[category]],FIND("|",Table1[[#This Row],[category]])+1,50),"N/A")</f>
        <v>HomeTheater,TV&amp;Video|Televisions|SmartTelevisions</v>
      </c>
      <c r="G88" s="5">
        <v>27999</v>
      </c>
      <c r="H88" s="5" t="str">
        <f t="shared" si="7"/>
        <v>Premium (&gt;2000)</v>
      </c>
      <c r="I88" s="5">
        <v>40990</v>
      </c>
      <c r="J88" s="5">
        <f>Table1[[#This Row],[actual_price]]-Table1[[#This Row],[discounted_price]]</f>
        <v>12991</v>
      </c>
      <c r="K88" s="12">
        <f t="shared" si="8"/>
        <v>0.31693095877043181</v>
      </c>
      <c r="L88" s="13">
        <v>0.32</v>
      </c>
      <c r="M88" s="1" t="str">
        <f t="shared" si="9"/>
        <v>Moderate (25-49%)</v>
      </c>
      <c r="N88">
        <v>4.3</v>
      </c>
      <c r="O88" t="str">
        <f>IF(Table1[[#This Row],[rating]]&gt;=4.5,"Excellent",IF(Table1[[#This Row],[rating]]&gt;=4,"Good",IF(Table1[[#This Row],[rating]]&gt;=3.5,"Average","Below Average")))</f>
        <v>Good</v>
      </c>
      <c r="P88" t="str">
        <f t="shared" si="10"/>
        <v>⭐⭐⭐⭐ Good</v>
      </c>
      <c r="Q88" s="2">
        <v>4703</v>
      </c>
      <c r="R88" s="4" t="str">
        <f>IF(Table1[[#This Row],[rating_count]]&gt;=10000,"High Volume",IF(Table1[[#This Row],[rating_count]]&gt;=1000,"Medium Volume","Low Volume"))</f>
        <v>Medium Volume</v>
      </c>
      <c r="S88" s="4" t="str">
        <f t="shared" si="11"/>
        <v>Yes</v>
      </c>
      <c r="T88" t="s">
        <v>812</v>
      </c>
      <c r="U88" t="s">
        <v>247</v>
      </c>
      <c r="V88" t="s">
        <v>248</v>
      </c>
      <c r="W88" t="s">
        <v>249</v>
      </c>
      <c r="X88" t="s">
        <v>250</v>
      </c>
      <c r="Y88" t="s">
        <v>251</v>
      </c>
      <c r="Z88" t="s">
        <v>813</v>
      </c>
      <c r="AA88" t="s">
        <v>814</v>
      </c>
    </row>
    <row r="89" spans="1:27" x14ac:dyDescent="0.3">
      <c r="A89" t="s">
        <v>815</v>
      </c>
      <c r="B89" t="s">
        <v>816</v>
      </c>
      <c r="C89" t="str">
        <f t="shared" si="6"/>
        <v>Samsung</v>
      </c>
      <c r="D89" t="s">
        <v>170</v>
      </c>
      <c r="E89" t="str">
        <f>IFERROR(LEFT(Table1[[#This Row],[category]],FIND("|",Table1[[#This Row],[category]])-1),Table1[[#This Row],[category]])</f>
        <v>Electronics</v>
      </c>
      <c r="F89" t="str">
        <f>IFERROR(MID(Table1[[#This Row],[category]],FIND("|",Table1[[#This Row],[category]])+1,50),"N/A")</f>
        <v>HomeTheater,TV&amp;Video|Televisions|SmartTelevisions</v>
      </c>
      <c r="G89" s="5">
        <v>30990</v>
      </c>
      <c r="H89" s="5" t="str">
        <f t="shared" si="7"/>
        <v>Premium (&gt;2000)</v>
      </c>
      <c r="I89" s="5">
        <v>52900</v>
      </c>
      <c r="J89" s="5">
        <f>Table1[[#This Row],[actual_price]]-Table1[[#This Row],[discounted_price]]</f>
        <v>21910</v>
      </c>
      <c r="K89" s="12">
        <f t="shared" si="8"/>
        <v>0.41417769376181474</v>
      </c>
      <c r="L89" s="13">
        <v>0.41</v>
      </c>
      <c r="M89" s="1" t="str">
        <f t="shared" si="9"/>
        <v>Moderate (25-49%)</v>
      </c>
      <c r="N89">
        <v>4.3</v>
      </c>
      <c r="O89" t="str">
        <f>IF(Table1[[#This Row],[rating]]&gt;=4.5,"Excellent",IF(Table1[[#This Row],[rating]]&gt;=4,"Good",IF(Table1[[#This Row],[rating]]&gt;=3.5,"Average","Below Average")))</f>
        <v>Good</v>
      </c>
      <c r="P89" t="str">
        <f t="shared" si="10"/>
        <v>⭐⭐⭐⭐ Good</v>
      </c>
      <c r="Q89" s="2">
        <v>7109</v>
      </c>
      <c r="R89" s="4" t="str">
        <f>IF(Table1[[#This Row],[rating_count]]&gt;=10000,"High Volume",IF(Table1[[#This Row],[rating_count]]&gt;=1000,"Medium Volume","Low Volume"))</f>
        <v>Medium Volume</v>
      </c>
      <c r="S89" s="4" t="str">
        <f t="shared" si="11"/>
        <v>Yes</v>
      </c>
      <c r="T89" t="s">
        <v>817</v>
      </c>
      <c r="U89" t="s">
        <v>585</v>
      </c>
      <c r="V89" t="s">
        <v>586</v>
      </c>
      <c r="W89" t="s">
        <v>587</v>
      </c>
      <c r="X89" t="s">
        <v>588</v>
      </c>
      <c r="Y89" t="s">
        <v>589</v>
      </c>
      <c r="Z89" t="s">
        <v>818</v>
      </c>
      <c r="AA89" t="s">
        <v>819</v>
      </c>
    </row>
    <row r="90" spans="1:27" x14ac:dyDescent="0.3">
      <c r="A90" t="s">
        <v>820</v>
      </c>
      <c r="B90" t="s">
        <v>821</v>
      </c>
      <c r="C90" t="str">
        <f t="shared" si="6"/>
        <v>Lapster</v>
      </c>
      <c r="D90" t="s">
        <v>18</v>
      </c>
      <c r="E90" t="str">
        <f>IFERROR(LEFT(Table1[[#This Row],[category]],FIND("|",Table1[[#This Row],[category]])-1),Table1[[#This Row],[category]])</f>
        <v>Computers&amp;Accessories</v>
      </c>
      <c r="F90" t="str">
        <f>IFERROR(MID(Table1[[#This Row],[category]],FIND("|",Table1[[#This Row],[category]])+1,50),"N/A")</f>
        <v>Accessories&amp;Peripherals|Cables&amp;Accessories|Cables|</v>
      </c>
      <c r="G90" s="5">
        <v>199</v>
      </c>
      <c r="H90" s="5" t="str">
        <f t="shared" si="7"/>
        <v>Budget (≤200)</v>
      </c>
      <c r="I90" s="5">
        <v>999</v>
      </c>
      <c r="J90" s="5">
        <f>Table1[[#This Row],[actual_price]]-Table1[[#This Row],[discounted_price]]</f>
        <v>800</v>
      </c>
      <c r="K90" s="12">
        <f t="shared" si="8"/>
        <v>0.80080080080080085</v>
      </c>
      <c r="L90" s="13">
        <v>0.8</v>
      </c>
      <c r="M90" s="1" t="str">
        <f t="shared" si="9"/>
        <v>Very High (70-100%)</v>
      </c>
      <c r="N90">
        <v>4.5</v>
      </c>
      <c r="O90" t="str">
        <f>IF(Table1[[#This Row],[rating]]&gt;=4.5,"Excellent",IF(Table1[[#This Row],[rating]]&gt;=4,"Good",IF(Table1[[#This Row],[rating]]&gt;=3.5,"Average","Below Average")))</f>
        <v>Excellent</v>
      </c>
      <c r="P90" t="str">
        <f t="shared" si="10"/>
        <v>⭐⭐⭐⭐⭐ Excellent</v>
      </c>
      <c r="Q90">
        <v>127</v>
      </c>
      <c r="R90" s="4" t="str">
        <f>IF(Table1[[#This Row],[rating_count]]&gt;=10000,"High Volume",IF(Table1[[#This Row],[rating_count]]&gt;=1000,"Medium Volume","Low Volume"))</f>
        <v>Low Volume</v>
      </c>
      <c r="S90" s="4" t="str">
        <f t="shared" si="11"/>
        <v>No</v>
      </c>
      <c r="T90" t="s">
        <v>822</v>
      </c>
      <c r="U90" t="s">
        <v>823</v>
      </c>
      <c r="V90" t="s">
        <v>824</v>
      </c>
      <c r="W90" t="s">
        <v>825</v>
      </c>
      <c r="X90" t="s">
        <v>826</v>
      </c>
      <c r="Y90" t="s">
        <v>827</v>
      </c>
      <c r="Z90" t="s">
        <v>828</v>
      </c>
      <c r="AA90" t="s">
        <v>829</v>
      </c>
    </row>
    <row r="91" spans="1:27" x14ac:dyDescent="0.3">
      <c r="A91" t="s">
        <v>830</v>
      </c>
      <c r="B91" t="s">
        <v>831</v>
      </c>
      <c r="C91" t="str">
        <f t="shared" si="6"/>
        <v>Wayona</v>
      </c>
      <c r="D91" t="s">
        <v>18</v>
      </c>
      <c r="E91" t="str">
        <f>IFERROR(LEFT(Table1[[#This Row],[category]],FIND("|",Table1[[#This Row],[category]])-1),Table1[[#This Row],[category]])</f>
        <v>Computers&amp;Accessories</v>
      </c>
      <c r="F91" t="str">
        <f>IFERROR(MID(Table1[[#This Row],[category]],FIND("|",Table1[[#This Row],[category]])+1,50),"N/A")</f>
        <v>Accessories&amp;Peripherals|Cables&amp;Accessories|Cables|</v>
      </c>
      <c r="G91" s="5">
        <v>649</v>
      </c>
      <c r="H91" s="5" t="str">
        <f t="shared" si="7"/>
        <v>Mid-Range (501-2000)</v>
      </c>
      <c r="I91" s="5">
        <v>1999</v>
      </c>
      <c r="J91" s="5">
        <f>Table1[[#This Row],[actual_price]]-Table1[[#This Row],[discounted_price]]</f>
        <v>1350</v>
      </c>
      <c r="K91" s="12">
        <f t="shared" si="8"/>
        <v>0.67533766883441726</v>
      </c>
      <c r="L91" s="13">
        <v>0.68</v>
      </c>
      <c r="M91" s="1" t="str">
        <f t="shared" si="9"/>
        <v>High (50-69%)</v>
      </c>
      <c r="N91">
        <v>4.2</v>
      </c>
      <c r="O91" t="str">
        <f>IF(Table1[[#This Row],[rating]]&gt;=4.5,"Excellent",IF(Table1[[#This Row],[rating]]&gt;=4,"Good",IF(Table1[[#This Row],[rating]]&gt;=3.5,"Average","Below Average")))</f>
        <v>Good</v>
      </c>
      <c r="P91" t="str">
        <f t="shared" si="10"/>
        <v>⭐⭐⭐⭐ Good</v>
      </c>
      <c r="Q91" s="2">
        <v>24269</v>
      </c>
      <c r="R91" s="4" t="str">
        <f>IF(Table1[[#This Row],[rating_count]]&gt;=10000,"High Volume",IF(Table1[[#This Row],[rating_count]]&gt;=1000,"Medium Volume","Low Volume"))</f>
        <v>High Volume</v>
      </c>
      <c r="S91" s="4" t="str">
        <f t="shared" si="11"/>
        <v>Yes</v>
      </c>
      <c r="T91" t="s">
        <v>422</v>
      </c>
      <c r="U91" t="s">
        <v>20</v>
      </c>
      <c r="V91" t="s">
        <v>21</v>
      </c>
      <c r="W91" t="s">
        <v>22</v>
      </c>
      <c r="X91" t="s">
        <v>23</v>
      </c>
      <c r="Y91" t="s">
        <v>832</v>
      </c>
      <c r="Z91" t="s">
        <v>833</v>
      </c>
      <c r="AA91" t="s">
        <v>834</v>
      </c>
    </row>
    <row r="92" spans="1:27" x14ac:dyDescent="0.3">
      <c r="A92" t="s">
        <v>835</v>
      </c>
      <c r="B92" t="s">
        <v>836</v>
      </c>
      <c r="C92" t="str">
        <f t="shared" si="6"/>
        <v>Gizga</v>
      </c>
      <c r="D92" t="s">
        <v>99</v>
      </c>
      <c r="E92" t="str">
        <f>IFERROR(LEFT(Table1[[#This Row],[category]],FIND("|",Table1[[#This Row],[category]])-1),Table1[[#This Row],[category]])</f>
        <v>Computers&amp;Accessories</v>
      </c>
      <c r="F92" t="str">
        <f>IFERROR(MID(Table1[[#This Row],[category]],FIND("|",Table1[[#This Row],[category]])+1,50),"N/A")</f>
        <v>NetworkingDevices|NetworkAdapters|WirelessUSBAdapt</v>
      </c>
      <c r="G92" s="5">
        <v>269</v>
      </c>
      <c r="H92" s="5" t="str">
        <f t="shared" si="7"/>
        <v>Economy (201-500)</v>
      </c>
      <c r="I92" s="5">
        <v>800</v>
      </c>
      <c r="J92" s="5">
        <f>Table1[[#This Row],[actual_price]]-Table1[[#This Row],[discounted_price]]</f>
        <v>531</v>
      </c>
      <c r="K92" s="12">
        <f t="shared" si="8"/>
        <v>0.66374999999999995</v>
      </c>
      <c r="L92" s="13">
        <v>0.66</v>
      </c>
      <c r="M92" s="1" t="str">
        <f t="shared" si="9"/>
        <v>High (50-69%)</v>
      </c>
      <c r="N92">
        <v>3.6</v>
      </c>
      <c r="O92" t="str">
        <f>IF(Table1[[#This Row],[rating]]&gt;=4.5,"Excellent",IF(Table1[[#This Row],[rating]]&gt;=4,"Good",IF(Table1[[#This Row],[rating]]&gt;=3.5,"Average","Below Average")))</f>
        <v>Average</v>
      </c>
      <c r="P92" t="str">
        <f t="shared" si="10"/>
        <v>⭐⭐⭐ Average</v>
      </c>
      <c r="Q92" s="2">
        <v>10134</v>
      </c>
      <c r="R92" s="4" t="str">
        <f>IF(Table1[[#This Row],[rating_count]]&gt;=10000,"High Volume",IF(Table1[[#This Row],[rating_count]]&gt;=1000,"Medium Volume","Low Volume"))</f>
        <v>High Volume</v>
      </c>
      <c r="S92" s="4" t="str">
        <f t="shared" si="11"/>
        <v>Yes</v>
      </c>
      <c r="T92" t="s">
        <v>837</v>
      </c>
      <c r="U92" t="s">
        <v>838</v>
      </c>
      <c r="V92" t="s">
        <v>839</v>
      </c>
      <c r="W92" t="s">
        <v>840</v>
      </c>
      <c r="X92" t="s">
        <v>841</v>
      </c>
      <c r="Y92" t="s">
        <v>842</v>
      </c>
      <c r="Z92" t="s">
        <v>843</v>
      </c>
      <c r="AA92" t="s">
        <v>844</v>
      </c>
    </row>
    <row r="93" spans="1:27" x14ac:dyDescent="0.3">
      <c r="A93" t="s">
        <v>845</v>
      </c>
      <c r="B93" t="s">
        <v>846</v>
      </c>
      <c r="C93" t="str">
        <f t="shared" si="6"/>
        <v>OnePlus</v>
      </c>
      <c r="D93" t="s">
        <v>170</v>
      </c>
      <c r="E93" t="str">
        <f>IFERROR(LEFT(Table1[[#This Row],[category]],FIND("|",Table1[[#This Row],[category]])-1),Table1[[#This Row],[category]])</f>
        <v>Electronics</v>
      </c>
      <c r="F93" t="str">
        <f>IFERROR(MID(Table1[[#This Row],[category]],FIND("|",Table1[[#This Row],[category]])+1,50),"N/A")</f>
        <v>HomeTheater,TV&amp;Video|Televisions|SmartTelevisions</v>
      </c>
      <c r="G93" s="5">
        <v>24999</v>
      </c>
      <c r="H93" s="5" t="str">
        <f t="shared" si="7"/>
        <v>Premium (&gt;2000)</v>
      </c>
      <c r="I93" s="5">
        <v>31999</v>
      </c>
      <c r="J93" s="5">
        <f>Table1[[#This Row],[actual_price]]-Table1[[#This Row],[discounted_price]]</f>
        <v>7000</v>
      </c>
      <c r="K93" s="12">
        <f t="shared" si="8"/>
        <v>0.21875683615112973</v>
      </c>
      <c r="L93" s="13">
        <v>0.22</v>
      </c>
      <c r="M93" s="1" t="str">
        <f t="shared" si="9"/>
        <v>Minimal (0-24%)</v>
      </c>
      <c r="N93">
        <v>4.2</v>
      </c>
      <c r="O93" t="str">
        <f>IF(Table1[[#This Row],[rating]]&gt;=4.5,"Excellent",IF(Table1[[#This Row],[rating]]&gt;=4,"Good",IF(Table1[[#This Row],[rating]]&gt;=3.5,"Average","Below Average")))</f>
        <v>Good</v>
      </c>
      <c r="P93" t="str">
        <f t="shared" si="10"/>
        <v>⭐⭐⭐⭐ Good</v>
      </c>
      <c r="Q93" s="2">
        <v>34899</v>
      </c>
      <c r="R93" s="4" t="str">
        <f>IF(Table1[[#This Row],[rating_count]]&gt;=10000,"High Volume",IF(Table1[[#This Row],[rating_count]]&gt;=1000,"Medium Volume","Low Volume"))</f>
        <v>High Volume</v>
      </c>
      <c r="S93" s="4" t="str">
        <f t="shared" si="11"/>
        <v>Yes</v>
      </c>
      <c r="T93" t="s">
        <v>847</v>
      </c>
      <c r="U93" t="s">
        <v>267</v>
      </c>
      <c r="V93" t="s">
        <v>268</v>
      </c>
      <c r="W93" t="s">
        <v>269</v>
      </c>
      <c r="X93" t="s">
        <v>270</v>
      </c>
      <c r="Y93" t="s">
        <v>271</v>
      </c>
      <c r="Z93" t="s">
        <v>848</v>
      </c>
      <c r="AA93" t="s">
        <v>849</v>
      </c>
    </row>
    <row r="94" spans="1:27" x14ac:dyDescent="0.3">
      <c r="A94" t="s">
        <v>850</v>
      </c>
      <c r="B94" t="s">
        <v>851</v>
      </c>
      <c r="C94" t="str">
        <f t="shared" si="6"/>
        <v>boAt</v>
      </c>
      <c r="D94" t="s">
        <v>18</v>
      </c>
      <c r="E94" t="str">
        <f>IFERROR(LEFT(Table1[[#This Row],[category]],FIND("|",Table1[[#This Row],[category]])-1),Table1[[#This Row],[category]])</f>
        <v>Computers&amp;Accessories</v>
      </c>
      <c r="F94" t="str">
        <f>IFERROR(MID(Table1[[#This Row],[category]],FIND("|",Table1[[#This Row],[category]])+1,50),"N/A")</f>
        <v>Accessories&amp;Peripherals|Cables&amp;Accessories|Cables|</v>
      </c>
      <c r="G94" s="5">
        <v>299</v>
      </c>
      <c r="H94" s="5" t="str">
        <f t="shared" si="7"/>
        <v>Economy (201-500)</v>
      </c>
      <c r="I94" s="5">
        <v>699</v>
      </c>
      <c r="J94" s="5">
        <f>Table1[[#This Row],[actual_price]]-Table1[[#This Row],[discounted_price]]</f>
        <v>400</v>
      </c>
      <c r="K94" s="12">
        <f t="shared" si="8"/>
        <v>0.57224606580829762</v>
      </c>
      <c r="L94" s="13">
        <v>0.56999999999999995</v>
      </c>
      <c r="M94" s="1" t="str">
        <f t="shared" si="9"/>
        <v>High (50-69%)</v>
      </c>
      <c r="N94">
        <v>4.2</v>
      </c>
      <c r="O94" t="str">
        <f>IF(Table1[[#This Row],[rating]]&gt;=4.5,"Excellent",IF(Table1[[#This Row],[rating]]&gt;=4,"Good",IF(Table1[[#This Row],[rating]]&gt;=3.5,"Average","Below Average")))</f>
        <v>Good</v>
      </c>
      <c r="P94" t="str">
        <f t="shared" si="10"/>
        <v>⭐⭐⭐⭐ Good</v>
      </c>
      <c r="Q94" s="2">
        <v>94363</v>
      </c>
      <c r="R94" s="4" t="str">
        <f>IF(Table1[[#This Row],[rating_count]]&gt;=10000,"High Volume",IF(Table1[[#This Row],[rating_count]]&gt;=1000,"Medium Volume","Low Volume"))</f>
        <v>High Volume</v>
      </c>
      <c r="S94" s="4" t="str">
        <f t="shared" si="11"/>
        <v>Yes</v>
      </c>
      <c r="T94" t="s">
        <v>49</v>
      </c>
      <c r="U94" t="s">
        <v>50</v>
      </c>
      <c r="V94" t="s">
        <v>51</v>
      </c>
      <c r="W94" t="s">
        <v>52</v>
      </c>
      <c r="X94" t="s">
        <v>53</v>
      </c>
      <c r="Y94" t="s">
        <v>54</v>
      </c>
      <c r="Z94" t="s">
        <v>852</v>
      </c>
      <c r="AA94" t="s">
        <v>853</v>
      </c>
    </row>
    <row r="95" spans="1:27" x14ac:dyDescent="0.3">
      <c r="A95" t="s">
        <v>854</v>
      </c>
      <c r="B95" t="s">
        <v>855</v>
      </c>
      <c r="C95" t="str">
        <f t="shared" si="6"/>
        <v>Lapster</v>
      </c>
      <c r="D95" t="s">
        <v>18</v>
      </c>
      <c r="E95" t="str">
        <f>IFERROR(LEFT(Table1[[#This Row],[category]],FIND("|",Table1[[#This Row],[category]])-1),Table1[[#This Row],[category]])</f>
        <v>Computers&amp;Accessories</v>
      </c>
      <c r="F95" t="str">
        <f>IFERROR(MID(Table1[[#This Row],[category]],FIND("|",Table1[[#This Row],[category]])+1,50),"N/A")</f>
        <v>Accessories&amp;Peripherals|Cables&amp;Accessories|Cables|</v>
      </c>
      <c r="G95" s="5">
        <v>199</v>
      </c>
      <c r="H95" s="5" t="str">
        <f t="shared" si="7"/>
        <v>Budget (≤200)</v>
      </c>
      <c r="I95" s="5">
        <v>999</v>
      </c>
      <c r="J95" s="5">
        <f>Table1[[#This Row],[actual_price]]-Table1[[#This Row],[discounted_price]]</f>
        <v>800</v>
      </c>
      <c r="K95" s="12">
        <f t="shared" si="8"/>
        <v>0.80080080080080085</v>
      </c>
      <c r="L95" s="13">
        <v>0.8</v>
      </c>
      <c r="M95" s="1" t="str">
        <f t="shared" si="9"/>
        <v>Very High (70-100%)</v>
      </c>
      <c r="N95">
        <v>4.0999999999999996</v>
      </c>
      <c r="O95" t="str">
        <f>IF(Table1[[#This Row],[rating]]&gt;=4.5,"Excellent",IF(Table1[[#This Row],[rating]]&gt;=4,"Good",IF(Table1[[#This Row],[rating]]&gt;=3.5,"Average","Below Average")))</f>
        <v>Good</v>
      </c>
      <c r="P95" t="str">
        <f t="shared" si="10"/>
        <v>⭐⭐⭐⭐ Good</v>
      </c>
      <c r="Q95">
        <v>425</v>
      </c>
      <c r="R95" s="4" t="str">
        <f>IF(Table1[[#This Row],[rating_count]]&gt;=10000,"High Volume",IF(Table1[[#This Row],[rating_count]]&gt;=1000,"Medium Volume","Low Volume"))</f>
        <v>Low Volume</v>
      </c>
      <c r="S95" s="4" t="str">
        <f t="shared" si="11"/>
        <v>No</v>
      </c>
      <c r="T95" t="s">
        <v>856</v>
      </c>
      <c r="U95" t="s">
        <v>857</v>
      </c>
      <c r="V95" t="s">
        <v>858</v>
      </c>
      <c r="W95" t="s">
        <v>859</v>
      </c>
      <c r="X95" t="s">
        <v>860</v>
      </c>
      <c r="Y95" t="s">
        <v>861</v>
      </c>
      <c r="Z95" t="s">
        <v>862</v>
      </c>
      <c r="AA95" t="s">
        <v>863</v>
      </c>
    </row>
    <row r="96" spans="1:27" x14ac:dyDescent="0.3">
      <c r="A96" t="s">
        <v>864</v>
      </c>
      <c r="B96" t="s">
        <v>865</v>
      </c>
      <c r="C96" t="str">
        <f t="shared" si="6"/>
        <v>TCL</v>
      </c>
      <c r="D96" t="s">
        <v>170</v>
      </c>
      <c r="E96" t="str">
        <f>IFERROR(LEFT(Table1[[#This Row],[category]],FIND("|",Table1[[#This Row],[category]])-1),Table1[[#This Row],[category]])</f>
        <v>Electronics</v>
      </c>
      <c r="F96" t="str">
        <f>IFERROR(MID(Table1[[#This Row],[category]],FIND("|",Table1[[#This Row],[category]])+1,50),"N/A")</f>
        <v>HomeTheater,TV&amp;Video|Televisions|SmartTelevisions</v>
      </c>
      <c r="G96" s="5">
        <v>18990</v>
      </c>
      <c r="H96" s="5" t="str">
        <f t="shared" si="7"/>
        <v>Premium (&gt;2000)</v>
      </c>
      <c r="I96" s="5">
        <v>40990</v>
      </c>
      <c r="J96" s="5">
        <f>Table1[[#This Row],[actual_price]]-Table1[[#This Row],[discounted_price]]</f>
        <v>22000</v>
      </c>
      <c r="K96" s="12">
        <f t="shared" si="8"/>
        <v>0.53671627226152718</v>
      </c>
      <c r="L96" s="13">
        <v>0.54</v>
      </c>
      <c r="M96" s="1" t="str">
        <f t="shared" si="9"/>
        <v>High (50-69%)</v>
      </c>
      <c r="N96">
        <v>4.2</v>
      </c>
      <c r="O96" t="str">
        <f>IF(Table1[[#This Row],[rating]]&gt;=4.5,"Excellent",IF(Table1[[#This Row],[rating]]&gt;=4,"Good",IF(Table1[[#This Row],[rating]]&gt;=3.5,"Average","Below Average")))</f>
        <v>Good</v>
      </c>
      <c r="P96" t="str">
        <f t="shared" si="10"/>
        <v>⭐⭐⭐⭐ Good</v>
      </c>
      <c r="Q96" s="2">
        <v>6659</v>
      </c>
      <c r="R96" s="4" t="str">
        <f>IF(Table1[[#This Row],[rating_count]]&gt;=10000,"High Volume",IF(Table1[[#This Row],[rating_count]]&gt;=1000,"Medium Volume","Low Volume"))</f>
        <v>Medium Volume</v>
      </c>
      <c r="S96" s="4" t="str">
        <f t="shared" si="11"/>
        <v>Yes</v>
      </c>
      <c r="T96" t="s">
        <v>866</v>
      </c>
      <c r="U96" t="s">
        <v>867</v>
      </c>
      <c r="V96" t="s">
        <v>868</v>
      </c>
      <c r="W96" t="s">
        <v>869</v>
      </c>
      <c r="X96" t="s">
        <v>870</v>
      </c>
      <c r="Y96" t="s">
        <v>871</v>
      </c>
      <c r="Z96" t="s">
        <v>872</v>
      </c>
      <c r="AA96" t="s">
        <v>873</v>
      </c>
    </row>
    <row r="97" spans="1:27" x14ac:dyDescent="0.3">
      <c r="A97" t="s">
        <v>874</v>
      </c>
      <c r="B97" t="s">
        <v>875</v>
      </c>
      <c r="C97" t="str">
        <f t="shared" si="6"/>
        <v>ZEBRONICS</v>
      </c>
      <c r="D97" t="s">
        <v>99</v>
      </c>
      <c r="E97" t="str">
        <f>IFERROR(LEFT(Table1[[#This Row],[category]],FIND("|",Table1[[#This Row],[category]])-1),Table1[[#This Row],[category]])</f>
        <v>Computers&amp;Accessories</v>
      </c>
      <c r="F97" t="str">
        <f>IFERROR(MID(Table1[[#This Row],[category]],FIND("|",Table1[[#This Row],[category]])+1,50),"N/A")</f>
        <v>NetworkingDevices|NetworkAdapters|WirelessUSBAdapt</v>
      </c>
      <c r="G97" s="5">
        <v>290</v>
      </c>
      <c r="H97" s="5" t="str">
        <f t="shared" si="7"/>
        <v>Economy (201-500)</v>
      </c>
      <c r="I97" s="5">
        <v>349</v>
      </c>
      <c r="J97" s="5">
        <f>Table1[[#This Row],[actual_price]]-Table1[[#This Row],[discounted_price]]</f>
        <v>59</v>
      </c>
      <c r="K97" s="12">
        <f t="shared" si="8"/>
        <v>0.16905444126074498</v>
      </c>
      <c r="L97" s="13">
        <v>0.17</v>
      </c>
      <c r="M97" s="1" t="str">
        <f t="shared" si="9"/>
        <v>Minimal (0-24%)</v>
      </c>
      <c r="N97">
        <v>3.7</v>
      </c>
      <c r="O97" t="str">
        <f>IF(Table1[[#This Row],[rating]]&gt;=4.5,"Excellent",IF(Table1[[#This Row],[rating]]&gt;=4,"Good",IF(Table1[[#This Row],[rating]]&gt;=3.5,"Average","Below Average")))</f>
        <v>Average</v>
      </c>
      <c r="P97" t="str">
        <f t="shared" si="10"/>
        <v>⭐⭐⭐ Average</v>
      </c>
      <c r="Q97" s="2">
        <v>1977</v>
      </c>
      <c r="R97" s="4" t="str">
        <f>IF(Table1[[#This Row],[rating_count]]&gt;=10000,"High Volume",IF(Table1[[#This Row],[rating_count]]&gt;=1000,"Medium Volume","Low Volume"))</f>
        <v>Medium Volume</v>
      </c>
      <c r="S97" s="4" t="str">
        <f t="shared" si="11"/>
        <v>Yes</v>
      </c>
      <c r="T97" t="s">
        <v>876</v>
      </c>
      <c r="U97" t="s">
        <v>877</v>
      </c>
      <c r="V97" t="s">
        <v>878</v>
      </c>
      <c r="W97" t="s">
        <v>879</v>
      </c>
      <c r="X97" t="s">
        <v>880</v>
      </c>
      <c r="Y97" t="s">
        <v>881</v>
      </c>
      <c r="Z97" t="s">
        <v>882</v>
      </c>
      <c r="AA97" t="s">
        <v>883</v>
      </c>
    </row>
    <row r="98" spans="1:27" x14ac:dyDescent="0.3">
      <c r="A98" t="s">
        <v>884</v>
      </c>
      <c r="B98" t="s">
        <v>885</v>
      </c>
      <c r="C98" t="str">
        <f t="shared" si="6"/>
        <v>LOHAYA</v>
      </c>
      <c r="D98" t="s">
        <v>467</v>
      </c>
      <c r="E98" t="str">
        <f>IFERROR(LEFT(Table1[[#This Row],[category]],FIND("|",Table1[[#This Row],[category]])-1),Table1[[#This Row],[category]])</f>
        <v>Electronics</v>
      </c>
      <c r="F98" t="str">
        <f>IFERROR(MID(Table1[[#This Row],[category]],FIND("|",Table1[[#This Row],[category]])+1,50),"N/A")</f>
        <v>HomeTheater,TV&amp;Video|Accessories|RemoteControls</v>
      </c>
      <c r="G98" s="5">
        <v>249</v>
      </c>
      <c r="H98" s="5" t="str">
        <f t="shared" si="7"/>
        <v>Economy (201-500)</v>
      </c>
      <c r="I98" s="5">
        <v>799</v>
      </c>
      <c r="J98" s="5">
        <f>Table1[[#This Row],[actual_price]]-Table1[[#This Row],[discounted_price]]</f>
        <v>550</v>
      </c>
      <c r="K98" s="12">
        <f t="shared" si="8"/>
        <v>0.68836045056320405</v>
      </c>
      <c r="L98" s="13">
        <v>0.69</v>
      </c>
      <c r="M98" s="1" t="str">
        <f t="shared" si="9"/>
        <v>High (50-69%)</v>
      </c>
      <c r="N98">
        <v>3.8</v>
      </c>
      <c r="O98" t="str">
        <f>IF(Table1[[#This Row],[rating]]&gt;=4.5,"Excellent",IF(Table1[[#This Row],[rating]]&gt;=4,"Good",IF(Table1[[#This Row],[rating]]&gt;=3.5,"Average","Below Average")))</f>
        <v>Average</v>
      </c>
      <c r="P98" t="str">
        <f t="shared" si="10"/>
        <v>⭐⭐⭐ Average</v>
      </c>
      <c r="Q98" s="2">
        <v>1079</v>
      </c>
      <c r="R98" s="4" t="str">
        <f>IF(Table1[[#This Row],[rating_count]]&gt;=10000,"High Volume",IF(Table1[[#This Row],[rating_count]]&gt;=1000,"Medium Volume","Low Volume"))</f>
        <v>Medium Volume</v>
      </c>
      <c r="S98" s="4" t="str">
        <f t="shared" si="11"/>
        <v>Yes</v>
      </c>
      <c r="T98" t="s">
        <v>886</v>
      </c>
      <c r="U98" t="s">
        <v>887</v>
      </c>
      <c r="V98" t="s">
        <v>888</v>
      </c>
      <c r="W98" t="s">
        <v>889</v>
      </c>
      <c r="X98" t="s">
        <v>890</v>
      </c>
      <c r="Y98" t="s">
        <v>891</v>
      </c>
      <c r="Z98" t="s">
        <v>892</v>
      </c>
      <c r="AA98" t="s">
        <v>893</v>
      </c>
    </row>
    <row r="99" spans="1:27" x14ac:dyDescent="0.3">
      <c r="A99" t="s">
        <v>894</v>
      </c>
      <c r="B99" t="s">
        <v>895</v>
      </c>
      <c r="C99" t="str">
        <f t="shared" si="6"/>
        <v>Gilary</v>
      </c>
      <c r="D99" t="s">
        <v>18</v>
      </c>
      <c r="E99" t="str">
        <f>IFERROR(LEFT(Table1[[#This Row],[category]],FIND("|",Table1[[#This Row],[category]])-1),Table1[[#This Row],[category]])</f>
        <v>Computers&amp;Accessories</v>
      </c>
      <c r="F99" t="str">
        <f>IFERROR(MID(Table1[[#This Row],[category]],FIND("|",Table1[[#This Row],[category]])+1,50),"N/A")</f>
        <v>Accessories&amp;Peripherals|Cables&amp;Accessories|Cables|</v>
      </c>
      <c r="G99" s="5">
        <v>345</v>
      </c>
      <c r="H99" s="5" t="str">
        <f t="shared" si="7"/>
        <v>Economy (201-500)</v>
      </c>
      <c r="I99" s="5">
        <v>999</v>
      </c>
      <c r="J99" s="5">
        <f>Table1[[#This Row],[actual_price]]-Table1[[#This Row],[discounted_price]]</f>
        <v>654</v>
      </c>
      <c r="K99" s="12">
        <f t="shared" si="8"/>
        <v>0.65465465465465467</v>
      </c>
      <c r="L99" s="13">
        <v>0.65</v>
      </c>
      <c r="M99" s="1" t="str">
        <f t="shared" si="9"/>
        <v>High (50-69%)</v>
      </c>
      <c r="N99">
        <v>3.7</v>
      </c>
      <c r="O99" t="str">
        <f>IF(Table1[[#This Row],[rating]]&gt;=4.5,"Excellent",IF(Table1[[#This Row],[rating]]&gt;=4,"Good",IF(Table1[[#This Row],[rating]]&gt;=3.5,"Average","Below Average")))</f>
        <v>Average</v>
      </c>
      <c r="P99" t="str">
        <f t="shared" si="10"/>
        <v>⭐⭐⭐ Average</v>
      </c>
      <c r="Q99" s="2">
        <v>1097</v>
      </c>
      <c r="R99" s="4" t="str">
        <f>IF(Table1[[#This Row],[rating_count]]&gt;=10000,"High Volume",IF(Table1[[#This Row],[rating_count]]&gt;=1000,"Medium Volume","Low Volume"))</f>
        <v>Medium Volume</v>
      </c>
      <c r="S99" s="4" t="str">
        <f t="shared" si="11"/>
        <v>Yes</v>
      </c>
      <c r="T99" t="s">
        <v>896</v>
      </c>
      <c r="U99" t="s">
        <v>897</v>
      </c>
      <c r="V99" t="s">
        <v>898</v>
      </c>
      <c r="W99" t="s">
        <v>899</v>
      </c>
      <c r="X99" t="s">
        <v>900</v>
      </c>
      <c r="Y99" t="s">
        <v>901</v>
      </c>
      <c r="Z99" t="s">
        <v>902</v>
      </c>
      <c r="AA99" t="s">
        <v>903</v>
      </c>
    </row>
    <row r="100" spans="1:27" x14ac:dyDescent="0.3">
      <c r="A100" t="s">
        <v>904</v>
      </c>
      <c r="B100" t="s">
        <v>905</v>
      </c>
      <c r="C100" t="str">
        <f t="shared" si="6"/>
        <v>TP-Link</v>
      </c>
      <c r="D100" t="s">
        <v>99</v>
      </c>
      <c r="E100" t="str">
        <f>IFERROR(LEFT(Table1[[#This Row],[category]],FIND("|",Table1[[#This Row],[category]])-1),Table1[[#This Row],[category]])</f>
        <v>Computers&amp;Accessories</v>
      </c>
      <c r="F100" t="str">
        <f>IFERROR(MID(Table1[[#This Row],[category]],FIND("|",Table1[[#This Row],[category]])+1,50),"N/A")</f>
        <v>NetworkingDevices|NetworkAdapters|WirelessUSBAdapt</v>
      </c>
      <c r="G100" s="5">
        <v>1099</v>
      </c>
      <c r="H100" s="5" t="str">
        <f t="shared" si="7"/>
        <v>Mid-Range (501-2000)</v>
      </c>
      <c r="I100" s="5">
        <v>1899</v>
      </c>
      <c r="J100" s="5">
        <f>Table1[[#This Row],[actual_price]]-Table1[[#This Row],[discounted_price]]</f>
        <v>800</v>
      </c>
      <c r="K100" s="12">
        <f t="shared" si="8"/>
        <v>0.42127435492364401</v>
      </c>
      <c r="L100" s="13">
        <v>0.42</v>
      </c>
      <c r="M100" s="1" t="str">
        <f t="shared" si="9"/>
        <v>Moderate (25-49%)</v>
      </c>
      <c r="N100">
        <v>4.5</v>
      </c>
      <c r="O100" t="str">
        <f>IF(Table1[[#This Row],[rating]]&gt;=4.5,"Excellent",IF(Table1[[#This Row],[rating]]&gt;=4,"Good",IF(Table1[[#This Row],[rating]]&gt;=3.5,"Average","Below Average")))</f>
        <v>Excellent</v>
      </c>
      <c r="P100" t="str">
        <f t="shared" si="10"/>
        <v>⭐⭐⭐⭐⭐ Excellent</v>
      </c>
      <c r="Q100" s="2">
        <v>22420</v>
      </c>
      <c r="R100" s="4" t="str">
        <f>IF(Table1[[#This Row],[rating_count]]&gt;=10000,"High Volume",IF(Table1[[#This Row],[rating_count]]&gt;=1000,"Medium Volume","Low Volume"))</f>
        <v>High Volume</v>
      </c>
      <c r="S100" s="4" t="str">
        <f t="shared" si="11"/>
        <v>Yes</v>
      </c>
      <c r="T100" t="s">
        <v>906</v>
      </c>
      <c r="U100" t="s">
        <v>907</v>
      </c>
      <c r="V100" t="s">
        <v>908</v>
      </c>
      <c r="W100" t="s">
        <v>909</v>
      </c>
      <c r="X100" t="s">
        <v>910</v>
      </c>
      <c r="Y100" t="s">
        <v>911</v>
      </c>
      <c r="Z100" t="s">
        <v>912</v>
      </c>
      <c r="AA100" t="s">
        <v>913</v>
      </c>
    </row>
    <row r="101" spans="1:27" x14ac:dyDescent="0.3">
      <c r="A101" t="s">
        <v>914</v>
      </c>
      <c r="B101" t="s">
        <v>915</v>
      </c>
      <c r="C101" t="str">
        <f t="shared" si="6"/>
        <v>Wayona</v>
      </c>
      <c r="D101" t="s">
        <v>18</v>
      </c>
      <c r="E101" t="str">
        <f>IFERROR(LEFT(Table1[[#This Row],[category]],FIND("|",Table1[[#This Row],[category]])-1),Table1[[#This Row],[category]])</f>
        <v>Computers&amp;Accessories</v>
      </c>
      <c r="F101" t="str">
        <f>IFERROR(MID(Table1[[#This Row],[category]],FIND("|",Table1[[#This Row],[category]])+1,50),"N/A")</f>
        <v>Accessories&amp;Peripherals|Cables&amp;Accessories|Cables|</v>
      </c>
      <c r="G101" s="5">
        <v>719</v>
      </c>
      <c r="H101" s="5" t="str">
        <f t="shared" si="7"/>
        <v>Mid-Range (501-2000)</v>
      </c>
      <c r="I101" s="5">
        <v>1499</v>
      </c>
      <c r="J101" s="5">
        <f>Table1[[#This Row],[actual_price]]-Table1[[#This Row],[discounted_price]]</f>
        <v>780</v>
      </c>
      <c r="K101" s="12">
        <f t="shared" si="8"/>
        <v>0.52034689793195466</v>
      </c>
      <c r="L101" s="13">
        <v>0.52</v>
      </c>
      <c r="M101" s="1" t="str">
        <f t="shared" si="9"/>
        <v>High (50-69%)</v>
      </c>
      <c r="N101">
        <v>4.0999999999999996</v>
      </c>
      <c r="O101" t="str">
        <f>IF(Table1[[#This Row],[rating]]&gt;=4.5,"Excellent",IF(Table1[[#This Row],[rating]]&gt;=4,"Good",IF(Table1[[#This Row],[rating]]&gt;=3.5,"Average","Below Average")))</f>
        <v>Good</v>
      </c>
      <c r="P101" t="str">
        <f t="shared" si="10"/>
        <v>⭐⭐⭐⭐ Good</v>
      </c>
      <c r="Q101" s="2">
        <v>1045</v>
      </c>
      <c r="R101" s="4" t="str">
        <f>IF(Table1[[#This Row],[rating_count]]&gt;=10000,"High Volume",IF(Table1[[#This Row],[rating_count]]&gt;=1000,"Medium Volume","Low Volume"))</f>
        <v>Medium Volume</v>
      </c>
      <c r="S101" s="4" t="str">
        <f t="shared" si="11"/>
        <v>Yes</v>
      </c>
      <c r="T101" t="s">
        <v>916</v>
      </c>
      <c r="U101" t="s">
        <v>917</v>
      </c>
      <c r="V101" t="s">
        <v>918</v>
      </c>
      <c r="W101" t="s">
        <v>919</v>
      </c>
      <c r="X101" t="s">
        <v>920</v>
      </c>
      <c r="Y101" t="s">
        <v>921</v>
      </c>
      <c r="Z101" t="s">
        <v>922</v>
      </c>
      <c r="AA101" t="s">
        <v>923</v>
      </c>
    </row>
    <row r="102" spans="1:27" x14ac:dyDescent="0.3">
      <c r="A102" t="s">
        <v>924</v>
      </c>
      <c r="B102" t="s">
        <v>925</v>
      </c>
      <c r="C102" t="str">
        <f t="shared" si="6"/>
        <v>Dealfreez</v>
      </c>
      <c r="D102" t="s">
        <v>467</v>
      </c>
      <c r="E102" t="str">
        <f>IFERROR(LEFT(Table1[[#This Row],[category]],FIND("|",Table1[[#This Row],[category]])-1),Table1[[#This Row],[category]])</f>
        <v>Electronics</v>
      </c>
      <c r="F102" t="str">
        <f>IFERROR(MID(Table1[[#This Row],[category]],FIND("|",Table1[[#This Row],[category]])+1,50),"N/A")</f>
        <v>HomeTheater,TV&amp;Video|Accessories|RemoteControls</v>
      </c>
      <c r="G102" s="5">
        <v>349</v>
      </c>
      <c r="H102" s="5" t="str">
        <f t="shared" si="7"/>
        <v>Economy (201-500)</v>
      </c>
      <c r="I102" s="5">
        <v>1499</v>
      </c>
      <c r="J102" s="5">
        <f>Table1[[#This Row],[actual_price]]-Table1[[#This Row],[discounted_price]]</f>
        <v>1150</v>
      </c>
      <c r="K102" s="12">
        <f t="shared" si="8"/>
        <v>0.76717811874583053</v>
      </c>
      <c r="L102" s="13">
        <v>0.77</v>
      </c>
      <c r="M102" s="1" t="str">
        <f t="shared" si="9"/>
        <v>Very High (70-100%)</v>
      </c>
      <c r="N102">
        <v>4.3</v>
      </c>
      <c r="O102" t="str">
        <f>IF(Table1[[#This Row],[rating]]&gt;=4.5,"Excellent",IF(Table1[[#This Row],[rating]]&gt;=4,"Good",IF(Table1[[#This Row],[rating]]&gt;=3.5,"Average","Below Average")))</f>
        <v>Good</v>
      </c>
      <c r="P102" t="str">
        <f t="shared" si="10"/>
        <v>⭐⭐⭐⭐ Good</v>
      </c>
      <c r="Q102" s="2">
        <v>4145</v>
      </c>
      <c r="R102" s="4" t="str">
        <f>IF(Table1[[#This Row],[rating_count]]&gt;=10000,"High Volume",IF(Table1[[#This Row],[rating_count]]&gt;=1000,"Medium Volume","Low Volume"))</f>
        <v>Medium Volume</v>
      </c>
      <c r="S102" s="4" t="str">
        <f t="shared" si="11"/>
        <v>Yes</v>
      </c>
      <c r="T102" t="s">
        <v>926</v>
      </c>
      <c r="U102" t="s">
        <v>927</v>
      </c>
      <c r="V102" t="s">
        <v>928</v>
      </c>
      <c r="W102" t="s">
        <v>929</v>
      </c>
      <c r="X102" t="s">
        <v>930</v>
      </c>
      <c r="Y102" t="s">
        <v>931</v>
      </c>
      <c r="Z102" t="s">
        <v>932</v>
      </c>
      <c r="AA102" t="s">
        <v>933</v>
      </c>
    </row>
    <row r="103" spans="1:27" x14ac:dyDescent="0.3">
      <c r="A103" t="s">
        <v>934</v>
      </c>
      <c r="B103" t="s">
        <v>935</v>
      </c>
      <c r="C103" t="str">
        <f t="shared" si="6"/>
        <v>Amazon</v>
      </c>
      <c r="D103" t="s">
        <v>18</v>
      </c>
      <c r="E103" t="str">
        <f>IFERROR(LEFT(Table1[[#This Row],[category]],FIND("|",Table1[[#This Row],[category]])-1),Table1[[#This Row],[category]])</f>
        <v>Computers&amp;Accessories</v>
      </c>
      <c r="F103" t="str">
        <f>IFERROR(MID(Table1[[#This Row],[category]],FIND("|",Table1[[#This Row],[category]])+1,50),"N/A")</f>
        <v>Accessories&amp;Peripherals|Cables&amp;Accessories|Cables|</v>
      </c>
      <c r="G103" s="5">
        <v>849</v>
      </c>
      <c r="H103" s="5" t="str">
        <f t="shared" si="7"/>
        <v>Mid-Range (501-2000)</v>
      </c>
      <c r="I103" s="5">
        <v>1809</v>
      </c>
      <c r="J103" s="5">
        <f>Table1[[#This Row],[actual_price]]-Table1[[#This Row],[discounted_price]]</f>
        <v>960</v>
      </c>
      <c r="K103" s="12">
        <f t="shared" si="8"/>
        <v>0.53067993366500832</v>
      </c>
      <c r="L103" s="13">
        <v>0.53</v>
      </c>
      <c r="M103" s="1" t="str">
        <f t="shared" si="9"/>
        <v>High (50-69%)</v>
      </c>
      <c r="N103">
        <v>4.3</v>
      </c>
      <c r="O103" t="str">
        <f>IF(Table1[[#This Row],[rating]]&gt;=4.5,"Excellent",IF(Table1[[#This Row],[rating]]&gt;=4,"Good",IF(Table1[[#This Row],[rating]]&gt;=3.5,"Average","Below Average")))</f>
        <v>Good</v>
      </c>
      <c r="P103" t="str">
        <f t="shared" si="10"/>
        <v>⭐⭐⭐⭐ Good</v>
      </c>
      <c r="Q103" s="2">
        <v>6547</v>
      </c>
      <c r="R103" s="4" t="str">
        <f>IF(Table1[[#This Row],[rating_count]]&gt;=10000,"High Volume",IF(Table1[[#This Row],[rating_count]]&gt;=1000,"Medium Volume","Low Volume"))</f>
        <v>Medium Volume</v>
      </c>
      <c r="S103" s="4" t="str">
        <f t="shared" si="11"/>
        <v>Yes</v>
      </c>
      <c r="T103" t="s">
        <v>503</v>
      </c>
      <c r="U103" t="s">
        <v>936</v>
      </c>
      <c r="V103" t="s">
        <v>937</v>
      </c>
      <c r="W103" t="s">
        <v>938</v>
      </c>
      <c r="X103" t="s">
        <v>939</v>
      </c>
      <c r="Y103" t="s">
        <v>940</v>
      </c>
      <c r="Z103" t="s">
        <v>509</v>
      </c>
      <c r="AA103" t="s">
        <v>941</v>
      </c>
    </row>
    <row r="104" spans="1:27" x14ac:dyDescent="0.3">
      <c r="A104" t="s">
        <v>942</v>
      </c>
      <c r="B104" t="s">
        <v>943</v>
      </c>
      <c r="C104" t="str">
        <f t="shared" si="6"/>
        <v>Isoelite</v>
      </c>
      <c r="D104" t="s">
        <v>467</v>
      </c>
      <c r="E104" t="str">
        <f>IFERROR(LEFT(Table1[[#This Row],[category]],FIND("|",Table1[[#This Row],[category]])-1),Table1[[#This Row],[category]])</f>
        <v>Electronics</v>
      </c>
      <c r="F104" t="str">
        <f>IFERROR(MID(Table1[[#This Row],[category]],FIND("|",Table1[[#This Row],[category]])+1,50),"N/A")</f>
        <v>HomeTheater,TV&amp;Video|Accessories|RemoteControls</v>
      </c>
      <c r="G104" s="5">
        <v>299</v>
      </c>
      <c r="H104" s="5" t="str">
        <f t="shared" si="7"/>
        <v>Economy (201-500)</v>
      </c>
      <c r="I104" s="5">
        <v>899</v>
      </c>
      <c r="J104" s="5">
        <f>Table1[[#This Row],[actual_price]]-Table1[[#This Row],[discounted_price]]</f>
        <v>600</v>
      </c>
      <c r="K104" s="12">
        <f t="shared" si="8"/>
        <v>0.66740823136818683</v>
      </c>
      <c r="L104" s="13">
        <v>0.67</v>
      </c>
      <c r="M104" s="1" t="str">
        <f t="shared" si="9"/>
        <v>High (50-69%)</v>
      </c>
      <c r="N104">
        <v>4</v>
      </c>
      <c r="O104" t="str">
        <f>IF(Table1[[#This Row],[rating]]&gt;=4.5,"Excellent",IF(Table1[[#This Row],[rating]]&gt;=4,"Good",IF(Table1[[#This Row],[rating]]&gt;=3.5,"Average","Below Average")))</f>
        <v>Good</v>
      </c>
      <c r="P104" t="str">
        <f t="shared" si="10"/>
        <v>⭐⭐⭐⭐ Good</v>
      </c>
      <c r="Q104" s="2">
        <v>1588</v>
      </c>
      <c r="R104" s="4" t="str">
        <f>IF(Table1[[#This Row],[rating_count]]&gt;=10000,"High Volume",IF(Table1[[#This Row],[rating_count]]&gt;=1000,"Medium Volume","Low Volume"))</f>
        <v>Medium Volume</v>
      </c>
      <c r="S104" s="4" t="str">
        <f t="shared" si="11"/>
        <v>Yes</v>
      </c>
      <c r="T104" t="s">
        <v>944</v>
      </c>
      <c r="U104" t="s">
        <v>945</v>
      </c>
      <c r="V104" t="s">
        <v>946</v>
      </c>
      <c r="W104" t="s">
        <v>947</v>
      </c>
      <c r="X104" t="s">
        <v>948</v>
      </c>
      <c r="Y104" t="s">
        <v>949</v>
      </c>
      <c r="Z104" t="s">
        <v>950</v>
      </c>
      <c r="AA104" t="s">
        <v>951</v>
      </c>
    </row>
    <row r="105" spans="1:27" x14ac:dyDescent="0.3">
      <c r="A105" t="s">
        <v>952</v>
      </c>
      <c r="B105" t="s">
        <v>953</v>
      </c>
      <c r="C105" t="str">
        <f t="shared" si="6"/>
        <v>MI</v>
      </c>
      <c r="D105" t="s">
        <v>170</v>
      </c>
      <c r="E105" t="str">
        <f>IFERROR(LEFT(Table1[[#This Row],[category]],FIND("|",Table1[[#This Row],[category]])-1),Table1[[#This Row],[category]])</f>
        <v>Electronics</v>
      </c>
      <c r="F105" t="str">
        <f>IFERROR(MID(Table1[[#This Row],[category]],FIND("|",Table1[[#This Row],[category]])+1,50),"N/A")</f>
        <v>HomeTheater,TV&amp;Video|Televisions|SmartTelevisions</v>
      </c>
      <c r="G105" s="5">
        <v>21999</v>
      </c>
      <c r="H105" s="5" t="str">
        <f t="shared" si="7"/>
        <v>Premium (&gt;2000)</v>
      </c>
      <c r="I105" s="5">
        <v>29999</v>
      </c>
      <c r="J105" s="5">
        <f>Table1[[#This Row],[actual_price]]-Table1[[#This Row],[discounted_price]]</f>
        <v>8000</v>
      </c>
      <c r="K105" s="12">
        <f t="shared" si="8"/>
        <v>0.26667555585186176</v>
      </c>
      <c r="L105" s="13">
        <v>0.27</v>
      </c>
      <c r="M105" s="1" t="str">
        <f t="shared" si="9"/>
        <v>Moderate (25-49%)</v>
      </c>
      <c r="N105">
        <v>4.2</v>
      </c>
      <c r="O105" t="str">
        <f>IF(Table1[[#This Row],[rating]]&gt;=4.5,"Excellent",IF(Table1[[#This Row],[rating]]&gt;=4,"Good",IF(Table1[[#This Row],[rating]]&gt;=3.5,"Average","Below Average")))</f>
        <v>Good</v>
      </c>
      <c r="P105" t="str">
        <f t="shared" si="10"/>
        <v>⭐⭐⭐⭐ Good</v>
      </c>
      <c r="Q105" s="2">
        <v>32840</v>
      </c>
      <c r="R105" s="4" t="str">
        <f>IF(Table1[[#This Row],[rating_count]]&gt;=10000,"High Volume",IF(Table1[[#This Row],[rating_count]]&gt;=1000,"Medium Volume","Low Volume"))</f>
        <v>High Volume</v>
      </c>
      <c r="S105" s="4" t="str">
        <f t="shared" si="11"/>
        <v>Yes</v>
      </c>
      <c r="T105" t="s">
        <v>954</v>
      </c>
      <c r="U105" t="s">
        <v>172</v>
      </c>
      <c r="V105" t="s">
        <v>173</v>
      </c>
      <c r="W105" t="s">
        <v>174</v>
      </c>
      <c r="X105" t="s">
        <v>175</v>
      </c>
      <c r="Y105" t="s">
        <v>955</v>
      </c>
      <c r="Z105" t="s">
        <v>956</v>
      </c>
      <c r="AA105" t="s">
        <v>957</v>
      </c>
    </row>
    <row r="106" spans="1:27" x14ac:dyDescent="0.3">
      <c r="A106" t="s">
        <v>958</v>
      </c>
      <c r="B106" t="s">
        <v>959</v>
      </c>
      <c r="C106" t="str">
        <f t="shared" si="6"/>
        <v>Wayona</v>
      </c>
      <c r="D106" t="s">
        <v>18</v>
      </c>
      <c r="E106" t="str">
        <f>IFERROR(LEFT(Table1[[#This Row],[category]],FIND("|",Table1[[#This Row],[category]])-1),Table1[[#This Row],[category]])</f>
        <v>Computers&amp;Accessories</v>
      </c>
      <c r="F106" t="str">
        <f>IFERROR(MID(Table1[[#This Row],[category]],FIND("|",Table1[[#This Row],[category]])+1,50),"N/A")</f>
        <v>Accessories&amp;Peripherals|Cables&amp;Accessories|Cables|</v>
      </c>
      <c r="G106" s="5">
        <v>349</v>
      </c>
      <c r="H106" s="5" t="str">
        <f t="shared" si="7"/>
        <v>Economy (201-500)</v>
      </c>
      <c r="I106" s="5">
        <v>999</v>
      </c>
      <c r="J106" s="5">
        <f>Table1[[#This Row],[actual_price]]-Table1[[#This Row],[discounted_price]]</f>
        <v>650</v>
      </c>
      <c r="K106" s="12">
        <f t="shared" si="8"/>
        <v>0.65065065065065064</v>
      </c>
      <c r="L106" s="13">
        <v>0.65</v>
      </c>
      <c r="M106" s="1" t="str">
        <f t="shared" si="9"/>
        <v>High (50-69%)</v>
      </c>
      <c r="N106">
        <v>4.2</v>
      </c>
      <c r="O106" t="str">
        <f>IF(Table1[[#This Row],[rating]]&gt;=4.5,"Excellent",IF(Table1[[#This Row],[rating]]&gt;=4,"Good",IF(Table1[[#This Row],[rating]]&gt;=3.5,"Average","Below Average")))</f>
        <v>Good</v>
      </c>
      <c r="P106" t="str">
        <f t="shared" si="10"/>
        <v>⭐⭐⭐⭐ Good</v>
      </c>
      <c r="Q106" s="2">
        <v>13120</v>
      </c>
      <c r="R106" s="4" t="str">
        <f>IF(Table1[[#This Row],[rating_count]]&gt;=10000,"High Volume",IF(Table1[[#This Row],[rating_count]]&gt;=1000,"Medium Volume","Low Volume"))</f>
        <v>High Volume</v>
      </c>
      <c r="S106" s="4" t="str">
        <f t="shared" si="11"/>
        <v>Yes</v>
      </c>
      <c r="T106" t="s">
        <v>960</v>
      </c>
      <c r="U106" t="s">
        <v>961</v>
      </c>
      <c r="V106" t="s">
        <v>962</v>
      </c>
      <c r="W106" t="s">
        <v>963</v>
      </c>
      <c r="X106" t="s">
        <v>964</v>
      </c>
      <c r="Y106" t="s">
        <v>965</v>
      </c>
      <c r="Z106" t="s">
        <v>966</v>
      </c>
      <c r="AA106" t="s">
        <v>967</v>
      </c>
    </row>
    <row r="107" spans="1:27" x14ac:dyDescent="0.3">
      <c r="A107" t="s">
        <v>968</v>
      </c>
      <c r="B107" t="s">
        <v>969</v>
      </c>
      <c r="C107" t="str">
        <f t="shared" si="6"/>
        <v>Wayona</v>
      </c>
      <c r="D107" t="s">
        <v>18</v>
      </c>
      <c r="E107" t="str">
        <f>IFERROR(LEFT(Table1[[#This Row],[category]],FIND("|",Table1[[#This Row],[category]])-1),Table1[[#This Row],[category]])</f>
        <v>Computers&amp;Accessories</v>
      </c>
      <c r="F107" t="str">
        <f>IFERROR(MID(Table1[[#This Row],[category]],FIND("|",Table1[[#This Row],[category]])+1,50),"N/A")</f>
        <v>Accessories&amp;Peripherals|Cables&amp;Accessories|Cables|</v>
      </c>
      <c r="G107" s="5">
        <v>399</v>
      </c>
      <c r="H107" s="5" t="str">
        <f t="shared" si="7"/>
        <v>Economy (201-500)</v>
      </c>
      <c r="I107" s="5">
        <v>999</v>
      </c>
      <c r="J107" s="5">
        <f>Table1[[#This Row],[actual_price]]-Table1[[#This Row],[discounted_price]]</f>
        <v>600</v>
      </c>
      <c r="K107" s="12">
        <f t="shared" si="8"/>
        <v>0.60060060060060061</v>
      </c>
      <c r="L107" s="13">
        <v>0.6</v>
      </c>
      <c r="M107" s="1" t="str">
        <f t="shared" si="9"/>
        <v>High (50-69%)</v>
      </c>
      <c r="N107">
        <v>4.3</v>
      </c>
      <c r="O107" t="str">
        <f>IF(Table1[[#This Row],[rating]]&gt;=4.5,"Excellent",IF(Table1[[#This Row],[rating]]&gt;=4,"Good",IF(Table1[[#This Row],[rating]]&gt;=3.5,"Average","Below Average")))</f>
        <v>Good</v>
      </c>
      <c r="P107" t="str">
        <f t="shared" si="10"/>
        <v>⭐⭐⭐⭐ Good</v>
      </c>
      <c r="Q107" s="2">
        <v>2806</v>
      </c>
      <c r="R107" s="4" t="str">
        <f>IF(Table1[[#This Row],[rating_count]]&gt;=10000,"High Volume",IF(Table1[[#This Row],[rating_count]]&gt;=1000,"Medium Volume","Low Volume"))</f>
        <v>Medium Volume</v>
      </c>
      <c r="S107" s="4" t="str">
        <f t="shared" si="11"/>
        <v>Yes</v>
      </c>
      <c r="T107" t="s">
        <v>970</v>
      </c>
      <c r="U107" t="s">
        <v>971</v>
      </c>
      <c r="V107" t="s">
        <v>972</v>
      </c>
      <c r="W107" t="s">
        <v>973</v>
      </c>
      <c r="X107" t="s">
        <v>974</v>
      </c>
      <c r="Y107" t="s">
        <v>975</v>
      </c>
      <c r="Z107" t="s">
        <v>976</v>
      </c>
      <c r="AA107" t="s">
        <v>977</v>
      </c>
    </row>
    <row r="108" spans="1:27" x14ac:dyDescent="0.3">
      <c r="A108" t="s">
        <v>978</v>
      </c>
      <c r="B108" t="s">
        <v>979</v>
      </c>
      <c r="C108" t="str">
        <f t="shared" si="6"/>
        <v>Wayona</v>
      </c>
      <c r="D108" t="s">
        <v>18</v>
      </c>
      <c r="E108" t="str">
        <f>IFERROR(LEFT(Table1[[#This Row],[category]],FIND("|",Table1[[#This Row],[category]])-1),Table1[[#This Row],[category]])</f>
        <v>Computers&amp;Accessories</v>
      </c>
      <c r="F108" t="str">
        <f>IFERROR(MID(Table1[[#This Row],[category]],FIND("|",Table1[[#This Row],[category]])+1,50),"N/A")</f>
        <v>Accessories&amp;Peripherals|Cables&amp;Accessories|Cables|</v>
      </c>
      <c r="G108" s="5">
        <v>449</v>
      </c>
      <c r="H108" s="5" t="str">
        <f t="shared" si="7"/>
        <v>Economy (201-500)</v>
      </c>
      <c r="I108" s="5">
        <v>1299</v>
      </c>
      <c r="J108" s="5">
        <f>Table1[[#This Row],[actual_price]]-Table1[[#This Row],[discounted_price]]</f>
        <v>850</v>
      </c>
      <c r="K108" s="12">
        <f t="shared" si="8"/>
        <v>0.65434949961508848</v>
      </c>
      <c r="L108" s="13">
        <v>0.65</v>
      </c>
      <c r="M108" s="1" t="str">
        <f t="shared" si="9"/>
        <v>High (50-69%)</v>
      </c>
      <c r="N108">
        <v>4.2</v>
      </c>
      <c r="O108" t="str">
        <f>IF(Table1[[#This Row],[rating]]&gt;=4.5,"Excellent",IF(Table1[[#This Row],[rating]]&gt;=4,"Good",IF(Table1[[#This Row],[rating]]&gt;=3.5,"Average","Below Average")))</f>
        <v>Good</v>
      </c>
      <c r="P108" t="str">
        <f t="shared" si="10"/>
        <v>⭐⭐⭐⭐ Good</v>
      </c>
      <c r="Q108" s="2">
        <v>24269</v>
      </c>
      <c r="R108" s="4" t="str">
        <f>IF(Table1[[#This Row],[rating_count]]&gt;=10000,"High Volume",IF(Table1[[#This Row],[rating_count]]&gt;=1000,"Medium Volume","Low Volume"))</f>
        <v>High Volume</v>
      </c>
      <c r="S108" s="4" t="str">
        <f t="shared" si="11"/>
        <v>Yes</v>
      </c>
      <c r="T108" t="s">
        <v>980</v>
      </c>
      <c r="U108" t="s">
        <v>20</v>
      </c>
      <c r="V108" t="s">
        <v>21</v>
      </c>
      <c r="W108" t="s">
        <v>22</v>
      </c>
      <c r="X108" t="s">
        <v>23</v>
      </c>
      <c r="Y108" t="s">
        <v>24</v>
      </c>
      <c r="Z108" t="s">
        <v>25</v>
      </c>
      <c r="AA108" t="s">
        <v>981</v>
      </c>
    </row>
    <row r="109" spans="1:27" x14ac:dyDescent="0.3">
      <c r="A109" t="s">
        <v>982</v>
      </c>
      <c r="B109" t="s">
        <v>983</v>
      </c>
      <c r="C109" t="str">
        <f t="shared" si="6"/>
        <v>CROSSVOLT</v>
      </c>
      <c r="D109" t="s">
        <v>18</v>
      </c>
      <c r="E109" t="str">
        <f>IFERROR(LEFT(Table1[[#This Row],[category]],FIND("|",Table1[[#This Row],[category]])-1),Table1[[#This Row],[category]])</f>
        <v>Computers&amp;Accessories</v>
      </c>
      <c r="F109" t="str">
        <f>IFERROR(MID(Table1[[#This Row],[category]],FIND("|",Table1[[#This Row],[category]])+1,50),"N/A")</f>
        <v>Accessories&amp;Peripherals|Cables&amp;Accessories|Cables|</v>
      </c>
      <c r="G109" s="5">
        <v>299</v>
      </c>
      <c r="H109" s="5" t="str">
        <f t="shared" si="7"/>
        <v>Economy (201-500)</v>
      </c>
      <c r="I109" s="5">
        <v>999</v>
      </c>
      <c r="J109" s="5">
        <f>Table1[[#This Row],[actual_price]]-Table1[[#This Row],[discounted_price]]</f>
        <v>700</v>
      </c>
      <c r="K109" s="12">
        <f t="shared" si="8"/>
        <v>0.70070070070070067</v>
      </c>
      <c r="L109" s="13">
        <v>0.7</v>
      </c>
      <c r="M109" s="1" t="str">
        <f t="shared" si="9"/>
        <v>Very High (70-100%)</v>
      </c>
      <c r="N109">
        <v>4.3</v>
      </c>
      <c r="O109" t="str">
        <f>IF(Table1[[#This Row],[rating]]&gt;=4.5,"Excellent",IF(Table1[[#This Row],[rating]]&gt;=4,"Good",IF(Table1[[#This Row],[rating]]&gt;=3.5,"Average","Below Average")))</f>
        <v>Good</v>
      </c>
      <c r="P109" t="str">
        <f t="shared" si="10"/>
        <v>⭐⭐⭐⭐ Good</v>
      </c>
      <c r="Q109">
        <v>766</v>
      </c>
      <c r="R109" s="4" t="str">
        <f>IF(Table1[[#This Row],[rating_count]]&gt;=10000,"High Volume",IF(Table1[[#This Row],[rating_count]]&gt;=1000,"Medium Volume","Low Volume"))</f>
        <v>Low Volume</v>
      </c>
      <c r="S109" s="4" t="str">
        <f t="shared" si="11"/>
        <v>Yes</v>
      </c>
      <c r="T109" t="s">
        <v>984</v>
      </c>
      <c r="U109" t="s">
        <v>985</v>
      </c>
      <c r="V109" t="s">
        <v>986</v>
      </c>
      <c r="W109" t="s">
        <v>987</v>
      </c>
      <c r="X109" t="s">
        <v>988</v>
      </c>
      <c r="Y109" t="s">
        <v>989</v>
      </c>
      <c r="Z109" t="s">
        <v>990</v>
      </c>
      <c r="AA109" t="s">
        <v>991</v>
      </c>
    </row>
    <row r="110" spans="1:27" x14ac:dyDescent="0.3">
      <c r="A110" t="s">
        <v>992</v>
      </c>
      <c r="B110" t="s">
        <v>993</v>
      </c>
      <c r="C110" t="str">
        <f t="shared" si="6"/>
        <v>VU</v>
      </c>
      <c r="D110" t="s">
        <v>170</v>
      </c>
      <c r="E110" t="str">
        <f>IFERROR(LEFT(Table1[[#This Row],[category]],FIND("|",Table1[[#This Row],[category]])-1),Table1[[#This Row],[category]])</f>
        <v>Electronics</v>
      </c>
      <c r="F110" t="str">
        <f>IFERROR(MID(Table1[[#This Row],[category]],FIND("|",Table1[[#This Row],[category]])+1,50),"N/A")</f>
        <v>HomeTheater,TV&amp;Video|Televisions|SmartTelevisions</v>
      </c>
      <c r="G110" s="5">
        <v>37999</v>
      </c>
      <c r="H110" s="5" t="str">
        <f t="shared" si="7"/>
        <v>Premium (&gt;2000)</v>
      </c>
      <c r="I110" s="5">
        <v>65000</v>
      </c>
      <c r="J110" s="5">
        <f>Table1[[#This Row],[actual_price]]-Table1[[#This Row],[discounted_price]]</f>
        <v>27001</v>
      </c>
      <c r="K110" s="12">
        <f t="shared" si="8"/>
        <v>0.41539999999999999</v>
      </c>
      <c r="L110" s="13">
        <v>0.42</v>
      </c>
      <c r="M110" s="1" t="str">
        <f t="shared" si="9"/>
        <v>Moderate (25-49%)</v>
      </c>
      <c r="N110">
        <v>4.3</v>
      </c>
      <c r="O110" t="str">
        <f>IF(Table1[[#This Row],[rating]]&gt;=4.5,"Excellent",IF(Table1[[#This Row],[rating]]&gt;=4,"Good",IF(Table1[[#This Row],[rating]]&gt;=3.5,"Average","Below Average")))</f>
        <v>Good</v>
      </c>
      <c r="P110" t="str">
        <f t="shared" si="10"/>
        <v>⭐⭐⭐⭐ Good</v>
      </c>
      <c r="Q110" s="2">
        <v>3587</v>
      </c>
      <c r="R110" s="4" t="str">
        <f>IF(Table1[[#This Row],[rating_count]]&gt;=10000,"High Volume",IF(Table1[[#This Row],[rating_count]]&gt;=1000,"Medium Volume","Low Volume"))</f>
        <v>Medium Volume</v>
      </c>
      <c r="S110" s="4" t="str">
        <f t="shared" si="11"/>
        <v>Yes</v>
      </c>
      <c r="T110" t="s">
        <v>994</v>
      </c>
      <c r="U110" t="s">
        <v>995</v>
      </c>
      <c r="V110" t="s">
        <v>996</v>
      </c>
      <c r="W110" t="s">
        <v>997</v>
      </c>
      <c r="X110" t="s">
        <v>998</v>
      </c>
      <c r="Y110" t="s">
        <v>999</v>
      </c>
      <c r="Z110" t="s">
        <v>1000</v>
      </c>
      <c r="AA110" t="s">
        <v>1001</v>
      </c>
    </row>
    <row r="111" spans="1:27" x14ac:dyDescent="0.3">
      <c r="A111" t="s">
        <v>1002</v>
      </c>
      <c r="B111" t="s">
        <v>1003</v>
      </c>
      <c r="C111" t="str">
        <f t="shared" si="6"/>
        <v>PTron</v>
      </c>
      <c r="D111" t="s">
        <v>18</v>
      </c>
      <c r="E111" t="str">
        <f>IFERROR(LEFT(Table1[[#This Row],[category]],FIND("|",Table1[[#This Row],[category]])-1),Table1[[#This Row],[category]])</f>
        <v>Computers&amp;Accessories</v>
      </c>
      <c r="F111" t="str">
        <f>IFERROR(MID(Table1[[#This Row],[category]],FIND("|",Table1[[#This Row],[category]])+1,50),"N/A")</f>
        <v>Accessories&amp;Peripherals|Cables&amp;Accessories|Cables|</v>
      </c>
      <c r="G111" s="5">
        <v>99</v>
      </c>
      <c r="H111" s="5" t="str">
        <f t="shared" si="7"/>
        <v>Budget (≤200)</v>
      </c>
      <c r="I111" s="5">
        <v>800</v>
      </c>
      <c r="J111" s="5">
        <f>Table1[[#This Row],[actual_price]]-Table1[[#This Row],[discounted_price]]</f>
        <v>701</v>
      </c>
      <c r="K111" s="12">
        <f t="shared" si="8"/>
        <v>0.87624999999999997</v>
      </c>
      <c r="L111" s="13">
        <v>0.88</v>
      </c>
      <c r="M111" s="1" t="str">
        <f t="shared" si="9"/>
        <v>Very High (70-100%)</v>
      </c>
      <c r="N111">
        <v>3.9</v>
      </c>
      <c r="O111" t="str">
        <f>IF(Table1[[#This Row],[rating]]&gt;=4.5,"Excellent",IF(Table1[[#This Row],[rating]]&gt;=4,"Good",IF(Table1[[#This Row],[rating]]&gt;=3.5,"Average","Below Average")))</f>
        <v>Average</v>
      </c>
      <c r="P111" t="str">
        <f t="shared" si="10"/>
        <v>⭐⭐⭐ Average</v>
      </c>
      <c r="Q111" s="2">
        <v>24871</v>
      </c>
      <c r="R111" s="4" t="str">
        <f>IF(Table1[[#This Row],[rating_count]]&gt;=10000,"High Volume",IF(Table1[[#This Row],[rating_count]]&gt;=1000,"Medium Volume","Low Volume"))</f>
        <v>High Volume</v>
      </c>
      <c r="S111" s="4" t="str">
        <f t="shared" si="11"/>
        <v>Yes</v>
      </c>
      <c r="T111" t="s">
        <v>1004</v>
      </c>
      <c r="U111" t="s">
        <v>70</v>
      </c>
      <c r="V111" t="s">
        <v>71</v>
      </c>
      <c r="W111" t="s">
        <v>72</v>
      </c>
      <c r="X111" t="s">
        <v>73</v>
      </c>
      <c r="Y111" t="s">
        <v>1005</v>
      </c>
      <c r="Z111" t="s">
        <v>1006</v>
      </c>
      <c r="AA111" t="s">
        <v>1007</v>
      </c>
    </row>
    <row r="112" spans="1:27" x14ac:dyDescent="0.3">
      <c r="A112" t="s">
        <v>1008</v>
      </c>
      <c r="B112" t="s">
        <v>1009</v>
      </c>
      <c r="C112" t="str">
        <f t="shared" si="6"/>
        <v>Croma</v>
      </c>
      <c r="D112" t="s">
        <v>513</v>
      </c>
      <c r="E112" t="str">
        <f>IFERROR(LEFT(Table1[[#This Row],[category]],FIND("|",Table1[[#This Row],[category]])-1),Table1[[#This Row],[category]])</f>
        <v>Electronics</v>
      </c>
      <c r="F112" t="str">
        <f>IFERROR(MID(Table1[[#This Row],[category]],FIND("|",Table1[[#This Row],[category]])+1,50),"N/A")</f>
        <v>HomeTheater,TV&amp;Video|Televisions|StandardTelevisio</v>
      </c>
      <c r="G112" s="5">
        <v>7390</v>
      </c>
      <c r="H112" s="5" t="str">
        <f t="shared" si="7"/>
        <v>Premium (&gt;2000)</v>
      </c>
      <c r="I112" s="5">
        <v>20000</v>
      </c>
      <c r="J112" s="5">
        <f>Table1[[#This Row],[actual_price]]-Table1[[#This Row],[discounted_price]]</f>
        <v>12610</v>
      </c>
      <c r="K112" s="12">
        <f t="shared" si="8"/>
        <v>0.63049999999999995</v>
      </c>
      <c r="L112" s="13">
        <v>0.63</v>
      </c>
      <c r="M112" s="1" t="str">
        <f t="shared" si="9"/>
        <v>High (50-69%)</v>
      </c>
      <c r="N112">
        <v>4.0999999999999996</v>
      </c>
      <c r="O112" t="str">
        <f>IF(Table1[[#This Row],[rating]]&gt;=4.5,"Excellent",IF(Table1[[#This Row],[rating]]&gt;=4,"Good",IF(Table1[[#This Row],[rating]]&gt;=3.5,"Average","Below Average")))</f>
        <v>Good</v>
      </c>
      <c r="P112" t="str">
        <f t="shared" si="10"/>
        <v>⭐⭐⭐⭐ Good</v>
      </c>
      <c r="Q112" s="2">
        <v>2581</v>
      </c>
      <c r="R112" s="4" t="str">
        <f>IF(Table1[[#This Row],[rating_count]]&gt;=10000,"High Volume",IF(Table1[[#This Row],[rating_count]]&gt;=1000,"Medium Volume","Low Volume"))</f>
        <v>Medium Volume</v>
      </c>
      <c r="S112" s="4" t="str">
        <f t="shared" si="11"/>
        <v>Yes</v>
      </c>
      <c r="T112" t="s">
        <v>1010</v>
      </c>
      <c r="U112" t="s">
        <v>1011</v>
      </c>
      <c r="V112" t="s">
        <v>1012</v>
      </c>
      <c r="W112" t="s">
        <v>1013</v>
      </c>
      <c r="X112" t="s">
        <v>1014</v>
      </c>
      <c r="Y112" t="s">
        <v>1015</v>
      </c>
      <c r="Z112" t="s">
        <v>1016</v>
      </c>
      <c r="AA112" t="s">
        <v>1017</v>
      </c>
    </row>
    <row r="113" spans="1:27" x14ac:dyDescent="0.3">
      <c r="A113" t="s">
        <v>1018</v>
      </c>
      <c r="B113" t="s">
        <v>1019</v>
      </c>
      <c r="C113" t="str">
        <f t="shared" si="6"/>
        <v>boAt</v>
      </c>
      <c r="D113" t="s">
        <v>18</v>
      </c>
      <c r="E113" t="str">
        <f>IFERROR(LEFT(Table1[[#This Row],[category]],FIND("|",Table1[[#This Row],[category]])-1),Table1[[#This Row],[category]])</f>
        <v>Computers&amp;Accessories</v>
      </c>
      <c r="F113" t="str">
        <f>IFERROR(MID(Table1[[#This Row],[category]],FIND("|",Table1[[#This Row],[category]])+1,50),"N/A")</f>
        <v>Accessories&amp;Peripherals|Cables&amp;Accessories|Cables|</v>
      </c>
      <c r="G113" s="5">
        <v>273</v>
      </c>
      <c r="H113" s="5" t="str">
        <f t="shared" si="7"/>
        <v>Economy (201-500)</v>
      </c>
      <c r="I113" s="5">
        <v>999</v>
      </c>
      <c r="J113" s="5">
        <f>Table1[[#This Row],[actual_price]]-Table1[[#This Row],[discounted_price]]</f>
        <v>726</v>
      </c>
      <c r="K113" s="12">
        <f t="shared" si="8"/>
        <v>0.72672672672672678</v>
      </c>
      <c r="L113" s="13">
        <v>0.73</v>
      </c>
      <c r="M113" s="1" t="str">
        <f t="shared" si="9"/>
        <v>Very High (70-100%)</v>
      </c>
      <c r="N113">
        <v>4.3</v>
      </c>
      <c r="O113" t="str">
        <f>IF(Table1[[#This Row],[rating]]&gt;=4.5,"Excellent",IF(Table1[[#This Row],[rating]]&gt;=4,"Good",IF(Table1[[#This Row],[rating]]&gt;=3.5,"Average","Below Average")))</f>
        <v>Good</v>
      </c>
      <c r="P113" t="str">
        <f t="shared" si="10"/>
        <v>⭐⭐⭐⭐ Good</v>
      </c>
      <c r="Q113" s="2">
        <v>20850</v>
      </c>
      <c r="R113" s="4" t="str">
        <f>IF(Table1[[#This Row],[rating_count]]&gt;=10000,"High Volume",IF(Table1[[#This Row],[rating_count]]&gt;=1000,"Medium Volume","Low Volume"))</f>
        <v>High Volume</v>
      </c>
      <c r="S113" s="4" t="str">
        <f t="shared" si="11"/>
        <v>Yes</v>
      </c>
      <c r="T113" t="s">
        <v>1020</v>
      </c>
      <c r="U113" t="s">
        <v>297</v>
      </c>
      <c r="V113" t="s">
        <v>298</v>
      </c>
      <c r="W113" t="s">
        <v>299</v>
      </c>
      <c r="X113" t="s">
        <v>300</v>
      </c>
      <c r="Y113" t="s">
        <v>301</v>
      </c>
      <c r="Z113" t="s">
        <v>1021</v>
      </c>
      <c r="AA113" t="s">
        <v>1022</v>
      </c>
    </row>
    <row r="114" spans="1:27" x14ac:dyDescent="0.3">
      <c r="A114" t="s">
        <v>1023</v>
      </c>
      <c r="B114" t="s">
        <v>1024</v>
      </c>
      <c r="C114" t="str">
        <f t="shared" si="6"/>
        <v>LG</v>
      </c>
      <c r="D114" t="s">
        <v>170</v>
      </c>
      <c r="E114" t="str">
        <f>IFERROR(LEFT(Table1[[#This Row],[category]],FIND("|",Table1[[#This Row],[category]])-1),Table1[[#This Row],[category]])</f>
        <v>Electronics</v>
      </c>
      <c r="F114" t="str">
        <f>IFERROR(MID(Table1[[#This Row],[category]],FIND("|",Table1[[#This Row],[category]])+1,50),"N/A")</f>
        <v>HomeTheater,TV&amp;Video|Televisions|SmartTelevisions</v>
      </c>
      <c r="G114" s="5">
        <v>15990</v>
      </c>
      <c r="H114" s="5" t="str">
        <f t="shared" si="7"/>
        <v>Premium (&gt;2000)</v>
      </c>
      <c r="I114" s="5">
        <v>23990</v>
      </c>
      <c r="J114" s="5">
        <f>Table1[[#This Row],[actual_price]]-Table1[[#This Row],[discounted_price]]</f>
        <v>8000</v>
      </c>
      <c r="K114" s="12">
        <f t="shared" si="8"/>
        <v>0.33347228011671531</v>
      </c>
      <c r="L114" s="13">
        <v>0.33</v>
      </c>
      <c r="M114" s="1" t="str">
        <f t="shared" si="9"/>
        <v>Moderate (25-49%)</v>
      </c>
      <c r="N114">
        <v>4.3</v>
      </c>
      <c r="O114" t="str">
        <f>IF(Table1[[#This Row],[rating]]&gt;=4.5,"Excellent",IF(Table1[[#This Row],[rating]]&gt;=4,"Good",IF(Table1[[#This Row],[rating]]&gt;=3.5,"Average","Below Average")))</f>
        <v>Good</v>
      </c>
      <c r="P114" t="str">
        <f t="shared" si="10"/>
        <v>⭐⭐⭐⭐ Good</v>
      </c>
      <c r="Q114" s="2">
        <v>1035</v>
      </c>
      <c r="R114" s="4" t="str">
        <f>IF(Table1[[#This Row],[rating_count]]&gt;=10000,"High Volume",IF(Table1[[#This Row],[rating_count]]&gt;=1000,"Medium Volume","Low Volume"))</f>
        <v>Medium Volume</v>
      </c>
      <c r="S114" s="4" t="str">
        <f t="shared" si="11"/>
        <v>Yes</v>
      </c>
      <c r="T114" t="s">
        <v>1025</v>
      </c>
      <c r="U114" t="s">
        <v>1026</v>
      </c>
      <c r="V114" t="s">
        <v>1027</v>
      </c>
      <c r="W114" t="s">
        <v>1028</v>
      </c>
      <c r="X114" t="s">
        <v>1029</v>
      </c>
      <c r="Y114" t="s">
        <v>1030</v>
      </c>
      <c r="Z114" t="s">
        <v>1031</v>
      </c>
      <c r="AA114" t="s">
        <v>1032</v>
      </c>
    </row>
    <row r="115" spans="1:27" x14ac:dyDescent="0.3">
      <c r="A115" t="s">
        <v>1033</v>
      </c>
      <c r="B115" t="s">
        <v>1034</v>
      </c>
      <c r="C115" t="str">
        <f t="shared" si="6"/>
        <v>boAt</v>
      </c>
      <c r="D115" t="s">
        <v>18</v>
      </c>
      <c r="E115" t="str">
        <f>IFERROR(LEFT(Table1[[#This Row],[category]],FIND("|",Table1[[#This Row],[category]])-1),Table1[[#This Row],[category]])</f>
        <v>Computers&amp;Accessories</v>
      </c>
      <c r="F115" t="str">
        <f>IFERROR(MID(Table1[[#This Row],[category]],FIND("|",Table1[[#This Row],[category]])+1,50),"N/A")</f>
        <v>Accessories&amp;Peripherals|Cables&amp;Accessories|Cables|</v>
      </c>
      <c r="G115" s="5">
        <v>399</v>
      </c>
      <c r="H115" s="5" t="str">
        <f t="shared" si="7"/>
        <v>Economy (201-500)</v>
      </c>
      <c r="I115" s="5">
        <v>999</v>
      </c>
      <c r="J115" s="5">
        <f>Table1[[#This Row],[actual_price]]-Table1[[#This Row],[discounted_price]]</f>
        <v>600</v>
      </c>
      <c r="K115" s="12">
        <f t="shared" si="8"/>
        <v>0.60060060060060061</v>
      </c>
      <c r="L115" s="13">
        <v>0.6</v>
      </c>
      <c r="M115" s="1" t="str">
        <f t="shared" si="9"/>
        <v>High (50-69%)</v>
      </c>
      <c r="N115">
        <v>4.0999999999999996</v>
      </c>
      <c r="O115" t="str">
        <f>IF(Table1[[#This Row],[rating]]&gt;=4.5,"Excellent",IF(Table1[[#This Row],[rating]]&gt;=4,"Good",IF(Table1[[#This Row],[rating]]&gt;=3.5,"Average","Below Average")))</f>
        <v>Good</v>
      </c>
      <c r="P115" t="str">
        <f t="shared" si="10"/>
        <v>⭐⭐⭐⭐ Good</v>
      </c>
      <c r="Q115" s="2">
        <v>1780</v>
      </c>
      <c r="R115" s="4" t="str">
        <f>IF(Table1[[#This Row],[rating_count]]&gt;=10000,"High Volume",IF(Table1[[#This Row],[rating_count]]&gt;=1000,"Medium Volume","Low Volume"))</f>
        <v>Medium Volume</v>
      </c>
      <c r="S115" s="4" t="str">
        <f t="shared" si="11"/>
        <v>Yes</v>
      </c>
      <c r="T115" t="s">
        <v>1035</v>
      </c>
      <c r="U115" t="s">
        <v>706</v>
      </c>
      <c r="V115" t="s">
        <v>707</v>
      </c>
      <c r="W115" t="s">
        <v>708</v>
      </c>
      <c r="X115" t="s">
        <v>709</v>
      </c>
      <c r="Y115" t="s">
        <v>710</v>
      </c>
      <c r="Z115" t="s">
        <v>1036</v>
      </c>
      <c r="AA115" t="s">
        <v>1037</v>
      </c>
    </row>
    <row r="116" spans="1:27" x14ac:dyDescent="0.3">
      <c r="A116" t="s">
        <v>1038</v>
      </c>
      <c r="B116" t="s">
        <v>1039</v>
      </c>
      <c r="C116" t="str">
        <f t="shared" si="6"/>
        <v>Cotbolt</v>
      </c>
      <c r="D116" t="s">
        <v>467</v>
      </c>
      <c r="E116" t="str">
        <f>IFERROR(LEFT(Table1[[#This Row],[category]],FIND("|",Table1[[#This Row],[category]])-1),Table1[[#This Row],[category]])</f>
        <v>Electronics</v>
      </c>
      <c r="F116" t="str">
        <f>IFERROR(MID(Table1[[#This Row],[category]],FIND("|",Table1[[#This Row],[category]])+1,50),"N/A")</f>
        <v>HomeTheater,TV&amp;Video|Accessories|RemoteControls</v>
      </c>
      <c r="G116" s="5">
        <v>399</v>
      </c>
      <c r="H116" s="5" t="str">
        <f t="shared" si="7"/>
        <v>Economy (201-500)</v>
      </c>
      <c r="I116" s="5">
        <v>1999</v>
      </c>
      <c r="J116" s="5">
        <f>Table1[[#This Row],[actual_price]]-Table1[[#This Row],[discounted_price]]</f>
        <v>1600</v>
      </c>
      <c r="K116" s="12">
        <f t="shared" si="8"/>
        <v>0.80040020010004997</v>
      </c>
      <c r="L116" s="13">
        <v>0.8</v>
      </c>
      <c r="M116" s="1" t="str">
        <f t="shared" si="9"/>
        <v>Very High (70-100%)</v>
      </c>
      <c r="N116">
        <v>4.5</v>
      </c>
      <c r="O116" t="str">
        <f>IF(Table1[[#This Row],[rating]]&gt;=4.5,"Excellent",IF(Table1[[#This Row],[rating]]&gt;=4,"Good",IF(Table1[[#This Row],[rating]]&gt;=3.5,"Average","Below Average")))</f>
        <v>Excellent</v>
      </c>
      <c r="P116" t="str">
        <f t="shared" si="10"/>
        <v>⭐⭐⭐⭐⭐ Excellent</v>
      </c>
      <c r="Q116">
        <v>505</v>
      </c>
      <c r="R116" s="4" t="str">
        <f>IF(Table1[[#This Row],[rating_count]]&gt;=10000,"High Volume",IF(Table1[[#This Row],[rating_count]]&gt;=1000,"Medium Volume","Low Volume"))</f>
        <v>Low Volume</v>
      </c>
      <c r="S116" s="4" t="str">
        <f t="shared" si="11"/>
        <v>Yes</v>
      </c>
      <c r="T116" t="s">
        <v>1040</v>
      </c>
      <c r="U116" t="s">
        <v>1041</v>
      </c>
      <c r="V116" t="s">
        <v>1042</v>
      </c>
      <c r="W116" t="s">
        <v>1043</v>
      </c>
      <c r="X116" t="s">
        <v>1044</v>
      </c>
      <c r="Y116" t="s">
        <v>1045</v>
      </c>
      <c r="Z116" t="s">
        <v>1046</v>
      </c>
      <c r="AA116" t="s">
        <v>1047</v>
      </c>
    </row>
    <row r="117" spans="1:27" x14ac:dyDescent="0.3">
      <c r="A117" t="s">
        <v>1048</v>
      </c>
      <c r="B117" t="s">
        <v>1049</v>
      </c>
      <c r="C117" t="str">
        <f t="shared" si="6"/>
        <v>Portronics</v>
      </c>
      <c r="D117" t="s">
        <v>18</v>
      </c>
      <c r="E117" t="str">
        <f>IFERROR(LEFT(Table1[[#This Row],[category]],FIND("|",Table1[[#This Row],[category]])-1),Table1[[#This Row],[category]])</f>
        <v>Computers&amp;Accessories</v>
      </c>
      <c r="F117" t="str">
        <f>IFERROR(MID(Table1[[#This Row],[category]],FIND("|",Table1[[#This Row],[category]])+1,50),"N/A")</f>
        <v>Accessories&amp;Peripherals|Cables&amp;Accessories|Cables|</v>
      </c>
      <c r="G117" s="5">
        <v>210</v>
      </c>
      <c r="H117" s="5" t="str">
        <f t="shared" si="7"/>
        <v>Economy (201-500)</v>
      </c>
      <c r="I117" s="5">
        <v>399</v>
      </c>
      <c r="J117" s="5">
        <f>Table1[[#This Row],[actual_price]]-Table1[[#This Row],[discounted_price]]</f>
        <v>189</v>
      </c>
      <c r="K117" s="12">
        <f t="shared" si="8"/>
        <v>0.47368421052631576</v>
      </c>
      <c r="L117" s="13">
        <v>0.47</v>
      </c>
      <c r="M117" s="1" t="str">
        <f t="shared" si="9"/>
        <v>Moderate (25-49%)</v>
      </c>
      <c r="N117">
        <v>4.0999999999999996</v>
      </c>
      <c r="O117" t="str">
        <f>IF(Table1[[#This Row],[rating]]&gt;=4.5,"Excellent",IF(Table1[[#This Row],[rating]]&gt;=4,"Good",IF(Table1[[#This Row],[rating]]&gt;=3.5,"Average","Below Average")))</f>
        <v>Good</v>
      </c>
      <c r="P117" t="str">
        <f t="shared" si="10"/>
        <v>⭐⭐⭐⭐ Good</v>
      </c>
      <c r="Q117" s="2">
        <v>1717</v>
      </c>
      <c r="R117" s="4" t="str">
        <f>IF(Table1[[#This Row],[rating_count]]&gt;=10000,"High Volume",IF(Table1[[#This Row],[rating_count]]&gt;=1000,"Medium Volume","Low Volume"))</f>
        <v>Medium Volume</v>
      </c>
      <c r="S117" s="4" t="str">
        <f t="shared" si="11"/>
        <v>Yes</v>
      </c>
      <c r="T117" t="s">
        <v>1050</v>
      </c>
      <c r="U117" t="s">
        <v>1051</v>
      </c>
      <c r="V117" t="s">
        <v>1052</v>
      </c>
      <c r="W117" t="s">
        <v>1053</v>
      </c>
      <c r="X117" t="s">
        <v>1054</v>
      </c>
      <c r="Y117" t="s">
        <v>1055</v>
      </c>
      <c r="Z117" t="s">
        <v>1056</v>
      </c>
      <c r="AA117" t="s">
        <v>1057</v>
      </c>
    </row>
    <row r="118" spans="1:27" x14ac:dyDescent="0.3">
      <c r="A118" t="s">
        <v>1058</v>
      </c>
      <c r="B118" t="s">
        <v>1059</v>
      </c>
      <c r="C118" t="str">
        <f t="shared" si="6"/>
        <v>Electvision</v>
      </c>
      <c r="D118" t="s">
        <v>467</v>
      </c>
      <c r="E118" t="str">
        <f>IFERROR(LEFT(Table1[[#This Row],[category]],FIND("|",Table1[[#This Row],[category]])-1),Table1[[#This Row],[category]])</f>
        <v>Electronics</v>
      </c>
      <c r="F118" t="str">
        <f>IFERROR(MID(Table1[[#This Row],[category]],FIND("|",Table1[[#This Row],[category]])+1,50),"N/A")</f>
        <v>HomeTheater,TV&amp;Video|Accessories|RemoteControls</v>
      </c>
      <c r="G118" s="5">
        <v>1299</v>
      </c>
      <c r="H118" s="5" t="str">
        <f t="shared" si="7"/>
        <v>Mid-Range (501-2000)</v>
      </c>
      <c r="I118" s="5">
        <v>1999</v>
      </c>
      <c r="J118" s="5">
        <f>Table1[[#This Row],[actual_price]]-Table1[[#This Row],[discounted_price]]</f>
        <v>700</v>
      </c>
      <c r="K118" s="12">
        <f t="shared" si="8"/>
        <v>0.35017508754377191</v>
      </c>
      <c r="L118" s="13">
        <v>0.35</v>
      </c>
      <c r="M118" s="1" t="str">
        <f t="shared" si="9"/>
        <v>Moderate (25-49%)</v>
      </c>
      <c r="N118">
        <v>3.6</v>
      </c>
      <c r="O118" t="str">
        <f>IF(Table1[[#This Row],[rating]]&gt;=4.5,"Excellent",IF(Table1[[#This Row],[rating]]&gt;=4,"Good",IF(Table1[[#This Row],[rating]]&gt;=3.5,"Average","Below Average")))</f>
        <v>Average</v>
      </c>
      <c r="P118" t="str">
        <f t="shared" si="10"/>
        <v>⭐⭐⭐ Average</v>
      </c>
      <c r="Q118">
        <v>590</v>
      </c>
      <c r="R118" s="4" t="str">
        <f>IF(Table1[[#This Row],[rating_count]]&gt;=10000,"High Volume",IF(Table1[[#This Row],[rating_count]]&gt;=1000,"Medium Volume","Low Volume"))</f>
        <v>Low Volume</v>
      </c>
      <c r="S118" s="4" t="str">
        <f t="shared" si="11"/>
        <v>Yes</v>
      </c>
      <c r="T118" t="s">
        <v>1060</v>
      </c>
      <c r="U118" t="s">
        <v>1061</v>
      </c>
      <c r="V118" t="s">
        <v>1062</v>
      </c>
      <c r="W118" t="s">
        <v>1063</v>
      </c>
      <c r="X118" t="s">
        <v>1064</v>
      </c>
      <c r="Y118" t="s">
        <v>1065</v>
      </c>
      <c r="Z118" t="s">
        <v>1066</v>
      </c>
      <c r="AA118" t="s">
        <v>1067</v>
      </c>
    </row>
    <row r="119" spans="1:27" x14ac:dyDescent="0.3">
      <c r="A119" t="s">
        <v>1068</v>
      </c>
      <c r="B119" t="s">
        <v>1069</v>
      </c>
      <c r="C119" t="str">
        <f t="shared" si="6"/>
        <v>King</v>
      </c>
      <c r="D119" t="s">
        <v>18</v>
      </c>
      <c r="E119" t="str">
        <f>IFERROR(LEFT(Table1[[#This Row],[category]],FIND("|",Table1[[#This Row],[category]])-1),Table1[[#This Row],[category]])</f>
        <v>Computers&amp;Accessories</v>
      </c>
      <c r="F119" t="str">
        <f>IFERROR(MID(Table1[[#This Row],[category]],FIND("|",Table1[[#This Row],[category]])+1,50),"N/A")</f>
        <v>Accessories&amp;Peripherals|Cables&amp;Accessories|Cables|</v>
      </c>
      <c r="G119" s="5">
        <v>347</v>
      </c>
      <c r="H119" s="5" t="str">
        <f t="shared" si="7"/>
        <v>Economy (201-500)</v>
      </c>
      <c r="I119" s="5">
        <v>999</v>
      </c>
      <c r="J119" s="5">
        <f>Table1[[#This Row],[actual_price]]-Table1[[#This Row],[discounted_price]]</f>
        <v>652</v>
      </c>
      <c r="K119" s="12">
        <f t="shared" si="8"/>
        <v>0.6526526526526526</v>
      </c>
      <c r="L119" s="13">
        <v>0.65</v>
      </c>
      <c r="M119" s="1" t="str">
        <f t="shared" si="9"/>
        <v>High (50-69%)</v>
      </c>
      <c r="N119">
        <v>3.5</v>
      </c>
      <c r="O119" t="str">
        <f>IF(Table1[[#This Row],[rating]]&gt;=4.5,"Excellent",IF(Table1[[#This Row],[rating]]&gt;=4,"Good",IF(Table1[[#This Row],[rating]]&gt;=3.5,"Average","Below Average")))</f>
        <v>Average</v>
      </c>
      <c r="P119" t="str">
        <f t="shared" si="10"/>
        <v>⭐⭐ Below Avg</v>
      </c>
      <c r="Q119" s="2">
        <v>1121</v>
      </c>
      <c r="R119" s="4" t="str">
        <f>IF(Table1[[#This Row],[rating_count]]&gt;=10000,"High Volume",IF(Table1[[#This Row],[rating_count]]&gt;=1000,"Medium Volume","Low Volume"))</f>
        <v>Medium Volume</v>
      </c>
      <c r="S119" s="4" t="str">
        <f t="shared" si="11"/>
        <v>Yes</v>
      </c>
      <c r="T119" t="s">
        <v>1070</v>
      </c>
      <c r="U119" t="s">
        <v>1071</v>
      </c>
      <c r="V119" t="s">
        <v>1072</v>
      </c>
      <c r="W119" t="s">
        <v>1073</v>
      </c>
      <c r="X119" t="s">
        <v>1074</v>
      </c>
      <c r="Y119" t="s">
        <v>1075</v>
      </c>
      <c r="Z119" t="s">
        <v>1076</v>
      </c>
      <c r="AA119" t="s">
        <v>1077</v>
      </c>
    </row>
    <row r="120" spans="1:27" x14ac:dyDescent="0.3">
      <c r="A120" t="s">
        <v>1078</v>
      </c>
      <c r="B120" t="s">
        <v>1079</v>
      </c>
      <c r="C120" t="str">
        <f t="shared" si="6"/>
        <v>Lapster</v>
      </c>
      <c r="D120" t="s">
        <v>18</v>
      </c>
      <c r="E120" t="str">
        <f>IFERROR(LEFT(Table1[[#This Row],[category]],FIND("|",Table1[[#This Row],[category]])-1),Table1[[#This Row],[category]])</f>
        <v>Computers&amp;Accessories</v>
      </c>
      <c r="F120" t="str">
        <f>IFERROR(MID(Table1[[#This Row],[category]],FIND("|",Table1[[#This Row],[category]])+1,50),"N/A")</f>
        <v>Accessories&amp;Peripherals|Cables&amp;Accessories|Cables|</v>
      </c>
      <c r="G120" s="5">
        <v>149</v>
      </c>
      <c r="H120" s="5" t="str">
        <f t="shared" si="7"/>
        <v>Budget (≤200)</v>
      </c>
      <c r="I120" s="5">
        <v>999</v>
      </c>
      <c r="J120" s="5">
        <f>Table1[[#This Row],[actual_price]]-Table1[[#This Row],[discounted_price]]</f>
        <v>850</v>
      </c>
      <c r="K120" s="12">
        <f t="shared" si="8"/>
        <v>0.85085085085085088</v>
      </c>
      <c r="L120" s="13">
        <v>0.85</v>
      </c>
      <c r="M120" s="1" t="str">
        <f t="shared" si="9"/>
        <v>Very High (70-100%)</v>
      </c>
      <c r="N120">
        <v>4</v>
      </c>
      <c r="O120" t="str">
        <f>IF(Table1[[#This Row],[rating]]&gt;=4.5,"Excellent",IF(Table1[[#This Row],[rating]]&gt;=4,"Good",IF(Table1[[#This Row],[rating]]&gt;=3.5,"Average","Below Average")))</f>
        <v>Good</v>
      </c>
      <c r="P120" t="str">
        <f t="shared" si="10"/>
        <v>⭐⭐⭐⭐ Good</v>
      </c>
      <c r="Q120" s="2">
        <v>1313</v>
      </c>
      <c r="R120" s="4" t="str">
        <f>IF(Table1[[#This Row],[rating_count]]&gt;=10000,"High Volume",IF(Table1[[#This Row],[rating_count]]&gt;=1000,"Medium Volume","Low Volume"))</f>
        <v>Medium Volume</v>
      </c>
      <c r="S120" s="4" t="str">
        <f t="shared" si="11"/>
        <v>Yes</v>
      </c>
      <c r="T120" t="s">
        <v>1080</v>
      </c>
      <c r="U120" t="s">
        <v>595</v>
      </c>
      <c r="V120" t="s">
        <v>596</v>
      </c>
      <c r="W120" t="s">
        <v>597</v>
      </c>
      <c r="X120" t="s">
        <v>598</v>
      </c>
      <c r="Y120" t="s">
        <v>599</v>
      </c>
      <c r="Z120" t="s">
        <v>1081</v>
      </c>
      <c r="AA120" t="s">
        <v>1082</v>
      </c>
    </row>
    <row r="121" spans="1:27" x14ac:dyDescent="0.3">
      <c r="A121" t="s">
        <v>1083</v>
      </c>
      <c r="B121" t="s">
        <v>1084</v>
      </c>
      <c r="C121" t="str">
        <f t="shared" si="6"/>
        <v>Portronics</v>
      </c>
      <c r="D121" t="s">
        <v>18</v>
      </c>
      <c r="E121" t="str">
        <f>IFERROR(LEFT(Table1[[#This Row],[category]],FIND("|",Table1[[#This Row],[category]])-1),Table1[[#This Row],[category]])</f>
        <v>Computers&amp;Accessories</v>
      </c>
      <c r="F121" t="str">
        <f>IFERROR(MID(Table1[[#This Row],[category]],FIND("|",Table1[[#This Row],[category]])+1,50),"N/A")</f>
        <v>Accessories&amp;Peripherals|Cables&amp;Accessories|Cables|</v>
      </c>
      <c r="G121" s="5">
        <v>228</v>
      </c>
      <c r="H121" s="5" t="str">
        <f t="shared" si="7"/>
        <v>Economy (201-500)</v>
      </c>
      <c r="I121" s="5">
        <v>899</v>
      </c>
      <c r="J121" s="5">
        <f>Table1[[#This Row],[actual_price]]-Table1[[#This Row],[discounted_price]]</f>
        <v>671</v>
      </c>
      <c r="K121" s="12">
        <f t="shared" si="8"/>
        <v>0.74638487208008897</v>
      </c>
      <c r="L121" s="13">
        <v>0.75</v>
      </c>
      <c r="M121" s="1" t="str">
        <f t="shared" si="9"/>
        <v>Very High (70-100%)</v>
      </c>
      <c r="N121">
        <v>3.8</v>
      </c>
      <c r="O121" t="str">
        <f>IF(Table1[[#This Row],[rating]]&gt;=4.5,"Excellent",IF(Table1[[#This Row],[rating]]&gt;=4,"Good",IF(Table1[[#This Row],[rating]]&gt;=3.5,"Average","Below Average")))</f>
        <v>Average</v>
      </c>
      <c r="P121" t="str">
        <f t="shared" si="10"/>
        <v>⭐⭐⭐ Average</v>
      </c>
      <c r="Q121">
        <v>132</v>
      </c>
      <c r="R121" s="4" t="str">
        <f>IF(Table1[[#This Row],[rating_count]]&gt;=10000,"High Volume",IF(Table1[[#This Row],[rating_count]]&gt;=1000,"Medium Volume","Low Volume"))</f>
        <v>Low Volume</v>
      </c>
      <c r="S121" s="4" t="str">
        <f t="shared" si="11"/>
        <v>No</v>
      </c>
      <c r="T121" t="s">
        <v>1085</v>
      </c>
      <c r="U121" t="s">
        <v>1086</v>
      </c>
      <c r="V121" t="s">
        <v>1087</v>
      </c>
      <c r="W121" t="s">
        <v>1088</v>
      </c>
      <c r="X121" t="s">
        <v>1089</v>
      </c>
      <c r="Y121" t="s">
        <v>1090</v>
      </c>
      <c r="Z121" t="s">
        <v>1091</v>
      </c>
      <c r="AA121" t="s">
        <v>1092</v>
      </c>
    </row>
    <row r="122" spans="1:27" x14ac:dyDescent="0.3">
      <c r="A122" t="s">
        <v>1093</v>
      </c>
      <c r="B122" t="s">
        <v>1094</v>
      </c>
      <c r="C122" t="str">
        <f t="shared" si="6"/>
        <v>Belkin</v>
      </c>
      <c r="D122" t="s">
        <v>18</v>
      </c>
      <c r="E122" t="str">
        <f>IFERROR(LEFT(Table1[[#This Row],[category]],FIND("|",Table1[[#This Row],[category]])-1),Table1[[#This Row],[category]])</f>
        <v>Computers&amp;Accessories</v>
      </c>
      <c r="F122" t="str">
        <f>IFERROR(MID(Table1[[#This Row],[category]],FIND("|",Table1[[#This Row],[category]])+1,50),"N/A")</f>
        <v>Accessories&amp;Peripherals|Cables&amp;Accessories|Cables|</v>
      </c>
      <c r="G122" s="5">
        <v>1599</v>
      </c>
      <c r="H122" s="5" t="str">
        <f t="shared" si="7"/>
        <v>Mid-Range (501-2000)</v>
      </c>
      <c r="I122" s="5">
        <v>1999</v>
      </c>
      <c r="J122" s="5">
        <f>Table1[[#This Row],[actual_price]]-Table1[[#This Row],[discounted_price]]</f>
        <v>400</v>
      </c>
      <c r="K122" s="12">
        <f t="shared" si="8"/>
        <v>0.20010005002501249</v>
      </c>
      <c r="L122" s="13">
        <v>0.2</v>
      </c>
      <c r="M122" s="1" t="str">
        <f t="shared" si="9"/>
        <v>Minimal (0-24%)</v>
      </c>
      <c r="N122">
        <v>4.4000000000000004</v>
      </c>
      <c r="O122" t="str">
        <f>IF(Table1[[#This Row],[rating]]&gt;=4.5,"Excellent",IF(Table1[[#This Row],[rating]]&gt;=4,"Good",IF(Table1[[#This Row],[rating]]&gt;=3.5,"Average","Below Average")))</f>
        <v>Good</v>
      </c>
      <c r="P122" t="str">
        <f t="shared" si="10"/>
        <v>⭐⭐⭐⭐ Good</v>
      </c>
      <c r="Q122" s="2">
        <v>1951</v>
      </c>
      <c r="R122" s="4" t="str">
        <f>IF(Table1[[#This Row],[rating_count]]&gt;=10000,"High Volume",IF(Table1[[#This Row],[rating_count]]&gt;=1000,"Medium Volume","Low Volume"))</f>
        <v>Medium Volume</v>
      </c>
      <c r="S122" s="4" t="str">
        <f t="shared" si="11"/>
        <v>Yes</v>
      </c>
      <c r="T122" t="s">
        <v>1095</v>
      </c>
      <c r="U122" t="s">
        <v>1096</v>
      </c>
      <c r="V122" t="s">
        <v>1097</v>
      </c>
      <c r="W122" t="s">
        <v>1098</v>
      </c>
      <c r="X122" t="s">
        <v>1099</v>
      </c>
      <c r="Y122" t="s">
        <v>1100</v>
      </c>
      <c r="Z122" t="s">
        <v>1101</v>
      </c>
      <c r="AA122" t="s">
        <v>1102</v>
      </c>
    </row>
    <row r="123" spans="1:27" x14ac:dyDescent="0.3">
      <c r="A123" t="s">
        <v>1103</v>
      </c>
      <c r="B123" t="s">
        <v>1104</v>
      </c>
      <c r="C123" t="str">
        <f t="shared" si="6"/>
        <v>Remote</v>
      </c>
      <c r="D123" t="s">
        <v>467</v>
      </c>
      <c r="E123" t="str">
        <f>IFERROR(LEFT(Table1[[#This Row],[category]],FIND("|",Table1[[#This Row],[category]])-1),Table1[[#This Row],[category]])</f>
        <v>Electronics</v>
      </c>
      <c r="F123" t="str">
        <f>IFERROR(MID(Table1[[#This Row],[category]],FIND("|",Table1[[#This Row],[category]])+1,50),"N/A")</f>
        <v>HomeTheater,TV&amp;Video|Accessories|RemoteControls</v>
      </c>
      <c r="G123" s="5">
        <v>1499</v>
      </c>
      <c r="H123" s="5" t="str">
        <f t="shared" si="7"/>
        <v>Mid-Range (501-2000)</v>
      </c>
      <c r="I123" s="5">
        <v>3999</v>
      </c>
      <c r="J123" s="5">
        <f>Table1[[#This Row],[actual_price]]-Table1[[#This Row],[discounted_price]]</f>
        <v>2500</v>
      </c>
      <c r="K123" s="12">
        <f t="shared" si="8"/>
        <v>0.62515628907226806</v>
      </c>
      <c r="L123" s="13">
        <v>0.63</v>
      </c>
      <c r="M123" s="1" t="str">
        <f t="shared" si="9"/>
        <v>High (50-69%)</v>
      </c>
      <c r="N123">
        <v>3.7</v>
      </c>
      <c r="O123" t="str">
        <f>IF(Table1[[#This Row],[rating]]&gt;=4.5,"Excellent",IF(Table1[[#This Row],[rating]]&gt;=4,"Good",IF(Table1[[#This Row],[rating]]&gt;=3.5,"Average","Below Average")))</f>
        <v>Average</v>
      </c>
      <c r="P123" t="str">
        <f t="shared" si="10"/>
        <v>⭐⭐⭐ Average</v>
      </c>
      <c r="Q123">
        <v>37</v>
      </c>
      <c r="R123" s="4" t="str">
        <f>IF(Table1[[#This Row],[rating_count]]&gt;=10000,"High Volume",IF(Table1[[#This Row],[rating_count]]&gt;=1000,"Medium Volume","Low Volume"))</f>
        <v>Low Volume</v>
      </c>
      <c r="S123" s="4" t="str">
        <f t="shared" si="11"/>
        <v>No</v>
      </c>
      <c r="T123" t="s">
        <v>1105</v>
      </c>
      <c r="U123" t="s">
        <v>1106</v>
      </c>
      <c r="V123" t="s">
        <v>1107</v>
      </c>
      <c r="W123" t="s">
        <v>1108</v>
      </c>
      <c r="X123" t="s">
        <v>1109</v>
      </c>
      <c r="Y123" t="s">
        <v>1110</v>
      </c>
      <c r="Z123" t="s">
        <v>1111</v>
      </c>
      <c r="AA123" t="s">
        <v>1112</v>
      </c>
    </row>
    <row r="124" spans="1:27" x14ac:dyDescent="0.3">
      <c r="A124" t="s">
        <v>1113</v>
      </c>
      <c r="B124" t="s">
        <v>1114</v>
      </c>
      <c r="C124" t="str">
        <f t="shared" si="6"/>
        <v>VW</v>
      </c>
      <c r="D124" t="s">
        <v>170</v>
      </c>
      <c r="E124" t="str">
        <f>IFERROR(LEFT(Table1[[#This Row],[category]],FIND("|",Table1[[#This Row],[category]])-1),Table1[[#This Row],[category]])</f>
        <v>Electronics</v>
      </c>
      <c r="F124" t="str">
        <f>IFERROR(MID(Table1[[#This Row],[category]],FIND("|",Table1[[#This Row],[category]])+1,50),"N/A")</f>
        <v>HomeTheater,TV&amp;Video|Televisions|SmartTelevisions</v>
      </c>
      <c r="G124" s="5">
        <v>8499</v>
      </c>
      <c r="H124" s="5" t="str">
        <f t="shared" si="7"/>
        <v>Premium (&gt;2000)</v>
      </c>
      <c r="I124" s="5">
        <v>15999</v>
      </c>
      <c r="J124" s="5">
        <f>Table1[[#This Row],[actual_price]]-Table1[[#This Row],[discounted_price]]</f>
        <v>7500</v>
      </c>
      <c r="K124" s="12">
        <f t="shared" si="8"/>
        <v>0.46877929870616913</v>
      </c>
      <c r="L124" s="13">
        <v>0.47</v>
      </c>
      <c r="M124" s="1" t="str">
        <f t="shared" si="9"/>
        <v>Moderate (25-49%)</v>
      </c>
      <c r="N124">
        <v>4.3</v>
      </c>
      <c r="O124" t="str">
        <f>IF(Table1[[#This Row],[rating]]&gt;=4.5,"Excellent",IF(Table1[[#This Row],[rating]]&gt;=4,"Good",IF(Table1[[#This Row],[rating]]&gt;=3.5,"Average","Below Average")))</f>
        <v>Good</v>
      </c>
      <c r="P124" t="str">
        <f t="shared" si="10"/>
        <v>⭐⭐⭐⭐ Good</v>
      </c>
      <c r="Q124">
        <v>592</v>
      </c>
      <c r="R124" s="4" t="str">
        <f>IF(Table1[[#This Row],[rating_count]]&gt;=10000,"High Volume",IF(Table1[[#This Row],[rating_count]]&gt;=1000,"Medium Volume","Low Volume"))</f>
        <v>Low Volume</v>
      </c>
      <c r="S124" s="4" t="str">
        <f t="shared" si="11"/>
        <v>Yes</v>
      </c>
      <c r="T124" t="s">
        <v>1115</v>
      </c>
      <c r="U124" t="s">
        <v>1116</v>
      </c>
      <c r="V124" t="s">
        <v>1117</v>
      </c>
      <c r="W124" t="s">
        <v>1118</v>
      </c>
      <c r="X124" t="s">
        <v>1119</v>
      </c>
      <c r="Y124" t="s">
        <v>1120</v>
      </c>
      <c r="Z124" t="s">
        <v>1121</v>
      </c>
      <c r="AA124" t="s">
        <v>1122</v>
      </c>
    </row>
    <row r="125" spans="1:27" x14ac:dyDescent="0.3">
      <c r="A125" t="s">
        <v>1123</v>
      </c>
      <c r="B125" t="s">
        <v>1124</v>
      </c>
      <c r="C125" t="str">
        <f t="shared" si="6"/>
        <v>Hisense</v>
      </c>
      <c r="D125" t="s">
        <v>170</v>
      </c>
      <c r="E125" t="str">
        <f>IFERROR(LEFT(Table1[[#This Row],[category]],FIND("|",Table1[[#This Row],[category]])-1),Table1[[#This Row],[category]])</f>
        <v>Electronics</v>
      </c>
      <c r="F125" t="str">
        <f>IFERROR(MID(Table1[[#This Row],[category]],FIND("|",Table1[[#This Row],[category]])+1,50),"N/A")</f>
        <v>HomeTheater,TV&amp;Video|Televisions|SmartTelevisions</v>
      </c>
      <c r="G125" s="5">
        <v>20990</v>
      </c>
      <c r="H125" s="5" t="str">
        <f t="shared" si="7"/>
        <v>Premium (&gt;2000)</v>
      </c>
      <c r="I125" s="5">
        <v>44990</v>
      </c>
      <c r="J125" s="5">
        <f>Table1[[#This Row],[actual_price]]-Table1[[#This Row],[discounted_price]]</f>
        <v>24000</v>
      </c>
      <c r="K125" s="12">
        <f t="shared" si="8"/>
        <v>0.53345187819515449</v>
      </c>
      <c r="L125" s="13">
        <v>0.53</v>
      </c>
      <c r="M125" s="1" t="str">
        <f t="shared" si="9"/>
        <v>High (50-69%)</v>
      </c>
      <c r="N125">
        <v>4.0999999999999996</v>
      </c>
      <c r="O125" t="str">
        <f>IF(Table1[[#This Row],[rating]]&gt;=4.5,"Excellent",IF(Table1[[#This Row],[rating]]&gt;=4,"Good",IF(Table1[[#This Row],[rating]]&gt;=3.5,"Average","Below Average")))</f>
        <v>Good</v>
      </c>
      <c r="P125" t="str">
        <f t="shared" si="10"/>
        <v>⭐⭐⭐⭐ Good</v>
      </c>
      <c r="Q125" s="2">
        <v>1259</v>
      </c>
      <c r="R125" s="4" t="str">
        <f>IF(Table1[[#This Row],[rating_count]]&gt;=10000,"High Volume",IF(Table1[[#This Row],[rating_count]]&gt;=1000,"Medium Volume","Low Volume"))</f>
        <v>Medium Volume</v>
      </c>
      <c r="S125" s="4" t="str">
        <f t="shared" si="11"/>
        <v>Yes</v>
      </c>
      <c r="T125" t="s">
        <v>1125</v>
      </c>
      <c r="U125" t="s">
        <v>1126</v>
      </c>
      <c r="V125" t="s">
        <v>1127</v>
      </c>
      <c r="W125" t="s">
        <v>1128</v>
      </c>
      <c r="X125" t="s">
        <v>1129</v>
      </c>
      <c r="Y125" t="s">
        <v>1130</v>
      </c>
      <c r="Z125" t="s">
        <v>1131</v>
      </c>
      <c r="AA125" t="s">
        <v>1132</v>
      </c>
    </row>
    <row r="126" spans="1:27" x14ac:dyDescent="0.3">
      <c r="A126" t="s">
        <v>1133</v>
      </c>
      <c r="B126" t="s">
        <v>1134</v>
      </c>
      <c r="C126" t="str">
        <f t="shared" si="6"/>
        <v>Redmi</v>
      </c>
      <c r="D126" t="s">
        <v>170</v>
      </c>
      <c r="E126" t="str">
        <f>IFERROR(LEFT(Table1[[#This Row],[category]],FIND("|",Table1[[#This Row],[category]])-1),Table1[[#This Row],[category]])</f>
        <v>Electronics</v>
      </c>
      <c r="F126" t="str">
        <f>IFERROR(MID(Table1[[#This Row],[category]],FIND("|",Table1[[#This Row],[category]])+1,50),"N/A")</f>
        <v>HomeTheater,TV&amp;Video|Televisions|SmartTelevisions</v>
      </c>
      <c r="G126" s="5">
        <v>32999</v>
      </c>
      <c r="H126" s="5" t="str">
        <f t="shared" si="7"/>
        <v>Premium (&gt;2000)</v>
      </c>
      <c r="I126" s="5">
        <v>44999</v>
      </c>
      <c r="J126" s="5">
        <f>Table1[[#This Row],[actual_price]]-Table1[[#This Row],[discounted_price]]</f>
        <v>12000</v>
      </c>
      <c r="K126" s="12">
        <f t="shared" si="8"/>
        <v>0.26667259272428279</v>
      </c>
      <c r="L126" s="13">
        <v>0.27</v>
      </c>
      <c r="M126" s="1" t="str">
        <f t="shared" si="9"/>
        <v>Moderate (25-49%)</v>
      </c>
      <c r="N126">
        <v>4.2</v>
      </c>
      <c r="O126" t="str">
        <f>IF(Table1[[#This Row],[rating]]&gt;=4.5,"Excellent",IF(Table1[[#This Row],[rating]]&gt;=4,"Good",IF(Table1[[#This Row],[rating]]&gt;=3.5,"Average","Below Average")))</f>
        <v>Good</v>
      </c>
      <c r="P126" t="str">
        <f t="shared" si="10"/>
        <v>⭐⭐⭐⭐ Good</v>
      </c>
      <c r="Q126" s="2">
        <v>45238</v>
      </c>
      <c r="R126" s="4" t="str">
        <f>IF(Table1[[#This Row],[rating_count]]&gt;=10000,"High Volume",IF(Table1[[#This Row],[rating_count]]&gt;=1000,"Medium Volume","Low Volume"))</f>
        <v>High Volume</v>
      </c>
      <c r="S126" s="4" t="str">
        <f t="shared" si="11"/>
        <v>Yes</v>
      </c>
      <c r="T126" t="s">
        <v>1135</v>
      </c>
      <c r="U126" t="s">
        <v>615</v>
      </c>
      <c r="V126" t="s">
        <v>616</v>
      </c>
      <c r="W126" t="s">
        <v>617</v>
      </c>
      <c r="X126" t="s">
        <v>618</v>
      </c>
      <c r="Y126" t="s">
        <v>619</v>
      </c>
      <c r="Z126" t="s">
        <v>1136</v>
      </c>
      <c r="AA126" t="s">
        <v>1137</v>
      </c>
    </row>
    <row r="127" spans="1:27" x14ac:dyDescent="0.3">
      <c r="A127" t="s">
        <v>1138</v>
      </c>
      <c r="B127" t="s">
        <v>1139</v>
      </c>
      <c r="C127" t="str">
        <f t="shared" si="6"/>
        <v>AmazonBasics</v>
      </c>
      <c r="D127" t="s">
        <v>130</v>
      </c>
      <c r="E127" t="str">
        <f>IFERROR(LEFT(Table1[[#This Row],[category]],FIND("|",Table1[[#This Row],[category]])-1),Table1[[#This Row],[category]])</f>
        <v>Electronics</v>
      </c>
      <c r="F127" t="str">
        <f>IFERROR(MID(Table1[[#This Row],[category]],FIND("|",Table1[[#This Row],[category]])+1,50),"N/A")</f>
        <v>HomeTheater,TV&amp;Video|Accessories|Cables|HDMICables</v>
      </c>
      <c r="G127" s="5">
        <v>799</v>
      </c>
      <c r="H127" s="5" t="str">
        <f t="shared" si="7"/>
        <v>Mid-Range (501-2000)</v>
      </c>
      <c r="I127" s="5">
        <v>1700</v>
      </c>
      <c r="J127" s="5">
        <f>Table1[[#This Row],[actual_price]]-Table1[[#This Row],[discounted_price]]</f>
        <v>901</v>
      </c>
      <c r="K127" s="12">
        <f t="shared" si="8"/>
        <v>0.53</v>
      </c>
      <c r="L127" s="13">
        <v>0.53</v>
      </c>
      <c r="M127" s="1" t="str">
        <f t="shared" si="9"/>
        <v>High (50-69%)</v>
      </c>
      <c r="N127">
        <v>4.0999999999999996</v>
      </c>
      <c r="O127" t="str">
        <f>IF(Table1[[#This Row],[rating]]&gt;=4.5,"Excellent",IF(Table1[[#This Row],[rating]]&gt;=4,"Good",IF(Table1[[#This Row],[rating]]&gt;=3.5,"Average","Below Average")))</f>
        <v>Good</v>
      </c>
      <c r="P127" t="str">
        <f t="shared" si="10"/>
        <v>⭐⭐⭐⭐ Good</v>
      </c>
      <c r="Q127" s="2">
        <v>28638</v>
      </c>
      <c r="R127" s="4" t="str">
        <f>IF(Table1[[#This Row],[rating_count]]&gt;=10000,"High Volume",IF(Table1[[#This Row],[rating_count]]&gt;=1000,"Medium Volume","Low Volume"))</f>
        <v>High Volume</v>
      </c>
      <c r="S127" s="4" t="str">
        <f t="shared" si="11"/>
        <v>Yes</v>
      </c>
      <c r="T127" t="s">
        <v>1140</v>
      </c>
      <c r="U127" t="s">
        <v>1141</v>
      </c>
      <c r="V127" t="s">
        <v>1142</v>
      </c>
      <c r="W127" t="s">
        <v>1143</v>
      </c>
      <c r="X127" t="s">
        <v>1144</v>
      </c>
      <c r="Y127" t="s">
        <v>1145</v>
      </c>
      <c r="Z127" t="s">
        <v>1146</v>
      </c>
      <c r="AA127" t="s">
        <v>1147</v>
      </c>
    </row>
    <row r="128" spans="1:27" x14ac:dyDescent="0.3">
      <c r="A128" t="s">
        <v>1148</v>
      </c>
      <c r="B128" t="s">
        <v>1149</v>
      </c>
      <c r="C128" t="str">
        <f t="shared" si="6"/>
        <v>AmazonBasics</v>
      </c>
      <c r="D128" t="s">
        <v>130</v>
      </c>
      <c r="E128" t="str">
        <f>IFERROR(LEFT(Table1[[#This Row],[category]],FIND("|",Table1[[#This Row],[category]])-1),Table1[[#This Row],[category]])</f>
        <v>Electronics</v>
      </c>
      <c r="F128" t="str">
        <f>IFERROR(MID(Table1[[#This Row],[category]],FIND("|",Table1[[#This Row],[category]])+1,50),"N/A")</f>
        <v>HomeTheater,TV&amp;Video|Accessories|Cables|HDMICables</v>
      </c>
      <c r="G128" s="5">
        <v>229</v>
      </c>
      <c r="H128" s="5" t="str">
        <f t="shared" si="7"/>
        <v>Economy (201-500)</v>
      </c>
      <c r="I128" s="5">
        <v>595</v>
      </c>
      <c r="J128" s="5">
        <f>Table1[[#This Row],[actual_price]]-Table1[[#This Row],[discounted_price]]</f>
        <v>366</v>
      </c>
      <c r="K128" s="12">
        <f t="shared" si="8"/>
        <v>0.6151260504201681</v>
      </c>
      <c r="L128" s="13">
        <v>0.62</v>
      </c>
      <c r="M128" s="1" t="str">
        <f t="shared" si="9"/>
        <v>High (50-69%)</v>
      </c>
      <c r="N128">
        <v>4.3</v>
      </c>
      <c r="O128" t="str">
        <f>IF(Table1[[#This Row],[rating]]&gt;=4.5,"Excellent",IF(Table1[[#This Row],[rating]]&gt;=4,"Good",IF(Table1[[#This Row],[rating]]&gt;=3.5,"Average","Below Average")))</f>
        <v>Good</v>
      </c>
      <c r="P128" t="str">
        <f t="shared" si="10"/>
        <v>⭐⭐⭐⭐ Good</v>
      </c>
      <c r="Q128" s="2">
        <v>12835</v>
      </c>
      <c r="R128" s="4" t="str">
        <f>IF(Table1[[#This Row],[rating_count]]&gt;=10000,"High Volume",IF(Table1[[#This Row],[rating_count]]&gt;=1000,"Medium Volume","Low Volume"))</f>
        <v>High Volume</v>
      </c>
      <c r="S128" s="4" t="str">
        <f t="shared" si="11"/>
        <v>Yes</v>
      </c>
      <c r="T128" t="s">
        <v>1150</v>
      </c>
      <c r="U128" t="s">
        <v>1151</v>
      </c>
      <c r="V128" t="s">
        <v>1152</v>
      </c>
      <c r="W128" t="s">
        <v>1153</v>
      </c>
      <c r="X128" t="s">
        <v>1154</v>
      </c>
      <c r="Y128" t="s">
        <v>1155</v>
      </c>
      <c r="Z128" t="s">
        <v>1156</v>
      </c>
      <c r="AA128" t="s">
        <v>1157</v>
      </c>
    </row>
    <row r="129" spans="1:27" x14ac:dyDescent="0.3">
      <c r="A129" t="s">
        <v>1158</v>
      </c>
      <c r="B129" t="s">
        <v>1159</v>
      </c>
      <c r="C129" t="str">
        <f t="shared" si="6"/>
        <v>iFFALCON</v>
      </c>
      <c r="D129" t="s">
        <v>170</v>
      </c>
      <c r="E129" t="str">
        <f>IFERROR(LEFT(Table1[[#This Row],[category]],FIND("|",Table1[[#This Row],[category]])-1),Table1[[#This Row],[category]])</f>
        <v>Electronics</v>
      </c>
      <c r="F129" t="str">
        <f>IFERROR(MID(Table1[[#This Row],[category]],FIND("|",Table1[[#This Row],[category]])+1,50),"N/A")</f>
        <v>HomeTheater,TV&amp;Video|Televisions|SmartTelevisions</v>
      </c>
      <c r="G129" s="5">
        <v>9999</v>
      </c>
      <c r="H129" s="5" t="str">
        <f t="shared" si="7"/>
        <v>Premium (&gt;2000)</v>
      </c>
      <c r="I129" s="5">
        <v>27990</v>
      </c>
      <c r="J129" s="5">
        <f>Table1[[#This Row],[actual_price]]-Table1[[#This Row],[discounted_price]]</f>
        <v>17991</v>
      </c>
      <c r="K129" s="12">
        <f t="shared" si="8"/>
        <v>0.64276527331189715</v>
      </c>
      <c r="L129" s="13">
        <v>0.64</v>
      </c>
      <c r="M129" s="1" t="str">
        <f t="shared" si="9"/>
        <v>High (50-69%)</v>
      </c>
      <c r="N129">
        <v>4.2</v>
      </c>
      <c r="O129" t="str">
        <f>IF(Table1[[#This Row],[rating]]&gt;=4.5,"Excellent",IF(Table1[[#This Row],[rating]]&gt;=4,"Good",IF(Table1[[#This Row],[rating]]&gt;=3.5,"Average","Below Average")))</f>
        <v>Good</v>
      </c>
      <c r="P129" t="str">
        <f t="shared" si="10"/>
        <v>⭐⭐⭐⭐ Good</v>
      </c>
      <c r="Q129" s="2">
        <v>1269</v>
      </c>
      <c r="R129" s="4" t="str">
        <f>IF(Table1[[#This Row],[rating_count]]&gt;=10000,"High Volume",IF(Table1[[#This Row],[rating_count]]&gt;=1000,"Medium Volume","Low Volume"))</f>
        <v>Medium Volume</v>
      </c>
      <c r="S129" s="4" t="str">
        <f t="shared" si="11"/>
        <v>Yes</v>
      </c>
      <c r="T129" t="s">
        <v>1160</v>
      </c>
      <c r="U129" t="s">
        <v>1161</v>
      </c>
      <c r="V129" t="s">
        <v>1162</v>
      </c>
      <c r="W129" t="s">
        <v>1163</v>
      </c>
      <c r="X129" t="s">
        <v>1164</v>
      </c>
      <c r="Y129" t="s">
        <v>1165</v>
      </c>
      <c r="Z129" t="s">
        <v>1166</v>
      </c>
      <c r="AA129" t="s">
        <v>1167</v>
      </c>
    </row>
    <row r="130" spans="1:27" x14ac:dyDescent="0.3">
      <c r="A130" t="s">
        <v>1168</v>
      </c>
      <c r="B130" t="s">
        <v>1169</v>
      </c>
      <c r="C130" t="str">
        <f t="shared" ref="C130:C193" si="12">IFERROR(LEFT(B130,FIND(" ",B130)-1),"Unknown")</f>
        <v>7SEVENÂ®</v>
      </c>
      <c r="D130" t="s">
        <v>467</v>
      </c>
      <c r="E130" t="str">
        <f>IFERROR(LEFT(Table1[[#This Row],[category]],FIND("|",Table1[[#This Row],[category]])-1),Table1[[#This Row],[category]])</f>
        <v>Electronics</v>
      </c>
      <c r="F130" t="str">
        <f>IFERROR(MID(Table1[[#This Row],[category]],FIND("|",Table1[[#This Row],[category]])+1,50),"N/A")</f>
        <v>HomeTheater,TV&amp;Video|Accessories|RemoteControls</v>
      </c>
      <c r="G130" s="5">
        <v>349</v>
      </c>
      <c r="H130" s="5" t="str">
        <f t="shared" ref="H130:H193" si="13">IF(G130&lt;=200,"Budget (≤200)",IF(G130&lt;=500,"Economy (201-500)",IF(G130&lt;=2000,"Mid-Range (501-2000)","Premium (&gt;2000)")))</f>
        <v>Economy (201-500)</v>
      </c>
      <c r="I130" s="5">
        <v>599</v>
      </c>
      <c r="J130" s="5">
        <f>Table1[[#This Row],[actual_price]]-Table1[[#This Row],[discounted_price]]</f>
        <v>250</v>
      </c>
      <c r="K130" s="12">
        <f t="shared" ref="K130:K193" si="14">(I130-G130)/I130</f>
        <v>0.41736227045075125</v>
      </c>
      <c r="L130" s="13">
        <v>0.42</v>
      </c>
      <c r="M130" s="1" t="str">
        <f t="shared" ref="M130:M193" si="15">IF(L130&gt;=0.7,"Very High (70-100%)",IF(L130&gt;=0.5,"High (50-69%)",IF(L130&gt;=0.25,"Moderate (25-49%)","Minimal (0-24%)")))</f>
        <v>Moderate (25-49%)</v>
      </c>
      <c r="N130">
        <v>4.2</v>
      </c>
      <c r="O130" t="str">
        <f>IF(Table1[[#This Row],[rating]]&gt;=4.5,"Excellent",IF(Table1[[#This Row],[rating]]&gt;=4,"Good",IF(Table1[[#This Row],[rating]]&gt;=3.5,"Average","Below Average")))</f>
        <v>Good</v>
      </c>
      <c r="P130" t="str">
        <f t="shared" ref="P130:P193" si="16">IF(N130&gt;4.4,"⭐⭐⭐⭐⭐ Excellent",IF(N130&gt;3.9,"⭐⭐⭐⭐ Good",IF(N130&gt;3.5,"⭐⭐⭐ Average","⭐⭐ Below Avg")))</f>
        <v>⭐⭐⭐⭐ Good</v>
      </c>
      <c r="Q130">
        <v>284</v>
      </c>
      <c r="R130" s="4" t="str">
        <f>IF(Table1[[#This Row],[rating_count]]&gt;=10000,"High Volume",IF(Table1[[#This Row],[rating_count]]&gt;=1000,"Medium Volume","Low Volume"))</f>
        <v>Low Volume</v>
      </c>
      <c r="S130" s="4" t="str">
        <f t="shared" ref="S130:S193" si="17">IF(Q130&gt;=500,"Yes","No")</f>
        <v>No</v>
      </c>
      <c r="T130" t="s">
        <v>1170</v>
      </c>
      <c r="U130" t="s">
        <v>1171</v>
      </c>
      <c r="V130" t="s">
        <v>1172</v>
      </c>
      <c r="W130" t="s">
        <v>1173</v>
      </c>
      <c r="X130" t="s">
        <v>1174</v>
      </c>
      <c r="Y130" t="s">
        <v>1175</v>
      </c>
      <c r="Z130" t="s">
        <v>1176</v>
      </c>
      <c r="AA130" t="s">
        <v>1177</v>
      </c>
    </row>
    <row r="131" spans="1:27" x14ac:dyDescent="0.3">
      <c r="A131" t="s">
        <v>1178</v>
      </c>
      <c r="B131" t="s">
        <v>1179</v>
      </c>
      <c r="C131" t="str">
        <f t="shared" si="12"/>
        <v>AmazonBasics</v>
      </c>
      <c r="D131" t="s">
        <v>1180</v>
      </c>
      <c r="E131" t="str">
        <f>IFERROR(LEFT(Table1[[#This Row],[category]],FIND("|",Table1[[#This Row],[category]])-1),Table1[[#This Row],[category]])</f>
        <v>Electronics</v>
      </c>
      <c r="F131" t="str">
        <f>IFERROR(MID(Table1[[#This Row],[category]],FIND("|",Table1[[#This Row],[category]])+1,50),"N/A")</f>
        <v>HomeTheater,TV&amp;Video|Accessories|Cables|RCACables</v>
      </c>
      <c r="G131" s="5">
        <v>489</v>
      </c>
      <c r="H131" s="5" t="str">
        <f t="shared" si="13"/>
        <v>Economy (201-500)</v>
      </c>
      <c r="I131" s="5">
        <v>1200</v>
      </c>
      <c r="J131" s="5">
        <f>Table1[[#This Row],[actual_price]]-Table1[[#This Row],[discounted_price]]</f>
        <v>711</v>
      </c>
      <c r="K131" s="12">
        <f t="shared" si="14"/>
        <v>0.59250000000000003</v>
      </c>
      <c r="L131" s="13">
        <v>0.59</v>
      </c>
      <c r="M131" s="1" t="str">
        <f t="shared" si="15"/>
        <v>High (50-69%)</v>
      </c>
      <c r="N131">
        <v>4.4000000000000004</v>
      </c>
      <c r="O131" t="str">
        <f>IF(Table1[[#This Row],[rating]]&gt;=4.5,"Excellent",IF(Table1[[#This Row],[rating]]&gt;=4,"Good",IF(Table1[[#This Row],[rating]]&gt;=3.5,"Average","Below Average")))</f>
        <v>Good</v>
      </c>
      <c r="P131" t="str">
        <f t="shared" si="16"/>
        <v>⭐⭐⭐⭐ Good</v>
      </c>
      <c r="Q131" s="2">
        <v>69538</v>
      </c>
      <c r="R131" s="4" t="str">
        <f>IF(Table1[[#This Row],[rating_count]]&gt;=10000,"High Volume",IF(Table1[[#This Row],[rating_count]]&gt;=1000,"Medium Volume","Low Volume"))</f>
        <v>High Volume</v>
      </c>
      <c r="S131" s="4" t="str">
        <f t="shared" si="17"/>
        <v>Yes</v>
      </c>
      <c r="T131" t="s">
        <v>1181</v>
      </c>
      <c r="U131" t="s">
        <v>1182</v>
      </c>
      <c r="V131" t="s">
        <v>1183</v>
      </c>
      <c r="W131" t="s">
        <v>1184</v>
      </c>
      <c r="X131" t="s">
        <v>1185</v>
      </c>
      <c r="Y131" t="s">
        <v>1186</v>
      </c>
      <c r="Z131" t="s">
        <v>1187</v>
      </c>
      <c r="AA131" t="s">
        <v>1188</v>
      </c>
    </row>
    <row r="132" spans="1:27" x14ac:dyDescent="0.3">
      <c r="A132" t="s">
        <v>1189</v>
      </c>
      <c r="B132" t="s">
        <v>1190</v>
      </c>
      <c r="C132" t="str">
        <f t="shared" si="12"/>
        <v>Acer</v>
      </c>
      <c r="D132" t="s">
        <v>170</v>
      </c>
      <c r="E132" t="str">
        <f>IFERROR(LEFT(Table1[[#This Row],[category]],FIND("|",Table1[[#This Row],[category]])-1),Table1[[#This Row],[category]])</f>
        <v>Electronics</v>
      </c>
      <c r="F132" t="str">
        <f>IFERROR(MID(Table1[[#This Row],[category]],FIND("|",Table1[[#This Row],[category]])+1,50),"N/A")</f>
        <v>HomeTheater,TV&amp;Video|Televisions|SmartTelevisions</v>
      </c>
      <c r="G132" s="5">
        <v>23999</v>
      </c>
      <c r="H132" s="5" t="str">
        <f t="shared" si="13"/>
        <v>Premium (&gt;2000)</v>
      </c>
      <c r="I132" s="5">
        <v>34990</v>
      </c>
      <c r="J132" s="5">
        <f>Table1[[#This Row],[actual_price]]-Table1[[#This Row],[discounted_price]]</f>
        <v>10991</v>
      </c>
      <c r="K132" s="12">
        <f t="shared" si="14"/>
        <v>0.3141183195198628</v>
      </c>
      <c r="L132" s="13">
        <v>0.31</v>
      </c>
      <c r="M132" s="1" t="str">
        <f t="shared" si="15"/>
        <v>Moderate (25-49%)</v>
      </c>
      <c r="N132">
        <v>4.3</v>
      </c>
      <c r="O132" t="str">
        <f>IF(Table1[[#This Row],[rating]]&gt;=4.5,"Excellent",IF(Table1[[#This Row],[rating]]&gt;=4,"Good",IF(Table1[[#This Row],[rating]]&gt;=3.5,"Average","Below Average")))</f>
        <v>Good</v>
      </c>
      <c r="P132" t="str">
        <f t="shared" si="16"/>
        <v>⭐⭐⭐⭐ Good</v>
      </c>
      <c r="Q132" s="2">
        <v>4703</v>
      </c>
      <c r="R132" s="4" t="str">
        <f>IF(Table1[[#This Row],[rating_count]]&gt;=10000,"High Volume",IF(Table1[[#This Row],[rating_count]]&gt;=1000,"Medium Volume","Low Volume"))</f>
        <v>Medium Volume</v>
      </c>
      <c r="S132" s="4" t="str">
        <f t="shared" si="17"/>
        <v>Yes</v>
      </c>
      <c r="T132" t="s">
        <v>812</v>
      </c>
      <c r="U132" t="s">
        <v>247</v>
      </c>
      <c r="V132" t="s">
        <v>248</v>
      </c>
      <c r="W132" t="s">
        <v>249</v>
      </c>
      <c r="X132" t="s">
        <v>250</v>
      </c>
      <c r="Y132" t="s">
        <v>251</v>
      </c>
      <c r="Z132" t="s">
        <v>1191</v>
      </c>
      <c r="AA132" t="s">
        <v>1192</v>
      </c>
    </row>
    <row r="133" spans="1:27" x14ac:dyDescent="0.3">
      <c r="A133" t="s">
        <v>1193</v>
      </c>
      <c r="B133" t="s">
        <v>1194</v>
      </c>
      <c r="C133" t="str">
        <f t="shared" si="12"/>
        <v>Wayona</v>
      </c>
      <c r="D133" t="s">
        <v>18</v>
      </c>
      <c r="E133" t="str">
        <f>IFERROR(LEFT(Table1[[#This Row],[category]],FIND("|",Table1[[#This Row],[category]])-1),Table1[[#This Row],[category]])</f>
        <v>Computers&amp;Accessories</v>
      </c>
      <c r="F133" t="str">
        <f>IFERROR(MID(Table1[[#This Row],[category]],FIND("|",Table1[[#This Row],[category]])+1,50),"N/A")</f>
        <v>Accessories&amp;Peripherals|Cables&amp;Accessories|Cables|</v>
      </c>
      <c r="G133" s="5">
        <v>399</v>
      </c>
      <c r="H133" s="5" t="str">
        <f t="shared" si="13"/>
        <v>Economy (201-500)</v>
      </c>
      <c r="I133" s="5">
        <v>999</v>
      </c>
      <c r="J133" s="5">
        <f>Table1[[#This Row],[actual_price]]-Table1[[#This Row],[discounted_price]]</f>
        <v>600</v>
      </c>
      <c r="K133" s="12">
        <f t="shared" si="14"/>
        <v>0.60060060060060061</v>
      </c>
      <c r="L133" s="13">
        <v>0.6</v>
      </c>
      <c r="M133" s="1" t="str">
        <f t="shared" si="15"/>
        <v>High (50-69%)</v>
      </c>
      <c r="N133">
        <v>4.3</v>
      </c>
      <c r="O133" t="str">
        <f>IF(Table1[[#This Row],[rating]]&gt;=4.5,"Excellent",IF(Table1[[#This Row],[rating]]&gt;=4,"Good",IF(Table1[[#This Row],[rating]]&gt;=3.5,"Average","Below Average")))</f>
        <v>Good</v>
      </c>
      <c r="P133" t="str">
        <f t="shared" si="16"/>
        <v>⭐⭐⭐⭐ Good</v>
      </c>
      <c r="Q133" s="2">
        <v>2806</v>
      </c>
      <c r="R133" s="4" t="str">
        <f>IF(Table1[[#This Row],[rating_count]]&gt;=10000,"High Volume",IF(Table1[[#This Row],[rating_count]]&gt;=1000,"Medium Volume","Low Volume"))</f>
        <v>Medium Volume</v>
      </c>
      <c r="S133" s="4" t="str">
        <f t="shared" si="17"/>
        <v>Yes</v>
      </c>
      <c r="T133" t="s">
        <v>1195</v>
      </c>
      <c r="U133" t="s">
        <v>971</v>
      </c>
      <c r="V133" t="s">
        <v>972</v>
      </c>
      <c r="W133" t="s">
        <v>973</v>
      </c>
      <c r="X133" t="s">
        <v>974</v>
      </c>
      <c r="Y133" t="s">
        <v>975</v>
      </c>
      <c r="Z133" t="s">
        <v>1196</v>
      </c>
      <c r="AA133" t="s">
        <v>1197</v>
      </c>
    </row>
    <row r="134" spans="1:27" x14ac:dyDescent="0.3">
      <c r="A134" t="s">
        <v>1198</v>
      </c>
      <c r="B134" t="s">
        <v>1199</v>
      </c>
      <c r="C134" t="str">
        <f t="shared" si="12"/>
        <v>Saifsmart</v>
      </c>
      <c r="D134" t="s">
        <v>1200</v>
      </c>
      <c r="E134" t="str">
        <f>IFERROR(LEFT(Table1[[#This Row],[category]],FIND("|",Table1[[#This Row],[category]])-1),Table1[[#This Row],[category]])</f>
        <v>Electronics</v>
      </c>
      <c r="F134" t="str">
        <f>IFERROR(MID(Table1[[#This Row],[category]],FIND("|",Table1[[#This Row],[category]])+1,50),"N/A")</f>
        <v>HomeAudio|Accessories|SpeakerAccessories|Mounts</v>
      </c>
      <c r="G134" s="5">
        <v>349</v>
      </c>
      <c r="H134" s="5" t="str">
        <f t="shared" si="13"/>
        <v>Economy (201-500)</v>
      </c>
      <c r="I134" s="5">
        <v>1299</v>
      </c>
      <c r="J134" s="5">
        <f>Table1[[#This Row],[actual_price]]-Table1[[#This Row],[discounted_price]]</f>
        <v>950</v>
      </c>
      <c r="K134" s="12">
        <f t="shared" si="14"/>
        <v>0.73133179368745194</v>
      </c>
      <c r="L134" s="13">
        <v>0.73</v>
      </c>
      <c r="M134" s="1" t="str">
        <f t="shared" si="15"/>
        <v>Very High (70-100%)</v>
      </c>
      <c r="N134">
        <v>4</v>
      </c>
      <c r="O134" t="str">
        <f>IF(Table1[[#This Row],[rating]]&gt;=4.5,"Excellent",IF(Table1[[#This Row],[rating]]&gt;=4,"Good",IF(Table1[[#This Row],[rating]]&gt;=3.5,"Average","Below Average")))</f>
        <v>Good</v>
      </c>
      <c r="P134" t="str">
        <f t="shared" si="16"/>
        <v>⭐⭐⭐⭐ Good</v>
      </c>
      <c r="Q134" s="2">
        <v>3295</v>
      </c>
      <c r="R134" s="4" t="str">
        <f>IF(Table1[[#This Row],[rating_count]]&gt;=10000,"High Volume",IF(Table1[[#This Row],[rating_count]]&gt;=1000,"Medium Volume","Low Volume"))</f>
        <v>Medium Volume</v>
      </c>
      <c r="S134" s="4" t="str">
        <f t="shared" si="17"/>
        <v>Yes</v>
      </c>
      <c r="T134" t="s">
        <v>1201</v>
      </c>
      <c r="U134" t="s">
        <v>1202</v>
      </c>
      <c r="V134" t="s">
        <v>1203</v>
      </c>
      <c r="W134" t="s">
        <v>1204</v>
      </c>
      <c r="X134" t="s">
        <v>1205</v>
      </c>
      <c r="Y134" t="s">
        <v>1206</v>
      </c>
      <c r="Z134" t="s">
        <v>1207</v>
      </c>
      <c r="AA134" t="s">
        <v>1208</v>
      </c>
    </row>
    <row r="135" spans="1:27" x14ac:dyDescent="0.3">
      <c r="A135" t="s">
        <v>1209</v>
      </c>
      <c r="B135" t="s">
        <v>1210</v>
      </c>
      <c r="C135" t="str">
        <f t="shared" si="12"/>
        <v>MI</v>
      </c>
      <c r="D135" t="s">
        <v>18</v>
      </c>
      <c r="E135" t="str">
        <f>IFERROR(LEFT(Table1[[#This Row],[category]],FIND("|",Table1[[#This Row],[category]])-1),Table1[[#This Row],[category]])</f>
        <v>Computers&amp;Accessories</v>
      </c>
      <c r="F135" t="str">
        <f>IFERROR(MID(Table1[[#This Row],[category]],FIND("|",Table1[[#This Row],[category]])+1,50),"N/A")</f>
        <v>Accessories&amp;Peripherals|Cables&amp;Accessories|Cables|</v>
      </c>
      <c r="G135" s="5">
        <v>179</v>
      </c>
      <c r="H135" s="5" t="str">
        <f t="shared" si="13"/>
        <v>Budget (≤200)</v>
      </c>
      <c r="I135" s="5">
        <v>299</v>
      </c>
      <c r="J135" s="5">
        <f>Table1[[#This Row],[actual_price]]-Table1[[#This Row],[discounted_price]]</f>
        <v>120</v>
      </c>
      <c r="K135" s="12">
        <f t="shared" si="14"/>
        <v>0.40133779264214048</v>
      </c>
      <c r="L135" s="13">
        <v>0.4</v>
      </c>
      <c r="M135" s="1" t="str">
        <f t="shared" si="15"/>
        <v>Moderate (25-49%)</v>
      </c>
      <c r="N135">
        <v>3.9</v>
      </c>
      <c r="O135" t="str">
        <f>IF(Table1[[#This Row],[rating]]&gt;=4.5,"Excellent",IF(Table1[[#This Row],[rating]]&gt;=4,"Good",IF(Table1[[#This Row],[rating]]&gt;=3.5,"Average","Below Average")))</f>
        <v>Average</v>
      </c>
      <c r="P135" t="str">
        <f t="shared" si="16"/>
        <v>⭐⭐⭐ Average</v>
      </c>
      <c r="Q135">
        <v>81</v>
      </c>
      <c r="R135" s="4" t="str">
        <f>IF(Table1[[#This Row],[rating_count]]&gt;=10000,"High Volume",IF(Table1[[#This Row],[rating_count]]&gt;=1000,"Medium Volume","Low Volume"))</f>
        <v>Low Volume</v>
      </c>
      <c r="S135" s="4" t="str">
        <f t="shared" si="17"/>
        <v>No</v>
      </c>
      <c r="T135" t="s">
        <v>1211</v>
      </c>
      <c r="U135" t="s">
        <v>1212</v>
      </c>
      <c r="V135" t="s">
        <v>1213</v>
      </c>
      <c r="W135" t="s">
        <v>1214</v>
      </c>
      <c r="X135" t="s">
        <v>1215</v>
      </c>
      <c r="Y135" t="s">
        <v>1216</v>
      </c>
      <c r="Z135" t="s">
        <v>1217</v>
      </c>
      <c r="AA135" t="s">
        <v>1218</v>
      </c>
    </row>
    <row r="136" spans="1:27" x14ac:dyDescent="0.3">
      <c r="A136" t="s">
        <v>1219</v>
      </c>
      <c r="B136" t="s">
        <v>1220</v>
      </c>
      <c r="C136" t="str">
        <f t="shared" si="12"/>
        <v>AmazonBasics</v>
      </c>
      <c r="D136" t="s">
        <v>18</v>
      </c>
      <c r="E136" t="str">
        <f>IFERROR(LEFT(Table1[[#This Row],[category]],FIND("|",Table1[[#This Row],[category]])-1),Table1[[#This Row],[category]])</f>
        <v>Computers&amp;Accessories</v>
      </c>
      <c r="F136" t="str">
        <f>IFERROR(MID(Table1[[#This Row],[category]],FIND("|",Table1[[#This Row],[category]])+1,50),"N/A")</f>
        <v>Accessories&amp;Peripherals|Cables&amp;Accessories|Cables|</v>
      </c>
      <c r="G136" s="5">
        <v>689</v>
      </c>
      <c r="H136" s="5" t="str">
        <f t="shared" si="13"/>
        <v>Mid-Range (501-2000)</v>
      </c>
      <c r="I136" s="5">
        <v>1500</v>
      </c>
      <c r="J136" s="5">
        <f>Table1[[#This Row],[actual_price]]-Table1[[#This Row],[discounted_price]]</f>
        <v>811</v>
      </c>
      <c r="K136" s="12">
        <f t="shared" si="14"/>
        <v>0.54066666666666663</v>
      </c>
      <c r="L136" s="13">
        <v>0.54</v>
      </c>
      <c r="M136" s="1" t="str">
        <f t="shared" si="15"/>
        <v>High (50-69%)</v>
      </c>
      <c r="N136">
        <v>4.2</v>
      </c>
      <c r="O136" t="str">
        <f>IF(Table1[[#This Row],[rating]]&gt;=4.5,"Excellent",IF(Table1[[#This Row],[rating]]&gt;=4,"Good",IF(Table1[[#This Row],[rating]]&gt;=3.5,"Average","Below Average")))</f>
        <v>Good</v>
      </c>
      <c r="P136" t="str">
        <f t="shared" si="16"/>
        <v>⭐⭐⭐⭐ Good</v>
      </c>
      <c r="Q136" s="2">
        <v>42301</v>
      </c>
      <c r="R136" s="4" t="str">
        <f>IF(Table1[[#This Row],[rating_count]]&gt;=10000,"High Volume",IF(Table1[[#This Row],[rating_count]]&gt;=1000,"Medium Volume","Low Volume"))</f>
        <v>High Volume</v>
      </c>
      <c r="S136" s="4" t="str">
        <f t="shared" si="17"/>
        <v>Yes</v>
      </c>
      <c r="T136" t="s">
        <v>1221</v>
      </c>
      <c r="U136" t="s">
        <v>1222</v>
      </c>
      <c r="V136" t="s">
        <v>1223</v>
      </c>
      <c r="W136" t="s">
        <v>1224</v>
      </c>
      <c r="X136" t="s">
        <v>1225</v>
      </c>
      <c r="Y136" t="s">
        <v>1226</v>
      </c>
      <c r="Z136" t="s">
        <v>1227</v>
      </c>
      <c r="AA136" t="s">
        <v>1228</v>
      </c>
    </row>
    <row r="137" spans="1:27" x14ac:dyDescent="0.3">
      <c r="A137" t="s">
        <v>1229</v>
      </c>
      <c r="B137" t="s">
        <v>1230</v>
      </c>
      <c r="C137" t="str">
        <f t="shared" si="12"/>
        <v>LG</v>
      </c>
      <c r="D137" t="s">
        <v>170</v>
      </c>
      <c r="E137" t="str">
        <f>IFERROR(LEFT(Table1[[#This Row],[category]],FIND("|",Table1[[#This Row],[category]])-1),Table1[[#This Row],[category]])</f>
        <v>Electronics</v>
      </c>
      <c r="F137" t="str">
        <f>IFERROR(MID(Table1[[#This Row],[category]],FIND("|",Table1[[#This Row],[category]])+1,50),"N/A")</f>
        <v>HomeTheater,TV&amp;Video|Televisions|SmartTelevisions</v>
      </c>
      <c r="G137" s="5">
        <v>30990</v>
      </c>
      <c r="H137" s="5" t="str">
        <f t="shared" si="13"/>
        <v>Premium (&gt;2000)</v>
      </c>
      <c r="I137" s="5">
        <v>49990</v>
      </c>
      <c r="J137" s="5">
        <f>Table1[[#This Row],[actual_price]]-Table1[[#This Row],[discounted_price]]</f>
        <v>19000</v>
      </c>
      <c r="K137" s="12">
        <f t="shared" si="14"/>
        <v>0.38007601520304063</v>
      </c>
      <c r="L137" s="13">
        <v>0.38</v>
      </c>
      <c r="M137" s="1" t="str">
        <f t="shared" si="15"/>
        <v>Moderate (25-49%)</v>
      </c>
      <c r="N137">
        <v>4.3</v>
      </c>
      <c r="O137" t="str">
        <f>IF(Table1[[#This Row],[rating]]&gt;=4.5,"Excellent",IF(Table1[[#This Row],[rating]]&gt;=4,"Good",IF(Table1[[#This Row],[rating]]&gt;=3.5,"Average","Below Average")))</f>
        <v>Good</v>
      </c>
      <c r="P137" t="str">
        <f t="shared" si="16"/>
        <v>⭐⭐⭐⭐ Good</v>
      </c>
      <c r="Q137" s="2">
        <v>1376</v>
      </c>
      <c r="R137" s="4" t="str">
        <f>IF(Table1[[#This Row],[rating_count]]&gt;=10000,"High Volume",IF(Table1[[#This Row],[rating_count]]&gt;=1000,"Medium Volume","Low Volume"))</f>
        <v>Medium Volume</v>
      </c>
      <c r="S137" s="4" t="str">
        <f t="shared" si="17"/>
        <v>Yes</v>
      </c>
      <c r="T137" t="s">
        <v>1231</v>
      </c>
      <c r="U137" t="s">
        <v>1232</v>
      </c>
      <c r="V137" t="s">
        <v>1233</v>
      </c>
      <c r="W137" t="s">
        <v>1234</v>
      </c>
      <c r="X137" t="s">
        <v>1235</v>
      </c>
      <c r="Y137" t="s">
        <v>1236</v>
      </c>
      <c r="Z137" t="s">
        <v>1237</v>
      </c>
      <c r="AA137" t="s">
        <v>1238</v>
      </c>
    </row>
    <row r="138" spans="1:27" x14ac:dyDescent="0.3">
      <c r="A138" t="s">
        <v>1239</v>
      </c>
      <c r="B138" t="s">
        <v>1240</v>
      </c>
      <c r="C138" t="str">
        <f t="shared" si="12"/>
        <v>pTron</v>
      </c>
      <c r="D138" t="s">
        <v>18</v>
      </c>
      <c r="E138" t="str">
        <f>IFERROR(LEFT(Table1[[#This Row],[category]],FIND("|",Table1[[#This Row],[category]])-1),Table1[[#This Row],[category]])</f>
        <v>Computers&amp;Accessories</v>
      </c>
      <c r="F138" t="str">
        <f>IFERROR(MID(Table1[[#This Row],[category]],FIND("|",Table1[[#This Row],[category]])+1,50),"N/A")</f>
        <v>Accessories&amp;Peripherals|Cables&amp;Accessories|Cables|</v>
      </c>
      <c r="G138" s="5">
        <v>249</v>
      </c>
      <c r="H138" s="5" t="str">
        <f t="shared" si="13"/>
        <v>Economy (201-500)</v>
      </c>
      <c r="I138" s="5">
        <v>931</v>
      </c>
      <c r="J138" s="5">
        <f>Table1[[#This Row],[actual_price]]-Table1[[#This Row],[discounted_price]]</f>
        <v>682</v>
      </c>
      <c r="K138" s="12">
        <f t="shared" si="14"/>
        <v>0.73254564983888293</v>
      </c>
      <c r="L138" s="13">
        <v>0.73</v>
      </c>
      <c r="M138" s="1" t="str">
        <f t="shared" si="15"/>
        <v>Very High (70-100%)</v>
      </c>
      <c r="N138">
        <v>3.9</v>
      </c>
      <c r="O138" t="str">
        <f>IF(Table1[[#This Row],[rating]]&gt;=4.5,"Excellent",IF(Table1[[#This Row],[rating]]&gt;=4,"Good",IF(Table1[[#This Row],[rating]]&gt;=3.5,"Average","Below Average")))</f>
        <v>Average</v>
      </c>
      <c r="P138" t="str">
        <f t="shared" si="16"/>
        <v>⭐⭐⭐ Average</v>
      </c>
      <c r="Q138" s="2">
        <v>1075</v>
      </c>
      <c r="R138" s="4" t="str">
        <f>IF(Table1[[#This Row],[rating_count]]&gt;=10000,"High Volume",IF(Table1[[#This Row],[rating_count]]&gt;=1000,"Medium Volume","Low Volume"))</f>
        <v>Medium Volume</v>
      </c>
      <c r="S138" s="4" t="str">
        <f t="shared" si="17"/>
        <v>Yes</v>
      </c>
      <c r="T138" t="s">
        <v>1241</v>
      </c>
      <c r="U138" t="s">
        <v>347</v>
      </c>
      <c r="V138" t="s">
        <v>348</v>
      </c>
      <c r="W138" t="s">
        <v>349</v>
      </c>
      <c r="X138" t="s">
        <v>350</v>
      </c>
      <c r="Y138" t="s">
        <v>351</v>
      </c>
      <c r="Z138" t="s">
        <v>1242</v>
      </c>
      <c r="AA138" t="s">
        <v>1243</v>
      </c>
    </row>
    <row r="139" spans="1:27" x14ac:dyDescent="0.3">
      <c r="A139" t="s">
        <v>1244</v>
      </c>
      <c r="B139" t="s">
        <v>1245</v>
      </c>
      <c r="C139" t="str">
        <f t="shared" si="12"/>
        <v>10k</v>
      </c>
      <c r="D139" t="s">
        <v>130</v>
      </c>
      <c r="E139" t="str">
        <f>IFERROR(LEFT(Table1[[#This Row],[category]],FIND("|",Table1[[#This Row],[category]])-1),Table1[[#This Row],[category]])</f>
        <v>Electronics</v>
      </c>
      <c r="F139" t="str">
        <f>IFERROR(MID(Table1[[#This Row],[category]],FIND("|",Table1[[#This Row],[category]])+1,50),"N/A")</f>
        <v>HomeTheater,TV&amp;Video|Accessories|Cables|HDMICables</v>
      </c>
      <c r="G139" s="5">
        <v>999</v>
      </c>
      <c r="H139" s="5" t="str">
        <f t="shared" si="13"/>
        <v>Mid-Range (501-2000)</v>
      </c>
      <c r="I139" s="5">
        <v>2399</v>
      </c>
      <c r="J139" s="5">
        <f>Table1[[#This Row],[actual_price]]-Table1[[#This Row],[discounted_price]]</f>
        <v>1400</v>
      </c>
      <c r="K139" s="12">
        <f t="shared" si="14"/>
        <v>0.58357649020425173</v>
      </c>
      <c r="L139" s="13">
        <v>0.57999999999999996</v>
      </c>
      <c r="M139" s="1" t="str">
        <f t="shared" si="15"/>
        <v>High (50-69%)</v>
      </c>
      <c r="N139">
        <v>4.5999999999999996</v>
      </c>
      <c r="O139" t="str">
        <f>IF(Table1[[#This Row],[rating]]&gt;=4.5,"Excellent",IF(Table1[[#This Row],[rating]]&gt;=4,"Good",IF(Table1[[#This Row],[rating]]&gt;=3.5,"Average","Below Average")))</f>
        <v>Excellent</v>
      </c>
      <c r="P139" t="str">
        <f t="shared" si="16"/>
        <v>⭐⭐⭐⭐⭐ Excellent</v>
      </c>
      <c r="Q139" s="2">
        <v>3664</v>
      </c>
      <c r="R139" s="4" t="str">
        <f>IF(Table1[[#This Row],[rating_count]]&gt;=10000,"High Volume",IF(Table1[[#This Row],[rating_count]]&gt;=1000,"Medium Volume","Low Volume"))</f>
        <v>Medium Volume</v>
      </c>
      <c r="S139" s="4" t="str">
        <f t="shared" si="17"/>
        <v>Yes</v>
      </c>
      <c r="T139" t="s">
        <v>1246</v>
      </c>
      <c r="U139" t="s">
        <v>1247</v>
      </c>
      <c r="V139" t="s">
        <v>1248</v>
      </c>
      <c r="W139" t="s">
        <v>1249</v>
      </c>
      <c r="X139" t="s">
        <v>1250</v>
      </c>
      <c r="Y139" t="s">
        <v>1251</v>
      </c>
      <c r="Z139" t="s">
        <v>1252</v>
      </c>
      <c r="AA139" t="s">
        <v>1253</v>
      </c>
    </row>
    <row r="140" spans="1:27" x14ac:dyDescent="0.3">
      <c r="A140" t="s">
        <v>1254</v>
      </c>
      <c r="B140" t="s">
        <v>1255</v>
      </c>
      <c r="C140" t="str">
        <f t="shared" si="12"/>
        <v>LRIPL</v>
      </c>
      <c r="D140" t="s">
        <v>467</v>
      </c>
      <c r="E140" t="str">
        <f>IFERROR(LEFT(Table1[[#This Row],[category]],FIND("|",Table1[[#This Row],[category]])-1),Table1[[#This Row],[category]])</f>
        <v>Electronics</v>
      </c>
      <c r="F140" t="str">
        <f>IFERROR(MID(Table1[[#This Row],[category]],FIND("|",Table1[[#This Row],[category]])+1,50),"N/A")</f>
        <v>HomeTheater,TV&amp;Video|Accessories|RemoteControls</v>
      </c>
      <c r="G140" s="5">
        <v>399</v>
      </c>
      <c r="H140" s="5" t="str">
        <f t="shared" si="13"/>
        <v>Economy (201-500)</v>
      </c>
      <c r="I140" s="5">
        <v>399</v>
      </c>
      <c r="J140" s="5">
        <f>Table1[[#This Row],[actual_price]]-Table1[[#This Row],[discounted_price]]</f>
        <v>0</v>
      </c>
      <c r="K140" s="12">
        <f t="shared" si="14"/>
        <v>0</v>
      </c>
      <c r="L140" s="13">
        <v>0</v>
      </c>
      <c r="M140" s="1" t="str">
        <f t="shared" si="15"/>
        <v>Minimal (0-24%)</v>
      </c>
      <c r="N140">
        <v>3.9</v>
      </c>
      <c r="O140" t="str">
        <f>IF(Table1[[#This Row],[rating]]&gt;=4.5,"Excellent",IF(Table1[[#This Row],[rating]]&gt;=4,"Good",IF(Table1[[#This Row],[rating]]&gt;=3.5,"Average","Below Average")))</f>
        <v>Average</v>
      </c>
      <c r="P140" t="str">
        <f t="shared" si="16"/>
        <v>⭐⭐⭐ Average</v>
      </c>
      <c r="Q140" s="2">
        <v>1951</v>
      </c>
      <c r="R140" s="4" t="str">
        <f>IF(Table1[[#This Row],[rating_count]]&gt;=10000,"High Volume",IF(Table1[[#This Row],[rating_count]]&gt;=1000,"Medium Volume","Low Volume"))</f>
        <v>Medium Volume</v>
      </c>
      <c r="S140" s="4" t="str">
        <f t="shared" si="17"/>
        <v>Yes</v>
      </c>
      <c r="T140" t="s">
        <v>1256</v>
      </c>
      <c r="U140" t="s">
        <v>1257</v>
      </c>
      <c r="V140" t="s">
        <v>1258</v>
      </c>
      <c r="W140" t="s">
        <v>1259</v>
      </c>
      <c r="X140" t="s">
        <v>1260</v>
      </c>
      <c r="Y140" t="s">
        <v>1261</v>
      </c>
      <c r="Z140" t="s">
        <v>1262</v>
      </c>
      <c r="AA140" t="s">
        <v>1263</v>
      </c>
    </row>
    <row r="141" spans="1:27" x14ac:dyDescent="0.3">
      <c r="A141" t="s">
        <v>1264</v>
      </c>
      <c r="B141" t="s">
        <v>1265</v>
      </c>
      <c r="C141" t="str">
        <f t="shared" si="12"/>
        <v>boAt</v>
      </c>
      <c r="D141" t="s">
        <v>18</v>
      </c>
      <c r="E141" t="str">
        <f>IFERROR(LEFT(Table1[[#This Row],[category]],FIND("|",Table1[[#This Row],[category]])-1),Table1[[#This Row],[category]])</f>
        <v>Computers&amp;Accessories</v>
      </c>
      <c r="F141" t="str">
        <f>IFERROR(MID(Table1[[#This Row],[category]],FIND("|",Table1[[#This Row],[category]])+1,50),"N/A")</f>
        <v>Accessories&amp;Peripherals|Cables&amp;Accessories|Cables|</v>
      </c>
      <c r="G141" s="5">
        <v>349</v>
      </c>
      <c r="H141" s="5" t="str">
        <f t="shared" si="13"/>
        <v>Economy (201-500)</v>
      </c>
      <c r="I141" s="5">
        <v>699</v>
      </c>
      <c r="J141" s="5">
        <f>Table1[[#This Row],[actual_price]]-Table1[[#This Row],[discounted_price]]</f>
        <v>350</v>
      </c>
      <c r="K141" s="12">
        <f t="shared" si="14"/>
        <v>0.50071530758226035</v>
      </c>
      <c r="L141" s="13">
        <v>0.5</v>
      </c>
      <c r="M141" s="1" t="str">
        <f t="shared" si="15"/>
        <v>High (50-69%)</v>
      </c>
      <c r="N141">
        <v>4.3</v>
      </c>
      <c r="O141" t="str">
        <f>IF(Table1[[#This Row],[rating]]&gt;=4.5,"Excellent",IF(Table1[[#This Row],[rating]]&gt;=4,"Good",IF(Table1[[#This Row],[rating]]&gt;=3.5,"Average","Below Average")))</f>
        <v>Good</v>
      </c>
      <c r="P141" t="str">
        <f t="shared" si="16"/>
        <v>⭐⭐⭐⭐ Good</v>
      </c>
      <c r="Q141" s="2">
        <v>20850</v>
      </c>
      <c r="R141" s="4" t="str">
        <f>IF(Table1[[#This Row],[rating_count]]&gt;=10000,"High Volume",IF(Table1[[#This Row],[rating_count]]&gt;=1000,"Medium Volume","Low Volume"))</f>
        <v>High Volume</v>
      </c>
      <c r="S141" s="4" t="str">
        <f t="shared" si="17"/>
        <v>Yes</v>
      </c>
      <c r="T141" t="s">
        <v>1266</v>
      </c>
      <c r="U141" t="s">
        <v>297</v>
      </c>
      <c r="V141" t="s">
        <v>298</v>
      </c>
      <c r="W141" t="s">
        <v>299</v>
      </c>
      <c r="X141" t="s">
        <v>300</v>
      </c>
      <c r="Y141" t="s">
        <v>301</v>
      </c>
      <c r="Z141" t="s">
        <v>1267</v>
      </c>
      <c r="AA141" t="s">
        <v>1268</v>
      </c>
    </row>
    <row r="142" spans="1:27" x14ac:dyDescent="0.3">
      <c r="A142" t="s">
        <v>1269</v>
      </c>
      <c r="B142" t="s">
        <v>1270</v>
      </c>
      <c r="C142" t="str">
        <f t="shared" si="12"/>
        <v>Zoul</v>
      </c>
      <c r="D142" t="s">
        <v>18</v>
      </c>
      <c r="E142" t="str">
        <f>IFERROR(LEFT(Table1[[#This Row],[category]],FIND("|",Table1[[#This Row],[category]])-1),Table1[[#This Row],[category]])</f>
        <v>Computers&amp;Accessories</v>
      </c>
      <c r="F142" t="str">
        <f>IFERROR(MID(Table1[[#This Row],[category]],FIND("|",Table1[[#This Row],[category]])+1,50),"N/A")</f>
        <v>Accessories&amp;Peripherals|Cables&amp;Accessories|Cables|</v>
      </c>
      <c r="G142" s="5">
        <v>399</v>
      </c>
      <c r="H142" s="5" t="str">
        <f t="shared" si="13"/>
        <v>Economy (201-500)</v>
      </c>
      <c r="I142" s="5">
        <v>1099</v>
      </c>
      <c r="J142" s="5">
        <f>Table1[[#This Row],[actual_price]]-Table1[[#This Row],[discounted_price]]</f>
        <v>700</v>
      </c>
      <c r="K142" s="12">
        <f t="shared" si="14"/>
        <v>0.63694267515923564</v>
      </c>
      <c r="L142" s="13">
        <v>0.64</v>
      </c>
      <c r="M142" s="1" t="str">
        <f t="shared" si="15"/>
        <v>High (50-69%)</v>
      </c>
      <c r="N142">
        <v>4.0999999999999996</v>
      </c>
      <c r="O142" t="str">
        <f>IF(Table1[[#This Row],[rating]]&gt;=4.5,"Excellent",IF(Table1[[#This Row],[rating]]&gt;=4,"Good",IF(Table1[[#This Row],[rating]]&gt;=3.5,"Average","Below Average")))</f>
        <v>Good</v>
      </c>
      <c r="P142" t="str">
        <f t="shared" si="16"/>
        <v>⭐⭐⭐⭐ Good</v>
      </c>
      <c r="Q142" s="2">
        <v>2685</v>
      </c>
      <c r="R142" s="4" t="str">
        <f>IF(Table1[[#This Row],[rating_count]]&gt;=10000,"High Volume",IF(Table1[[#This Row],[rating_count]]&gt;=1000,"Medium Volume","Low Volume"))</f>
        <v>Medium Volume</v>
      </c>
      <c r="S142" s="4" t="str">
        <f t="shared" si="17"/>
        <v>Yes</v>
      </c>
      <c r="T142" t="s">
        <v>1271</v>
      </c>
      <c r="U142" t="s">
        <v>1272</v>
      </c>
      <c r="V142" t="s">
        <v>1273</v>
      </c>
      <c r="W142" t="s">
        <v>1274</v>
      </c>
      <c r="X142" t="s">
        <v>1275</v>
      </c>
      <c r="Y142" t="s">
        <v>1276</v>
      </c>
      <c r="Z142" t="s">
        <v>1277</v>
      </c>
      <c r="AA142" t="s">
        <v>1278</v>
      </c>
    </row>
    <row r="143" spans="1:27" x14ac:dyDescent="0.3">
      <c r="A143" t="s">
        <v>1279</v>
      </c>
      <c r="B143" t="s">
        <v>1280</v>
      </c>
      <c r="C143" t="str">
        <f t="shared" si="12"/>
        <v>TP-LINK</v>
      </c>
      <c r="D143" t="s">
        <v>99</v>
      </c>
      <c r="E143" t="str">
        <f>IFERROR(LEFT(Table1[[#This Row],[category]],FIND("|",Table1[[#This Row],[category]])-1),Table1[[#This Row],[category]])</f>
        <v>Computers&amp;Accessories</v>
      </c>
      <c r="F143" t="str">
        <f>IFERROR(MID(Table1[[#This Row],[category]],FIND("|",Table1[[#This Row],[category]])+1,50),"N/A")</f>
        <v>NetworkingDevices|NetworkAdapters|WirelessUSBAdapt</v>
      </c>
      <c r="G143" s="5">
        <v>1699</v>
      </c>
      <c r="H143" s="5" t="str">
        <f t="shared" si="13"/>
        <v>Mid-Range (501-2000)</v>
      </c>
      <c r="I143" s="5">
        <v>2999</v>
      </c>
      <c r="J143" s="5">
        <f>Table1[[#This Row],[actual_price]]-Table1[[#This Row],[discounted_price]]</f>
        <v>1300</v>
      </c>
      <c r="K143" s="12">
        <f t="shared" si="14"/>
        <v>0.43347782594198064</v>
      </c>
      <c r="L143" s="13">
        <v>0.43</v>
      </c>
      <c r="M143" s="1" t="str">
        <f t="shared" si="15"/>
        <v>Moderate (25-49%)</v>
      </c>
      <c r="N143">
        <v>4.4000000000000004</v>
      </c>
      <c r="O143" t="str">
        <f>IF(Table1[[#This Row],[rating]]&gt;=4.5,"Excellent",IF(Table1[[#This Row],[rating]]&gt;=4,"Good",IF(Table1[[#This Row],[rating]]&gt;=3.5,"Average","Below Average")))</f>
        <v>Good</v>
      </c>
      <c r="P143" t="str">
        <f t="shared" si="16"/>
        <v>⭐⭐⭐⭐ Good</v>
      </c>
      <c r="Q143" s="2">
        <v>24780</v>
      </c>
      <c r="R143" s="4" t="str">
        <f>IF(Table1[[#This Row],[rating_count]]&gt;=10000,"High Volume",IF(Table1[[#This Row],[rating_count]]&gt;=1000,"Medium Volume","Low Volume"))</f>
        <v>High Volume</v>
      </c>
      <c r="S143" s="4" t="str">
        <f t="shared" si="17"/>
        <v>Yes</v>
      </c>
      <c r="T143" t="s">
        <v>1281</v>
      </c>
      <c r="U143" t="s">
        <v>489</v>
      </c>
      <c r="V143" t="s">
        <v>490</v>
      </c>
      <c r="W143" t="s">
        <v>491</v>
      </c>
      <c r="X143" t="s">
        <v>492</v>
      </c>
      <c r="Y143" t="s">
        <v>493</v>
      </c>
      <c r="Z143" t="s">
        <v>1282</v>
      </c>
      <c r="AA143" t="s">
        <v>1283</v>
      </c>
    </row>
    <row r="144" spans="1:27" x14ac:dyDescent="0.3">
      <c r="A144" t="s">
        <v>1284</v>
      </c>
      <c r="B144" t="s">
        <v>1285</v>
      </c>
      <c r="C144" t="str">
        <f t="shared" si="12"/>
        <v>LRIPL</v>
      </c>
      <c r="D144" t="s">
        <v>467</v>
      </c>
      <c r="E144" t="str">
        <f>IFERROR(LEFT(Table1[[#This Row],[category]],FIND("|",Table1[[#This Row],[category]])-1),Table1[[#This Row],[category]])</f>
        <v>Electronics</v>
      </c>
      <c r="F144" t="str">
        <f>IFERROR(MID(Table1[[#This Row],[category]],FIND("|",Table1[[#This Row],[category]])+1,50),"N/A")</f>
        <v>HomeTheater,TV&amp;Video|Accessories|RemoteControls</v>
      </c>
      <c r="G144" s="5">
        <v>655</v>
      </c>
      <c r="H144" s="5" t="str">
        <f t="shared" si="13"/>
        <v>Mid-Range (501-2000)</v>
      </c>
      <c r="I144" s="5">
        <v>1099</v>
      </c>
      <c r="J144" s="5">
        <f>Table1[[#This Row],[actual_price]]-Table1[[#This Row],[discounted_price]]</f>
        <v>444</v>
      </c>
      <c r="K144" s="12">
        <f t="shared" si="14"/>
        <v>0.40400363967242947</v>
      </c>
      <c r="L144" s="13">
        <v>0.4</v>
      </c>
      <c r="M144" s="1" t="str">
        <f t="shared" si="15"/>
        <v>Moderate (25-49%)</v>
      </c>
      <c r="N144">
        <v>3.2</v>
      </c>
      <c r="O144" t="str">
        <f>IF(Table1[[#This Row],[rating]]&gt;=4.5,"Excellent",IF(Table1[[#This Row],[rating]]&gt;=4,"Good",IF(Table1[[#This Row],[rating]]&gt;=3.5,"Average","Below Average")))</f>
        <v>Below Average</v>
      </c>
      <c r="P144" t="str">
        <f t="shared" si="16"/>
        <v>⭐⭐ Below Avg</v>
      </c>
      <c r="Q144">
        <v>285</v>
      </c>
      <c r="R144" s="4" t="str">
        <f>IF(Table1[[#This Row],[rating_count]]&gt;=10000,"High Volume",IF(Table1[[#This Row],[rating_count]]&gt;=1000,"Medium Volume","Low Volume"))</f>
        <v>Low Volume</v>
      </c>
      <c r="S144" s="4" t="str">
        <f t="shared" si="17"/>
        <v>No</v>
      </c>
      <c r="T144" t="s">
        <v>1286</v>
      </c>
      <c r="U144" t="s">
        <v>1287</v>
      </c>
      <c r="V144" t="s">
        <v>1288</v>
      </c>
      <c r="W144" t="s">
        <v>1289</v>
      </c>
      <c r="X144" t="s">
        <v>1290</v>
      </c>
      <c r="Y144" t="s">
        <v>1291</v>
      </c>
      <c r="Z144" t="s">
        <v>1292</v>
      </c>
      <c r="AA144" t="s">
        <v>1293</v>
      </c>
    </row>
    <row r="145" spans="1:27" x14ac:dyDescent="0.3">
      <c r="A145" t="s">
        <v>1294</v>
      </c>
      <c r="B145" t="s">
        <v>1295</v>
      </c>
      <c r="C145" t="str">
        <f t="shared" si="12"/>
        <v>TP-Link</v>
      </c>
      <c r="D145" t="s">
        <v>99</v>
      </c>
      <c r="E145" t="str">
        <f>IFERROR(LEFT(Table1[[#This Row],[category]],FIND("|",Table1[[#This Row],[category]])-1),Table1[[#This Row],[category]])</f>
        <v>Computers&amp;Accessories</v>
      </c>
      <c r="F145" t="str">
        <f>IFERROR(MID(Table1[[#This Row],[category]],FIND("|",Table1[[#This Row],[category]])+1,50),"N/A")</f>
        <v>NetworkingDevices|NetworkAdapters|WirelessUSBAdapt</v>
      </c>
      <c r="G145" s="5">
        <v>749</v>
      </c>
      <c r="H145" s="5" t="str">
        <f t="shared" si="13"/>
        <v>Mid-Range (501-2000)</v>
      </c>
      <c r="I145" s="5">
        <v>1339</v>
      </c>
      <c r="J145" s="5">
        <f>Table1[[#This Row],[actual_price]]-Table1[[#This Row],[discounted_price]]</f>
        <v>590</v>
      </c>
      <c r="K145" s="12">
        <f t="shared" si="14"/>
        <v>0.44062733383121733</v>
      </c>
      <c r="L145" s="13">
        <v>0.44</v>
      </c>
      <c r="M145" s="1" t="str">
        <f t="shared" si="15"/>
        <v>Moderate (25-49%)</v>
      </c>
      <c r="N145">
        <v>4.2</v>
      </c>
      <c r="O145" t="str">
        <f>IF(Table1[[#This Row],[rating]]&gt;=4.5,"Excellent",IF(Table1[[#This Row],[rating]]&gt;=4,"Good",IF(Table1[[#This Row],[rating]]&gt;=3.5,"Average","Below Average")))</f>
        <v>Good</v>
      </c>
      <c r="P145" t="str">
        <f t="shared" si="16"/>
        <v>⭐⭐⭐⭐ Good</v>
      </c>
      <c r="Q145" s="2">
        <v>179692</v>
      </c>
      <c r="R145" s="4" t="str">
        <f>IF(Table1[[#This Row],[rating_count]]&gt;=10000,"High Volume",IF(Table1[[#This Row],[rating_count]]&gt;=1000,"Medium Volume","Low Volume"))</f>
        <v>High Volume</v>
      </c>
      <c r="S145" s="4" t="str">
        <f t="shared" si="17"/>
        <v>Yes</v>
      </c>
      <c r="T145" t="s">
        <v>1296</v>
      </c>
      <c r="U145" t="s">
        <v>101</v>
      </c>
      <c r="V145" t="s">
        <v>102</v>
      </c>
      <c r="W145" t="s">
        <v>103</v>
      </c>
      <c r="X145" t="s">
        <v>104</v>
      </c>
      <c r="Y145" t="s">
        <v>105</v>
      </c>
      <c r="Z145" t="s">
        <v>1297</v>
      </c>
      <c r="AA145" t="s">
        <v>1298</v>
      </c>
    </row>
    <row r="146" spans="1:27" x14ac:dyDescent="0.3">
      <c r="A146" t="s">
        <v>1299</v>
      </c>
      <c r="B146" t="s">
        <v>1300</v>
      </c>
      <c r="C146" t="str">
        <f t="shared" si="12"/>
        <v>Kodak</v>
      </c>
      <c r="D146" t="s">
        <v>170</v>
      </c>
      <c r="E146" t="str">
        <f>IFERROR(LEFT(Table1[[#This Row],[category]],FIND("|",Table1[[#This Row],[category]])-1),Table1[[#This Row],[category]])</f>
        <v>Electronics</v>
      </c>
      <c r="F146" t="str">
        <f>IFERROR(MID(Table1[[#This Row],[category]],FIND("|",Table1[[#This Row],[category]])+1,50),"N/A")</f>
        <v>HomeTheater,TV&amp;Video|Televisions|SmartTelevisions</v>
      </c>
      <c r="G146" s="5">
        <v>9999</v>
      </c>
      <c r="H146" s="5" t="str">
        <f t="shared" si="13"/>
        <v>Premium (&gt;2000)</v>
      </c>
      <c r="I146" s="5">
        <v>12999</v>
      </c>
      <c r="J146" s="5">
        <f>Table1[[#This Row],[actual_price]]-Table1[[#This Row],[discounted_price]]</f>
        <v>3000</v>
      </c>
      <c r="K146" s="12">
        <f t="shared" si="14"/>
        <v>0.23078698361412417</v>
      </c>
      <c r="L146" s="13">
        <v>0.23</v>
      </c>
      <c r="M146" s="1" t="str">
        <f t="shared" si="15"/>
        <v>Minimal (0-24%)</v>
      </c>
      <c r="N146">
        <v>4.2</v>
      </c>
      <c r="O146" t="str">
        <f>IF(Table1[[#This Row],[rating]]&gt;=4.5,"Excellent",IF(Table1[[#This Row],[rating]]&gt;=4,"Good",IF(Table1[[#This Row],[rating]]&gt;=3.5,"Average","Below Average")))</f>
        <v>Good</v>
      </c>
      <c r="P146" t="str">
        <f t="shared" si="16"/>
        <v>⭐⭐⭐⭐ Good</v>
      </c>
      <c r="Q146" s="2">
        <v>6088</v>
      </c>
      <c r="R146" s="4" t="str">
        <f>IF(Table1[[#This Row],[rating_count]]&gt;=10000,"High Volume",IF(Table1[[#This Row],[rating_count]]&gt;=1000,"Medium Volume","Low Volume"))</f>
        <v>Medium Volume</v>
      </c>
      <c r="S146" s="4" t="str">
        <f t="shared" si="17"/>
        <v>Yes</v>
      </c>
      <c r="T146" t="s">
        <v>1301</v>
      </c>
      <c r="U146" t="s">
        <v>1302</v>
      </c>
      <c r="V146" t="s">
        <v>1303</v>
      </c>
      <c r="W146" t="s">
        <v>1304</v>
      </c>
      <c r="X146" t="s">
        <v>1305</v>
      </c>
      <c r="Y146" t="s">
        <v>1306</v>
      </c>
      <c r="Z146" t="s">
        <v>1307</v>
      </c>
      <c r="AA146" t="s">
        <v>1308</v>
      </c>
    </row>
    <row r="147" spans="1:27" x14ac:dyDescent="0.3">
      <c r="A147" t="s">
        <v>1309</v>
      </c>
      <c r="B147" t="s">
        <v>1310</v>
      </c>
      <c r="C147" t="str">
        <f t="shared" si="12"/>
        <v>Airtel</v>
      </c>
      <c r="D147" t="s">
        <v>467</v>
      </c>
      <c r="E147" t="str">
        <f>IFERROR(LEFT(Table1[[#This Row],[category]],FIND("|",Table1[[#This Row],[category]])-1),Table1[[#This Row],[category]])</f>
        <v>Electronics</v>
      </c>
      <c r="F147" t="str">
        <f>IFERROR(MID(Table1[[#This Row],[category]],FIND("|",Table1[[#This Row],[category]])+1,50),"N/A")</f>
        <v>HomeTheater,TV&amp;Video|Accessories|RemoteControls</v>
      </c>
      <c r="G147" s="5">
        <v>195</v>
      </c>
      <c r="H147" s="5" t="str">
        <f t="shared" si="13"/>
        <v>Budget (≤200)</v>
      </c>
      <c r="I147" s="5">
        <v>499</v>
      </c>
      <c r="J147" s="5">
        <f>Table1[[#This Row],[actual_price]]-Table1[[#This Row],[discounted_price]]</f>
        <v>304</v>
      </c>
      <c r="K147" s="12">
        <f t="shared" si="14"/>
        <v>0.60921843687374755</v>
      </c>
      <c r="L147" s="13">
        <v>0.61</v>
      </c>
      <c r="M147" s="1" t="str">
        <f t="shared" si="15"/>
        <v>High (50-69%)</v>
      </c>
      <c r="N147">
        <v>3.7</v>
      </c>
      <c r="O147" t="str">
        <f>IF(Table1[[#This Row],[rating]]&gt;=4.5,"Excellent",IF(Table1[[#This Row],[rating]]&gt;=4,"Good",IF(Table1[[#This Row],[rating]]&gt;=3.5,"Average","Below Average")))</f>
        <v>Average</v>
      </c>
      <c r="P147" t="str">
        <f t="shared" si="16"/>
        <v>⭐⭐⭐ Average</v>
      </c>
      <c r="Q147" s="2">
        <v>1383</v>
      </c>
      <c r="R147" s="4" t="str">
        <f>IF(Table1[[#This Row],[rating_count]]&gt;=10000,"High Volume",IF(Table1[[#This Row],[rating_count]]&gt;=1000,"Medium Volume","Low Volume"))</f>
        <v>Medium Volume</v>
      </c>
      <c r="S147" s="4" t="str">
        <f t="shared" si="17"/>
        <v>Yes</v>
      </c>
      <c r="T147" t="s">
        <v>1311</v>
      </c>
      <c r="U147" t="s">
        <v>1312</v>
      </c>
      <c r="V147" t="s">
        <v>1313</v>
      </c>
      <c r="W147" t="s">
        <v>1314</v>
      </c>
      <c r="X147" t="s">
        <v>1315</v>
      </c>
      <c r="Y147" t="s">
        <v>1316</v>
      </c>
      <c r="Z147" t="s">
        <v>1317</v>
      </c>
      <c r="AA147" t="s">
        <v>1318</v>
      </c>
    </row>
    <row r="148" spans="1:27" x14ac:dyDescent="0.3">
      <c r="A148" t="s">
        <v>1319</v>
      </c>
      <c r="B148" t="s">
        <v>1320</v>
      </c>
      <c r="C148" t="str">
        <f t="shared" si="12"/>
        <v>AmazonBasics</v>
      </c>
      <c r="D148" t="s">
        <v>18</v>
      </c>
      <c r="E148" t="str">
        <f>IFERROR(LEFT(Table1[[#This Row],[category]],FIND("|",Table1[[#This Row],[category]])-1),Table1[[#This Row],[category]])</f>
        <v>Computers&amp;Accessories</v>
      </c>
      <c r="F148" t="str">
        <f>IFERROR(MID(Table1[[#This Row],[category]],FIND("|",Table1[[#This Row],[category]])+1,50),"N/A")</f>
        <v>Accessories&amp;Peripherals|Cables&amp;Accessories|Cables|</v>
      </c>
      <c r="G148" s="5">
        <v>999</v>
      </c>
      <c r="H148" s="5" t="str">
        <f t="shared" si="13"/>
        <v>Mid-Range (501-2000)</v>
      </c>
      <c r="I148" s="5">
        <v>2100</v>
      </c>
      <c r="J148" s="5">
        <f>Table1[[#This Row],[actual_price]]-Table1[[#This Row],[discounted_price]]</f>
        <v>1101</v>
      </c>
      <c r="K148" s="12">
        <f t="shared" si="14"/>
        <v>0.52428571428571424</v>
      </c>
      <c r="L148" s="13">
        <v>0.52</v>
      </c>
      <c r="M148" s="1" t="str">
        <f t="shared" si="15"/>
        <v>High (50-69%)</v>
      </c>
      <c r="N148">
        <v>4.5</v>
      </c>
      <c r="O148" t="str">
        <f>IF(Table1[[#This Row],[rating]]&gt;=4.5,"Excellent",IF(Table1[[#This Row],[rating]]&gt;=4,"Good",IF(Table1[[#This Row],[rating]]&gt;=3.5,"Average","Below Average")))</f>
        <v>Excellent</v>
      </c>
      <c r="P148" t="str">
        <f t="shared" si="16"/>
        <v>⭐⭐⭐⭐⭐ Excellent</v>
      </c>
      <c r="Q148" s="2">
        <v>5492</v>
      </c>
      <c r="R148" s="4" t="str">
        <f>IF(Table1[[#This Row],[rating_count]]&gt;=10000,"High Volume",IF(Table1[[#This Row],[rating_count]]&gt;=1000,"Medium Volume","Low Volume"))</f>
        <v>Medium Volume</v>
      </c>
      <c r="S148" s="4" t="str">
        <f t="shared" si="17"/>
        <v>Yes</v>
      </c>
      <c r="T148" t="s">
        <v>503</v>
      </c>
      <c r="U148" t="s">
        <v>1321</v>
      </c>
      <c r="V148" t="s">
        <v>1322</v>
      </c>
      <c r="W148" t="s">
        <v>1323</v>
      </c>
      <c r="X148" t="s">
        <v>1324</v>
      </c>
      <c r="Y148" t="s">
        <v>1325</v>
      </c>
      <c r="Z148" t="s">
        <v>1326</v>
      </c>
      <c r="AA148" t="s">
        <v>1327</v>
      </c>
    </row>
    <row r="149" spans="1:27" x14ac:dyDescent="0.3">
      <c r="A149" t="s">
        <v>1328</v>
      </c>
      <c r="B149" t="s">
        <v>1329</v>
      </c>
      <c r="C149" t="str">
        <f t="shared" si="12"/>
        <v>Ambrane</v>
      </c>
      <c r="D149" t="s">
        <v>18</v>
      </c>
      <c r="E149" t="str">
        <f>IFERROR(LEFT(Table1[[#This Row],[category]],FIND("|",Table1[[#This Row],[category]])-1),Table1[[#This Row],[category]])</f>
        <v>Computers&amp;Accessories</v>
      </c>
      <c r="F149" t="str">
        <f>IFERROR(MID(Table1[[#This Row],[category]],FIND("|",Table1[[#This Row],[category]])+1,50),"N/A")</f>
        <v>Accessories&amp;Peripherals|Cables&amp;Accessories|Cables|</v>
      </c>
      <c r="G149" s="5">
        <v>499</v>
      </c>
      <c r="H149" s="5" t="str">
        <f t="shared" si="13"/>
        <v>Economy (201-500)</v>
      </c>
      <c r="I149" s="5">
        <v>899</v>
      </c>
      <c r="J149" s="5">
        <f>Table1[[#This Row],[actual_price]]-Table1[[#This Row],[discounted_price]]</f>
        <v>400</v>
      </c>
      <c r="K149" s="12">
        <f t="shared" si="14"/>
        <v>0.44493882091212456</v>
      </c>
      <c r="L149" s="13">
        <v>0.44</v>
      </c>
      <c r="M149" s="1" t="str">
        <f t="shared" si="15"/>
        <v>Moderate (25-49%)</v>
      </c>
      <c r="N149">
        <v>4.2</v>
      </c>
      <c r="O149" t="str">
        <f>IF(Table1[[#This Row],[rating]]&gt;=4.5,"Excellent",IF(Table1[[#This Row],[rating]]&gt;=4,"Good",IF(Table1[[#This Row],[rating]]&gt;=3.5,"Average","Below Average")))</f>
        <v>Good</v>
      </c>
      <c r="P149" t="str">
        <f t="shared" si="16"/>
        <v>⭐⭐⭐⭐ Good</v>
      </c>
      <c r="Q149">
        <v>919</v>
      </c>
      <c r="R149" s="4" t="str">
        <f>IF(Table1[[#This Row],[rating_count]]&gt;=10000,"High Volume",IF(Table1[[#This Row],[rating_count]]&gt;=1000,"Medium Volume","Low Volume"))</f>
        <v>Low Volume</v>
      </c>
      <c r="S149" s="4" t="str">
        <f t="shared" si="17"/>
        <v>Yes</v>
      </c>
      <c r="T149" t="s">
        <v>1330</v>
      </c>
      <c r="U149" t="s">
        <v>1331</v>
      </c>
      <c r="V149" t="s">
        <v>1332</v>
      </c>
      <c r="W149" t="s">
        <v>1333</v>
      </c>
      <c r="X149" t="s">
        <v>1334</v>
      </c>
      <c r="Y149" t="s">
        <v>1335</v>
      </c>
      <c r="Z149" t="s">
        <v>1336</v>
      </c>
      <c r="AA149" t="s">
        <v>1337</v>
      </c>
    </row>
    <row r="150" spans="1:27" x14ac:dyDescent="0.3">
      <c r="A150" t="s">
        <v>1338</v>
      </c>
      <c r="B150" t="s">
        <v>1339</v>
      </c>
      <c r="C150" t="str">
        <f t="shared" si="12"/>
        <v>BlueRigger</v>
      </c>
      <c r="D150" t="s">
        <v>1340</v>
      </c>
      <c r="E150" t="str">
        <f>IFERROR(LEFT(Table1[[#This Row],[category]],FIND("|",Table1[[#This Row],[category]])-1),Table1[[#This Row],[category]])</f>
        <v>Electronics</v>
      </c>
      <c r="F150" t="str">
        <f>IFERROR(MID(Table1[[#This Row],[category]],FIND("|",Table1[[#This Row],[category]])+1,50),"N/A")</f>
        <v>HomeTheater,TV&amp;Video|Accessories|Cables|OpticalCab</v>
      </c>
      <c r="G150" s="5">
        <v>416</v>
      </c>
      <c r="H150" s="5" t="str">
        <f t="shared" si="13"/>
        <v>Economy (201-500)</v>
      </c>
      <c r="I150" s="5">
        <v>599</v>
      </c>
      <c r="J150" s="5">
        <f>Table1[[#This Row],[actual_price]]-Table1[[#This Row],[discounted_price]]</f>
        <v>183</v>
      </c>
      <c r="K150" s="12">
        <f t="shared" si="14"/>
        <v>0.30550918196994992</v>
      </c>
      <c r="L150" s="13">
        <v>0.31</v>
      </c>
      <c r="M150" s="1" t="str">
        <f t="shared" si="15"/>
        <v>Moderate (25-49%)</v>
      </c>
      <c r="N150">
        <v>4.2</v>
      </c>
      <c r="O150" t="str">
        <f>IF(Table1[[#This Row],[rating]]&gt;=4.5,"Excellent",IF(Table1[[#This Row],[rating]]&gt;=4,"Good",IF(Table1[[#This Row],[rating]]&gt;=3.5,"Average","Below Average")))</f>
        <v>Good</v>
      </c>
      <c r="P150" t="str">
        <f t="shared" si="16"/>
        <v>⭐⭐⭐⭐ Good</v>
      </c>
      <c r="Q150" s="2">
        <v>30023</v>
      </c>
      <c r="R150" s="4" t="str">
        <f>IF(Table1[[#This Row],[rating_count]]&gt;=10000,"High Volume",IF(Table1[[#This Row],[rating_count]]&gt;=1000,"Medium Volume","Low Volume"))</f>
        <v>High Volume</v>
      </c>
      <c r="S150" s="4" t="str">
        <f t="shared" si="17"/>
        <v>Yes</v>
      </c>
      <c r="T150" t="s">
        <v>1341</v>
      </c>
      <c r="U150" t="s">
        <v>1342</v>
      </c>
      <c r="V150" t="s">
        <v>1343</v>
      </c>
      <c r="W150" t="s">
        <v>1344</v>
      </c>
      <c r="X150" t="s">
        <v>1345</v>
      </c>
      <c r="Y150" t="s">
        <v>1346</v>
      </c>
      <c r="Z150" t="s">
        <v>1347</v>
      </c>
      <c r="AA150" t="s">
        <v>1348</v>
      </c>
    </row>
    <row r="151" spans="1:27" x14ac:dyDescent="0.3">
      <c r="A151" t="s">
        <v>1349</v>
      </c>
      <c r="B151" t="s">
        <v>1350</v>
      </c>
      <c r="C151" t="str">
        <f t="shared" si="12"/>
        <v>Duracell</v>
      </c>
      <c r="D151" t="s">
        <v>18</v>
      </c>
      <c r="E151" t="str">
        <f>IFERROR(LEFT(Table1[[#This Row],[category]],FIND("|",Table1[[#This Row],[category]])-1),Table1[[#This Row],[category]])</f>
        <v>Computers&amp;Accessories</v>
      </c>
      <c r="F151" t="str">
        <f>IFERROR(MID(Table1[[#This Row],[category]],FIND("|",Table1[[#This Row],[category]])+1,50),"N/A")</f>
        <v>Accessories&amp;Peripherals|Cables&amp;Accessories|Cables|</v>
      </c>
      <c r="G151" s="5">
        <v>368</v>
      </c>
      <c r="H151" s="5" t="str">
        <f t="shared" si="13"/>
        <v>Economy (201-500)</v>
      </c>
      <c r="I151" s="5">
        <v>699</v>
      </c>
      <c r="J151" s="5">
        <f>Table1[[#This Row],[actual_price]]-Table1[[#This Row],[discounted_price]]</f>
        <v>331</v>
      </c>
      <c r="K151" s="12">
        <f t="shared" si="14"/>
        <v>0.47353361945636624</v>
      </c>
      <c r="L151" s="13">
        <v>0.47</v>
      </c>
      <c r="M151" s="1" t="str">
        <f t="shared" si="15"/>
        <v>Moderate (25-49%)</v>
      </c>
      <c r="N151">
        <v>4.2</v>
      </c>
      <c r="O151" t="str">
        <f>IF(Table1[[#This Row],[rating]]&gt;=4.5,"Excellent",IF(Table1[[#This Row],[rating]]&gt;=4,"Good",IF(Table1[[#This Row],[rating]]&gt;=3.5,"Average","Below Average")))</f>
        <v>Good</v>
      </c>
      <c r="P151" t="str">
        <f t="shared" si="16"/>
        <v>⭐⭐⭐⭐ Good</v>
      </c>
      <c r="Q151">
        <v>387</v>
      </c>
      <c r="R151" s="4" t="str">
        <f>IF(Table1[[#This Row],[rating_count]]&gt;=10000,"High Volume",IF(Table1[[#This Row],[rating_count]]&gt;=1000,"Medium Volume","Low Volume"))</f>
        <v>Low Volume</v>
      </c>
      <c r="S151" s="4" t="str">
        <f t="shared" si="17"/>
        <v>No</v>
      </c>
      <c r="T151" t="s">
        <v>1351</v>
      </c>
      <c r="U151" t="s">
        <v>1352</v>
      </c>
      <c r="V151" t="s">
        <v>1353</v>
      </c>
      <c r="W151" t="s">
        <v>1354</v>
      </c>
      <c r="X151" t="s">
        <v>1355</v>
      </c>
      <c r="Y151" t="s">
        <v>1356</v>
      </c>
      <c r="Z151" t="s">
        <v>1357</v>
      </c>
      <c r="AA151" t="s">
        <v>1358</v>
      </c>
    </row>
    <row r="152" spans="1:27" x14ac:dyDescent="0.3">
      <c r="A152" t="s">
        <v>1359</v>
      </c>
      <c r="B152" t="s">
        <v>1360</v>
      </c>
      <c r="C152" t="str">
        <f t="shared" si="12"/>
        <v>VU</v>
      </c>
      <c r="D152" t="s">
        <v>170</v>
      </c>
      <c r="E152" t="str">
        <f>IFERROR(LEFT(Table1[[#This Row],[category]],FIND("|",Table1[[#This Row],[category]])-1),Table1[[#This Row],[category]])</f>
        <v>Electronics</v>
      </c>
      <c r="F152" t="str">
        <f>IFERROR(MID(Table1[[#This Row],[category]],FIND("|",Table1[[#This Row],[category]])+1,50),"N/A")</f>
        <v>HomeTheater,TV&amp;Video|Televisions|SmartTelevisions</v>
      </c>
      <c r="G152" s="5">
        <v>29990</v>
      </c>
      <c r="H152" s="5" t="str">
        <f t="shared" si="13"/>
        <v>Premium (&gt;2000)</v>
      </c>
      <c r="I152" s="5">
        <v>65000</v>
      </c>
      <c r="J152" s="5">
        <f>Table1[[#This Row],[actual_price]]-Table1[[#This Row],[discounted_price]]</f>
        <v>35010</v>
      </c>
      <c r="K152" s="12">
        <f t="shared" si="14"/>
        <v>0.53861538461538461</v>
      </c>
      <c r="L152" s="13">
        <v>0.54</v>
      </c>
      <c r="M152" s="1" t="str">
        <f t="shared" si="15"/>
        <v>High (50-69%)</v>
      </c>
      <c r="N152">
        <v>4.0999999999999996</v>
      </c>
      <c r="O152" t="str">
        <f>IF(Table1[[#This Row],[rating]]&gt;=4.5,"Excellent",IF(Table1[[#This Row],[rating]]&gt;=4,"Good",IF(Table1[[#This Row],[rating]]&gt;=3.5,"Average","Below Average")))</f>
        <v>Good</v>
      </c>
      <c r="P152" t="str">
        <f t="shared" si="16"/>
        <v>⭐⭐⭐⭐ Good</v>
      </c>
      <c r="Q152">
        <v>211</v>
      </c>
      <c r="R152" s="4" t="str">
        <f>IF(Table1[[#This Row],[rating_count]]&gt;=10000,"High Volume",IF(Table1[[#This Row],[rating_count]]&gt;=1000,"Medium Volume","Low Volume"))</f>
        <v>Low Volume</v>
      </c>
      <c r="S152" s="4" t="str">
        <f t="shared" si="17"/>
        <v>No</v>
      </c>
      <c r="T152" t="s">
        <v>1361</v>
      </c>
      <c r="U152" t="s">
        <v>1362</v>
      </c>
      <c r="V152" t="s">
        <v>1363</v>
      </c>
      <c r="W152" t="s">
        <v>1364</v>
      </c>
      <c r="X152" t="s">
        <v>1365</v>
      </c>
      <c r="Y152" t="s">
        <v>1366</v>
      </c>
      <c r="Z152" t="s">
        <v>1367</v>
      </c>
      <c r="AA152" t="s">
        <v>1368</v>
      </c>
    </row>
    <row r="153" spans="1:27" x14ac:dyDescent="0.3">
      <c r="A153" t="s">
        <v>1369</v>
      </c>
      <c r="B153" t="s">
        <v>1370</v>
      </c>
      <c r="C153" t="str">
        <f t="shared" si="12"/>
        <v>Zoul</v>
      </c>
      <c r="D153" t="s">
        <v>18</v>
      </c>
      <c r="E153" t="str">
        <f>IFERROR(LEFT(Table1[[#This Row],[category]],FIND("|",Table1[[#This Row],[category]])-1),Table1[[#This Row],[category]])</f>
        <v>Computers&amp;Accessories</v>
      </c>
      <c r="F153" t="str">
        <f>IFERROR(MID(Table1[[#This Row],[category]],FIND("|",Table1[[#This Row],[category]])+1,50),"N/A")</f>
        <v>Accessories&amp;Peripherals|Cables&amp;Accessories|Cables|</v>
      </c>
      <c r="G153" s="5">
        <v>339</v>
      </c>
      <c r="H153" s="5" t="str">
        <f t="shared" si="13"/>
        <v>Economy (201-500)</v>
      </c>
      <c r="I153" s="5">
        <v>1099</v>
      </c>
      <c r="J153" s="5">
        <f>Table1[[#This Row],[actual_price]]-Table1[[#This Row],[discounted_price]]</f>
        <v>760</v>
      </c>
      <c r="K153" s="12">
        <f t="shared" si="14"/>
        <v>0.69153776160145586</v>
      </c>
      <c r="L153" s="13">
        <v>0.69</v>
      </c>
      <c r="M153" s="1" t="str">
        <f t="shared" si="15"/>
        <v>High (50-69%)</v>
      </c>
      <c r="N153">
        <v>4.3</v>
      </c>
      <c r="O153" t="str">
        <f>IF(Table1[[#This Row],[rating]]&gt;=4.5,"Excellent",IF(Table1[[#This Row],[rating]]&gt;=4,"Good",IF(Table1[[#This Row],[rating]]&gt;=3.5,"Average","Below Average")))</f>
        <v>Good</v>
      </c>
      <c r="P153" t="str">
        <f t="shared" si="16"/>
        <v>⭐⭐⭐⭐ Good</v>
      </c>
      <c r="Q153">
        <v>974</v>
      </c>
      <c r="R153" s="4" t="str">
        <f>IF(Table1[[#This Row],[rating_count]]&gt;=10000,"High Volume",IF(Table1[[#This Row],[rating_count]]&gt;=1000,"Medium Volume","Low Volume"))</f>
        <v>Low Volume</v>
      </c>
      <c r="S153" s="4" t="str">
        <f t="shared" si="17"/>
        <v>Yes</v>
      </c>
      <c r="T153" t="s">
        <v>1371</v>
      </c>
      <c r="U153" t="s">
        <v>327</v>
      </c>
      <c r="V153" t="s">
        <v>328</v>
      </c>
      <c r="W153" t="s">
        <v>329</v>
      </c>
      <c r="X153" t="s">
        <v>330</v>
      </c>
      <c r="Y153" t="s">
        <v>331</v>
      </c>
      <c r="Z153" t="s">
        <v>1372</v>
      </c>
      <c r="AA153" t="s">
        <v>1373</v>
      </c>
    </row>
    <row r="154" spans="1:27" x14ac:dyDescent="0.3">
      <c r="A154" t="s">
        <v>1374</v>
      </c>
      <c r="B154" t="s">
        <v>1375</v>
      </c>
      <c r="C154" t="str">
        <f t="shared" si="12"/>
        <v>Samsung</v>
      </c>
      <c r="D154" t="s">
        <v>170</v>
      </c>
      <c r="E154" t="str">
        <f>IFERROR(LEFT(Table1[[#This Row],[category]],FIND("|",Table1[[#This Row],[category]])-1),Table1[[#This Row],[category]])</f>
        <v>Electronics</v>
      </c>
      <c r="F154" t="str">
        <f>IFERROR(MID(Table1[[#This Row],[category]],FIND("|",Table1[[#This Row],[category]])+1,50),"N/A")</f>
        <v>HomeTheater,TV&amp;Video|Televisions|SmartTelevisions</v>
      </c>
      <c r="G154" s="5">
        <v>15490</v>
      </c>
      <c r="H154" s="5" t="str">
        <f t="shared" si="13"/>
        <v>Premium (&gt;2000)</v>
      </c>
      <c r="I154" s="5">
        <v>20900</v>
      </c>
      <c r="J154" s="5">
        <f>Table1[[#This Row],[actual_price]]-Table1[[#This Row],[discounted_price]]</f>
        <v>5410</v>
      </c>
      <c r="K154" s="12">
        <f t="shared" si="14"/>
        <v>0.25885167464114833</v>
      </c>
      <c r="L154" s="13">
        <v>0.26</v>
      </c>
      <c r="M154" s="1" t="str">
        <f t="shared" si="15"/>
        <v>Moderate (25-49%)</v>
      </c>
      <c r="N154">
        <v>4.3</v>
      </c>
      <c r="O154" t="str">
        <f>IF(Table1[[#This Row],[rating]]&gt;=4.5,"Excellent",IF(Table1[[#This Row],[rating]]&gt;=4,"Good",IF(Table1[[#This Row],[rating]]&gt;=3.5,"Average","Below Average")))</f>
        <v>Good</v>
      </c>
      <c r="P154" t="str">
        <f t="shared" si="16"/>
        <v>⭐⭐⭐⭐ Good</v>
      </c>
      <c r="Q154" s="2">
        <v>16299</v>
      </c>
      <c r="R154" s="4" t="str">
        <f>IF(Table1[[#This Row],[rating_count]]&gt;=10000,"High Volume",IF(Table1[[#This Row],[rating_count]]&gt;=1000,"Medium Volume","Low Volume"))</f>
        <v>High Volume</v>
      </c>
      <c r="S154" s="4" t="str">
        <f t="shared" si="17"/>
        <v>Yes</v>
      </c>
      <c r="T154" t="s">
        <v>1376</v>
      </c>
      <c r="U154" t="s">
        <v>227</v>
      </c>
      <c r="V154" t="s">
        <v>228</v>
      </c>
      <c r="W154" t="s">
        <v>229</v>
      </c>
      <c r="X154" t="s">
        <v>230</v>
      </c>
      <c r="Y154" t="s">
        <v>231</v>
      </c>
      <c r="Z154" t="s">
        <v>1377</v>
      </c>
      <c r="AA154" t="s">
        <v>1378</v>
      </c>
    </row>
    <row r="155" spans="1:27" x14ac:dyDescent="0.3">
      <c r="A155" t="s">
        <v>1379</v>
      </c>
      <c r="B155" t="s">
        <v>1380</v>
      </c>
      <c r="C155" t="str">
        <f t="shared" si="12"/>
        <v>MI</v>
      </c>
      <c r="D155" t="s">
        <v>18</v>
      </c>
      <c r="E155" t="str">
        <f>IFERROR(LEFT(Table1[[#This Row],[category]],FIND("|",Table1[[#This Row],[category]])-1),Table1[[#This Row],[category]])</f>
        <v>Computers&amp;Accessories</v>
      </c>
      <c r="F155" t="str">
        <f>IFERROR(MID(Table1[[#This Row],[category]],FIND("|",Table1[[#This Row],[category]])+1,50),"N/A")</f>
        <v>Accessories&amp;Peripherals|Cables&amp;Accessories|Cables|</v>
      </c>
      <c r="G155" s="5">
        <v>499</v>
      </c>
      <c r="H155" s="5" t="str">
        <f t="shared" si="13"/>
        <v>Economy (201-500)</v>
      </c>
      <c r="I155" s="5">
        <v>1299</v>
      </c>
      <c r="J155" s="5">
        <f>Table1[[#This Row],[actual_price]]-Table1[[#This Row],[discounted_price]]</f>
        <v>800</v>
      </c>
      <c r="K155" s="12">
        <f t="shared" si="14"/>
        <v>0.61585835257890686</v>
      </c>
      <c r="L155" s="13">
        <v>0.62</v>
      </c>
      <c r="M155" s="1" t="str">
        <f t="shared" si="15"/>
        <v>High (50-69%)</v>
      </c>
      <c r="N155">
        <v>4.3</v>
      </c>
      <c r="O155" t="str">
        <f>IF(Table1[[#This Row],[rating]]&gt;=4.5,"Excellent",IF(Table1[[#This Row],[rating]]&gt;=4,"Good",IF(Table1[[#This Row],[rating]]&gt;=3.5,"Average","Below Average")))</f>
        <v>Good</v>
      </c>
      <c r="P155" t="str">
        <f t="shared" si="16"/>
        <v>⭐⭐⭐⭐ Good</v>
      </c>
      <c r="Q155" s="2">
        <v>30411</v>
      </c>
      <c r="R155" s="4" t="str">
        <f>IF(Table1[[#This Row],[rating_count]]&gt;=10000,"High Volume",IF(Table1[[#This Row],[rating_count]]&gt;=1000,"Medium Volume","Low Volume"))</f>
        <v>High Volume</v>
      </c>
      <c r="S155" s="4" t="str">
        <f t="shared" si="17"/>
        <v>Yes</v>
      </c>
      <c r="T155" t="s">
        <v>1381</v>
      </c>
      <c r="U155" t="s">
        <v>90</v>
      </c>
      <c r="V155" t="s">
        <v>91</v>
      </c>
      <c r="W155" t="s">
        <v>92</v>
      </c>
      <c r="X155" t="s">
        <v>93</v>
      </c>
      <c r="Y155" t="s">
        <v>94</v>
      </c>
      <c r="Z155" t="s">
        <v>1382</v>
      </c>
      <c r="AA155" t="s">
        <v>1383</v>
      </c>
    </row>
    <row r="156" spans="1:27" x14ac:dyDescent="0.3">
      <c r="A156" t="s">
        <v>1384</v>
      </c>
      <c r="B156" t="s">
        <v>1385</v>
      </c>
      <c r="C156" t="str">
        <f t="shared" si="12"/>
        <v>GENERIC</v>
      </c>
      <c r="D156" t="s">
        <v>99</v>
      </c>
      <c r="E156" t="str">
        <f>IFERROR(LEFT(Table1[[#This Row],[category]],FIND("|",Table1[[#This Row],[category]])-1),Table1[[#This Row],[category]])</f>
        <v>Computers&amp;Accessories</v>
      </c>
      <c r="F156" t="str">
        <f>IFERROR(MID(Table1[[#This Row],[category]],FIND("|",Table1[[#This Row],[category]])+1,50),"N/A")</f>
        <v>NetworkingDevices|NetworkAdapters|WirelessUSBAdapt</v>
      </c>
      <c r="G156" s="5">
        <v>249</v>
      </c>
      <c r="H156" s="5" t="str">
        <f t="shared" si="13"/>
        <v>Economy (201-500)</v>
      </c>
      <c r="I156" s="5">
        <v>399</v>
      </c>
      <c r="J156" s="5">
        <f>Table1[[#This Row],[actual_price]]-Table1[[#This Row],[discounted_price]]</f>
        <v>150</v>
      </c>
      <c r="K156" s="12">
        <f t="shared" si="14"/>
        <v>0.37593984962406013</v>
      </c>
      <c r="L156" s="13">
        <v>0.38</v>
      </c>
      <c r="M156" s="1" t="str">
        <f t="shared" si="15"/>
        <v>Moderate (25-49%)</v>
      </c>
      <c r="N156">
        <v>3.4</v>
      </c>
      <c r="O156" t="str">
        <f>IF(Table1[[#This Row],[rating]]&gt;=4.5,"Excellent",IF(Table1[[#This Row],[rating]]&gt;=4,"Good",IF(Table1[[#This Row],[rating]]&gt;=3.5,"Average","Below Average")))</f>
        <v>Below Average</v>
      </c>
      <c r="P156" t="str">
        <f t="shared" si="16"/>
        <v>⭐⭐ Below Avg</v>
      </c>
      <c r="Q156" s="2">
        <v>4642</v>
      </c>
      <c r="R156" s="4" t="str">
        <f>IF(Table1[[#This Row],[rating_count]]&gt;=10000,"High Volume",IF(Table1[[#This Row],[rating_count]]&gt;=1000,"Medium Volume","Low Volume"))</f>
        <v>Medium Volume</v>
      </c>
      <c r="S156" s="4" t="str">
        <f t="shared" si="17"/>
        <v>Yes</v>
      </c>
      <c r="T156" t="s">
        <v>1386</v>
      </c>
      <c r="U156" t="s">
        <v>1387</v>
      </c>
      <c r="V156" t="s">
        <v>1388</v>
      </c>
      <c r="W156" t="s">
        <v>1389</v>
      </c>
      <c r="X156" t="s">
        <v>1390</v>
      </c>
      <c r="Y156" t="s">
        <v>1391</v>
      </c>
      <c r="Z156" t="s">
        <v>1392</v>
      </c>
      <c r="AA156" t="s">
        <v>1393</v>
      </c>
    </row>
    <row r="157" spans="1:27" x14ac:dyDescent="0.3">
      <c r="A157" t="s">
        <v>1394</v>
      </c>
      <c r="B157" t="s">
        <v>1395</v>
      </c>
      <c r="C157" t="str">
        <f t="shared" si="12"/>
        <v>7SEVENÂ®</v>
      </c>
      <c r="D157" t="s">
        <v>467</v>
      </c>
      <c r="E157" t="str">
        <f>IFERROR(LEFT(Table1[[#This Row],[category]],FIND("|",Table1[[#This Row],[category]])-1),Table1[[#This Row],[category]])</f>
        <v>Electronics</v>
      </c>
      <c r="F157" t="str">
        <f>IFERROR(MID(Table1[[#This Row],[category]],FIND("|",Table1[[#This Row],[category]])+1,50),"N/A")</f>
        <v>HomeTheater,TV&amp;Video|Accessories|RemoteControls</v>
      </c>
      <c r="G157" s="5">
        <v>399</v>
      </c>
      <c r="H157" s="5" t="str">
        <f t="shared" si="13"/>
        <v>Economy (201-500)</v>
      </c>
      <c r="I157" s="5">
        <v>799</v>
      </c>
      <c r="J157" s="5">
        <f>Table1[[#This Row],[actual_price]]-Table1[[#This Row],[discounted_price]]</f>
        <v>400</v>
      </c>
      <c r="K157" s="12">
        <f t="shared" si="14"/>
        <v>0.50062578222778475</v>
      </c>
      <c r="L157" s="13">
        <v>0.5</v>
      </c>
      <c r="M157" s="1" t="str">
        <f t="shared" si="15"/>
        <v>High (50-69%)</v>
      </c>
      <c r="N157">
        <v>4.3</v>
      </c>
      <c r="O157" t="str">
        <f>IF(Table1[[#This Row],[rating]]&gt;=4.5,"Excellent",IF(Table1[[#This Row],[rating]]&gt;=4,"Good",IF(Table1[[#This Row],[rating]]&gt;=3.5,"Average","Below Average")))</f>
        <v>Good</v>
      </c>
      <c r="P157" t="str">
        <f t="shared" si="16"/>
        <v>⭐⭐⭐⭐ Good</v>
      </c>
      <c r="Q157">
        <v>12</v>
      </c>
      <c r="R157" s="4" t="str">
        <f>IF(Table1[[#This Row],[rating_count]]&gt;=10000,"High Volume",IF(Table1[[#This Row],[rating_count]]&gt;=1000,"Medium Volume","Low Volume"))</f>
        <v>Low Volume</v>
      </c>
      <c r="S157" s="4" t="str">
        <f t="shared" si="17"/>
        <v>No</v>
      </c>
      <c r="T157" t="s">
        <v>1396</v>
      </c>
      <c r="U157" t="s">
        <v>1397</v>
      </c>
      <c r="V157" t="s">
        <v>1398</v>
      </c>
      <c r="W157" t="s">
        <v>1399</v>
      </c>
      <c r="X157" t="s">
        <v>1400</v>
      </c>
      <c r="Y157" t="s">
        <v>1401</v>
      </c>
      <c r="Z157" t="s">
        <v>1402</v>
      </c>
      <c r="AA157" t="s">
        <v>1403</v>
      </c>
    </row>
    <row r="158" spans="1:27" x14ac:dyDescent="0.3">
      <c r="A158" t="s">
        <v>1404</v>
      </c>
      <c r="B158" t="s">
        <v>1405</v>
      </c>
      <c r="C158" t="str">
        <f t="shared" si="12"/>
        <v>Belkin</v>
      </c>
      <c r="D158" t="s">
        <v>18</v>
      </c>
      <c r="E158" t="str">
        <f>IFERROR(LEFT(Table1[[#This Row],[category]],FIND("|",Table1[[#This Row],[category]])-1),Table1[[#This Row],[category]])</f>
        <v>Computers&amp;Accessories</v>
      </c>
      <c r="F158" t="str">
        <f>IFERROR(MID(Table1[[#This Row],[category]],FIND("|",Table1[[#This Row],[category]])+1,50),"N/A")</f>
        <v>Accessories&amp;Peripherals|Cables&amp;Accessories|Cables|</v>
      </c>
      <c r="G158" s="5">
        <v>1499</v>
      </c>
      <c r="H158" s="5" t="str">
        <f t="shared" si="13"/>
        <v>Mid-Range (501-2000)</v>
      </c>
      <c r="I158" s="5">
        <v>1999</v>
      </c>
      <c r="J158" s="5">
        <f>Table1[[#This Row],[actual_price]]-Table1[[#This Row],[discounted_price]]</f>
        <v>500</v>
      </c>
      <c r="K158" s="12">
        <f t="shared" si="14"/>
        <v>0.25012506253126565</v>
      </c>
      <c r="L158" s="13">
        <v>0.25</v>
      </c>
      <c r="M158" s="1" t="str">
        <f t="shared" si="15"/>
        <v>Moderate (25-49%)</v>
      </c>
      <c r="N158">
        <v>4.4000000000000004</v>
      </c>
      <c r="O158" t="str">
        <f>IF(Table1[[#This Row],[rating]]&gt;=4.5,"Excellent",IF(Table1[[#This Row],[rating]]&gt;=4,"Good",IF(Table1[[#This Row],[rating]]&gt;=3.5,"Average","Below Average")))</f>
        <v>Good</v>
      </c>
      <c r="P158" t="str">
        <f t="shared" si="16"/>
        <v>⭐⭐⭐⭐ Good</v>
      </c>
      <c r="Q158" s="2">
        <v>1951</v>
      </c>
      <c r="R158" s="4" t="str">
        <f>IF(Table1[[#This Row],[rating_count]]&gt;=10000,"High Volume",IF(Table1[[#This Row],[rating_count]]&gt;=1000,"Medium Volume","Low Volume"))</f>
        <v>Medium Volume</v>
      </c>
      <c r="S158" s="4" t="str">
        <f t="shared" si="17"/>
        <v>Yes</v>
      </c>
      <c r="T158" t="s">
        <v>1406</v>
      </c>
      <c r="U158" t="s">
        <v>1096</v>
      </c>
      <c r="V158" t="s">
        <v>1097</v>
      </c>
      <c r="W158" t="s">
        <v>1098</v>
      </c>
      <c r="X158" t="s">
        <v>1099</v>
      </c>
      <c r="Y158" t="s">
        <v>1100</v>
      </c>
      <c r="Z158" t="s">
        <v>1407</v>
      </c>
      <c r="AA158" t="s">
        <v>1408</v>
      </c>
    </row>
    <row r="159" spans="1:27" x14ac:dyDescent="0.3">
      <c r="A159" t="s">
        <v>1409</v>
      </c>
      <c r="B159" t="s">
        <v>1410</v>
      </c>
      <c r="C159" t="str">
        <f t="shared" si="12"/>
        <v>EGate</v>
      </c>
      <c r="D159" t="s">
        <v>1411</v>
      </c>
      <c r="E159" t="str">
        <f>IFERROR(LEFT(Table1[[#This Row],[category]],FIND("|",Table1[[#This Row],[category]])-1),Table1[[#This Row],[category]])</f>
        <v>Electronics</v>
      </c>
      <c r="F159" t="str">
        <f>IFERROR(MID(Table1[[#This Row],[category]],FIND("|",Table1[[#This Row],[category]])+1,50),"N/A")</f>
        <v>HomeTheater,TV&amp;Video|Projectors</v>
      </c>
      <c r="G159" s="5">
        <v>9490</v>
      </c>
      <c r="H159" s="5" t="str">
        <f t="shared" si="13"/>
        <v>Premium (&gt;2000)</v>
      </c>
      <c r="I159" s="5">
        <v>15990</v>
      </c>
      <c r="J159" s="5">
        <f>Table1[[#This Row],[actual_price]]-Table1[[#This Row],[discounted_price]]</f>
        <v>6500</v>
      </c>
      <c r="K159" s="12">
        <f t="shared" si="14"/>
        <v>0.4065040650406504</v>
      </c>
      <c r="L159" s="13">
        <v>0.41</v>
      </c>
      <c r="M159" s="1" t="str">
        <f t="shared" si="15"/>
        <v>Moderate (25-49%)</v>
      </c>
      <c r="N159">
        <v>3.9</v>
      </c>
      <c r="O159" t="str">
        <f>IF(Table1[[#This Row],[rating]]&gt;=4.5,"Excellent",IF(Table1[[#This Row],[rating]]&gt;=4,"Good",IF(Table1[[#This Row],[rating]]&gt;=3.5,"Average","Below Average")))</f>
        <v>Average</v>
      </c>
      <c r="P159" t="str">
        <f t="shared" si="16"/>
        <v>⭐⭐⭐ Average</v>
      </c>
      <c r="Q159" s="2">
        <v>10480</v>
      </c>
      <c r="R159" s="4" t="str">
        <f>IF(Table1[[#This Row],[rating_count]]&gt;=10000,"High Volume",IF(Table1[[#This Row],[rating_count]]&gt;=1000,"Medium Volume","Low Volume"))</f>
        <v>High Volume</v>
      </c>
      <c r="S159" s="4" t="str">
        <f t="shared" si="17"/>
        <v>Yes</v>
      </c>
      <c r="T159" t="s">
        <v>1412</v>
      </c>
      <c r="U159" t="s">
        <v>1413</v>
      </c>
      <c r="V159" t="s">
        <v>1414</v>
      </c>
      <c r="W159" t="s">
        <v>1415</v>
      </c>
      <c r="X159" t="s">
        <v>1416</v>
      </c>
      <c r="Y159" t="s">
        <v>1417</v>
      </c>
      <c r="Z159" t="s">
        <v>1418</v>
      </c>
      <c r="AA159" t="s">
        <v>1419</v>
      </c>
    </row>
    <row r="160" spans="1:27" x14ac:dyDescent="0.3">
      <c r="A160" t="s">
        <v>1420</v>
      </c>
      <c r="B160" t="s">
        <v>1421</v>
      </c>
      <c r="C160" t="str">
        <f t="shared" si="12"/>
        <v>ZEBRONICS</v>
      </c>
      <c r="D160" t="s">
        <v>130</v>
      </c>
      <c r="E160" t="str">
        <f>IFERROR(LEFT(Table1[[#This Row],[category]],FIND("|",Table1[[#This Row],[category]])-1),Table1[[#This Row],[category]])</f>
        <v>Electronics</v>
      </c>
      <c r="F160" t="str">
        <f>IFERROR(MID(Table1[[#This Row],[category]],FIND("|",Table1[[#This Row],[category]])+1,50),"N/A")</f>
        <v>HomeTheater,TV&amp;Video|Accessories|Cables|HDMICables</v>
      </c>
      <c r="G160" s="5">
        <v>637</v>
      </c>
      <c r="H160" s="5" t="str">
        <f t="shared" si="13"/>
        <v>Mid-Range (501-2000)</v>
      </c>
      <c r="I160" s="5">
        <v>1499</v>
      </c>
      <c r="J160" s="5">
        <f>Table1[[#This Row],[actual_price]]-Table1[[#This Row],[discounted_price]]</f>
        <v>862</v>
      </c>
      <c r="K160" s="12">
        <f t="shared" si="14"/>
        <v>0.57505003335557037</v>
      </c>
      <c r="L160" s="13">
        <v>0.57999999999999996</v>
      </c>
      <c r="M160" s="1" t="str">
        <f t="shared" si="15"/>
        <v>High (50-69%)</v>
      </c>
      <c r="N160">
        <v>4.0999999999999996</v>
      </c>
      <c r="O160" t="str">
        <f>IF(Table1[[#This Row],[rating]]&gt;=4.5,"Excellent",IF(Table1[[#This Row],[rating]]&gt;=4,"Good",IF(Table1[[#This Row],[rating]]&gt;=3.5,"Average","Below Average")))</f>
        <v>Good</v>
      </c>
      <c r="P160" t="str">
        <f t="shared" si="16"/>
        <v>⭐⭐⭐⭐ Good</v>
      </c>
      <c r="Q160">
        <v>24</v>
      </c>
      <c r="R160" s="4" t="str">
        <f>IF(Table1[[#This Row],[rating_count]]&gt;=10000,"High Volume",IF(Table1[[#This Row],[rating_count]]&gt;=1000,"Medium Volume","Low Volume"))</f>
        <v>Low Volume</v>
      </c>
      <c r="S160" s="4" t="str">
        <f t="shared" si="17"/>
        <v>No</v>
      </c>
      <c r="T160" t="s">
        <v>1422</v>
      </c>
      <c r="U160" t="s">
        <v>1423</v>
      </c>
      <c r="V160" t="s">
        <v>1424</v>
      </c>
      <c r="W160" t="s">
        <v>1425</v>
      </c>
      <c r="X160" t="s">
        <v>1426</v>
      </c>
      <c r="Y160" t="s">
        <v>1427</v>
      </c>
      <c r="Z160" t="s">
        <v>1428</v>
      </c>
      <c r="AA160" t="s">
        <v>1429</v>
      </c>
    </row>
    <row r="161" spans="1:27" x14ac:dyDescent="0.3">
      <c r="A161" t="s">
        <v>1430</v>
      </c>
      <c r="B161" t="s">
        <v>1431</v>
      </c>
      <c r="C161" t="str">
        <f t="shared" si="12"/>
        <v>7SEVENÂ®</v>
      </c>
      <c r="D161" t="s">
        <v>467</v>
      </c>
      <c r="E161" t="str">
        <f>IFERROR(LEFT(Table1[[#This Row],[category]],FIND("|",Table1[[#This Row],[category]])-1),Table1[[#This Row],[category]])</f>
        <v>Electronics</v>
      </c>
      <c r="F161" t="str">
        <f>IFERROR(MID(Table1[[#This Row],[category]],FIND("|",Table1[[#This Row],[category]])+1,50),"N/A")</f>
        <v>HomeTheater,TV&amp;Video|Accessories|RemoteControls</v>
      </c>
      <c r="G161" s="5">
        <v>399</v>
      </c>
      <c r="H161" s="5" t="str">
        <f t="shared" si="13"/>
        <v>Economy (201-500)</v>
      </c>
      <c r="I161" s="5">
        <v>899</v>
      </c>
      <c r="J161" s="5">
        <f>Table1[[#This Row],[actual_price]]-Table1[[#This Row],[discounted_price]]</f>
        <v>500</v>
      </c>
      <c r="K161" s="12">
        <f t="shared" si="14"/>
        <v>0.55617352614015569</v>
      </c>
      <c r="L161" s="13">
        <v>0.56000000000000005</v>
      </c>
      <c r="M161" s="1" t="str">
        <f t="shared" si="15"/>
        <v>High (50-69%)</v>
      </c>
      <c r="N161">
        <v>3.9</v>
      </c>
      <c r="O161" t="str">
        <f>IF(Table1[[#This Row],[rating]]&gt;=4.5,"Excellent",IF(Table1[[#This Row],[rating]]&gt;=4,"Good",IF(Table1[[#This Row],[rating]]&gt;=3.5,"Average","Below Average")))</f>
        <v>Average</v>
      </c>
      <c r="P161" t="str">
        <f t="shared" si="16"/>
        <v>⭐⭐⭐ Average</v>
      </c>
      <c r="Q161">
        <v>254</v>
      </c>
      <c r="R161" s="4" t="str">
        <f>IF(Table1[[#This Row],[rating_count]]&gt;=10000,"High Volume",IF(Table1[[#This Row],[rating_count]]&gt;=1000,"Medium Volume","Low Volume"))</f>
        <v>Low Volume</v>
      </c>
      <c r="S161" s="4" t="str">
        <f t="shared" si="17"/>
        <v>No</v>
      </c>
      <c r="T161" t="s">
        <v>1432</v>
      </c>
      <c r="U161" t="s">
        <v>1433</v>
      </c>
      <c r="V161" t="s">
        <v>1434</v>
      </c>
      <c r="W161" t="s">
        <v>1435</v>
      </c>
      <c r="X161" t="s">
        <v>1436</v>
      </c>
      <c r="Y161" t="s">
        <v>1437</v>
      </c>
      <c r="Z161" t="s">
        <v>1438</v>
      </c>
      <c r="AA161" t="s">
        <v>1439</v>
      </c>
    </row>
    <row r="162" spans="1:27" x14ac:dyDescent="0.3">
      <c r="A162" t="s">
        <v>1440</v>
      </c>
      <c r="B162" t="s">
        <v>1441</v>
      </c>
      <c r="C162" t="str">
        <f t="shared" si="12"/>
        <v>AmazonBasics</v>
      </c>
      <c r="D162" t="s">
        <v>1340</v>
      </c>
      <c r="E162" t="str">
        <f>IFERROR(LEFT(Table1[[#This Row],[category]],FIND("|",Table1[[#This Row],[category]])-1),Table1[[#This Row],[category]])</f>
        <v>Electronics</v>
      </c>
      <c r="F162" t="str">
        <f>IFERROR(MID(Table1[[#This Row],[category]],FIND("|",Table1[[#This Row],[category]])+1,50),"N/A")</f>
        <v>HomeTheater,TV&amp;Video|Accessories|Cables|OpticalCab</v>
      </c>
      <c r="G162" s="5">
        <v>1089</v>
      </c>
      <c r="H162" s="5" t="str">
        <f t="shared" si="13"/>
        <v>Mid-Range (501-2000)</v>
      </c>
      <c r="I162" s="5">
        <v>1600</v>
      </c>
      <c r="J162" s="5">
        <f>Table1[[#This Row],[actual_price]]-Table1[[#This Row],[discounted_price]]</f>
        <v>511</v>
      </c>
      <c r="K162" s="12">
        <f t="shared" si="14"/>
        <v>0.31937500000000002</v>
      </c>
      <c r="L162" s="13">
        <v>0.32</v>
      </c>
      <c r="M162" s="1" t="str">
        <f t="shared" si="15"/>
        <v>Moderate (25-49%)</v>
      </c>
      <c r="N162">
        <v>4</v>
      </c>
      <c r="O162" t="str">
        <f>IF(Table1[[#This Row],[rating]]&gt;=4.5,"Excellent",IF(Table1[[#This Row],[rating]]&gt;=4,"Good",IF(Table1[[#This Row],[rating]]&gt;=3.5,"Average","Below Average")))</f>
        <v>Good</v>
      </c>
      <c r="P162" t="str">
        <f t="shared" si="16"/>
        <v>⭐⭐⭐⭐ Good</v>
      </c>
      <c r="Q162" s="2">
        <v>3565</v>
      </c>
      <c r="R162" s="4" t="str">
        <f>IF(Table1[[#This Row],[rating_count]]&gt;=10000,"High Volume",IF(Table1[[#This Row],[rating_count]]&gt;=1000,"Medium Volume","Low Volume"))</f>
        <v>Medium Volume</v>
      </c>
      <c r="S162" s="4" t="str">
        <f t="shared" si="17"/>
        <v>Yes</v>
      </c>
      <c r="T162" t="s">
        <v>1442</v>
      </c>
      <c r="U162" t="s">
        <v>1443</v>
      </c>
      <c r="V162" t="s">
        <v>1444</v>
      </c>
      <c r="W162" t="s">
        <v>1445</v>
      </c>
      <c r="X162" t="s">
        <v>1446</v>
      </c>
      <c r="Y162" t="s">
        <v>1447</v>
      </c>
      <c r="Z162" t="s">
        <v>1448</v>
      </c>
      <c r="AA162" t="s">
        <v>1449</v>
      </c>
    </row>
    <row r="163" spans="1:27" x14ac:dyDescent="0.3">
      <c r="A163" t="s">
        <v>1450</v>
      </c>
      <c r="B163" t="s">
        <v>1451</v>
      </c>
      <c r="C163" t="str">
        <f t="shared" si="12"/>
        <v>Wayona</v>
      </c>
      <c r="D163" t="s">
        <v>18</v>
      </c>
      <c r="E163" t="str">
        <f>IFERROR(LEFT(Table1[[#This Row],[category]],FIND("|",Table1[[#This Row],[category]])-1),Table1[[#This Row],[category]])</f>
        <v>Computers&amp;Accessories</v>
      </c>
      <c r="F163" t="str">
        <f>IFERROR(MID(Table1[[#This Row],[category]],FIND("|",Table1[[#This Row],[category]])+1,50),"N/A")</f>
        <v>Accessories&amp;Peripherals|Cables&amp;Accessories|Cables|</v>
      </c>
      <c r="G163" s="5">
        <v>339</v>
      </c>
      <c r="H163" s="5" t="str">
        <f t="shared" si="13"/>
        <v>Economy (201-500)</v>
      </c>
      <c r="I163" s="5">
        <v>999</v>
      </c>
      <c r="J163" s="5">
        <f>Table1[[#This Row],[actual_price]]-Table1[[#This Row],[discounted_price]]</f>
        <v>660</v>
      </c>
      <c r="K163" s="12">
        <f t="shared" si="14"/>
        <v>0.66066066066066065</v>
      </c>
      <c r="L163" s="13">
        <v>0.66</v>
      </c>
      <c r="M163" s="1" t="str">
        <f t="shared" si="15"/>
        <v>High (50-69%)</v>
      </c>
      <c r="N163">
        <v>4.3</v>
      </c>
      <c r="O163" t="str">
        <f>IF(Table1[[#This Row],[rating]]&gt;=4.5,"Excellent",IF(Table1[[#This Row],[rating]]&gt;=4,"Good",IF(Table1[[#This Row],[rating]]&gt;=3.5,"Average","Below Average")))</f>
        <v>Good</v>
      </c>
      <c r="P163" t="str">
        <f t="shared" si="16"/>
        <v>⭐⭐⭐⭐ Good</v>
      </c>
      <c r="Q163" s="2">
        <v>6255</v>
      </c>
      <c r="R163" s="4" t="str">
        <f>IF(Table1[[#This Row],[rating_count]]&gt;=10000,"High Volume",IF(Table1[[#This Row],[rating_count]]&gt;=1000,"Medium Volume","Low Volume"))</f>
        <v>Medium Volume</v>
      </c>
      <c r="S163" s="4" t="str">
        <f t="shared" si="17"/>
        <v>Yes</v>
      </c>
      <c r="T163" t="s">
        <v>1452</v>
      </c>
      <c r="U163" t="s">
        <v>1453</v>
      </c>
      <c r="V163" t="s">
        <v>1454</v>
      </c>
      <c r="W163" t="s">
        <v>1455</v>
      </c>
      <c r="X163" t="s">
        <v>1456</v>
      </c>
      <c r="Y163" t="s">
        <v>1457</v>
      </c>
      <c r="Z163" t="s">
        <v>1458</v>
      </c>
      <c r="AA163" t="s">
        <v>1459</v>
      </c>
    </row>
    <row r="164" spans="1:27" x14ac:dyDescent="0.3">
      <c r="A164" t="s">
        <v>1460</v>
      </c>
      <c r="B164" t="s">
        <v>1461</v>
      </c>
      <c r="C164" t="str">
        <f t="shared" si="12"/>
        <v>Pinnaclz</v>
      </c>
      <c r="D164" t="s">
        <v>18</v>
      </c>
      <c r="E164" t="str">
        <f>IFERROR(LEFT(Table1[[#This Row],[category]],FIND("|",Table1[[#This Row],[category]])-1),Table1[[#This Row],[category]])</f>
        <v>Computers&amp;Accessories</v>
      </c>
      <c r="F164" t="str">
        <f>IFERROR(MID(Table1[[#This Row],[category]],FIND("|",Table1[[#This Row],[category]])+1,50),"N/A")</f>
        <v>Accessories&amp;Peripherals|Cables&amp;Accessories|Cables|</v>
      </c>
      <c r="G164" s="5">
        <v>149</v>
      </c>
      <c r="H164" s="5" t="str">
        <f t="shared" si="13"/>
        <v>Budget (≤200)</v>
      </c>
      <c r="I164" s="5">
        <v>499</v>
      </c>
      <c r="J164" s="5">
        <f>Table1[[#This Row],[actual_price]]-Table1[[#This Row],[discounted_price]]</f>
        <v>350</v>
      </c>
      <c r="K164" s="12">
        <f t="shared" si="14"/>
        <v>0.70140280561122248</v>
      </c>
      <c r="L164" s="13">
        <v>0.7</v>
      </c>
      <c r="M164" s="1" t="str">
        <f t="shared" si="15"/>
        <v>Very High (70-100%)</v>
      </c>
      <c r="N164">
        <v>4</v>
      </c>
      <c r="O164" t="str">
        <f>IF(Table1[[#This Row],[rating]]&gt;=4.5,"Excellent",IF(Table1[[#This Row],[rating]]&gt;=4,"Good",IF(Table1[[#This Row],[rating]]&gt;=3.5,"Average","Below Average")))</f>
        <v>Good</v>
      </c>
      <c r="P164" t="str">
        <f t="shared" si="16"/>
        <v>⭐⭐⭐⭐ Good</v>
      </c>
      <c r="Q164" s="2">
        <v>7732</v>
      </c>
      <c r="R164" s="4" t="str">
        <f>IF(Table1[[#This Row],[rating_count]]&gt;=10000,"High Volume",IF(Table1[[#This Row],[rating_count]]&gt;=1000,"Medium Volume","Low Volume"))</f>
        <v>Medium Volume</v>
      </c>
      <c r="S164" s="4" t="str">
        <f t="shared" si="17"/>
        <v>Yes</v>
      </c>
      <c r="T164" t="s">
        <v>1462</v>
      </c>
      <c r="U164" t="s">
        <v>696</v>
      </c>
      <c r="V164" t="s">
        <v>697</v>
      </c>
      <c r="W164" t="s">
        <v>698</v>
      </c>
      <c r="X164" t="s">
        <v>699</v>
      </c>
      <c r="Y164" t="s">
        <v>700</v>
      </c>
      <c r="Z164" t="s">
        <v>1463</v>
      </c>
      <c r="AA164" t="s">
        <v>1464</v>
      </c>
    </row>
    <row r="165" spans="1:27" x14ac:dyDescent="0.3">
      <c r="A165" t="s">
        <v>1465</v>
      </c>
      <c r="B165" t="s">
        <v>1466</v>
      </c>
      <c r="C165" t="str">
        <f t="shared" si="12"/>
        <v>Ambrane</v>
      </c>
      <c r="D165" t="s">
        <v>18</v>
      </c>
      <c r="E165" t="str">
        <f>IFERROR(LEFT(Table1[[#This Row],[category]],FIND("|",Table1[[#This Row],[category]])-1),Table1[[#This Row],[category]])</f>
        <v>Computers&amp;Accessories</v>
      </c>
      <c r="F165" t="str">
        <f>IFERROR(MID(Table1[[#This Row],[category]],FIND("|",Table1[[#This Row],[category]])+1,50),"N/A")</f>
        <v>Accessories&amp;Peripherals|Cables&amp;Accessories|Cables|</v>
      </c>
      <c r="G165" s="5">
        <v>149</v>
      </c>
      <c r="H165" s="5" t="str">
        <f t="shared" si="13"/>
        <v>Budget (≤200)</v>
      </c>
      <c r="I165" s="5">
        <v>399</v>
      </c>
      <c r="J165" s="5">
        <f>Table1[[#This Row],[actual_price]]-Table1[[#This Row],[discounted_price]]</f>
        <v>250</v>
      </c>
      <c r="K165" s="12">
        <f t="shared" si="14"/>
        <v>0.62656641604010022</v>
      </c>
      <c r="L165" s="13">
        <v>0.63</v>
      </c>
      <c r="M165" s="1" t="str">
        <f t="shared" si="15"/>
        <v>High (50-69%)</v>
      </c>
      <c r="N165">
        <v>3.9</v>
      </c>
      <c r="O165" t="str">
        <f>IF(Table1[[#This Row],[rating]]&gt;=4.5,"Excellent",IF(Table1[[#This Row],[rating]]&gt;=4,"Good",IF(Table1[[#This Row],[rating]]&gt;=3.5,"Average","Below Average")))</f>
        <v>Average</v>
      </c>
      <c r="P165" t="str">
        <f t="shared" si="16"/>
        <v>⭐⭐⭐ Average</v>
      </c>
      <c r="Q165">
        <v>57</v>
      </c>
      <c r="R165" s="4" t="str">
        <f>IF(Table1[[#This Row],[rating_count]]&gt;=10000,"High Volume",IF(Table1[[#This Row],[rating_count]]&gt;=1000,"Medium Volume","Low Volume"))</f>
        <v>Low Volume</v>
      </c>
      <c r="S165" s="4" t="str">
        <f t="shared" si="17"/>
        <v>No</v>
      </c>
      <c r="T165" t="s">
        <v>1467</v>
      </c>
      <c r="U165" t="s">
        <v>1468</v>
      </c>
      <c r="V165" t="s">
        <v>1469</v>
      </c>
      <c r="W165" t="s">
        <v>1470</v>
      </c>
      <c r="X165" t="s">
        <v>1471</v>
      </c>
      <c r="Y165" t="s">
        <v>1472</v>
      </c>
      <c r="Z165" t="s">
        <v>1473</v>
      </c>
      <c r="AA165" t="s">
        <v>1474</v>
      </c>
    </row>
    <row r="166" spans="1:27" x14ac:dyDescent="0.3">
      <c r="A166" t="s">
        <v>1475</v>
      </c>
      <c r="B166" t="s">
        <v>1476</v>
      </c>
      <c r="C166" t="str">
        <f t="shared" si="12"/>
        <v>Belkin</v>
      </c>
      <c r="D166" t="s">
        <v>18</v>
      </c>
      <c r="E166" t="str">
        <f>IFERROR(LEFT(Table1[[#This Row],[category]],FIND("|",Table1[[#This Row],[category]])-1),Table1[[#This Row],[category]])</f>
        <v>Computers&amp;Accessories</v>
      </c>
      <c r="F166" t="str">
        <f>IFERROR(MID(Table1[[#This Row],[category]],FIND("|",Table1[[#This Row],[category]])+1,50),"N/A")</f>
        <v>Accessories&amp;Peripherals|Cables&amp;Accessories|Cables|</v>
      </c>
      <c r="G166" s="5">
        <v>599</v>
      </c>
      <c r="H166" s="5" t="str">
        <f t="shared" si="13"/>
        <v>Mid-Range (501-2000)</v>
      </c>
      <c r="I166" s="5">
        <v>849</v>
      </c>
      <c r="J166" s="5">
        <f>Table1[[#This Row],[actual_price]]-Table1[[#This Row],[discounted_price]]</f>
        <v>250</v>
      </c>
      <c r="K166" s="12">
        <f t="shared" si="14"/>
        <v>0.29446407538280328</v>
      </c>
      <c r="L166" s="13">
        <v>0.28999999999999998</v>
      </c>
      <c r="M166" s="1" t="str">
        <f t="shared" si="15"/>
        <v>Moderate (25-49%)</v>
      </c>
      <c r="N166">
        <v>4.5</v>
      </c>
      <c r="O166" t="str">
        <f>IF(Table1[[#This Row],[rating]]&gt;=4.5,"Excellent",IF(Table1[[#This Row],[rating]]&gt;=4,"Good",IF(Table1[[#This Row],[rating]]&gt;=3.5,"Average","Below Average")))</f>
        <v>Excellent</v>
      </c>
      <c r="P166" t="str">
        <f t="shared" si="16"/>
        <v>⭐⭐⭐⭐⭐ Excellent</v>
      </c>
      <c r="Q166">
        <v>577</v>
      </c>
      <c r="R166" s="4" t="str">
        <f>IF(Table1[[#This Row],[rating_count]]&gt;=10000,"High Volume",IF(Table1[[#This Row],[rating_count]]&gt;=1000,"Medium Volume","Low Volume"))</f>
        <v>Low Volume</v>
      </c>
      <c r="S166" s="4" t="str">
        <f t="shared" si="17"/>
        <v>Yes</v>
      </c>
      <c r="T166" t="s">
        <v>1477</v>
      </c>
      <c r="U166" t="s">
        <v>1478</v>
      </c>
      <c r="V166" t="s">
        <v>1479</v>
      </c>
      <c r="W166" t="s">
        <v>1480</v>
      </c>
      <c r="X166" t="s">
        <v>1481</v>
      </c>
      <c r="Y166" t="s">
        <v>1482</v>
      </c>
      <c r="Z166" t="s">
        <v>1483</v>
      </c>
      <c r="AA166" t="s">
        <v>1484</v>
      </c>
    </row>
    <row r="167" spans="1:27" x14ac:dyDescent="0.3">
      <c r="A167" t="s">
        <v>1485</v>
      </c>
      <c r="B167" t="s">
        <v>1486</v>
      </c>
      <c r="C167" t="str">
        <f t="shared" si="12"/>
        <v>LOHAYA</v>
      </c>
      <c r="D167" t="s">
        <v>467</v>
      </c>
      <c r="E167" t="str">
        <f>IFERROR(LEFT(Table1[[#This Row],[category]],FIND("|",Table1[[#This Row],[category]])-1),Table1[[#This Row],[category]])</f>
        <v>Electronics</v>
      </c>
      <c r="F167" t="str">
        <f>IFERROR(MID(Table1[[#This Row],[category]],FIND("|",Table1[[#This Row],[category]])+1,50),"N/A")</f>
        <v>HomeTheater,TV&amp;Video|Accessories|RemoteControls</v>
      </c>
      <c r="G167" s="5">
        <v>299</v>
      </c>
      <c r="H167" s="5" t="str">
        <f t="shared" si="13"/>
        <v>Economy (201-500)</v>
      </c>
      <c r="I167" s="5">
        <v>1199</v>
      </c>
      <c r="J167" s="5">
        <f>Table1[[#This Row],[actual_price]]-Table1[[#This Row],[discounted_price]]</f>
        <v>900</v>
      </c>
      <c r="K167" s="12">
        <f t="shared" si="14"/>
        <v>0.75062552126772308</v>
      </c>
      <c r="L167" s="13">
        <v>0.75</v>
      </c>
      <c r="M167" s="1" t="str">
        <f t="shared" si="15"/>
        <v>Very High (70-100%)</v>
      </c>
      <c r="N167">
        <v>3.9</v>
      </c>
      <c r="O167" t="str">
        <f>IF(Table1[[#This Row],[rating]]&gt;=4.5,"Excellent",IF(Table1[[#This Row],[rating]]&gt;=4,"Good",IF(Table1[[#This Row],[rating]]&gt;=3.5,"Average","Below Average")))</f>
        <v>Average</v>
      </c>
      <c r="P167" t="str">
        <f t="shared" si="16"/>
        <v>⭐⭐⭐ Average</v>
      </c>
      <c r="Q167" s="2">
        <v>1193</v>
      </c>
      <c r="R167" s="4" t="str">
        <f>IF(Table1[[#This Row],[rating_count]]&gt;=10000,"High Volume",IF(Table1[[#This Row],[rating_count]]&gt;=1000,"Medium Volume","Low Volume"))</f>
        <v>Medium Volume</v>
      </c>
      <c r="S167" s="4" t="str">
        <f t="shared" si="17"/>
        <v>Yes</v>
      </c>
      <c r="T167" t="s">
        <v>1487</v>
      </c>
      <c r="U167" t="s">
        <v>1488</v>
      </c>
      <c r="V167" t="s">
        <v>1489</v>
      </c>
      <c r="W167" t="s">
        <v>1490</v>
      </c>
      <c r="X167" t="s">
        <v>1491</v>
      </c>
      <c r="Y167" t="s">
        <v>1492</v>
      </c>
      <c r="Z167" t="s">
        <v>1493</v>
      </c>
      <c r="AA167" t="s">
        <v>1494</v>
      </c>
    </row>
    <row r="168" spans="1:27" x14ac:dyDescent="0.3">
      <c r="A168" t="s">
        <v>1495</v>
      </c>
      <c r="B168" t="s">
        <v>1496</v>
      </c>
      <c r="C168" t="str">
        <f t="shared" si="12"/>
        <v>Wayona</v>
      </c>
      <c r="D168" t="s">
        <v>18</v>
      </c>
      <c r="E168" t="str">
        <f>IFERROR(LEFT(Table1[[#This Row],[category]],FIND("|",Table1[[#This Row],[category]])-1),Table1[[#This Row],[category]])</f>
        <v>Computers&amp;Accessories</v>
      </c>
      <c r="F168" t="str">
        <f>IFERROR(MID(Table1[[#This Row],[category]],FIND("|",Table1[[#This Row],[category]])+1,50),"N/A")</f>
        <v>Accessories&amp;Peripherals|Cables&amp;Accessories|Cables|</v>
      </c>
      <c r="G168" s="5">
        <v>399</v>
      </c>
      <c r="H168" s="5" t="str">
        <f t="shared" si="13"/>
        <v>Economy (201-500)</v>
      </c>
      <c r="I168" s="5">
        <v>1299</v>
      </c>
      <c r="J168" s="5">
        <f>Table1[[#This Row],[actual_price]]-Table1[[#This Row],[discounted_price]]</f>
        <v>900</v>
      </c>
      <c r="K168" s="12">
        <f t="shared" si="14"/>
        <v>0.69284064665127021</v>
      </c>
      <c r="L168" s="13">
        <v>0.69</v>
      </c>
      <c r="M168" s="1" t="str">
        <f t="shared" si="15"/>
        <v>High (50-69%)</v>
      </c>
      <c r="N168">
        <v>4.2</v>
      </c>
      <c r="O168" t="str">
        <f>IF(Table1[[#This Row],[rating]]&gt;=4.5,"Excellent",IF(Table1[[#This Row],[rating]]&gt;=4,"Good",IF(Table1[[#This Row],[rating]]&gt;=3.5,"Average","Below Average")))</f>
        <v>Good</v>
      </c>
      <c r="P168" t="str">
        <f t="shared" si="16"/>
        <v>⭐⭐⭐⭐ Good</v>
      </c>
      <c r="Q168" s="2">
        <v>13120</v>
      </c>
      <c r="R168" s="4" t="str">
        <f>IF(Table1[[#This Row],[rating_count]]&gt;=10000,"High Volume",IF(Table1[[#This Row],[rating_count]]&gt;=1000,"Medium Volume","Low Volume"))</f>
        <v>High Volume</v>
      </c>
      <c r="S168" s="4" t="str">
        <f t="shared" si="17"/>
        <v>Yes</v>
      </c>
      <c r="T168" t="s">
        <v>1497</v>
      </c>
      <c r="U168" t="s">
        <v>961</v>
      </c>
      <c r="V168" t="s">
        <v>962</v>
      </c>
      <c r="W168" t="s">
        <v>963</v>
      </c>
      <c r="X168" t="s">
        <v>964</v>
      </c>
      <c r="Y168" t="s">
        <v>965</v>
      </c>
      <c r="Z168" t="s">
        <v>1498</v>
      </c>
      <c r="AA168" t="s">
        <v>1499</v>
      </c>
    </row>
    <row r="169" spans="1:27" x14ac:dyDescent="0.3">
      <c r="A169" t="s">
        <v>1500</v>
      </c>
      <c r="B169" t="s">
        <v>1501</v>
      </c>
      <c r="C169" t="str">
        <f t="shared" si="12"/>
        <v>Electvision</v>
      </c>
      <c r="D169" t="s">
        <v>467</v>
      </c>
      <c r="E169" t="str">
        <f>IFERROR(LEFT(Table1[[#This Row],[category]],FIND("|",Table1[[#This Row],[category]])-1),Table1[[#This Row],[category]])</f>
        <v>Electronics</v>
      </c>
      <c r="F169" t="str">
        <f>IFERROR(MID(Table1[[#This Row],[category]],FIND("|",Table1[[#This Row],[category]])+1,50),"N/A")</f>
        <v>HomeTheater,TV&amp;Video|Accessories|RemoteControls</v>
      </c>
      <c r="G169" s="5">
        <v>339</v>
      </c>
      <c r="H169" s="5" t="str">
        <f t="shared" si="13"/>
        <v>Economy (201-500)</v>
      </c>
      <c r="I169" s="5">
        <v>1999</v>
      </c>
      <c r="J169" s="5">
        <f>Table1[[#This Row],[actual_price]]-Table1[[#This Row],[discounted_price]]</f>
        <v>1660</v>
      </c>
      <c r="K169" s="12">
        <f t="shared" si="14"/>
        <v>0.83041520760380194</v>
      </c>
      <c r="L169" s="13">
        <v>0.83</v>
      </c>
      <c r="M169" s="1" t="str">
        <f t="shared" si="15"/>
        <v>Very High (70-100%)</v>
      </c>
      <c r="N169">
        <v>4</v>
      </c>
      <c r="O169" t="str">
        <f>IF(Table1[[#This Row],[rating]]&gt;=4.5,"Excellent",IF(Table1[[#This Row],[rating]]&gt;=4,"Good",IF(Table1[[#This Row],[rating]]&gt;=3.5,"Average","Below Average")))</f>
        <v>Good</v>
      </c>
      <c r="P169" t="str">
        <f t="shared" si="16"/>
        <v>⭐⭐⭐⭐ Good</v>
      </c>
      <c r="Q169">
        <v>343</v>
      </c>
      <c r="R169" s="4" t="str">
        <f>IF(Table1[[#This Row],[rating_count]]&gt;=10000,"High Volume",IF(Table1[[#This Row],[rating_count]]&gt;=1000,"Medium Volume","Low Volume"))</f>
        <v>Low Volume</v>
      </c>
      <c r="S169" s="4" t="str">
        <f t="shared" si="17"/>
        <v>No</v>
      </c>
      <c r="T169" t="s">
        <v>1502</v>
      </c>
      <c r="U169" t="s">
        <v>1503</v>
      </c>
      <c r="V169" t="s">
        <v>1504</v>
      </c>
      <c r="W169" t="s">
        <v>1505</v>
      </c>
      <c r="X169" t="s">
        <v>1506</v>
      </c>
      <c r="Y169" t="s">
        <v>1507</v>
      </c>
      <c r="Z169" t="s">
        <v>1508</v>
      </c>
      <c r="AA169" t="s">
        <v>1509</v>
      </c>
    </row>
    <row r="170" spans="1:27" x14ac:dyDescent="0.3">
      <c r="A170" t="s">
        <v>1510</v>
      </c>
      <c r="B170" t="s">
        <v>1511</v>
      </c>
      <c r="C170" t="str">
        <f t="shared" si="12"/>
        <v>Acer</v>
      </c>
      <c r="D170" t="s">
        <v>170</v>
      </c>
      <c r="E170" t="str">
        <f>IFERROR(LEFT(Table1[[#This Row],[category]],FIND("|",Table1[[#This Row],[category]])-1),Table1[[#This Row],[category]])</f>
        <v>Electronics</v>
      </c>
      <c r="F170" t="str">
        <f>IFERROR(MID(Table1[[#This Row],[category]],FIND("|",Table1[[#This Row],[category]])+1,50),"N/A")</f>
        <v>HomeTheater,TV&amp;Video|Televisions|SmartTelevisions</v>
      </c>
      <c r="G170" s="5">
        <v>12499</v>
      </c>
      <c r="H170" s="5" t="str">
        <f t="shared" si="13"/>
        <v>Premium (&gt;2000)</v>
      </c>
      <c r="I170" s="5">
        <v>22990</v>
      </c>
      <c r="J170" s="5">
        <f>Table1[[#This Row],[actual_price]]-Table1[[#This Row],[discounted_price]]</f>
        <v>10491</v>
      </c>
      <c r="K170" s="12">
        <f t="shared" si="14"/>
        <v>0.45632883862548934</v>
      </c>
      <c r="L170" s="13">
        <v>0.46</v>
      </c>
      <c r="M170" s="1" t="str">
        <f t="shared" si="15"/>
        <v>Moderate (25-49%)</v>
      </c>
      <c r="N170">
        <v>4.3</v>
      </c>
      <c r="O170" t="str">
        <f>IF(Table1[[#This Row],[rating]]&gt;=4.5,"Excellent",IF(Table1[[#This Row],[rating]]&gt;=4,"Good",IF(Table1[[#This Row],[rating]]&gt;=3.5,"Average","Below Average")))</f>
        <v>Good</v>
      </c>
      <c r="P170" t="str">
        <f t="shared" si="16"/>
        <v>⭐⭐⭐⭐ Good</v>
      </c>
      <c r="Q170" s="2">
        <v>1611</v>
      </c>
      <c r="R170" s="4" t="str">
        <f>IF(Table1[[#This Row],[rating_count]]&gt;=10000,"High Volume",IF(Table1[[#This Row],[rating_count]]&gt;=1000,"Medium Volume","Low Volume"))</f>
        <v>Medium Volume</v>
      </c>
      <c r="S170" s="4" t="str">
        <f t="shared" si="17"/>
        <v>Yes</v>
      </c>
      <c r="T170" t="s">
        <v>1512</v>
      </c>
      <c r="U170" t="s">
        <v>1513</v>
      </c>
      <c r="V170" t="s">
        <v>1514</v>
      </c>
      <c r="W170" t="s">
        <v>1515</v>
      </c>
      <c r="X170" t="s">
        <v>1516</v>
      </c>
      <c r="Y170" t="s">
        <v>1517</v>
      </c>
      <c r="Z170" t="s">
        <v>1518</v>
      </c>
      <c r="AA170" t="s">
        <v>1519</v>
      </c>
    </row>
    <row r="171" spans="1:27" x14ac:dyDescent="0.3">
      <c r="A171" t="s">
        <v>1520</v>
      </c>
      <c r="B171" t="s">
        <v>1521</v>
      </c>
      <c r="C171" t="str">
        <f t="shared" si="12"/>
        <v>realme</v>
      </c>
      <c r="D171" t="s">
        <v>18</v>
      </c>
      <c r="E171" t="str">
        <f>IFERROR(LEFT(Table1[[#This Row],[category]],FIND("|",Table1[[#This Row],[category]])-1),Table1[[#This Row],[category]])</f>
        <v>Computers&amp;Accessories</v>
      </c>
      <c r="F171" t="str">
        <f>IFERROR(MID(Table1[[#This Row],[category]],FIND("|",Table1[[#This Row],[category]])+1,50),"N/A")</f>
        <v>Accessories&amp;Peripherals|Cables&amp;Accessories|Cables|</v>
      </c>
      <c r="G171" s="5">
        <v>249</v>
      </c>
      <c r="H171" s="5" t="str">
        <f t="shared" si="13"/>
        <v>Economy (201-500)</v>
      </c>
      <c r="I171" s="5">
        <v>399</v>
      </c>
      <c r="J171" s="5">
        <f>Table1[[#This Row],[actual_price]]-Table1[[#This Row],[discounted_price]]</f>
        <v>150</v>
      </c>
      <c r="K171" s="12">
        <f t="shared" si="14"/>
        <v>0.37593984962406013</v>
      </c>
      <c r="L171" s="13">
        <v>0.38</v>
      </c>
      <c r="M171" s="1" t="str">
        <f t="shared" si="15"/>
        <v>Moderate (25-49%)</v>
      </c>
      <c r="N171">
        <v>4</v>
      </c>
      <c r="O171" t="str">
        <f>IF(Table1[[#This Row],[rating]]&gt;=4.5,"Excellent",IF(Table1[[#This Row],[rating]]&gt;=4,"Good",IF(Table1[[#This Row],[rating]]&gt;=3.5,"Average","Below Average")))</f>
        <v>Good</v>
      </c>
      <c r="P171" t="str">
        <f t="shared" si="16"/>
        <v>⭐⭐⭐⭐ Good</v>
      </c>
      <c r="Q171" s="2">
        <v>6558</v>
      </c>
      <c r="R171" s="4" t="str">
        <f>IF(Table1[[#This Row],[rating_count]]&gt;=10000,"High Volume",IF(Table1[[#This Row],[rating_count]]&gt;=1000,"Medium Volume","Low Volume"))</f>
        <v>Medium Volume</v>
      </c>
      <c r="S171" s="4" t="str">
        <f t="shared" si="17"/>
        <v>Yes</v>
      </c>
      <c r="T171" t="s">
        <v>1522</v>
      </c>
      <c r="U171" t="s">
        <v>1523</v>
      </c>
      <c r="V171" t="s">
        <v>1524</v>
      </c>
      <c r="W171" t="s">
        <v>1525</v>
      </c>
      <c r="X171" t="s">
        <v>1526</v>
      </c>
      <c r="Y171" t="s">
        <v>1527</v>
      </c>
      <c r="Z171" t="s">
        <v>1528</v>
      </c>
      <c r="AA171" t="s">
        <v>1529</v>
      </c>
    </row>
    <row r="172" spans="1:27" x14ac:dyDescent="0.3">
      <c r="A172" t="s">
        <v>1530</v>
      </c>
      <c r="B172" t="s">
        <v>1531</v>
      </c>
      <c r="C172" t="str">
        <f t="shared" si="12"/>
        <v>TP-Link</v>
      </c>
      <c r="D172" t="s">
        <v>99</v>
      </c>
      <c r="E172" t="str">
        <f>IFERROR(LEFT(Table1[[#This Row],[category]],FIND("|",Table1[[#This Row],[category]])-1),Table1[[#This Row],[category]])</f>
        <v>Computers&amp;Accessories</v>
      </c>
      <c r="F172" t="str">
        <f>IFERROR(MID(Table1[[#This Row],[category]],FIND("|",Table1[[#This Row],[category]])+1,50),"N/A")</f>
        <v>NetworkingDevices|NetworkAdapters|WirelessUSBAdapt</v>
      </c>
      <c r="G172" s="5">
        <v>1399</v>
      </c>
      <c r="H172" s="5" t="str">
        <f t="shared" si="13"/>
        <v>Mid-Range (501-2000)</v>
      </c>
      <c r="I172" s="5">
        <v>2499</v>
      </c>
      <c r="J172" s="5">
        <f>Table1[[#This Row],[actual_price]]-Table1[[#This Row],[discounted_price]]</f>
        <v>1100</v>
      </c>
      <c r="K172" s="12">
        <f t="shared" si="14"/>
        <v>0.44017607042817125</v>
      </c>
      <c r="L172" s="13">
        <v>0.44</v>
      </c>
      <c r="M172" s="1" t="str">
        <f t="shared" si="15"/>
        <v>Moderate (25-49%)</v>
      </c>
      <c r="N172">
        <v>4.4000000000000004</v>
      </c>
      <c r="O172" t="str">
        <f>IF(Table1[[#This Row],[rating]]&gt;=4.5,"Excellent",IF(Table1[[#This Row],[rating]]&gt;=4,"Good",IF(Table1[[#This Row],[rating]]&gt;=3.5,"Average","Below Average")))</f>
        <v>Good</v>
      </c>
      <c r="P172" t="str">
        <f t="shared" si="16"/>
        <v>⭐⭐⭐⭐ Good</v>
      </c>
      <c r="Q172" s="2">
        <v>23169</v>
      </c>
      <c r="R172" s="4" t="str">
        <f>IF(Table1[[#This Row],[rating_count]]&gt;=10000,"High Volume",IF(Table1[[#This Row],[rating_count]]&gt;=1000,"Medium Volume","Low Volume"))</f>
        <v>High Volume</v>
      </c>
      <c r="S172" s="4" t="str">
        <f t="shared" si="17"/>
        <v>Yes</v>
      </c>
      <c r="T172" t="s">
        <v>1532</v>
      </c>
      <c r="U172" t="s">
        <v>1533</v>
      </c>
      <c r="V172" t="s">
        <v>1534</v>
      </c>
      <c r="W172" t="s">
        <v>1535</v>
      </c>
      <c r="X172" t="s">
        <v>1536</v>
      </c>
      <c r="Y172" t="s">
        <v>1537</v>
      </c>
      <c r="Z172" t="s">
        <v>1538</v>
      </c>
      <c r="AA172" t="s">
        <v>1539</v>
      </c>
    </row>
    <row r="173" spans="1:27" x14ac:dyDescent="0.3">
      <c r="A173" t="s">
        <v>1540</v>
      </c>
      <c r="B173" t="s">
        <v>1541</v>
      </c>
      <c r="C173" t="str">
        <f t="shared" si="12"/>
        <v>Acer</v>
      </c>
      <c r="D173" t="s">
        <v>170</v>
      </c>
      <c r="E173" t="str">
        <f>IFERROR(LEFT(Table1[[#This Row],[category]],FIND("|",Table1[[#This Row],[category]])-1),Table1[[#This Row],[category]])</f>
        <v>Electronics</v>
      </c>
      <c r="F173" t="str">
        <f>IFERROR(MID(Table1[[#This Row],[category]],FIND("|",Table1[[#This Row],[category]])+1,50),"N/A")</f>
        <v>HomeTheater,TV&amp;Video|Televisions|SmartTelevisions</v>
      </c>
      <c r="G173" s="5">
        <v>32999</v>
      </c>
      <c r="H173" s="5" t="str">
        <f t="shared" si="13"/>
        <v>Premium (&gt;2000)</v>
      </c>
      <c r="I173" s="5">
        <v>47990</v>
      </c>
      <c r="J173" s="5">
        <f>Table1[[#This Row],[actual_price]]-Table1[[#This Row],[discounted_price]]</f>
        <v>14991</v>
      </c>
      <c r="K173" s="12">
        <f t="shared" si="14"/>
        <v>0.31237757866222132</v>
      </c>
      <c r="L173" s="13">
        <v>0.31</v>
      </c>
      <c r="M173" s="1" t="str">
        <f t="shared" si="15"/>
        <v>Moderate (25-49%)</v>
      </c>
      <c r="N173">
        <v>4.3</v>
      </c>
      <c r="O173" t="str">
        <f>IF(Table1[[#This Row],[rating]]&gt;=4.5,"Excellent",IF(Table1[[#This Row],[rating]]&gt;=4,"Good",IF(Table1[[#This Row],[rating]]&gt;=3.5,"Average","Below Average")))</f>
        <v>Good</v>
      </c>
      <c r="P173" t="str">
        <f t="shared" si="16"/>
        <v>⭐⭐⭐⭐ Good</v>
      </c>
      <c r="Q173" s="2">
        <v>4703</v>
      </c>
      <c r="R173" s="4" t="str">
        <f>IF(Table1[[#This Row],[rating_count]]&gt;=10000,"High Volume",IF(Table1[[#This Row],[rating_count]]&gt;=1000,"Medium Volume","Low Volume"))</f>
        <v>Medium Volume</v>
      </c>
      <c r="S173" s="4" t="str">
        <f t="shared" si="17"/>
        <v>Yes</v>
      </c>
      <c r="T173" t="s">
        <v>812</v>
      </c>
      <c r="U173" t="s">
        <v>247</v>
      </c>
      <c r="V173" t="s">
        <v>248</v>
      </c>
      <c r="W173" t="s">
        <v>249</v>
      </c>
      <c r="X173" t="s">
        <v>250</v>
      </c>
      <c r="Y173" t="s">
        <v>251</v>
      </c>
      <c r="Z173" t="s">
        <v>1542</v>
      </c>
      <c r="AA173" t="s">
        <v>1543</v>
      </c>
    </row>
    <row r="174" spans="1:27" x14ac:dyDescent="0.3">
      <c r="A174" t="s">
        <v>1544</v>
      </c>
      <c r="B174" t="s">
        <v>1545</v>
      </c>
      <c r="C174" t="str">
        <f t="shared" si="12"/>
        <v>Ambrane</v>
      </c>
      <c r="D174" t="s">
        <v>18</v>
      </c>
      <c r="E174" t="str">
        <f>IFERROR(LEFT(Table1[[#This Row],[category]],FIND("|",Table1[[#This Row],[category]])-1),Table1[[#This Row],[category]])</f>
        <v>Computers&amp;Accessories</v>
      </c>
      <c r="F174" t="str">
        <f>IFERROR(MID(Table1[[#This Row],[category]],FIND("|",Table1[[#This Row],[category]])+1,50),"N/A")</f>
        <v>Accessories&amp;Peripherals|Cables&amp;Accessories|Cables|</v>
      </c>
      <c r="G174" s="5">
        <v>149</v>
      </c>
      <c r="H174" s="5" t="str">
        <f t="shared" si="13"/>
        <v>Budget (≤200)</v>
      </c>
      <c r="I174" s="5">
        <v>399</v>
      </c>
      <c r="J174" s="5">
        <f>Table1[[#This Row],[actual_price]]-Table1[[#This Row],[discounted_price]]</f>
        <v>250</v>
      </c>
      <c r="K174" s="12">
        <f t="shared" si="14"/>
        <v>0.62656641604010022</v>
      </c>
      <c r="L174" s="13">
        <v>0.63</v>
      </c>
      <c r="M174" s="1" t="str">
        <f t="shared" si="15"/>
        <v>High (50-69%)</v>
      </c>
      <c r="N174">
        <v>4</v>
      </c>
      <c r="O174" t="str">
        <f>IF(Table1[[#This Row],[rating]]&gt;=4.5,"Excellent",IF(Table1[[#This Row],[rating]]&gt;=4,"Good",IF(Table1[[#This Row],[rating]]&gt;=3.5,"Average","Below Average")))</f>
        <v>Good</v>
      </c>
      <c r="P174" t="str">
        <f t="shared" si="16"/>
        <v>⭐⭐⭐⭐ Good</v>
      </c>
      <c r="Q174" s="2">
        <v>1423</v>
      </c>
      <c r="R174" s="4" t="str">
        <f>IF(Table1[[#This Row],[rating_count]]&gt;=10000,"High Volume",IF(Table1[[#This Row],[rating_count]]&gt;=1000,"Medium Volume","Low Volume"))</f>
        <v>Medium Volume</v>
      </c>
      <c r="S174" s="4" t="str">
        <f t="shared" si="17"/>
        <v>Yes</v>
      </c>
      <c r="T174" t="s">
        <v>1546</v>
      </c>
      <c r="U174" t="s">
        <v>726</v>
      </c>
      <c r="V174" t="s">
        <v>727</v>
      </c>
      <c r="W174" t="s">
        <v>728</v>
      </c>
      <c r="X174" t="s">
        <v>729</v>
      </c>
      <c r="Y174" t="s">
        <v>730</v>
      </c>
      <c r="Z174" t="s">
        <v>1547</v>
      </c>
      <c r="AA174" t="s">
        <v>1548</v>
      </c>
    </row>
    <row r="175" spans="1:27" x14ac:dyDescent="0.3">
      <c r="A175" t="s">
        <v>1549</v>
      </c>
      <c r="B175" t="s">
        <v>1550</v>
      </c>
      <c r="C175" t="str">
        <f t="shared" si="12"/>
        <v>Wayona</v>
      </c>
      <c r="D175" t="s">
        <v>18</v>
      </c>
      <c r="E175" t="str">
        <f>IFERROR(LEFT(Table1[[#This Row],[category]],FIND("|",Table1[[#This Row],[category]])-1),Table1[[#This Row],[category]])</f>
        <v>Computers&amp;Accessories</v>
      </c>
      <c r="F175" t="str">
        <f>IFERROR(MID(Table1[[#This Row],[category]],FIND("|",Table1[[#This Row],[category]])+1,50),"N/A")</f>
        <v>Accessories&amp;Peripherals|Cables&amp;Accessories|Cables|</v>
      </c>
      <c r="G175" s="5">
        <v>325</v>
      </c>
      <c r="H175" s="5" t="str">
        <f t="shared" si="13"/>
        <v>Economy (201-500)</v>
      </c>
      <c r="I175" s="5">
        <v>999</v>
      </c>
      <c r="J175" s="5">
        <f>Table1[[#This Row],[actual_price]]-Table1[[#This Row],[discounted_price]]</f>
        <v>674</v>
      </c>
      <c r="K175" s="12">
        <f t="shared" si="14"/>
        <v>0.67467467467467468</v>
      </c>
      <c r="L175" s="13">
        <v>0.67</v>
      </c>
      <c r="M175" s="1" t="str">
        <f t="shared" si="15"/>
        <v>High (50-69%)</v>
      </c>
      <c r="N175">
        <v>4.3</v>
      </c>
      <c r="O175" t="str">
        <f>IF(Table1[[#This Row],[rating]]&gt;=4.5,"Excellent",IF(Table1[[#This Row],[rating]]&gt;=4,"Good",IF(Table1[[#This Row],[rating]]&gt;=3.5,"Average","Below Average")))</f>
        <v>Good</v>
      </c>
      <c r="P175" t="str">
        <f t="shared" si="16"/>
        <v>⭐⭐⭐⭐ Good</v>
      </c>
      <c r="Q175" s="2">
        <v>2651</v>
      </c>
      <c r="R175" s="4" t="str">
        <f>IF(Table1[[#This Row],[rating_count]]&gt;=10000,"High Volume",IF(Table1[[#This Row],[rating_count]]&gt;=1000,"Medium Volume","Low Volume"))</f>
        <v>Medium Volume</v>
      </c>
      <c r="S175" s="4" t="str">
        <f t="shared" si="17"/>
        <v>Yes</v>
      </c>
      <c r="T175" t="s">
        <v>1551</v>
      </c>
      <c r="U175" t="s">
        <v>1552</v>
      </c>
      <c r="V175" t="s">
        <v>1553</v>
      </c>
      <c r="W175" t="s">
        <v>1554</v>
      </c>
      <c r="X175" t="s">
        <v>1555</v>
      </c>
      <c r="Y175" t="s">
        <v>1556</v>
      </c>
      <c r="Z175" t="s">
        <v>1557</v>
      </c>
      <c r="AA175" t="s">
        <v>1558</v>
      </c>
    </row>
    <row r="176" spans="1:27" x14ac:dyDescent="0.3">
      <c r="A176" t="s">
        <v>1559</v>
      </c>
      <c r="B176" t="s">
        <v>1560</v>
      </c>
      <c r="C176" t="str">
        <f t="shared" si="12"/>
        <v>Syncwire</v>
      </c>
      <c r="D176" t="s">
        <v>18</v>
      </c>
      <c r="E176" t="str">
        <f>IFERROR(LEFT(Table1[[#This Row],[category]],FIND("|",Table1[[#This Row],[category]])-1),Table1[[#This Row],[category]])</f>
        <v>Computers&amp;Accessories</v>
      </c>
      <c r="F176" t="str">
        <f>IFERROR(MID(Table1[[#This Row],[category]],FIND("|",Table1[[#This Row],[category]])+1,50),"N/A")</f>
        <v>Accessories&amp;Peripherals|Cables&amp;Accessories|Cables|</v>
      </c>
      <c r="G176" s="5">
        <v>399</v>
      </c>
      <c r="H176" s="5" t="str">
        <f t="shared" si="13"/>
        <v>Economy (201-500)</v>
      </c>
      <c r="I176" s="5">
        <v>1999</v>
      </c>
      <c r="J176" s="5">
        <f>Table1[[#This Row],[actual_price]]-Table1[[#This Row],[discounted_price]]</f>
        <v>1600</v>
      </c>
      <c r="K176" s="12">
        <f t="shared" si="14"/>
        <v>0.80040020010004997</v>
      </c>
      <c r="L176" s="13">
        <v>0.8</v>
      </c>
      <c r="M176" s="1" t="str">
        <f t="shared" si="15"/>
        <v>Very High (70-100%)</v>
      </c>
      <c r="N176">
        <v>5</v>
      </c>
      <c r="O176" t="str">
        <f>IF(Table1[[#This Row],[rating]]&gt;=4.5,"Excellent",IF(Table1[[#This Row],[rating]]&gt;=4,"Good",IF(Table1[[#This Row],[rating]]&gt;=3.5,"Average","Below Average")))</f>
        <v>Excellent</v>
      </c>
      <c r="P176" t="str">
        <f t="shared" si="16"/>
        <v>⭐⭐⭐⭐⭐ Excellent</v>
      </c>
      <c r="Q176">
        <v>5</v>
      </c>
      <c r="R176" s="4" t="str">
        <f>IF(Table1[[#This Row],[rating_count]]&gt;=10000,"High Volume",IF(Table1[[#This Row],[rating_count]]&gt;=1000,"Medium Volume","Low Volume"))</f>
        <v>Low Volume</v>
      </c>
      <c r="S176" s="4" t="str">
        <f t="shared" si="17"/>
        <v>No</v>
      </c>
      <c r="T176" t="s">
        <v>1561</v>
      </c>
      <c r="U176" t="s">
        <v>1562</v>
      </c>
      <c r="V176" t="s">
        <v>1563</v>
      </c>
      <c r="W176" t="s">
        <v>1564</v>
      </c>
      <c r="X176" t="s">
        <v>1565</v>
      </c>
      <c r="Y176" t="s">
        <v>1566</v>
      </c>
      <c r="Z176" t="s">
        <v>1567</v>
      </c>
      <c r="AA176" t="s">
        <v>1568</v>
      </c>
    </row>
    <row r="177" spans="1:27" x14ac:dyDescent="0.3">
      <c r="A177" t="s">
        <v>1569</v>
      </c>
      <c r="B177" t="s">
        <v>1570</v>
      </c>
      <c r="C177" t="str">
        <f t="shared" si="12"/>
        <v>Skadioo</v>
      </c>
      <c r="D177" t="s">
        <v>99</v>
      </c>
      <c r="E177" t="str">
        <f>IFERROR(LEFT(Table1[[#This Row],[category]],FIND("|",Table1[[#This Row],[category]])-1),Table1[[#This Row],[category]])</f>
        <v>Computers&amp;Accessories</v>
      </c>
      <c r="F177" t="str">
        <f>IFERROR(MID(Table1[[#This Row],[category]],FIND("|",Table1[[#This Row],[category]])+1,50),"N/A")</f>
        <v>NetworkingDevices|NetworkAdapters|WirelessUSBAdapt</v>
      </c>
      <c r="G177" s="5">
        <v>199</v>
      </c>
      <c r="H177" s="5" t="str">
        <f t="shared" si="13"/>
        <v>Budget (≤200)</v>
      </c>
      <c r="I177" s="5">
        <v>499</v>
      </c>
      <c r="J177" s="5">
        <f>Table1[[#This Row],[actual_price]]-Table1[[#This Row],[discounted_price]]</f>
        <v>300</v>
      </c>
      <c r="K177" s="12">
        <f t="shared" si="14"/>
        <v>0.60120240480961928</v>
      </c>
      <c r="L177" s="13">
        <v>0.6</v>
      </c>
      <c r="M177" s="1" t="str">
        <f t="shared" si="15"/>
        <v>High (50-69%)</v>
      </c>
      <c r="N177">
        <v>3.7</v>
      </c>
      <c r="O177" t="str">
        <f>IF(Table1[[#This Row],[rating]]&gt;=4.5,"Excellent",IF(Table1[[#This Row],[rating]]&gt;=4,"Good",IF(Table1[[#This Row],[rating]]&gt;=3.5,"Average","Below Average")))</f>
        <v>Average</v>
      </c>
      <c r="P177" t="str">
        <f t="shared" si="16"/>
        <v>⭐⭐⭐ Average</v>
      </c>
      <c r="Q177">
        <v>612</v>
      </c>
      <c r="R177" s="4" t="str">
        <f>IF(Table1[[#This Row],[rating_count]]&gt;=10000,"High Volume",IF(Table1[[#This Row],[rating_count]]&gt;=1000,"Medium Volume","Low Volume"))</f>
        <v>Low Volume</v>
      </c>
      <c r="S177" s="4" t="str">
        <f t="shared" si="17"/>
        <v>Yes</v>
      </c>
      <c r="T177" t="s">
        <v>1571</v>
      </c>
      <c r="U177" t="s">
        <v>1572</v>
      </c>
      <c r="V177" t="s">
        <v>1573</v>
      </c>
      <c r="W177" t="s">
        <v>1574</v>
      </c>
      <c r="X177" t="s">
        <v>1575</v>
      </c>
      <c r="Y177" t="s">
        <v>1576</v>
      </c>
      <c r="Z177" t="s">
        <v>1577</v>
      </c>
      <c r="AA177" t="s">
        <v>1578</v>
      </c>
    </row>
    <row r="178" spans="1:27" x14ac:dyDescent="0.3">
      <c r="A178" t="s">
        <v>1579</v>
      </c>
      <c r="B178" t="s">
        <v>1580</v>
      </c>
      <c r="C178" t="str">
        <f t="shared" si="12"/>
        <v>FLiX</v>
      </c>
      <c r="D178" t="s">
        <v>18</v>
      </c>
      <c r="E178" t="str">
        <f>IFERROR(LEFT(Table1[[#This Row],[category]],FIND("|",Table1[[#This Row],[category]])-1),Table1[[#This Row],[category]])</f>
        <v>Computers&amp;Accessories</v>
      </c>
      <c r="F178" t="str">
        <f>IFERROR(MID(Table1[[#This Row],[category]],FIND("|",Table1[[#This Row],[category]])+1,50),"N/A")</f>
        <v>Accessories&amp;Peripherals|Cables&amp;Accessories|Cables|</v>
      </c>
      <c r="G178" s="5">
        <v>88</v>
      </c>
      <c r="H178" s="5" t="str">
        <f t="shared" si="13"/>
        <v>Budget (≤200)</v>
      </c>
      <c r="I178" s="5">
        <v>299</v>
      </c>
      <c r="J178" s="5">
        <f>Table1[[#This Row],[actual_price]]-Table1[[#This Row],[discounted_price]]</f>
        <v>211</v>
      </c>
      <c r="K178" s="12">
        <f t="shared" si="14"/>
        <v>0.70568561872909696</v>
      </c>
      <c r="L178" s="13">
        <v>0.71</v>
      </c>
      <c r="M178" s="1" t="str">
        <f t="shared" si="15"/>
        <v>Very High (70-100%)</v>
      </c>
      <c r="N178">
        <v>4</v>
      </c>
      <c r="O178" t="str">
        <f>IF(Table1[[#This Row],[rating]]&gt;=4.5,"Excellent",IF(Table1[[#This Row],[rating]]&gt;=4,"Good",IF(Table1[[#This Row],[rating]]&gt;=3.5,"Average","Below Average")))</f>
        <v>Good</v>
      </c>
      <c r="P178" t="str">
        <f t="shared" si="16"/>
        <v>⭐⭐⭐⭐ Good</v>
      </c>
      <c r="Q178" s="2">
        <v>9378</v>
      </c>
      <c r="R178" s="4" t="str">
        <f>IF(Table1[[#This Row],[rating_count]]&gt;=10000,"High Volume",IF(Table1[[#This Row],[rating_count]]&gt;=1000,"Medium Volume","Low Volume"))</f>
        <v>Medium Volume</v>
      </c>
      <c r="S178" s="4" t="str">
        <f t="shared" si="17"/>
        <v>Yes</v>
      </c>
      <c r="T178" t="s">
        <v>1581</v>
      </c>
      <c r="U178" t="s">
        <v>237</v>
      </c>
      <c r="V178" t="s">
        <v>238</v>
      </c>
      <c r="W178" t="s">
        <v>239</v>
      </c>
      <c r="X178" t="s">
        <v>240</v>
      </c>
      <c r="Y178" t="s">
        <v>1582</v>
      </c>
      <c r="Z178" t="s">
        <v>1583</v>
      </c>
      <c r="AA178" t="s">
        <v>1584</v>
      </c>
    </row>
    <row r="179" spans="1:27" x14ac:dyDescent="0.3">
      <c r="A179" t="s">
        <v>1585</v>
      </c>
      <c r="B179" t="s">
        <v>1586</v>
      </c>
      <c r="C179" t="str">
        <f t="shared" si="12"/>
        <v>Zoul</v>
      </c>
      <c r="D179" t="s">
        <v>18</v>
      </c>
      <c r="E179" t="str">
        <f>IFERROR(LEFT(Table1[[#This Row],[category]],FIND("|",Table1[[#This Row],[category]])-1),Table1[[#This Row],[category]])</f>
        <v>Computers&amp;Accessories</v>
      </c>
      <c r="F179" t="str">
        <f>IFERROR(MID(Table1[[#This Row],[category]],FIND("|",Table1[[#This Row],[category]])+1,50),"N/A")</f>
        <v>Accessories&amp;Peripherals|Cables&amp;Accessories|Cables|</v>
      </c>
      <c r="G179" s="5">
        <v>399</v>
      </c>
      <c r="H179" s="5" t="str">
        <f t="shared" si="13"/>
        <v>Economy (201-500)</v>
      </c>
      <c r="I179" s="5">
        <v>1099</v>
      </c>
      <c r="J179" s="5">
        <f>Table1[[#This Row],[actual_price]]-Table1[[#This Row],[discounted_price]]</f>
        <v>700</v>
      </c>
      <c r="K179" s="12">
        <f t="shared" si="14"/>
        <v>0.63694267515923564</v>
      </c>
      <c r="L179" s="13">
        <v>0.64</v>
      </c>
      <c r="M179" s="1" t="str">
        <f t="shared" si="15"/>
        <v>High (50-69%)</v>
      </c>
      <c r="N179">
        <v>4.0999999999999996</v>
      </c>
      <c r="O179" t="str">
        <f>IF(Table1[[#This Row],[rating]]&gt;=4.5,"Excellent",IF(Table1[[#This Row],[rating]]&gt;=4,"Good",IF(Table1[[#This Row],[rating]]&gt;=3.5,"Average","Below Average")))</f>
        <v>Good</v>
      </c>
      <c r="P179" t="str">
        <f t="shared" si="16"/>
        <v>⭐⭐⭐⭐ Good</v>
      </c>
      <c r="Q179" s="2">
        <v>2685</v>
      </c>
      <c r="R179" s="4" t="str">
        <f>IF(Table1[[#This Row],[rating_count]]&gt;=10000,"High Volume",IF(Table1[[#This Row],[rating_count]]&gt;=1000,"Medium Volume","Low Volume"))</f>
        <v>Medium Volume</v>
      </c>
      <c r="S179" s="4" t="str">
        <f t="shared" si="17"/>
        <v>Yes</v>
      </c>
      <c r="T179" t="s">
        <v>1587</v>
      </c>
      <c r="U179" t="s">
        <v>1272</v>
      </c>
      <c r="V179" t="s">
        <v>1273</v>
      </c>
      <c r="W179" t="s">
        <v>1274</v>
      </c>
      <c r="X179" t="s">
        <v>1275</v>
      </c>
      <c r="Y179" t="s">
        <v>1276</v>
      </c>
      <c r="Z179" t="s">
        <v>1588</v>
      </c>
      <c r="AA179" t="s">
        <v>1589</v>
      </c>
    </row>
    <row r="180" spans="1:27" x14ac:dyDescent="0.3">
      <c r="A180" t="s">
        <v>1590</v>
      </c>
      <c r="B180" t="s">
        <v>1591</v>
      </c>
      <c r="C180" t="str">
        <f t="shared" si="12"/>
        <v>FLiX</v>
      </c>
      <c r="D180" t="s">
        <v>18</v>
      </c>
      <c r="E180" t="str">
        <f>IFERROR(LEFT(Table1[[#This Row],[category]],FIND("|",Table1[[#This Row],[category]])-1),Table1[[#This Row],[category]])</f>
        <v>Computers&amp;Accessories</v>
      </c>
      <c r="F180" t="str">
        <f>IFERROR(MID(Table1[[#This Row],[category]],FIND("|",Table1[[#This Row],[category]])+1,50),"N/A")</f>
        <v>Accessories&amp;Peripherals|Cables&amp;Accessories|Cables|</v>
      </c>
      <c r="G180" s="5">
        <v>58</v>
      </c>
      <c r="H180" s="5" t="str">
        <f t="shared" si="13"/>
        <v>Budget (≤200)</v>
      </c>
      <c r="I180" s="5">
        <v>199</v>
      </c>
      <c r="J180" s="5">
        <f>Table1[[#This Row],[actual_price]]-Table1[[#This Row],[discounted_price]]</f>
        <v>141</v>
      </c>
      <c r="K180" s="12">
        <f t="shared" si="14"/>
        <v>0.70854271356783916</v>
      </c>
      <c r="L180" s="13">
        <v>0.71</v>
      </c>
      <c r="M180" s="1" t="str">
        <f t="shared" si="15"/>
        <v>Very High (70-100%)</v>
      </c>
      <c r="N180">
        <v>4</v>
      </c>
      <c r="O180" t="str">
        <f>IF(Table1[[#This Row],[rating]]&gt;=4.5,"Excellent",IF(Table1[[#This Row],[rating]]&gt;=4,"Good",IF(Table1[[#This Row],[rating]]&gt;=3.5,"Average","Below Average")))</f>
        <v>Good</v>
      </c>
      <c r="P180" t="str">
        <f t="shared" si="16"/>
        <v>⭐⭐⭐⭐ Good</v>
      </c>
      <c r="Q180" s="2">
        <v>9378</v>
      </c>
      <c r="R180" s="4" t="str">
        <f>IF(Table1[[#This Row],[rating_count]]&gt;=10000,"High Volume",IF(Table1[[#This Row],[rating_count]]&gt;=1000,"Medium Volume","Low Volume"))</f>
        <v>Medium Volume</v>
      </c>
      <c r="S180" s="4" t="str">
        <f t="shared" si="17"/>
        <v>Yes</v>
      </c>
      <c r="T180" t="s">
        <v>1592</v>
      </c>
      <c r="U180" t="s">
        <v>237</v>
      </c>
      <c r="V180" t="s">
        <v>238</v>
      </c>
      <c r="W180" t="s">
        <v>239</v>
      </c>
      <c r="X180" t="s">
        <v>240</v>
      </c>
      <c r="Y180" t="s">
        <v>241</v>
      </c>
      <c r="Z180" t="s">
        <v>1593</v>
      </c>
      <c r="AA180" t="s">
        <v>1594</v>
      </c>
    </row>
    <row r="181" spans="1:27" x14ac:dyDescent="0.3">
      <c r="A181" t="s">
        <v>1595</v>
      </c>
      <c r="B181" t="s">
        <v>1596</v>
      </c>
      <c r="C181" t="str">
        <f t="shared" si="12"/>
        <v>7SEVENÂ®</v>
      </c>
      <c r="D181" t="s">
        <v>467</v>
      </c>
      <c r="E181" t="str">
        <f>IFERROR(LEFT(Table1[[#This Row],[category]],FIND("|",Table1[[#This Row],[category]])-1),Table1[[#This Row],[category]])</f>
        <v>Electronics</v>
      </c>
      <c r="F181" t="str">
        <f>IFERROR(MID(Table1[[#This Row],[category]],FIND("|",Table1[[#This Row],[category]])+1,50),"N/A")</f>
        <v>HomeTheater,TV&amp;Video|Accessories|RemoteControls</v>
      </c>
      <c r="G181" s="5">
        <v>799</v>
      </c>
      <c r="H181" s="5" t="str">
        <f t="shared" si="13"/>
        <v>Mid-Range (501-2000)</v>
      </c>
      <c r="I181" s="5">
        <v>1999</v>
      </c>
      <c r="J181" s="5">
        <f>Table1[[#This Row],[actual_price]]-Table1[[#This Row],[discounted_price]]</f>
        <v>1200</v>
      </c>
      <c r="K181" s="12">
        <f t="shared" si="14"/>
        <v>0.60030015007503756</v>
      </c>
      <c r="L181" s="13">
        <v>0.6</v>
      </c>
      <c r="M181" s="1" t="str">
        <f t="shared" si="15"/>
        <v>High (50-69%)</v>
      </c>
      <c r="N181">
        <v>3.3</v>
      </c>
      <c r="O181" t="str">
        <f>IF(Table1[[#This Row],[rating]]&gt;=4.5,"Excellent",IF(Table1[[#This Row],[rating]]&gt;=4,"Good",IF(Table1[[#This Row],[rating]]&gt;=3.5,"Average","Below Average")))</f>
        <v>Below Average</v>
      </c>
      <c r="P181" t="str">
        <f t="shared" si="16"/>
        <v>⭐⭐ Below Avg</v>
      </c>
      <c r="Q181">
        <v>576</v>
      </c>
      <c r="R181" s="4" t="str">
        <f>IF(Table1[[#This Row],[rating_count]]&gt;=10000,"High Volume",IF(Table1[[#This Row],[rating_count]]&gt;=1000,"Medium Volume","Low Volume"))</f>
        <v>Low Volume</v>
      </c>
      <c r="S181" s="4" t="str">
        <f t="shared" si="17"/>
        <v>Yes</v>
      </c>
      <c r="T181" t="s">
        <v>1597</v>
      </c>
      <c r="U181" t="s">
        <v>1598</v>
      </c>
      <c r="V181" t="s">
        <v>1599</v>
      </c>
      <c r="W181" t="s">
        <v>1600</v>
      </c>
      <c r="X181" t="s">
        <v>1601</v>
      </c>
      <c r="Y181" t="s">
        <v>1602</v>
      </c>
      <c r="Z181" t="s">
        <v>1603</v>
      </c>
      <c r="AA181" t="s">
        <v>1604</v>
      </c>
    </row>
    <row r="182" spans="1:27" x14ac:dyDescent="0.3">
      <c r="A182" t="s">
        <v>1605</v>
      </c>
      <c r="B182" t="s">
        <v>1606</v>
      </c>
      <c r="C182" t="str">
        <f t="shared" si="12"/>
        <v>Sony</v>
      </c>
      <c r="D182" t="s">
        <v>467</v>
      </c>
      <c r="E182" t="str">
        <f>IFERROR(LEFT(Table1[[#This Row],[category]],FIND("|",Table1[[#This Row],[category]])-1),Table1[[#This Row],[category]])</f>
        <v>Electronics</v>
      </c>
      <c r="F182" t="str">
        <f>IFERROR(MID(Table1[[#This Row],[category]],FIND("|",Table1[[#This Row],[category]])+1,50),"N/A")</f>
        <v>HomeTheater,TV&amp;Video|Accessories|RemoteControls</v>
      </c>
      <c r="G182" s="5">
        <v>205</v>
      </c>
      <c r="H182" s="5" t="str">
        <f t="shared" si="13"/>
        <v>Economy (201-500)</v>
      </c>
      <c r="I182" s="5">
        <v>499</v>
      </c>
      <c r="J182" s="5">
        <f>Table1[[#This Row],[actual_price]]-Table1[[#This Row],[discounted_price]]</f>
        <v>294</v>
      </c>
      <c r="K182" s="12">
        <f t="shared" si="14"/>
        <v>0.58917835671342689</v>
      </c>
      <c r="L182" s="13">
        <v>0.59</v>
      </c>
      <c r="M182" s="1" t="str">
        <f t="shared" si="15"/>
        <v>High (50-69%)</v>
      </c>
      <c r="N182">
        <v>3.8</v>
      </c>
      <c r="O182" t="str">
        <f>IF(Table1[[#This Row],[rating]]&gt;=4.5,"Excellent",IF(Table1[[#This Row],[rating]]&gt;=4,"Good",IF(Table1[[#This Row],[rating]]&gt;=3.5,"Average","Below Average")))</f>
        <v>Average</v>
      </c>
      <c r="P182" t="str">
        <f t="shared" si="16"/>
        <v>⭐⭐⭐ Average</v>
      </c>
      <c r="Q182">
        <v>313</v>
      </c>
      <c r="R182" s="4" t="str">
        <f>IF(Table1[[#This Row],[rating_count]]&gt;=10000,"High Volume",IF(Table1[[#This Row],[rating_count]]&gt;=1000,"Medium Volume","Low Volume"))</f>
        <v>Low Volume</v>
      </c>
      <c r="S182" s="4" t="str">
        <f t="shared" si="17"/>
        <v>No</v>
      </c>
      <c r="T182" t="s">
        <v>1607</v>
      </c>
      <c r="U182" t="s">
        <v>1608</v>
      </c>
      <c r="V182" t="s">
        <v>1609</v>
      </c>
      <c r="W182" t="s">
        <v>1610</v>
      </c>
      <c r="X182" t="s">
        <v>1611</v>
      </c>
      <c r="Y182" t="s">
        <v>1612</v>
      </c>
      <c r="Z182" t="s">
        <v>1613</v>
      </c>
      <c r="AA182" t="s">
        <v>1614</v>
      </c>
    </row>
    <row r="183" spans="1:27" x14ac:dyDescent="0.3">
      <c r="A183" t="s">
        <v>1615</v>
      </c>
      <c r="B183" t="s">
        <v>1616</v>
      </c>
      <c r="C183" t="str">
        <f t="shared" si="12"/>
        <v>Storite</v>
      </c>
      <c r="D183" t="s">
        <v>18</v>
      </c>
      <c r="E183" t="str">
        <f>IFERROR(LEFT(Table1[[#This Row],[category]],FIND("|",Table1[[#This Row],[category]])-1),Table1[[#This Row],[category]])</f>
        <v>Computers&amp;Accessories</v>
      </c>
      <c r="F183" t="str">
        <f>IFERROR(MID(Table1[[#This Row],[category]],FIND("|",Table1[[#This Row],[category]])+1,50),"N/A")</f>
        <v>Accessories&amp;Peripherals|Cables&amp;Accessories|Cables|</v>
      </c>
      <c r="G183" s="5">
        <v>299</v>
      </c>
      <c r="H183" s="5" t="str">
        <f t="shared" si="13"/>
        <v>Economy (201-500)</v>
      </c>
      <c r="I183" s="5">
        <v>699</v>
      </c>
      <c r="J183" s="5">
        <f>Table1[[#This Row],[actual_price]]-Table1[[#This Row],[discounted_price]]</f>
        <v>400</v>
      </c>
      <c r="K183" s="12">
        <f t="shared" si="14"/>
        <v>0.57224606580829762</v>
      </c>
      <c r="L183" s="13">
        <v>0.56999999999999995</v>
      </c>
      <c r="M183" s="1" t="str">
        <f t="shared" si="15"/>
        <v>High (50-69%)</v>
      </c>
      <c r="N183">
        <v>4.0999999999999996</v>
      </c>
      <c r="O183" t="str">
        <f>IF(Table1[[#This Row],[rating]]&gt;=4.5,"Excellent",IF(Table1[[#This Row],[rating]]&gt;=4,"Good",IF(Table1[[#This Row],[rating]]&gt;=3.5,"Average","Below Average")))</f>
        <v>Good</v>
      </c>
      <c r="P183" t="str">
        <f t="shared" si="16"/>
        <v>⭐⭐⭐⭐ Good</v>
      </c>
      <c r="Q183" s="2">
        <v>2957</v>
      </c>
      <c r="R183" s="4" t="str">
        <f>IF(Table1[[#This Row],[rating_count]]&gt;=10000,"High Volume",IF(Table1[[#This Row],[rating_count]]&gt;=1000,"Medium Volume","Low Volume"))</f>
        <v>Medium Volume</v>
      </c>
      <c r="S183" s="4" t="str">
        <f t="shared" si="17"/>
        <v>Yes</v>
      </c>
      <c r="T183" t="s">
        <v>1617</v>
      </c>
      <c r="U183" t="s">
        <v>1618</v>
      </c>
      <c r="V183" t="s">
        <v>1619</v>
      </c>
      <c r="W183" t="s">
        <v>1620</v>
      </c>
      <c r="X183" t="s">
        <v>1621</v>
      </c>
      <c r="Y183" t="s">
        <v>1622</v>
      </c>
      <c r="Z183" t="s">
        <v>1623</v>
      </c>
      <c r="AA183" t="s">
        <v>1624</v>
      </c>
    </row>
    <row r="184" spans="1:27" x14ac:dyDescent="0.3">
      <c r="A184" t="s">
        <v>1625</v>
      </c>
      <c r="B184" t="s">
        <v>1626</v>
      </c>
      <c r="C184" t="str">
        <f t="shared" si="12"/>
        <v>boAt</v>
      </c>
      <c r="D184" t="s">
        <v>18</v>
      </c>
      <c r="E184" t="str">
        <f>IFERROR(LEFT(Table1[[#This Row],[category]],FIND("|",Table1[[#This Row],[category]])-1),Table1[[#This Row],[category]])</f>
        <v>Computers&amp;Accessories</v>
      </c>
      <c r="F184" t="str">
        <f>IFERROR(MID(Table1[[#This Row],[category]],FIND("|",Table1[[#This Row],[category]])+1,50),"N/A")</f>
        <v>Accessories&amp;Peripherals|Cables&amp;Accessories|Cables|</v>
      </c>
      <c r="G184" s="5">
        <v>849</v>
      </c>
      <c r="H184" s="5" t="str">
        <f t="shared" si="13"/>
        <v>Mid-Range (501-2000)</v>
      </c>
      <c r="I184" s="5">
        <v>999</v>
      </c>
      <c r="J184" s="5">
        <f>Table1[[#This Row],[actual_price]]-Table1[[#This Row],[discounted_price]]</f>
        <v>150</v>
      </c>
      <c r="K184" s="12">
        <f t="shared" si="14"/>
        <v>0.15015015015015015</v>
      </c>
      <c r="L184" s="13">
        <v>0.15</v>
      </c>
      <c r="M184" s="1" t="str">
        <f t="shared" si="15"/>
        <v>Minimal (0-24%)</v>
      </c>
      <c r="N184">
        <v>4.0999999999999996</v>
      </c>
      <c r="O184" t="str">
        <f>IF(Table1[[#This Row],[rating]]&gt;=4.5,"Excellent",IF(Table1[[#This Row],[rating]]&gt;=4,"Good",IF(Table1[[#This Row],[rating]]&gt;=3.5,"Average","Below Average")))</f>
        <v>Good</v>
      </c>
      <c r="P184" t="str">
        <f t="shared" si="16"/>
        <v>⭐⭐⭐⭐ Good</v>
      </c>
      <c r="Q184" s="2">
        <v>6736</v>
      </c>
      <c r="R184" s="4" t="str">
        <f>IF(Table1[[#This Row],[rating_count]]&gt;=10000,"High Volume",IF(Table1[[#This Row],[rating_count]]&gt;=1000,"Medium Volume","Low Volume"))</f>
        <v>Medium Volume</v>
      </c>
      <c r="S184" s="4" t="str">
        <f t="shared" si="17"/>
        <v>Yes</v>
      </c>
      <c r="T184" t="s">
        <v>1627</v>
      </c>
      <c r="U184" t="s">
        <v>1628</v>
      </c>
      <c r="V184" t="s">
        <v>1629</v>
      </c>
      <c r="W184" t="s">
        <v>1630</v>
      </c>
      <c r="X184" t="s">
        <v>1631</v>
      </c>
      <c r="Y184" t="s">
        <v>1632</v>
      </c>
      <c r="Z184" t="s">
        <v>1633</v>
      </c>
      <c r="AA184" t="s">
        <v>1634</v>
      </c>
    </row>
    <row r="185" spans="1:27" x14ac:dyDescent="0.3">
      <c r="A185" t="s">
        <v>1635</v>
      </c>
      <c r="B185" t="s">
        <v>1636</v>
      </c>
      <c r="C185" t="str">
        <f t="shared" si="12"/>
        <v>AmazonBasics</v>
      </c>
      <c r="D185" t="s">
        <v>18</v>
      </c>
      <c r="E185" t="str">
        <f>IFERROR(LEFT(Table1[[#This Row],[category]],FIND("|",Table1[[#This Row],[category]])-1),Table1[[#This Row],[category]])</f>
        <v>Computers&amp;Accessories</v>
      </c>
      <c r="F185" t="str">
        <f>IFERROR(MID(Table1[[#This Row],[category]],FIND("|",Table1[[#This Row],[category]])+1,50),"N/A")</f>
        <v>Accessories&amp;Peripherals|Cables&amp;Accessories|Cables|</v>
      </c>
      <c r="G185" s="5">
        <v>949</v>
      </c>
      <c r="H185" s="5" t="str">
        <f t="shared" si="13"/>
        <v>Mid-Range (501-2000)</v>
      </c>
      <c r="I185" s="5">
        <v>1999</v>
      </c>
      <c r="J185" s="5">
        <f>Table1[[#This Row],[actual_price]]-Table1[[#This Row],[discounted_price]]</f>
        <v>1050</v>
      </c>
      <c r="K185" s="12">
        <f t="shared" si="14"/>
        <v>0.52526263131565787</v>
      </c>
      <c r="L185" s="13">
        <v>0.53</v>
      </c>
      <c r="M185" s="1" t="str">
        <f t="shared" si="15"/>
        <v>High (50-69%)</v>
      </c>
      <c r="N185">
        <v>4.4000000000000004</v>
      </c>
      <c r="O185" t="str">
        <f>IF(Table1[[#This Row],[rating]]&gt;=4.5,"Excellent",IF(Table1[[#This Row],[rating]]&gt;=4,"Good",IF(Table1[[#This Row],[rating]]&gt;=3.5,"Average","Below Average")))</f>
        <v>Good</v>
      </c>
      <c r="P185" t="str">
        <f t="shared" si="16"/>
        <v>⭐⭐⭐⭐ Good</v>
      </c>
      <c r="Q185" s="2">
        <v>13552</v>
      </c>
      <c r="R185" s="4" t="str">
        <f>IF(Table1[[#This Row],[rating_count]]&gt;=10000,"High Volume",IF(Table1[[#This Row],[rating_count]]&gt;=1000,"Medium Volume","Low Volume"))</f>
        <v>High Volume</v>
      </c>
      <c r="S185" s="4" t="str">
        <f t="shared" si="17"/>
        <v>Yes</v>
      </c>
      <c r="T185" t="s">
        <v>1637</v>
      </c>
      <c r="U185" t="s">
        <v>363</v>
      </c>
      <c r="V185" t="s">
        <v>364</v>
      </c>
      <c r="W185" t="s">
        <v>365</v>
      </c>
      <c r="X185" t="s">
        <v>366</v>
      </c>
      <c r="Y185" t="s">
        <v>367</v>
      </c>
      <c r="Z185" t="s">
        <v>1638</v>
      </c>
      <c r="AA185" t="s">
        <v>1639</v>
      </c>
    </row>
    <row r="186" spans="1:27" x14ac:dyDescent="0.3">
      <c r="A186" t="s">
        <v>1640</v>
      </c>
      <c r="B186" t="s">
        <v>1641</v>
      </c>
      <c r="C186" t="str">
        <f t="shared" si="12"/>
        <v>AmazonBasics</v>
      </c>
      <c r="D186" t="s">
        <v>18</v>
      </c>
      <c r="E186" t="str">
        <f>IFERROR(LEFT(Table1[[#This Row],[category]],FIND("|",Table1[[#This Row],[category]])-1),Table1[[#This Row],[category]])</f>
        <v>Computers&amp;Accessories</v>
      </c>
      <c r="F186" t="str">
        <f>IFERROR(MID(Table1[[#This Row],[category]],FIND("|",Table1[[#This Row],[category]])+1,50),"N/A")</f>
        <v>Accessories&amp;Peripherals|Cables&amp;Accessories|Cables|</v>
      </c>
      <c r="G186" s="5">
        <v>499</v>
      </c>
      <c r="H186" s="5" t="str">
        <f t="shared" si="13"/>
        <v>Economy (201-500)</v>
      </c>
      <c r="I186" s="5">
        <v>1200</v>
      </c>
      <c r="J186" s="5">
        <f>Table1[[#This Row],[actual_price]]-Table1[[#This Row],[discounted_price]]</f>
        <v>701</v>
      </c>
      <c r="K186" s="12">
        <f t="shared" si="14"/>
        <v>0.58416666666666661</v>
      </c>
      <c r="L186" s="13">
        <v>0.57999999999999996</v>
      </c>
      <c r="M186" s="1" t="str">
        <f t="shared" si="15"/>
        <v>High (50-69%)</v>
      </c>
      <c r="N186">
        <v>4.3</v>
      </c>
      <c r="O186" t="str">
        <f>IF(Table1[[#This Row],[rating]]&gt;=4.5,"Excellent",IF(Table1[[#This Row],[rating]]&gt;=4,"Good",IF(Table1[[#This Row],[rating]]&gt;=3.5,"Average","Below Average")))</f>
        <v>Good</v>
      </c>
      <c r="P186" t="str">
        <f t="shared" si="16"/>
        <v>⭐⭐⭐⭐ Good</v>
      </c>
      <c r="Q186" s="2">
        <v>5451</v>
      </c>
      <c r="R186" s="4" t="str">
        <f>IF(Table1[[#This Row],[rating_count]]&gt;=10000,"High Volume",IF(Table1[[#This Row],[rating_count]]&gt;=1000,"Medium Volume","Low Volume"))</f>
        <v>Medium Volume</v>
      </c>
      <c r="S186" s="4" t="str">
        <f t="shared" si="17"/>
        <v>Yes</v>
      </c>
      <c r="T186" t="s">
        <v>1642</v>
      </c>
      <c r="U186" t="s">
        <v>1643</v>
      </c>
      <c r="V186" t="s">
        <v>1644</v>
      </c>
      <c r="W186" t="s">
        <v>1645</v>
      </c>
      <c r="X186" t="s">
        <v>1646</v>
      </c>
      <c r="Y186" t="s">
        <v>1647</v>
      </c>
      <c r="Z186" t="s">
        <v>1648</v>
      </c>
      <c r="AA186" t="s">
        <v>1649</v>
      </c>
    </row>
    <row r="187" spans="1:27" x14ac:dyDescent="0.3">
      <c r="A187" t="s">
        <v>1650</v>
      </c>
      <c r="B187" t="s">
        <v>1651</v>
      </c>
      <c r="C187" t="str">
        <f t="shared" si="12"/>
        <v>Amazon</v>
      </c>
      <c r="D187" t="s">
        <v>18</v>
      </c>
      <c r="E187" t="str">
        <f>IFERROR(LEFT(Table1[[#This Row],[category]],FIND("|",Table1[[#This Row],[category]])-1),Table1[[#This Row],[category]])</f>
        <v>Computers&amp;Accessories</v>
      </c>
      <c r="F187" t="str">
        <f>IFERROR(MID(Table1[[#This Row],[category]],FIND("|",Table1[[#This Row],[category]])+1,50),"N/A")</f>
        <v>Accessories&amp;Peripherals|Cables&amp;Accessories|Cables|</v>
      </c>
      <c r="G187" s="5">
        <v>299</v>
      </c>
      <c r="H187" s="5" t="str">
        <f t="shared" si="13"/>
        <v>Economy (201-500)</v>
      </c>
      <c r="I187" s="5">
        <v>485</v>
      </c>
      <c r="J187" s="5">
        <f>Table1[[#This Row],[actual_price]]-Table1[[#This Row],[discounted_price]]</f>
        <v>186</v>
      </c>
      <c r="K187" s="12">
        <f t="shared" si="14"/>
        <v>0.38350515463917528</v>
      </c>
      <c r="L187" s="13">
        <v>0.38</v>
      </c>
      <c r="M187" s="1" t="str">
        <f t="shared" si="15"/>
        <v>Moderate (25-49%)</v>
      </c>
      <c r="N187">
        <v>4.3</v>
      </c>
      <c r="O187" t="str">
        <f>IF(Table1[[#This Row],[rating]]&gt;=4.5,"Excellent",IF(Table1[[#This Row],[rating]]&gt;=4,"Good",IF(Table1[[#This Row],[rating]]&gt;=3.5,"Average","Below Average")))</f>
        <v>Good</v>
      </c>
      <c r="P187" t="str">
        <f t="shared" si="16"/>
        <v>⭐⭐⭐⭐ Good</v>
      </c>
      <c r="Q187" s="2">
        <v>10911</v>
      </c>
      <c r="R187" s="4" t="str">
        <f>IF(Table1[[#This Row],[rating_count]]&gt;=10000,"High Volume",IF(Table1[[#This Row],[rating_count]]&gt;=1000,"Medium Volume","Low Volume"))</f>
        <v>High Volume</v>
      </c>
      <c r="S187" s="4" t="str">
        <f t="shared" si="17"/>
        <v>Yes</v>
      </c>
      <c r="T187" t="s">
        <v>1652</v>
      </c>
      <c r="U187" t="s">
        <v>1653</v>
      </c>
      <c r="V187" t="s">
        <v>1654</v>
      </c>
      <c r="W187" t="s">
        <v>1655</v>
      </c>
      <c r="X187" t="s">
        <v>1656</v>
      </c>
      <c r="Y187" t="s">
        <v>1657</v>
      </c>
      <c r="Z187" t="s">
        <v>1658</v>
      </c>
      <c r="AA187" t="s">
        <v>1659</v>
      </c>
    </row>
    <row r="188" spans="1:27" x14ac:dyDescent="0.3">
      <c r="A188" t="s">
        <v>1660</v>
      </c>
      <c r="B188" t="s">
        <v>1661</v>
      </c>
      <c r="C188" t="str">
        <f t="shared" si="12"/>
        <v>AmazonBasics</v>
      </c>
      <c r="D188" t="s">
        <v>18</v>
      </c>
      <c r="E188" t="str">
        <f>IFERROR(LEFT(Table1[[#This Row],[category]],FIND("|",Table1[[#This Row],[category]])-1),Table1[[#This Row],[category]])</f>
        <v>Computers&amp;Accessories</v>
      </c>
      <c r="F188" t="str">
        <f>IFERROR(MID(Table1[[#This Row],[category]],FIND("|",Table1[[#This Row],[category]])+1,50),"N/A")</f>
        <v>Accessories&amp;Peripherals|Cables&amp;Accessories|Cables|</v>
      </c>
      <c r="G188" s="5">
        <v>949</v>
      </c>
      <c r="H188" s="5" t="str">
        <f t="shared" si="13"/>
        <v>Mid-Range (501-2000)</v>
      </c>
      <c r="I188" s="5">
        <v>1999</v>
      </c>
      <c r="J188" s="5">
        <f>Table1[[#This Row],[actual_price]]-Table1[[#This Row],[discounted_price]]</f>
        <v>1050</v>
      </c>
      <c r="K188" s="12">
        <f t="shared" si="14"/>
        <v>0.52526263131565787</v>
      </c>
      <c r="L188" s="13">
        <v>0.53</v>
      </c>
      <c r="M188" s="1" t="str">
        <f t="shared" si="15"/>
        <v>High (50-69%)</v>
      </c>
      <c r="N188">
        <v>4.4000000000000004</v>
      </c>
      <c r="O188" t="str">
        <f>IF(Table1[[#This Row],[rating]]&gt;=4.5,"Excellent",IF(Table1[[#This Row],[rating]]&gt;=4,"Good",IF(Table1[[#This Row],[rating]]&gt;=3.5,"Average","Below Average")))</f>
        <v>Good</v>
      </c>
      <c r="P188" t="str">
        <f t="shared" si="16"/>
        <v>⭐⭐⭐⭐ Good</v>
      </c>
      <c r="Q188" s="2">
        <v>13552</v>
      </c>
      <c r="R188" s="4" t="str">
        <f>IF(Table1[[#This Row],[rating_count]]&gt;=10000,"High Volume",IF(Table1[[#This Row],[rating_count]]&gt;=1000,"Medium Volume","Low Volume"))</f>
        <v>High Volume</v>
      </c>
      <c r="S188" s="4" t="str">
        <f t="shared" si="17"/>
        <v>Yes</v>
      </c>
      <c r="T188" t="s">
        <v>1662</v>
      </c>
      <c r="U188" t="s">
        <v>363</v>
      </c>
      <c r="V188" t="s">
        <v>364</v>
      </c>
      <c r="W188" t="s">
        <v>365</v>
      </c>
      <c r="X188" t="s">
        <v>366</v>
      </c>
      <c r="Y188" t="s">
        <v>367</v>
      </c>
      <c r="Z188" t="s">
        <v>1663</v>
      </c>
      <c r="AA188" t="s">
        <v>1664</v>
      </c>
    </row>
    <row r="189" spans="1:27" x14ac:dyDescent="0.3">
      <c r="A189" t="s">
        <v>1665</v>
      </c>
      <c r="B189" t="s">
        <v>1666</v>
      </c>
      <c r="C189" t="str">
        <f t="shared" si="12"/>
        <v>Wayona</v>
      </c>
      <c r="D189" t="s">
        <v>18</v>
      </c>
      <c r="E189" t="str">
        <f>IFERROR(LEFT(Table1[[#This Row],[category]],FIND("|",Table1[[#This Row],[category]])-1),Table1[[#This Row],[category]])</f>
        <v>Computers&amp;Accessories</v>
      </c>
      <c r="F189" t="str">
        <f>IFERROR(MID(Table1[[#This Row],[category]],FIND("|",Table1[[#This Row],[category]])+1,50),"N/A")</f>
        <v>Accessories&amp;Peripherals|Cables&amp;Accessories|Cables|</v>
      </c>
      <c r="G189" s="5">
        <v>379</v>
      </c>
      <c r="H189" s="5" t="str">
        <f t="shared" si="13"/>
        <v>Economy (201-500)</v>
      </c>
      <c r="I189" s="5">
        <v>1099</v>
      </c>
      <c r="J189" s="5">
        <f>Table1[[#This Row],[actual_price]]-Table1[[#This Row],[discounted_price]]</f>
        <v>720</v>
      </c>
      <c r="K189" s="12">
        <f t="shared" si="14"/>
        <v>0.65514103730664242</v>
      </c>
      <c r="L189" s="13">
        <v>0.66</v>
      </c>
      <c r="M189" s="1" t="str">
        <f t="shared" si="15"/>
        <v>High (50-69%)</v>
      </c>
      <c r="N189">
        <v>4.3</v>
      </c>
      <c r="O189" t="str">
        <f>IF(Table1[[#This Row],[rating]]&gt;=4.5,"Excellent",IF(Table1[[#This Row],[rating]]&gt;=4,"Good",IF(Table1[[#This Row],[rating]]&gt;=3.5,"Average","Below Average")))</f>
        <v>Good</v>
      </c>
      <c r="P189" t="str">
        <f t="shared" si="16"/>
        <v>⭐⭐⭐⭐ Good</v>
      </c>
      <c r="Q189" s="2">
        <v>2806</v>
      </c>
      <c r="R189" s="4" t="str">
        <f>IF(Table1[[#This Row],[rating_count]]&gt;=10000,"High Volume",IF(Table1[[#This Row],[rating_count]]&gt;=1000,"Medium Volume","Low Volume"))</f>
        <v>Medium Volume</v>
      </c>
      <c r="S189" s="4" t="str">
        <f t="shared" si="17"/>
        <v>Yes</v>
      </c>
      <c r="T189" t="s">
        <v>1667</v>
      </c>
      <c r="U189" t="s">
        <v>971</v>
      </c>
      <c r="V189" t="s">
        <v>972</v>
      </c>
      <c r="W189" t="s">
        <v>973</v>
      </c>
      <c r="X189" t="s">
        <v>974</v>
      </c>
      <c r="Y189" t="s">
        <v>975</v>
      </c>
      <c r="Z189" t="s">
        <v>1668</v>
      </c>
      <c r="AA189" t="s">
        <v>1669</v>
      </c>
    </row>
    <row r="190" spans="1:27" x14ac:dyDescent="0.3">
      <c r="A190" t="s">
        <v>1670</v>
      </c>
      <c r="B190" t="s">
        <v>1671</v>
      </c>
      <c r="C190" t="str">
        <f t="shared" si="12"/>
        <v>Karbonn</v>
      </c>
      <c r="D190" t="s">
        <v>170</v>
      </c>
      <c r="E190" t="str">
        <f>IFERROR(LEFT(Table1[[#This Row],[category]],FIND("|",Table1[[#This Row],[category]])-1),Table1[[#This Row],[category]])</f>
        <v>Electronics</v>
      </c>
      <c r="F190" t="str">
        <f>IFERROR(MID(Table1[[#This Row],[category]],FIND("|",Table1[[#This Row],[category]])+1,50),"N/A")</f>
        <v>HomeTheater,TV&amp;Video|Televisions|SmartTelevisions</v>
      </c>
      <c r="G190" s="5">
        <v>8990</v>
      </c>
      <c r="H190" s="5" t="str">
        <f t="shared" si="13"/>
        <v>Premium (&gt;2000)</v>
      </c>
      <c r="I190" s="5">
        <v>18990</v>
      </c>
      <c r="J190" s="5">
        <f>Table1[[#This Row],[actual_price]]-Table1[[#This Row],[discounted_price]]</f>
        <v>10000</v>
      </c>
      <c r="K190" s="12">
        <f t="shared" si="14"/>
        <v>0.526592943654555</v>
      </c>
      <c r="L190" s="13">
        <v>0.53</v>
      </c>
      <c r="M190" s="1" t="str">
        <f t="shared" si="15"/>
        <v>High (50-69%)</v>
      </c>
      <c r="N190">
        <v>3.9</v>
      </c>
      <c r="O190" t="str">
        <f>IF(Table1[[#This Row],[rating]]&gt;=4.5,"Excellent",IF(Table1[[#This Row],[rating]]&gt;=4,"Good",IF(Table1[[#This Row],[rating]]&gt;=3.5,"Average","Below Average")))</f>
        <v>Average</v>
      </c>
      <c r="P190" t="str">
        <f t="shared" si="16"/>
        <v>⭐⭐⭐ Average</v>
      </c>
      <c r="Q190">
        <v>350</v>
      </c>
      <c r="R190" s="4" t="str">
        <f>IF(Table1[[#This Row],[rating_count]]&gt;=10000,"High Volume",IF(Table1[[#This Row],[rating_count]]&gt;=1000,"Medium Volume","Low Volume"))</f>
        <v>Low Volume</v>
      </c>
      <c r="S190" s="4" t="str">
        <f t="shared" si="17"/>
        <v>No</v>
      </c>
      <c r="T190" t="s">
        <v>1672</v>
      </c>
      <c r="U190" t="s">
        <v>1673</v>
      </c>
      <c r="V190" t="s">
        <v>1674</v>
      </c>
      <c r="W190" t="s">
        <v>1675</v>
      </c>
      <c r="X190" t="s">
        <v>1676</v>
      </c>
      <c r="Y190" t="s">
        <v>1677</v>
      </c>
      <c r="Z190" t="s">
        <v>1678</v>
      </c>
      <c r="AA190" t="s">
        <v>1679</v>
      </c>
    </row>
    <row r="191" spans="1:27" x14ac:dyDescent="0.3">
      <c r="A191" t="s">
        <v>1680</v>
      </c>
      <c r="B191" t="s">
        <v>1681</v>
      </c>
      <c r="C191" t="str">
        <f t="shared" si="12"/>
        <v>BlueRigger</v>
      </c>
      <c r="D191" t="s">
        <v>1340</v>
      </c>
      <c r="E191" t="str">
        <f>IFERROR(LEFT(Table1[[#This Row],[category]],FIND("|",Table1[[#This Row],[category]])-1),Table1[[#This Row],[category]])</f>
        <v>Electronics</v>
      </c>
      <c r="F191" t="str">
        <f>IFERROR(MID(Table1[[#This Row],[category]],FIND("|",Table1[[#This Row],[category]])+1,50),"N/A")</f>
        <v>HomeTheater,TV&amp;Video|Accessories|Cables|OpticalCab</v>
      </c>
      <c r="G191" s="5">
        <v>486</v>
      </c>
      <c r="H191" s="5" t="str">
        <f t="shared" si="13"/>
        <v>Economy (201-500)</v>
      </c>
      <c r="I191" s="5">
        <v>1999</v>
      </c>
      <c r="J191" s="5">
        <f>Table1[[#This Row],[actual_price]]-Table1[[#This Row],[discounted_price]]</f>
        <v>1513</v>
      </c>
      <c r="K191" s="12">
        <f t="shared" si="14"/>
        <v>0.75687843921960984</v>
      </c>
      <c r="L191" s="13">
        <v>0.76</v>
      </c>
      <c r="M191" s="1" t="str">
        <f t="shared" si="15"/>
        <v>Very High (70-100%)</v>
      </c>
      <c r="N191">
        <v>4.2</v>
      </c>
      <c r="O191" t="str">
        <f>IF(Table1[[#This Row],[rating]]&gt;=4.5,"Excellent",IF(Table1[[#This Row],[rating]]&gt;=4,"Good",IF(Table1[[#This Row],[rating]]&gt;=3.5,"Average","Below Average")))</f>
        <v>Good</v>
      </c>
      <c r="P191" t="str">
        <f t="shared" si="16"/>
        <v>⭐⭐⭐⭐ Good</v>
      </c>
      <c r="Q191" s="2">
        <v>30023</v>
      </c>
      <c r="R191" s="4" t="str">
        <f>IF(Table1[[#This Row],[rating_count]]&gt;=10000,"High Volume",IF(Table1[[#This Row],[rating_count]]&gt;=1000,"Medium Volume","Low Volume"))</f>
        <v>High Volume</v>
      </c>
      <c r="S191" s="4" t="str">
        <f t="shared" si="17"/>
        <v>Yes</v>
      </c>
      <c r="T191" t="s">
        <v>1682</v>
      </c>
      <c r="U191" t="s">
        <v>1342</v>
      </c>
      <c r="V191" t="s">
        <v>1343</v>
      </c>
      <c r="W191" t="s">
        <v>1344</v>
      </c>
      <c r="X191" t="s">
        <v>1345</v>
      </c>
      <c r="Y191" t="s">
        <v>1346</v>
      </c>
      <c r="Z191" t="s">
        <v>1683</v>
      </c>
      <c r="AA191" t="s">
        <v>1684</v>
      </c>
    </row>
    <row r="192" spans="1:27" x14ac:dyDescent="0.3">
      <c r="A192" t="s">
        <v>1685</v>
      </c>
      <c r="B192" t="s">
        <v>1686</v>
      </c>
      <c r="C192" t="str">
        <f t="shared" si="12"/>
        <v>VW</v>
      </c>
      <c r="D192" t="s">
        <v>513</v>
      </c>
      <c r="E192" t="str">
        <f>IFERROR(LEFT(Table1[[#This Row],[category]],FIND("|",Table1[[#This Row],[category]])-1),Table1[[#This Row],[category]])</f>
        <v>Electronics</v>
      </c>
      <c r="F192" t="str">
        <f>IFERROR(MID(Table1[[#This Row],[category]],FIND("|",Table1[[#This Row],[category]])+1,50),"N/A")</f>
        <v>HomeTheater,TV&amp;Video|Televisions|StandardTelevisio</v>
      </c>
      <c r="G192" s="5">
        <v>5699</v>
      </c>
      <c r="H192" s="5" t="str">
        <f t="shared" si="13"/>
        <v>Premium (&gt;2000)</v>
      </c>
      <c r="I192" s="5">
        <v>11000</v>
      </c>
      <c r="J192" s="5">
        <f>Table1[[#This Row],[actual_price]]-Table1[[#This Row],[discounted_price]]</f>
        <v>5301</v>
      </c>
      <c r="K192" s="12">
        <f t="shared" si="14"/>
        <v>0.4819090909090909</v>
      </c>
      <c r="L192" s="13">
        <v>0.48</v>
      </c>
      <c r="M192" s="1" t="str">
        <f t="shared" si="15"/>
        <v>Moderate (25-49%)</v>
      </c>
      <c r="N192">
        <v>4.2</v>
      </c>
      <c r="O192" t="str">
        <f>IF(Table1[[#This Row],[rating]]&gt;=4.5,"Excellent",IF(Table1[[#This Row],[rating]]&gt;=4,"Good",IF(Table1[[#This Row],[rating]]&gt;=3.5,"Average","Below Average")))</f>
        <v>Good</v>
      </c>
      <c r="P192" t="str">
        <f t="shared" si="16"/>
        <v>⭐⭐⭐⭐ Good</v>
      </c>
      <c r="Q192" s="2">
        <v>4003</v>
      </c>
      <c r="R192" s="4" t="str">
        <f>IF(Table1[[#This Row],[rating_count]]&gt;=10000,"High Volume",IF(Table1[[#This Row],[rating_count]]&gt;=1000,"Medium Volume","Low Volume"))</f>
        <v>Medium Volume</v>
      </c>
      <c r="S192" s="4" t="str">
        <f t="shared" si="17"/>
        <v>Yes</v>
      </c>
      <c r="T192" t="s">
        <v>1687</v>
      </c>
      <c r="U192" t="s">
        <v>515</v>
      </c>
      <c r="V192" t="s">
        <v>516</v>
      </c>
      <c r="W192" t="s">
        <v>517</v>
      </c>
      <c r="X192" t="s">
        <v>518</v>
      </c>
      <c r="Y192" t="s">
        <v>1688</v>
      </c>
      <c r="Z192" t="s">
        <v>1689</v>
      </c>
      <c r="AA192" t="s">
        <v>1690</v>
      </c>
    </row>
    <row r="193" spans="1:27" x14ac:dyDescent="0.3">
      <c r="A193" t="s">
        <v>1691</v>
      </c>
      <c r="B193" t="s">
        <v>1692</v>
      </c>
      <c r="C193" t="str">
        <f t="shared" si="12"/>
        <v>Amazon</v>
      </c>
      <c r="D193" t="s">
        <v>18</v>
      </c>
      <c r="E193" t="str">
        <f>IFERROR(LEFT(Table1[[#This Row],[category]],FIND("|",Table1[[#This Row],[category]])-1),Table1[[#This Row],[category]])</f>
        <v>Computers&amp;Accessories</v>
      </c>
      <c r="F193" t="str">
        <f>IFERROR(MID(Table1[[#This Row],[category]],FIND("|",Table1[[#This Row],[category]])+1,50),"N/A")</f>
        <v>Accessories&amp;Peripherals|Cables&amp;Accessories|Cables|</v>
      </c>
      <c r="G193" s="5">
        <v>709</v>
      </c>
      <c r="H193" s="5" t="str">
        <f t="shared" si="13"/>
        <v>Mid-Range (501-2000)</v>
      </c>
      <c r="I193" s="5">
        <v>1999</v>
      </c>
      <c r="J193" s="5">
        <f>Table1[[#This Row],[actual_price]]-Table1[[#This Row],[discounted_price]]</f>
        <v>1290</v>
      </c>
      <c r="K193" s="12">
        <f t="shared" si="14"/>
        <v>0.64532266133066529</v>
      </c>
      <c r="L193" s="13">
        <v>0.65</v>
      </c>
      <c r="M193" s="1" t="str">
        <f t="shared" si="15"/>
        <v>High (50-69%)</v>
      </c>
      <c r="N193">
        <v>4.0999999999999996</v>
      </c>
      <c r="O193" t="str">
        <f>IF(Table1[[#This Row],[rating]]&gt;=4.5,"Excellent",IF(Table1[[#This Row],[rating]]&gt;=4,"Good",IF(Table1[[#This Row],[rating]]&gt;=3.5,"Average","Below Average")))</f>
        <v>Good</v>
      </c>
      <c r="P193" t="str">
        <f t="shared" si="16"/>
        <v>⭐⭐⭐⭐ Good</v>
      </c>
      <c r="Q193" s="2">
        <v>178817</v>
      </c>
      <c r="R193" s="4" t="str">
        <f>IF(Table1[[#This Row],[rating_count]]&gt;=10000,"High Volume",IF(Table1[[#This Row],[rating_count]]&gt;=1000,"Medium Volume","Low Volume"))</f>
        <v>High Volume</v>
      </c>
      <c r="S193" s="4" t="str">
        <f t="shared" si="17"/>
        <v>Yes</v>
      </c>
      <c r="T193" t="s">
        <v>1693</v>
      </c>
      <c r="U193" t="s">
        <v>1694</v>
      </c>
      <c r="V193" t="s">
        <v>1695</v>
      </c>
      <c r="W193" t="s">
        <v>1696</v>
      </c>
      <c r="X193" t="s">
        <v>1697</v>
      </c>
      <c r="Y193" t="s">
        <v>1698</v>
      </c>
      <c r="Z193" t="s">
        <v>1699</v>
      </c>
      <c r="AA193" t="s">
        <v>1700</v>
      </c>
    </row>
    <row r="194" spans="1:27" x14ac:dyDescent="0.3">
      <c r="A194" t="s">
        <v>1701</v>
      </c>
      <c r="B194" t="s">
        <v>1702</v>
      </c>
      <c r="C194" t="str">
        <f t="shared" ref="C194:C257" si="18">IFERROR(LEFT(B194,FIND(" ",B194)-1),"Unknown")</f>
        <v>Samsung</v>
      </c>
      <c r="D194" t="s">
        <v>170</v>
      </c>
      <c r="E194" t="str">
        <f>IFERROR(LEFT(Table1[[#This Row],[category]],FIND("|",Table1[[#This Row],[category]])-1),Table1[[#This Row],[category]])</f>
        <v>Electronics</v>
      </c>
      <c r="F194" t="str">
        <f>IFERROR(MID(Table1[[#This Row],[category]],FIND("|",Table1[[#This Row],[category]])+1,50),"N/A")</f>
        <v>HomeTheater,TV&amp;Video|Televisions|SmartTelevisions</v>
      </c>
      <c r="G194" s="5">
        <v>47990</v>
      </c>
      <c r="H194" s="5" t="str">
        <f t="shared" ref="H194:H257" si="19">IF(G194&lt;=200,"Budget (≤200)",IF(G194&lt;=500,"Economy (201-500)",IF(G194&lt;=2000,"Mid-Range (501-2000)","Premium (&gt;2000)")))</f>
        <v>Premium (&gt;2000)</v>
      </c>
      <c r="I194" s="5">
        <v>70900</v>
      </c>
      <c r="J194" s="5">
        <f>Table1[[#This Row],[actual_price]]-Table1[[#This Row],[discounted_price]]</f>
        <v>22910</v>
      </c>
      <c r="K194" s="12">
        <f t="shared" ref="K194:K257" si="20">(I194-G194)/I194</f>
        <v>0.32313117066290548</v>
      </c>
      <c r="L194" s="13">
        <v>0.32</v>
      </c>
      <c r="M194" s="1" t="str">
        <f t="shared" ref="M194:M257" si="21">IF(L194&gt;=0.7,"Very High (70-100%)",IF(L194&gt;=0.5,"High (50-69%)",IF(L194&gt;=0.25,"Moderate (25-49%)","Minimal (0-24%)")))</f>
        <v>Moderate (25-49%)</v>
      </c>
      <c r="N194">
        <v>4.3</v>
      </c>
      <c r="O194" t="str">
        <f>IF(Table1[[#This Row],[rating]]&gt;=4.5,"Excellent",IF(Table1[[#This Row],[rating]]&gt;=4,"Good",IF(Table1[[#This Row],[rating]]&gt;=3.5,"Average","Below Average")))</f>
        <v>Good</v>
      </c>
      <c r="P194" t="str">
        <f t="shared" ref="P194:P257" si="22">IF(N194&gt;4.4,"⭐⭐⭐⭐⭐ Excellent",IF(N194&gt;3.9,"⭐⭐⭐⭐ Good",IF(N194&gt;3.5,"⭐⭐⭐ Average","⭐⭐ Below Avg")))</f>
        <v>⭐⭐⭐⭐ Good</v>
      </c>
      <c r="Q194" s="2">
        <v>7109</v>
      </c>
      <c r="R194" s="4" t="str">
        <f>IF(Table1[[#This Row],[rating_count]]&gt;=10000,"High Volume",IF(Table1[[#This Row],[rating_count]]&gt;=1000,"Medium Volume","Low Volume"))</f>
        <v>Medium Volume</v>
      </c>
      <c r="S194" s="4" t="str">
        <f t="shared" ref="S194:S257" si="23">IF(Q194&gt;=500,"Yes","No")</f>
        <v>Yes</v>
      </c>
      <c r="T194" t="s">
        <v>584</v>
      </c>
      <c r="U194" t="s">
        <v>585</v>
      </c>
      <c r="V194" t="s">
        <v>586</v>
      </c>
      <c r="W194" t="s">
        <v>587</v>
      </c>
      <c r="X194" t="s">
        <v>588</v>
      </c>
      <c r="Y194" t="s">
        <v>589</v>
      </c>
      <c r="Z194" t="s">
        <v>1703</v>
      </c>
      <c r="AA194" t="s">
        <v>1704</v>
      </c>
    </row>
    <row r="195" spans="1:27" x14ac:dyDescent="0.3">
      <c r="A195" t="s">
        <v>1705</v>
      </c>
      <c r="B195" t="s">
        <v>1706</v>
      </c>
      <c r="C195" t="str">
        <f t="shared" si="18"/>
        <v>LOHAYA</v>
      </c>
      <c r="D195" t="s">
        <v>467</v>
      </c>
      <c r="E195" t="str">
        <f>IFERROR(LEFT(Table1[[#This Row],[category]],FIND("|",Table1[[#This Row],[category]])-1),Table1[[#This Row],[category]])</f>
        <v>Electronics</v>
      </c>
      <c r="F195" t="str">
        <f>IFERROR(MID(Table1[[#This Row],[category]],FIND("|",Table1[[#This Row],[category]])+1,50),"N/A")</f>
        <v>HomeTheater,TV&amp;Video|Accessories|RemoteControls</v>
      </c>
      <c r="G195" s="5">
        <v>299</v>
      </c>
      <c r="H195" s="5" t="str">
        <f t="shared" si="19"/>
        <v>Economy (201-500)</v>
      </c>
      <c r="I195" s="5">
        <v>1199</v>
      </c>
      <c r="J195" s="5">
        <f>Table1[[#This Row],[actual_price]]-Table1[[#This Row],[discounted_price]]</f>
        <v>900</v>
      </c>
      <c r="K195" s="12">
        <f t="shared" si="20"/>
        <v>0.75062552126772308</v>
      </c>
      <c r="L195" s="13">
        <v>0.75</v>
      </c>
      <c r="M195" s="1" t="str">
        <f t="shared" si="21"/>
        <v>Very High (70-100%)</v>
      </c>
      <c r="N195">
        <v>3.7</v>
      </c>
      <c r="O195" t="str">
        <f>IF(Table1[[#This Row],[rating]]&gt;=4.5,"Excellent",IF(Table1[[#This Row],[rating]]&gt;=4,"Good",IF(Table1[[#This Row],[rating]]&gt;=3.5,"Average","Below Average")))</f>
        <v>Average</v>
      </c>
      <c r="P195" t="str">
        <f t="shared" si="22"/>
        <v>⭐⭐⭐ Average</v>
      </c>
      <c r="Q195">
        <v>490</v>
      </c>
      <c r="R195" s="4" t="str">
        <f>IF(Table1[[#This Row],[rating_count]]&gt;=10000,"High Volume",IF(Table1[[#This Row],[rating_count]]&gt;=1000,"Medium Volume","Low Volume"))</f>
        <v>Low Volume</v>
      </c>
      <c r="S195" s="4" t="str">
        <f t="shared" si="23"/>
        <v>No</v>
      </c>
      <c r="T195" t="s">
        <v>1707</v>
      </c>
      <c r="U195" t="s">
        <v>1708</v>
      </c>
      <c r="V195" t="s">
        <v>1709</v>
      </c>
      <c r="W195" t="s">
        <v>1710</v>
      </c>
      <c r="X195" t="s">
        <v>1711</v>
      </c>
      <c r="Y195" t="s">
        <v>1712</v>
      </c>
      <c r="Z195" t="s">
        <v>1713</v>
      </c>
      <c r="AA195" t="s">
        <v>1714</v>
      </c>
    </row>
    <row r="196" spans="1:27" x14ac:dyDescent="0.3">
      <c r="A196" t="s">
        <v>1715</v>
      </c>
      <c r="B196" t="s">
        <v>1716</v>
      </c>
      <c r="C196" t="str">
        <f t="shared" si="18"/>
        <v>Duracell</v>
      </c>
      <c r="D196" t="s">
        <v>18</v>
      </c>
      <c r="E196" t="str">
        <f>IFERROR(LEFT(Table1[[#This Row],[category]],FIND("|",Table1[[#This Row],[category]])-1),Table1[[#This Row],[category]])</f>
        <v>Computers&amp;Accessories</v>
      </c>
      <c r="F196" t="str">
        <f>IFERROR(MID(Table1[[#This Row],[category]],FIND("|",Table1[[#This Row],[category]])+1,50),"N/A")</f>
        <v>Accessories&amp;Peripherals|Cables&amp;Accessories|Cables|</v>
      </c>
      <c r="G196" s="5">
        <v>320</v>
      </c>
      <c r="H196" s="5" t="str">
        <f t="shared" si="19"/>
        <v>Economy (201-500)</v>
      </c>
      <c r="I196" s="5">
        <v>599</v>
      </c>
      <c r="J196" s="5">
        <f>Table1[[#This Row],[actual_price]]-Table1[[#This Row],[discounted_price]]</f>
        <v>279</v>
      </c>
      <c r="K196" s="12">
        <f t="shared" si="20"/>
        <v>0.46577629382303842</v>
      </c>
      <c r="L196" s="13">
        <v>0.47</v>
      </c>
      <c r="M196" s="1" t="str">
        <f t="shared" si="21"/>
        <v>Moderate (25-49%)</v>
      </c>
      <c r="N196">
        <v>4.0999999999999996</v>
      </c>
      <c r="O196" t="str">
        <f>IF(Table1[[#This Row],[rating]]&gt;=4.5,"Excellent",IF(Table1[[#This Row],[rating]]&gt;=4,"Good",IF(Table1[[#This Row],[rating]]&gt;=3.5,"Average","Below Average")))</f>
        <v>Good</v>
      </c>
      <c r="P196" t="str">
        <f t="shared" si="22"/>
        <v>⭐⭐⭐⭐ Good</v>
      </c>
      <c r="Q196">
        <v>491</v>
      </c>
      <c r="R196" s="4" t="str">
        <f>IF(Table1[[#This Row],[rating_count]]&gt;=10000,"High Volume",IF(Table1[[#This Row],[rating_count]]&gt;=1000,"Medium Volume","Low Volume"))</f>
        <v>Low Volume</v>
      </c>
      <c r="S196" s="4" t="str">
        <f t="shared" si="23"/>
        <v>No</v>
      </c>
      <c r="T196" t="s">
        <v>1717</v>
      </c>
      <c r="U196" t="s">
        <v>1718</v>
      </c>
      <c r="V196" t="s">
        <v>1719</v>
      </c>
      <c r="W196" t="s">
        <v>1720</v>
      </c>
      <c r="X196" t="s">
        <v>1721</v>
      </c>
      <c r="Y196" t="s">
        <v>1722</v>
      </c>
      <c r="Z196" t="s">
        <v>1723</v>
      </c>
      <c r="AA196" t="s">
        <v>1724</v>
      </c>
    </row>
    <row r="197" spans="1:27" x14ac:dyDescent="0.3">
      <c r="A197" t="s">
        <v>1725</v>
      </c>
      <c r="B197" t="s">
        <v>1726</v>
      </c>
      <c r="C197" t="str">
        <f t="shared" si="18"/>
        <v>Zebronics</v>
      </c>
      <c r="D197" t="s">
        <v>18</v>
      </c>
      <c r="E197" t="str">
        <f>IFERROR(LEFT(Table1[[#This Row],[category]],FIND("|",Table1[[#This Row],[category]])-1),Table1[[#This Row],[category]])</f>
        <v>Computers&amp;Accessories</v>
      </c>
      <c r="F197" t="str">
        <f>IFERROR(MID(Table1[[#This Row],[category]],FIND("|",Table1[[#This Row],[category]])+1,50),"N/A")</f>
        <v>Accessories&amp;Peripherals|Cables&amp;Accessories|Cables|</v>
      </c>
      <c r="G197" s="5">
        <v>139</v>
      </c>
      <c r="H197" s="5" t="str">
        <f t="shared" si="19"/>
        <v>Budget (≤200)</v>
      </c>
      <c r="I197" s="5">
        <v>549</v>
      </c>
      <c r="J197" s="5">
        <f>Table1[[#This Row],[actual_price]]-Table1[[#This Row],[discounted_price]]</f>
        <v>410</v>
      </c>
      <c r="K197" s="12">
        <f t="shared" si="20"/>
        <v>0.74681238615664847</v>
      </c>
      <c r="L197" s="13">
        <v>0.75</v>
      </c>
      <c r="M197" s="1" t="str">
        <f t="shared" si="21"/>
        <v>Very High (70-100%)</v>
      </c>
      <c r="N197">
        <v>3.9</v>
      </c>
      <c r="O197" t="str">
        <f>IF(Table1[[#This Row],[rating]]&gt;=4.5,"Excellent",IF(Table1[[#This Row],[rating]]&gt;=4,"Good",IF(Table1[[#This Row],[rating]]&gt;=3.5,"Average","Below Average")))</f>
        <v>Average</v>
      </c>
      <c r="P197" t="str">
        <f t="shared" si="22"/>
        <v>⭐⭐⭐ Average</v>
      </c>
      <c r="Q197">
        <v>61</v>
      </c>
      <c r="R197" s="4" t="str">
        <f>IF(Table1[[#This Row],[rating_count]]&gt;=10000,"High Volume",IF(Table1[[#This Row],[rating_count]]&gt;=1000,"Medium Volume","Low Volume"))</f>
        <v>Low Volume</v>
      </c>
      <c r="S197" s="4" t="str">
        <f t="shared" si="23"/>
        <v>No</v>
      </c>
      <c r="T197" t="s">
        <v>1727</v>
      </c>
      <c r="U197" t="s">
        <v>1728</v>
      </c>
      <c r="V197" t="s">
        <v>1729</v>
      </c>
      <c r="W197" t="s">
        <v>1730</v>
      </c>
      <c r="X197" t="s">
        <v>1731</v>
      </c>
      <c r="Y197" t="s">
        <v>1732</v>
      </c>
      <c r="Z197" t="s">
        <v>1733</v>
      </c>
      <c r="AA197" t="s">
        <v>1734</v>
      </c>
    </row>
    <row r="198" spans="1:27" x14ac:dyDescent="0.3">
      <c r="A198" t="s">
        <v>1735</v>
      </c>
      <c r="B198" t="s">
        <v>1736</v>
      </c>
      <c r="C198" t="str">
        <f t="shared" si="18"/>
        <v>FLiX</v>
      </c>
      <c r="D198" t="s">
        <v>18</v>
      </c>
      <c r="E198" t="str">
        <f>IFERROR(LEFT(Table1[[#This Row],[category]],FIND("|",Table1[[#This Row],[category]])-1),Table1[[#This Row],[category]])</f>
        <v>Computers&amp;Accessories</v>
      </c>
      <c r="F198" t="str">
        <f>IFERROR(MID(Table1[[#This Row],[category]],FIND("|",Table1[[#This Row],[category]])+1,50),"N/A")</f>
        <v>Accessories&amp;Peripherals|Cables&amp;Accessories|Cables|</v>
      </c>
      <c r="G198" s="5">
        <v>129</v>
      </c>
      <c r="H198" s="5" t="str">
        <f t="shared" si="19"/>
        <v>Budget (≤200)</v>
      </c>
      <c r="I198" s="5">
        <v>249</v>
      </c>
      <c r="J198" s="5">
        <f>Table1[[#This Row],[actual_price]]-Table1[[#This Row],[discounted_price]]</f>
        <v>120</v>
      </c>
      <c r="K198" s="12">
        <f t="shared" si="20"/>
        <v>0.48192771084337349</v>
      </c>
      <c r="L198" s="13">
        <v>0.48</v>
      </c>
      <c r="M198" s="1" t="str">
        <f t="shared" si="21"/>
        <v>Moderate (25-49%)</v>
      </c>
      <c r="N198">
        <v>4</v>
      </c>
      <c r="O198" t="str">
        <f>IF(Table1[[#This Row],[rating]]&gt;=4.5,"Excellent",IF(Table1[[#This Row],[rating]]&gt;=4,"Good",IF(Table1[[#This Row],[rating]]&gt;=3.5,"Average","Below Average")))</f>
        <v>Good</v>
      </c>
      <c r="P198" t="str">
        <f t="shared" si="22"/>
        <v>⭐⭐⭐⭐ Good</v>
      </c>
      <c r="Q198" s="2">
        <v>9378</v>
      </c>
      <c r="R198" s="4" t="str">
        <f>IF(Table1[[#This Row],[rating_count]]&gt;=10000,"High Volume",IF(Table1[[#This Row],[rating_count]]&gt;=1000,"Medium Volume","Low Volume"))</f>
        <v>Medium Volume</v>
      </c>
      <c r="S198" s="4" t="str">
        <f t="shared" si="23"/>
        <v>Yes</v>
      </c>
      <c r="T198" t="s">
        <v>1737</v>
      </c>
      <c r="U198" t="s">
        <v>237</v>
      </c>
      <c r="V198" t="s">
        <v>238</v>
      </c>
      <c r="W198" t="s">
        <v>239</v>
      </c>
      <c r="X198" t="s">
        <v>240</v>
      </c>
      <c r="Y198" t="s">
        <v>241</v>
      </c>
      <c r="Z198" t="s">
        <v>1738</v>
      </c>
      <c r="AA198" t="s">
        <v>1739</v>
      </c>
    </row>
    <row r="199" spans="1:27" x14ac:dyDescent="0.3">
      <c r="A199" t="s">
        <v>1740</v>
      </c>
      <c r="B199" t="s">
        <v>1741</v>
      </c>
      <c r="C199" t="str">
        <f t="shared" si="18"/>
        <v>MI</v>
      </c>
      <c r="D199" t="s">
        <v>170</v>
      </c>
      <c r="E199" t="str">
        <f>IFERROR(LEFT(Table1[[#This Row],[category]],FIND("|",Table1[[#This Row],[category]])-1),Table1[[#This Row],[category]])</f>
        <v>Electronics</v>
      </c>
      <c r="F199" t="str">
        <f>IFERROR(MID(Table1[[#This Row],[category]],FIND("|",Table1[[#This Row],[category]])+1,50),"N/A")</f>
        <v>HomeTheater,TV&amp;Video|Televisions|SmartTelevisions</v>
      </c>
      <c r="G199" s="5">
        <v>24999</v>
      </c>
      <c r="H199" s="5" t="str">
        <f t="shared" si="19"/>
        <v>Premium (&gt;2000)</v>
      </c>
      <c r="I199" s="5">
        <v>35999</v>
      </c>
      <c r="J199" s="5">
        <f>Table1[[#This Row],[actual_price]]-Table1[[#This Row],[discounted_price]]</f>
        <v>11000</v>
      </c>
      <c r="K199" s="12">
        <f t="shared" si="20"/>
        <v>0.30556404344565125</v>
      </c>
      <c r="L199" s="13">
        <v>0.31</v>
      </c>
      <c r="M199" s="1" t="str">
        <f t="shared" si="21"/>
        <v>Moderate (25-49%)</v>
      </c>
      <c r="N199">
        <v>4.2</v>
      </c>
      <c r="O199" t="str">
        <f>IF(Table1[[#This Row],[rating]]&gt;=4.5,"Excellent",IF(Table1[[#This Row],[rating]]&gt;=4,"Good",IF(Table1[[#This Row],[rating]]&gt;=3.5,"Average","Below Average")))</f>
        <v>Good</v>
      </c>
      <c r="P199" t="str">
        <f t="shared" si="22"/>
        <v>⭐⭐⭐⭐ Good</v>
      </c>
      <c r="Q199" s="2">
        <v>32840</v>
      </c>
      <c r="R199" s="4" t="str">
        <f>IF(Table1[[#This Row],[rating_count]]&gt;=10000,"High Volume",IF(Table1[[#This Row],[rating_count]]&gt;=1000,"Medium Volume","Low Volume"))</f>
        <v>High Volume</v>
      </c>
      <c r="S199" s="4" t="str">
        <f t="shared" si="23"/>
        <v>Yes</v>
      </c>
      <c r="T199" t="s">
        <v>954</v>
      </c>
      <c r="U199" t="s">
        <v>172</v>
      </c>
      <c r="V199" t="s">
        <v>173</v>
      </c>
      <c r="W199" t="s">
        <v>174</v>
      </c>
      <c r="X199" t="s">
        <v>175</v>
      </c>
      <c r="Y199" t="s">
        <v>1742</v>
      </c>
      <c r="Z199" t="s">
        <v>1743</v>
      </c>
      <c r="AA199" t="s">
        <v>1744</v>
      </c>
    </row>
    <row r="200" spans="1:27" x14ac:dyDescent="0.3">
      <c r="A200" t="s">
        <v>1745</v>
      </c>
      <c r="B200" t="s">
        <v>1746</v>
      </c>
      <c r="C200" t="str">
        <f t="shared" si="18"/>
        <v>Belkin</v>
      </c>
      <c r="D200" t="s">
        <v>18</v>
      </c>
      <c r="E200" t="str">
        <f>IFERROR(LEFT(Table1[[#This Row],[category]],FIND("|",Table1[[#This Row],[category]])-1),Table1[[#This Row],[category]])</f>
        <v>Computers&amp;Accessories</v>
      </c>
      <c r="F200" t="str">
        <f>IFERROR(MID(Table1[[#This Row],[category]],FIND("|",Table1[[#This Row],[category]])+1,50),"N/A")</f>
        <v>Accessories&amp;Peripherals|Cables&amp;Accessories|Cables|</v>
      </c>
      <c r="G200" s="5">
        <v>999</v>
      </c>
      <c r="H200" s="5" t="str">
        <f t="shared" si="19"/>
        <v>Mid-Range (501-2000)</v>
      </c>
      <c r="I200" s="5">
        <v>1699</v>
      </c>
      <c r="J200" s="5">
        <f>Table1[[#This Row],[actual_price]]-Table1[[#This Row],[discounted_price]]</f>
        <v>700</v>
      </c>
      <c r="K200" s="12">
        <f t="shared" si="20"/>
        <v>0.41200706297822248</v>
      </c>
      <c r="L200" s="13">
        <v>0.41</v>
      </c>
      <c r="M200" s="1" t="str">
        <f t="shared" si="21"/>
        <v>Moderate (25-49%)</v>
      </c>
      <c r="N200">
        <v>4.4000000000000004</v>
      </c>
      <c r="O200" t="str">
        <f>IF(Table1[[#This Row],[rating]]&gt;=4.5,"Excellent",IF(Table1[[#This Row],[rating]]&gt;=4,"Good",IF(Table1[[#This Row],[rating]]&gt;=3.5,"Average","Below Average")))</f>
        <v>Good</v>
      </c>
      <c r="P200" t="str">
        <f t="shared" si="22"/>
        <v>⭐⭐⭐⭐ Good</v>
      </c>
      <c r="Q200" s="2">
        <v>7318</v>
      </c>
      <c r="R200" s="4" t="str">
        <f>IF(Table1[[#This Row],[rating_count]]&gt;=10000,"High Volume",IF(Table1[[#This Row],[rating_count]]&gt;=1000,"Medium Volume","Low Volume"))</f>
        <v>Medium Volume</v>
      </c>
      <c r="S200" s="4" t="str">
        <f t="shared" si="23"/>
        <v>Yes</v>
      </c>
      <c r="T200" t="s">
        <v>1747</v>
      </c>
      <c r="U200" t="s">
        <v>1748</v>
      </c>
      <c r="V200" t="s">
        <v>1749</v>
      </c>
      <c r="W200" t="s">
        <v>1750</v>
      </c>
      <c r="X200" t="s">
        <v>1751</v>
      </c>
      <c r="Y200" t="s">
        <v>1752</v>
      </c>
      <c r="Z200" t="s">
        <v>1753</v>
      </c>
      <c r="AA200" t="s">
        <v>1754</v>
      </c>
    </row>
    <row r="201" spans="1:27" x14ac:dyDescent="0.3">
      <c r="A201" t="s">
        <v>1755</v>
      </c>
      <c r="B201" t="s">
        <v>1756</v>
      </c>
      <c r="C201" t="str">
        <f t="shared" si="18"/>
        <v>Time</v>
      </c>
      <c r="D201" t="s">
        <v>18</v>
      </c>
      <c r="E201" t="str">
        <f>IFERROR(LEFT(Table1[[#This Row],[category]],FIND("|",Table1[[#This Row],[category]])-1),Table1[[#This Row],[category]])</f>
        <v>Computers&amp;Accessories</v>
      </c>
      <c r="F201" t="str">
        <f>IFERROR(MID(Table1[[#This Row],[category]],FIND("|",Table1[[#This Row],[category]])+1,50),"N/A")</f>
        <v>Accessories&amp;Peripherals|Cables&amp;Accessories|Cables|</v>
      </c>
      <c r="G201" s="5">
        <v>225</v>
      </c>
      <c r="H201" s="5" t="str">
        <f t="shared" si="19"/>
        <v>Economy (201-500)</v>
      </c>
      <c r="I201" s="5">
        <v>499</v>
      </c>
      <c r="J201" s="5">
        <f>Table1[[#This Row],[actual_price]]-Table1[[#This Row],[discounted_price]]</f>
        <v>274</v>
      </c>
      <c r="K201" s="12">
        <f t="shared" si="20"/>
        <v>0.54909819639278556</v>
      </c>
      <c r="L201" s="13">
        <v>0.55000000000000004</v>
      </c>
      <c r="M201" s="1" t="str">
        <f t="shared" si="21"/>
        <v>High (50-69%)</v>
      </c>
      <c r="N201">
        <v>4.0999999999999996</v>
      </c>
      <c r="O201" t="str">
        <f>IF(Table1[[#This Row],[rating]]&gt;=4.5,"Excellent",IF(Table1[[#This Row],[rating]]&gt;=4,"Good",IF(Table1[[#This Row],[rating]]&gt;=3.5,"Average","Below Average")))</f>
        <v>Good</v>
      </c>
      <c r="P201" t="str">
        <f t="shared" si="22"/>
        <v>⭐⭐⭐⭐ Good</v>
      </c>
      <c r="Q201">
        <v>789</v>
      </c>
      <c r="R201" s="4" t="str">
        <f>IF(Table1[[#This Row],[rating_count]]&gt;=10000,"High Volume",IF(Table1[[#This Row],[rating_count]]&gt;=1000,"Medium Volume","Low Volume"))</f>
        <v>Low Volume</v>
      </c>
      <c r="S201" s="4" t="str">
        <f t="shared" si="23"/>
        <v>Yes</v>
      </c>
      <c r="T201" t="s">
        <v>1757</v>
      </c>
      <c r="U201" t="s">
        <v>1758</v>
      </c>
      <c r="V201" t="s">
        <v>1759</v>
      </c>
      <c r="W201" t="s">
        <v>1760</v>
      </c>
      <c r="X201" t="s">
        <v>1761</v>
      </c>
      <c r="Y201" t="s">
        <v>1762</v>
      </c>
      <c r="Z201" t="s">
        <v>1763</v>
      </c>
      <c r="AA201" t="s">
        <v>1764</v>
      </c>
    </row>
    <row r="202" spans="1:27" x14ac:dyDescent="0.3">
      <c r="A202" t="s">
        <v>1765</v>
      </c>
      <c r="B202" t="s">
        <v>1766</v>
      </c>
      <c r="C202" t="str">
        <f t="shared" si="18"/>
        <v>Caldipree</v>
      </c>
      <c r="D202" t="s">
        <v>467</v>
      </c>
      <c r="E202" t="str">
        <f>IFERROR(LEFT(Table1[[#This Row],[category]],FIND("|",Table1[[#This Row],[category]])-1),Table1[[#This Row],[category]])</f>
        <v>Electronics</v>
      </c>
      <c r="F202" t="str">
        <f>IFERROR(MID(Table1[[#This Row],[category]],FIND("|",Table1[[#This Row],[category]])+1,50),"N/A")</f>
        <v>HomeTheater,TV&amp;Video|Accessories|RemoteControls</v>
      </c>
      <c r="G202" s="5">
        <v>547</v>
      </c>
      <c r="H202" s="5" t="str">
        <f t="shared" si="19"/>
        <v>Mid-Range (501-2000)</v>
      </c>
      <c r="I202" s="5">
        <v>2999</v>
      </c>
      <c r="J202" s="5">
        <f>Table1[[#This Row],[actual_price]]-Table1[[#This Row],[discounted_price]]</f>
        <v>2452</v>
      </c>
      <c r="K202" s="12">
        <f t="shared" si="20"/>
        <v>0.81760586862287432</v>
      </c>
      <c r="L202" s="13">
        <v>0.82</v>
      </c>
      <c r="M202" s="1" t="str">
        <f t="shared" si="21"/>
        <v>Very High (70-100%)</v>
      </c>
      <c r="N202">
        <v>4.3</v>
      </c>
      <c r="O202" t="str">
        <f>IF(Table1[[#This Row],[rating]]&gt;=4.5,"Excellent",IF(Table1[[#This Row],[rating]]&gt;=4,"Good",IF(Table1[[#This Row],[rating]]&gt;=3.5,"Average","Below Average")))</f>
        <v>Good</v>
      </c>
      <c r="P202" t="str">
        <f t="shared" si="22"/>
        <v>⭐⭐⭐⭐ Good</v>
      </c>
      <c r="Q202">
        <v>407</v>
      </c>
      <c r="R202" s="4" t="str">
        <f>IF(Table1[[#This Row],[rating_count]]&gt;=10000,"High Volume",IF(Table1[[#This Row],[rating_count]]&gt;=1000,"Medium Volume","Low Volume"))</f>
        <v>Low Volume</v>
      </c>
      <c r="S202" s="4" t="str">
        <f t="shared" si="23"/>
        <v>No</v>
      </c>
      <c r="T202" t="s">
        <v>1767</v>
      </c>
      <c r="U202" t="s">
        <v>1768</v>
      </c>
      <c r="V202" t="s">
        <v>1769</v>
      </c>
      <c r="W202" t="s">
        <v>1770</v>
      </c>
      <c r="X202" t="s">
        <v>1771</v>
      </c>
      <c r="Y202" t="s">
        <v>1772</v>
      </c>
      <c r="Z202" t="s">
        <v>1773</v>
      </c>
      <c r="AA202" t="s">
        <v>1774</v>
      </c>
    </row>
    <row r="203" spans="1:27" x14ac:dyDescent="0.3">
      <c r="A203" t="s">
        <v>1775</v>
      </c>
      <c r="B203" t="s">
        <v>1776</v>
      </c>
      <c r="C203" t="str">
        <f t="shared" si="18"/>
        <v>Storite</v>
      </c>
      <c r="D203" t="s">
        <v>18</v>
      </c>
      <c r="E203" t="str">
        <f>IFERROR(LEFT(Table1[[#This Row],[category]],FIND("|",Table1[[#This Row],[category]])-1),Table1[[#This Row],[category]])</f>
        <v>Computers&amp;Accessories</v>
      </c>
      <c r="F203" t="str">
        <f>IFERROR(MID(Table1[[#This Row],[category]],FIND("|",Table1[[#This Row],[category]])+1,50),"N/A")</f>
        <v>Accessories&amp;Peripherals|Cables&amp;Accessories|Cables|</v>
      </c>
      <c r="G203" s="5">
        <v>259</v>
      </c>
      <c r="H203" s="5" t="str">
        <f t="shared" si="19"/>
        <v>Economy (201-500)</v>
      </c>
      <c r="I203" s="5">
        <v>699</v>
      </c>
      <c r="J203" s="5">
        <f>Table1[[#This Row],[actual_price]]-Table1[[#This Row],[discounted_price]]</f>
        <v>440</v>
      </c>
      <c r="K203" s="12">
        <f t="shared" si="20"/>
        <v>0.62947067238912735</v>
      </c>
      <c r="L203" s="13">
        <v>0.63</v>
      </c>
      <c r="M203" s="1" t="str">
        <f t="shared" si="21"/>
        <v>High (50-69%)</v>
      </c>
      <c r="N203">
        <v>3.8</v>
      </c>
      <c r="O203" t="str">
        <f>IF(Table1[[#This Row],[rating]]&gt;=4.5,"Excellent",IF(Table1[[#This Row],[rating]]&gt;=4,"Good",IF(Table1[[#This Row],[rating]]&gt;=3.5,"Average","Below Average")))</f>
        <v>Average</v>
      </c>
      <c r="P203" t="str">
        <f t="shared" si="22"/>
        <v>⭐⭐⭐ Average</v>
      </c>
      <c r="Q203" s="2">
        <v>2399</v>
      </c>
      <c r="R203" s="4" t="str">
        <f>IF(Table1[[#This Row],[rating_count]]&gt;=10000,"High Volume",IF(Table1[[#This Row],[rating_count]]&gt;=1000,"Medium Volume","Low Volume"))</f>
        <v>Medium Volume</v>
      </c>
      <c r="S203" s="4" t="str">
        <f t="shared" si="23"/>
        <v>Yes</v>
      </c>
      <c r="T203" t="s">
        <v>1777</v>
      </c>
      <c r="U203" t="s">
        <v>1778</v>
      </c>
      <c r="V203" t="s">
        <v>1779</v>
      </c>
      <c r="W203" t="s">
        <v>1780</v>
      </c>
      <c r="X203" t="s">
        <v>1781</v>
      </c>
      <c r="Y203" t="s">
        <v>1782</v>
      </c>
      <c r="Z203" t="s">
        <v>1783</v>
      </c>
      <c r="AA203" t="s">
        <v>1784</v>
      </c>
    </row>
    <row r="204" spans="1:27" x14ac:dyDescent="0.3">
      <c r="A204" t="s">
        <v>1785</v>
      </c>
      <c r="B204" t="s">
        <v>1786</v>
      </c>
      <c r="C204" t="str">
        <f t="shared" si="18"/>
        <v>Universal</v>
      </c>
      <c r="D204" t="s">
        <v>467</v>
      </c>
      <c r="E204" t="str">
        <f>IFERROR(LEFT(Table1[[#This Row],[category]],FIND("|",Table1[[#This Row],[category]])-1),Table1[[#This Row],[category]])</f>
        <v>Electronics</v>
      </c>
      <c r="F204" t="str">
        <f>IFERROR(MID(Table1[[#This Row],[category]],FIND("|",Table1[[#This Row],[category]])+1,50),"N/A")</f>
        <v>HomeTheater,TV&amp;Video|Accessories|RemoteControls</v>
      </c>
      <c r="G204" s="5">
        <v>239</v>
      </c>
      <c r="H204" s="5" t="str">
        <f t="shared" si="19"/>
        <v>Economy (201-500)</v>
      </c>
      <c r="I204" s="5">
        <v>699</v>
      </c>
      <c r="J204" s="5">
        <f>Table1[[#This Row],[actual_price]]-Table1[[#This Row],[discounted_price]]</f>
        <v>460</v>
      </c>
      <c r="K204" s="12">
        <f t="shared" si="20"/>
        <v>0.65808297567954221</v>
      </c>
      <c r="L204" s="13">
        <v>0.66</v>
      </c>
      <c r="M204" s="1" t="str">
        <f t="shared" si="21"/>
        <v>High (50-69%)</v>
      </c>
      <c r="N204">
        <v>4.4000000000000004</v>
      </c>
      <c r="O204" t="str">
        <f>IF(Table1[[#This Row],[rating]]&gt;=4.5,"Excellent",IF(Table1[[#This Row],[rating]]&gt;=4,"Good",IF(Table1[[#This Row],[rating]]&gt;=3.5,"Average","Below Average")))</f>
        <v>Good</v>
      </c>
      <c r="P204" t="str">
        <f t="shared" si="22"/>
        <v>⭐⭐⭐⭐ Good</v>
      </c>
      <c r="Q204" s="2">
        <v>2640</v>
      </c>
      <c r="R204" s="4" t="str">
        <f>IF(Table1[[#This Row],[rating_count]]&gt;=10000,"High Volume",IF(Table1[[#This Row],[rating_count]]&gt;=1000,"Medium Volume","Low Volume"))</f>
        <v>Medium Volume</v>
      </c>
      <c r="S204" s="4" t="str">
        <f t="shared" si="23"/>
        <v>Yes</v>
      </c>
      <c r="T204" t="s">
        <v>1787</v>
      </c>
      <c r="U204" t="s">
        <v>1788</v>
      </c>
      <c r="V204" t="s">
        <v>1789</v>
      </c>
      <c r="W204" t="s">
        <v>1790</v>
      </c>
      <c r="X204" t="s">
        <v>1791</v>
      </c>
      <c r="Y204" t="s">
        <v>1792</v>
      </c>
      <c r="Z204" t="s">
        <v>1793</v>
      </c>
      <c r="AA204" t="s">
        <v>1794</v>
      </c>
    </row>
    <row r="205" spans="1:27" x14ac:dyDescent="0.3">
      <c r="A205" t="s">
        <v>1795</v>
      </c>
      <c r="B205" t="s">
        <v>1796</v>
      </c>
      <c r="C205" t="str">
        <f t="shared" si="18"/>
        <v>Cotbolt</v>
      </c>
      <c r="D205" t="s">
        <v>467</v>
      </c>
      <c r="E205" t="str">
        <f>IFERROR(LEFT(Table1[[#This Row],[category]],FIND("|",Table1[[#This Row],[category]])-1),Table1[[#This Row],[category]])</f>
        <v>Electronics</v>
      </c>
      <c r="F205" t="str">
        <f>IFERROR(MID(Table1[[#This Row],[category]],FIND("|",Table1[[#This Row],[category]])+1,50),"N/A")</f>
        <v>HomeTheater,TV&amp;Video|Accessories|RemoteControls</v>
      </c>
      <c r="G205" s="5">
        <v>349</v>
      </c>
      <c r="H205" s="5" t="str">
        <f t="shared" si="19"/>
        <v>Economy (201-500)</v>
      </c>
      <c r="I205" s="5">
        <v>999</v>
      </c>
      <c r="J205" s="5">
        <f>Table1[[#This Row],[actual_price]]-Table1[[#This Row],[discounted_price]]</f>
        <v>650</v>
      </c>
      <c r="K205" s="12">
        <f t="shared" si="20"/>
        <v>0.65065065065065064</v>
      </c>
      <c r="L205" s="13">
        <v>0.65</v>
      </c>
      <c r="M205" s="1" t="str">
        <f t="shared" si="21"/>
        <v>High (50-69%)</v>
      </c>
      <c r="N205">
        <v>4</v>
      </c>
      <c r="O205" t="str">
        <f>IF(Table1[[#This Row],[rating]]&gt;=4.5,"Excellent",IF(Table1[[#This Row],[rating]]&gt;=4,"Good",IF(Table1[[#This Row],[rating]]&gt;=3.5,"Average","Below Average")))</f>
        <v>Good</v>
      </c>
      <c r="P205" t="str">
        <f t="shared" si="22"/>
        <v>⭐⭐⭐⭐ Good</v>
      </c>
      <c r="Q205">
        <v>839</v>
      </c>
      <c r="R205" s="4" t="str">
        <f>IF(Table1[[#This Row],[rating_count]]&gt;=10000,"High Volume",IF(Table1[[#This Row],[rating_count]]&gt;=1000,"Medium Volume","Low Volume"))</f>
        <v>Low Volume</v>
      </c>
      <c r="S205" s="4" t="str">
        <f t="shared" si="23"/>
        <v>Yes</v>
      </c>
      <c r="T205" t="s">
        <v>1797</v>
      </c>
      <c r="U205" t="s">
        <v>1798</v>
      </c>
      <c r="V205" t="s">
        <v>1799</v>
      </c>
      <c r="W205" t="s">
        <v>1800</v>
      </c>
      <c r="X205" t="s">
        <v>1801</v>
      </c>
      <c r="Y205" t="s">
        <v>1802</v>
      </c>
      <c r="Z205" t="s">
        <v>1803</v>
      </c>
      <c r="AA205" t="s">
        <v>1804</v>
      </c>
    </row>
    <row r="206" spans="1:27" x14ac:dyDescent="0.3">
      <c r="A206" t="s">
        <v>1805</v>
      </c>
      <c r="B206" t="s">
        <v>1806</v>
      </c>
      <c r="C206" t="str">
        <f t="shared" si="18"/>
        <v>BlueRigger</v>
      </c>
      <c r="D206" t="s">
        <v>130</v>
      </c>
      <c r="E206" t="str">
        <f>IFERROR(LEFT(Table1[[#This Row],[category]],FIND("|",Table1[[#This Row],[category]])-1),Table1[[#This Row],[category]])</f>
        <v>Electronics</v>
      </c>
      <c r="F206" t="str">
        <f>IFERROR(MID(Table1[[#This Row],[category]],FIND("|",Table1[[#This Row],[category]])+1,50),"N/A")</f>
        <v>HomeTheater,TV&amp;Video|Accessories|Cables|HDMICables</v>
      </c>
      <c r="G206" s="5">
        <v>467</v>
      </c>
      <c r="H206" s="5" t="str">
        <f t="shared" si="19"/>
        <v>Economy (201-500)</v>
      </c>
      <c r="I206" s="5">
        <v>599</v>
      </c>
      <c r="J206" s="5">
        <f>Table1[[#This Row],[actual_price]]-Table1[[#This Row],[discounted_price]]</f>
        <v>132</v>
      </c>
      <c r="K206" s="12">
        <f t="shared" si="20"/>
        <v>0.22036727879799667</v>
      </c>
      <c r="L206" s="13">
        <v>0.22</v>
      </c>
      <c r="M206" s="1" t="str">
        <f t="shared" si="21"/>
        <v>Minimal (0-24%)</v>
      </c>
      <c r="N206">
        <v>4.4000000000000004</v>
      </c>
      <c r="O206" t="str">
        <f>IF(Table1[[#This Row],[rating]]&gt;=4.5,"Excellent",IF(Table1[[#This Row],[rating]]&gt;=4,"Good",IF(Table1[[#This Row],[rating]]&gt;=3.5,"Average","Below Average")))</f>
        <v>Good</v>
      </c>
      <c r="P206" t="str">
        <f t="shared" si="22"/>
        <v>⭐⭐⭐⭐ Good</v>
      </c>
      <c r="Q206" s="2">
        <v>44054</v>
      </c>
      <c r="R206" s="4" t="str">
        <f>IF(Table1[[#This Row],[rating_count]]&gt;=10000,"High Volume",IF(Table1[[#This Row],[rating_count]]&gt;=1000,"Medium Volume","Low Volume"))</f>
        <v>High Volume</v>
      </c>
      <c r="S206" s="4" t="str">
        <f t="shared" si="23"/>
        <v>Yes</v>
      </c>
      <c r="T206" t="s">
        <v>1807</v>
      </c>
      <c r="U206" t="s">
        <v>1808</v>
      </c>
      <c r="V206" t="s">
        <v>1809</v>
      </c>
      <c r="W206" t="s">
        <v>1810</v>
      </c>
      <c r="X206" t="s">
        <v>1811</v>
      </c>
      <c r="Y206" t="s">
        <v>1812</v>
      </c>
      <c r="Z206" t="s">
        <v>1813</v>
      </c>
      <c r="AA206" t="s">
        <v>1814</v>
      </c>
    </row>
    <row r="207" spans="1:27" x14ac:dyDescent="0.3">
      <c r="A207" t="s">
        <v>1815</v>
      </c>
      <c r="B207" t="s">
        <v>1816</v>
      </c>
      <c r="C207" t="str">
        <f t="shared" si="18"/>
        <v>Amkette</v>
      </c>
      <c r="D207" t="s">
        <v>18</v>
      </c>
      <c r="E207" t="str">
        <f>IFERROR(LEFT(Table1[[#This Row],[category]],FIND("|",Table1[[#This Row],[category]])-1),Table1[[#This Row],[category]])</f>
        <v>Computers&amp;Accessories</v>
      </c>
      <c r="F207" t="str">
        <f>IFERROR(MID(Table1[[#This Row],[category]],FIND("|",Table1[[#This Row],[category]])+1,50),"N/A")</f>
        <v>Accessories&amp;Peripherals|Cables&amp;Accessories|Cables|</v>
      </c>
      <c r="G207" s="5">
        <v>449</v>
      </c>
      <c r="H207" s="5" t="str">
        <f t="shared" si="19"/>
        <v>Economy (201-500)</v>
      </c>
      <c r="I207" s="5">
        <v>599</v>
      </c>
      <c r="J207" s="5">
        <f>Table1[[#This Row],[actual_price]]-Table1[[#This Row],[discounted_price]]</f>
        <v>150</v>
      </c>
      <c r="K207" s="12">
        <f t="shared" si="20"/>
        <v>0.25041736227045075</v>
      </c>
      <c r="L207" s="13">
        <v>0.25</v>
      </c>
      <c r="M207" s="1" t="str">
        <f t="shared" si="21"/>
        <v>Moderate (25-49%)</v>
      </c>
      <c r="N207">
        <v>4</v>
      </c>
      <c r="O207" t="str">
        <f>IF(Table1[[#This Row],[rating]]&gt;=4.5,"Excellent",IF(Table1[[#This Row],[rating]]&gt;=4,"Good",IF(Table1[[#This Row],[rating]]&gt;=3.5,"Average","Below Average")))</f>
        <v>Good</v>
      </c>
      <c r="P207" t="str">
        <f t="shared" si="22"/>
        <v>⭐⭐⭐⭐ Good</v>
      </c>
      <c r="Q207" s="2">
        <v>3231</v>
      </c>
      <c r="R207" s="4" t="str">
        <f>IF(Table1[[#This Row],[rating_count]]&gt;=10000,"High Volume",IF(Table1[[#This Row],[rating_count]]&gt;=1000,"Medium Volume","Low Volume"))</f>
        <v>Medium Volume</v>
      </c>
      <c r="S207" s="4" t="str">
        <f t="shared" si="23"/>
        <v>Yes</v>
      </c>
      <c r="T207" t="s">
        <v>1817</v>
      </c>
      <c r="U207" t="s">
        <v>1818</v>
      </c>
      <c r="V207" t="s">
        <v>1819</v>
      </c>
      <c r="W207" t="s">
        <v>1820</v>
      </c>
      <c r="X207" t="s">
        <v>1821</v>
      </c>
      <c r="Y207" t="s">
        <v>1822</v>
      </c>
      <c r="Z207" t="s">
        <v>1823</v>
      </c>
      <c r="AA207" t="s">
        <v>1824</v>
      </c>
    </row>
    <row r="208" spans="1:27" x14ac:dyDescent="0.3">
      <c r="A208" t="s">
        <v>1825</v>
      </c>
      <c r="B208" t="s">
        <v>1826</v>
      </c>
      <c r="C208" t="str">
        <f t="shared" si="18"/>
        <v>TCL</v>
      </c>
      <c r="D208" t="s">
        <v>170</v>
      </c>
      <c r="E208" t="str">
        <f>IFERROR(LEFT(Table1[[#This Row],[category]],FIND("|",Table1[[#This Row],[category]])-1),Table1[[#This Row],[category]])</f>
        <v>Electronics</v>
      </c>
      <c r="F208" t="str">
        <f>IFERROR(MID(Table1[[#This Row],[category]],FIND("|",Table1[[#This Row],[category]])+1,50),"N/A")</f>
        <v>HomeTheater,TV&amp;Video|Televisions|SmartTelevisions</v>
      </c>
      <c r="G208" s="5">
        <v>11990</v>
      </c>
      <c r="H208" s="5" t="str">
        <f t="shared" si="19"/>
        <v>Premium (&gt;2000)</v>
      </c>
      <c r="I208" s="5">
        <v>31990</v>
      </c>
      <c r="J208" s="5">
        <f>Table1[[#This Row],[actual_price]]-Table1[[#This Row],[discounted_price]]</f>
        <v>20000</v>
      </c>
      <c r="K208" s="12">
        <f t="shared" si="20"/>
        <v>0.62519537355423571</v>
      </c>
      <c r="L208" s="13">
        <v>0.63</v>
      </c>
      <c r="M208" s="1" t="str">
        <f t="shared" si="21"/>
        <v>High (50-69%)</v>
      </c>
      <c r="N208">
        <v>4.2</v>
      </c>
      <c r="O208" t="str">
        <f>IF(Table1[[#This Row],[rating]]&gt;=4.5,"Excellent",IF(Table1[[#This Row],[rating]]&gt;=4,"Good",IF(Table1[[#This Row],[rating]]&gt;=3.5,"Average","Below Average")))</f>
        <v>Good</v>
      </c>
      <c r="P208" t="str">
        <f t="shared" si="22"/>
        <v>⭐⭐⭐⭐ Good</v>
      </c>
      <c r="Q208">
        <v>64</v>
      </c>
      <c r="R208" s="4" t="str">
        <f>IF(Table1[[#This Row],[rating_count]]&gt;=10000,"High Volume",IF(Table1[[#This Row],[rating_count]]&gt;=1000,"Medium Volume","Low Volume"))</f>
        <v>Low Volume</v>
      </c>
      <c r="S208" s="4" t="str">
        <f t="shared" si="23"/>
        <v>No</v>
      </c>
      <c r="T208" t="s">
        <v>735</v>
      </c>
      <c r="U208" t="s">
        <v>1827</v>
      </c>
      <c r="V208" t="s">
        <v>1828</v>
      </c>
      <c r="W208" t="s">
        <v>1829</v>
      </c>
      <c r="X208" t="s">
        <v>1830</v>
      </c>
      <c r="Y208" t="s">
        <v>1831</v>
      </c>
      <c r="Z208" t="s">
        <v>1832</v>
      </c>
      <c r="AA208" t="s">
        <v>1833</v>
      </c>
    </row>
    <row r="209" spans="1:27" x14ac:dyDescent="0.3">
      <c r="A209" t="s">
        <v>1834</v>
      </c>
      <c r="B209" t="s">
        <v>1835</v>
      </c>
      <c r="C209" t="str">
        <f t="shared" si="18"/>
        <v>POPIO</v>
      </c>
      <c r="D209" t="s">
        <v>18</v>
      </c>
      <c r="E209" t="str">
        <f>IFERROR(LEFT(Table1[[#This Row],[category]],FIND("|",Table1[[#This Row],[category]])-1),Table1[[#This Row],[category]])</f>
        <v>Computers&amp;Accessories</v>
      </c>
      <c r="F209" t="str">
        <f>IFERROR(MID(Table1[[#This Row],[category]],FIND("|",Table1[[#This Row],[category]])+1,50),"N/A")</f>
        <v>Accessories&amp;Peripherals|Cables&amp;Accessories|Cables|</v>
      </c>
      <c r="G209" s="5">
        <v>350</v>
      </c>
      <c r="H209" s="5" t="str">
        <f t="shared" si="19"/>
        <v>Economy (201-500)</v>
      </c>
      <c r="I209" s="5">
        <v>599</v>
      </c>
      <c r="J209" s="5">
        <f>Table1[[#This Row],[actual_price]]-Table1[[#This Row],[discounted_price]]</f>
        <v>249</v>
      </c>
      <c r="K209" s="12">
        <f t="shared" si="20"/>
        <v>0.41569282136894825</v>
      </c>
      <c r="L209" s="13">
        <v>0.42</v>
      </c>
      <c r="M209" s="1" t="str">
        <f t="shared" si="21"/>
        <v>Moderate (25-49%)</v>
      </c>
      <c r="N209">
        <v>3.9</v>
      </c>
      <c r="O209" t="str">
        <f>IF(Table1[[#This Row],[rating]]&gt;=4.5,"Excellent",IF(Table1[[#This Row],[rating]]&gt;=4,"Good",IF(Table1[[#This Row],[rating]]&gt;=3.5,"Average","Below Average")))</f>
        <v>Average</v>
      </c>
      <c r="P209" t="str">
        <f t="shared" si="22"/>
        <v>⭐⭐⭐ Average</v>
      </c>
      <c r="Q209" s="2">
        <v>8314</v>
      </c>
      <c r="R209" s="4" t="str">
        <f>IF(Table1[[#This Row],[rating_count]]&gt;=10000,"High Volume",IF(Table1[[#This Row],[rating_count]]&gt;=1000,"Medium Volume","Low Volume"))</f>
        <v>Medium Volume</v>
      </c>
      <c r="S209" s="4" t="str">
        <f t="shared" si="23"/>
        <v>Yes</v>
      </c>
      <c r="T209" t="s">
        <v>1836</v>
      </c>
      <c r="U209" t="s">
        <v>1837</v>
      </c>
      <c r="V209" t="s">
        <v>1838</v>
      </c>
      <c r="W209" t="s">
        <v>1839</v>
      </c>
      <c r="X209" t="s">
        <v>1840</v>
      </c>
      <c r="Y209" t="s">
        <v>1841</v>
      </c>
      <c r="Z209" t="s">
        <v>1842</v>
      </c>
      <c r="AA209" t="s">
        <v>1843</v>
      </c>
    </row>
    <row r="210" spans="1:27" x14ac:dyDescent="0.3">
      <c r="A210" t="s">
        <v>1844</v>
      </c>
      <c r="B210" t="s">
        <v>1845</v>
      </c>
      <c r="C210" t="str">
        <f t="shared" si="18"/>
        <v>MYVN</v>
      </c>
      <c r="D210" t="s">
        <v>18</v>
      </c>
      <c r="E210" t="str">
        <f>IFERROR(LEFT(Table1[[#This Row],[category]],FIND("|",Table1[[#This Row],[category]])-1),Table1[[#This Row],[category]])</f>
        <v>Computers&amp;Accessories</v>
      </c>
      <c r="F210" t="str">
        <f>IFERROR(MID(Table1[[#This Row],[category]],FIND("|",Table1[[#This Row],[category]])+1,50),"N/A")</f>
        <v>Accessories&amp;Peripherals|Cables&amp;Accessories|Cables|</v>
      </c>
      <c r="G210" s="5">
        <v>252</v>
      </c>
      <c r="H210" s="5" t="str">
        <f t="shared" si="19"/>
        <v>Economy (201-500)</v>
      </c>
      <c r="I210" s="5">
        <v>999</v>
      </c>
      <c r="J210" s="5">
        <f>Table1[[#This Row],[actual_price]]-Table1[[#This Row],[discounted_price]]</f>
        <v>747</v>
      </c>
      <c r="K210" s="12">
        <f t="shared" si="20"/>
        <v>0.74774774774774777</v>
      </c>
      <c r="L210" s="13">
        <v>0.75</v>
      </c>
      <c r="M210" s="1" t="str">
        <f t="shared" si="21"/>
        <v>Very High (70-100%)</v>
      </c>
      <c r="N210">
        <v>3.7</v>
      </c>
      <c r="O210" t="str">
        <f>IF(Table1[[#This Row],[rating]]&gt;=4.5,"Excellent",IF(Table1[[#This Row],[rating]]&gt;=4,"Good",IF(Table1[[#This Row],[rating]]&gt;=3.5,"Average","Below Average")))</f>
        <v>Average</v>
      </c>
      <c r="P210" t="str">
        <f t="shared" si="22"/>
        <v>⭐⭐⭐ Average</v>
      </c>
      <c r="Q210" s="2">
        <v>2249</v>
      </c>
      <c r="R210" s="4" t="str">
        <f>IF(Table1[[#This Row],[rating_count]]&gt;=10000,"High Volume",IF(Table1[[#This Row],[rating_count]]&gt;=1000,"Medium Volume","Low Volume"))</f>
        <v>Medium Volume</v>
      </c>
      <c r="S210" s="4" t="str">
        <f t="shared" si="23"/>
        <v>Yes</v>
      </c>
      <c r="T210" t="s">
        <v>1846</v>
      </c>
      <c r="U210" t="s">
        <v>1847</v>
      </c>
      <c r="V210" t="s">
        <v>1848</v>
      </c>
      <c r="W210" t="s">
        <v>1849</v>
      </c>
      <c r="X210" t="s">
        <v>1850</v>
      </c>
      <c r="Y210" t="s">
        <v>1851</v>
      </c>
      <c r="Z210" t="s">
        <v>1852</v>
      </c>
      <c r="AA210" t="s">
        <v>1853</v>
      </c>
    </row>
    <row r="211" spans="1:27" x14ac:dyDescent="0.3">
      <c r="A211" t="s">
        <v>1854</v>
      </c>
      <c r="B211" t="s">
        <v>1855</v>
      </c>
      <c r="C211" t="str">
        <f t="shared" si="18"/>
        <v>Tata</v>
      </c>
      <c r="D211" t="s">
        <v>467</v>
      </c>
      <c r="E211" t="str">
        <f>IFERROR(LEFT(Table1[[#This Row],[category]],FIND("|",Table1[[#This Row],[category]])-1),Table1[[#This Row],[category]])</f>
        <v>Electronics</v>
      </c>
      <c r="F211" t="str">
        <f>IFERROR(MID(Table1[[#This Row],[category]],FIND("|",Table1[[#This Row],[category]])+1,50),"N/A")</f>
        <v>HomeTheater,TV&amp;Video|Accessories|RemoteControls</v>
      </c>
      <c r="G211" s="5">
        <v>204</v>
      </c>
      <c r="H211" s="5" t="str">
        <f t="shared" si="19"/>
        <v>Economy (201-500)</v>
      </c>
      <c r="I211" s="5">
        <v>599</v>
      </c>
      <c r="J211" s="5">
        <f>Table1[[#This Row],[actual_price]]-Table1[[#This Row],[discounted_price]]</f>
        <v>395</v>
      </c>
      <c r="K211" s="12">
        <f t="shared" si="20"/>
        <v>0.65943238731218701</v>
      </c>
      <c r="L211" s="13">
        <v>0.66</v>
      </c>
      <c r="M211" s="1" t="str">
        <f t="shared" si="21"/>
        <v>High (50-69%)</v>
      </c>
      <c r="N211">
        <v>3.6</v>
      </c>
      <c r="O211" t="str">
        <f>IF(Table1[[#This Row],[rating]]&gt;=4.5,"Excellent",IF(Table1[[#This Row],[rating]]&gt;=4,"Good",IF(Table1[[#This Row],[rating]]&gt;=3.5,"Average","Below Average")))</f>
        <v>Average</v>
      </c>
      <c r="P211" t="str">
        <f t="shared" si="22"/>
        <v>⭐⭐⭐ Average</v>
      </c>
      <c r="Q211">
        <v>339</v>
      </c>
      <c r="R211" s="4" t="str">
        <f>IF(Table1[[#This Row],[rating_count]]&gt;=10000,"High Volume",IF(Table1[[#This Row],[rating_count]]&gt;=1000,"Medium Volume","Low Volume"))</f>
        <v>Low Volume</v>
      </c>
      <c r="S211" s="4" t="str">
        <f t="shared" si="23"/>
        <v>No</v>
      </c>
      <c r="T211" t="s">
        <v>1856</v>
      </c>
      <c r="U211" t="s">
        <v>1857</v>
      </c>
      <c r="V211" t="s">
        <v>1858</v>
      </c>
      <c r="W211" t="s">
        <v>1859</v>
      </c>
      <c r="X211" t="s">
        <v>1860</v>
      </c>
      <c r="Y211" t="s">
        <v>1861</v>
      </c>
      <c r="Z211" t="s">
        <v>1862</v>
      </c>
      <c r="AA211" t="s">
        <v>1863</v>
      </c>
    </row>
    <row r="212" spans="1:27" x14ac:dyDescent="0.3">
      <c r="A212" t="s">
        <v>1864</v>
      </c>
      <c r="B212" t="s">
        <v>1865</v>
      </c>
      <c r="C212" t="str">
        <f t="shared" si="18"/>
        <v>WZATCO</v>
      </c>
      <c r="D212" t="s">
        <v>1411</v>
      </c>
      <c r="E212" t="str">
        <f>IFERROR(LEFT(Table1[[#This Row],[category]],FIND("|",Table1[[#This Row],[category]])-1),Table1[[#This Row],[category]])</f>
        <v>Electronics</v>
      </c>
      <c r="F212" t="str">
        <f>IFERROR(MID(Table1[[#This Row],[category]],FIND("|",Table1[[#This Row],[category]])+1,50),"N/A")</f>
        <v>HomeTheater,TV&amp;Video|Projectors</v>
      </c>
      <c r="G212" s="5">
        <v>6490</v>
      </c>
      <c r="H212" s="5" t="str">
        <f t="shared" si="19"/>
        <v>Premium (&gt;2000)</v>
      </c>
      <c r="I212" s="5">
        <v>9990</v>
      </c>
      <c r="J212" s="5">
        <f>Table1[[#This Row],[actual_price]]-Table1[[#This Row],[discounted_price]]</f>
        <v>3500</v>
      </c>
      <c r="K212" s="12">
        <f t="shared" si="20"/>
        <v>0.35035035035035034</v>
      </c>
      <c r="L212" s="13">
        <v>0.35</v>
      </c>
      <c r="M212" s="1" t="str">
        <f t="shared" si="21"/>
        <v>Moderate (25-49%)</v>
      </c>
      <c r="N212">
        <v>4</v>
      </c>
      <c r="O212" t="str">
        <f>IF(Table1[[#This Row],[rating]]&gt;=4.5,"Excellent",IF(Table1[[#This Row],[rating]]&gt;=4,"Good",IF(Table1[[#This Row],[rating]]&gt;=3.5,"Average","Below Average")))</f>
        <v>Good</v>
      </c>
      <c r="P212" t="str">
        <f t="shared" si="22"/>
        <v>⭐⭐⭐⭐ Good</v>
      </c>
      <c r="Q212">
        <v>27</v>
      </c>
      <c r="R212" s="4" t="str">
        <f>IF(Table1[[#This Row],[rating_count]]&gt;=10000,"High Volume",IF(Table1[[#This Row],[rating_count]]&gt;=1000,"Medium Volume","Low Volume"))</f>
        <v>Low Volume</v>
      </c>
      <c r="S212" s="4" t="str">
        <f t="shared" si="23"/>
        <v>No</v>
      </c>
      <c r="T212" t="s">
        <v>1866</v>
      </c>
      <c r="U212" t="s">
        <v>1867</v>
      </c>
      <c r="V212" t="s">
        <v>1868</v>
      </c>
      <c r="W212" t="s">
        <v>1869</v>
      </c>
      <c r="X212" t="s">
        <v>1870</v>
      </c>
      <c r="Y212" t="s">
        <v>1871</v>
      </c>
      <c r="Z212" t="s">
        <v>1872</v>
      </c>
      <c r="AA212" t="s">
        <v>1873</v>
      </c>
    </row>
    <row r="213" spans="1:27" x14ac:dyDescent="0.3">
      <c r="A213" t="s">
        <v>1874</v>
      </c>
      <c r="B213" t="s">
        <v>1875</v>
      </c>
      <c r="C213" t="str">
        <f t="shared" si="18"/>
        <v>7SEVENÂ®</v>
      </c>
      <c r="D213" t="s">
        <v>467</v>
      </c>
      <c r="E213" t="str">
        <f>IFERROR(LEFT(Table1[[#This Row],[category]],FIND("|",Table1[[#This Row],[category]])-1),Table1[[#This Row],[category]])</f>
        <v>Electronics</v>
      </c>
      <c r="F213" t="str">
        <f>IFERROR(MID(Table1[[#This Row],[category]],FIND("|",Table1[[#This Row],[category]])+1,50),"N/A")</f>
        <v>HomeTheater,TV&amp;Video|Accessories|RemoteControls</v>
      </c>
      <c r="G213" s="5">
        <v>235</v>
      </c>
      <c r="H213" s="5" t="str">
        <f t="shared" si="19"/>
        <v>Economy (201-500)</v>
      </c>
      <c r="I213" s="5">
        <v>599</v>
      </c>
      <c r="J213" s="5">
        <f>Table1[[#This Row],[actual_price]]-Table1[[#This Row],[discounted_price]]</f>
        <v>364</v>
      </c>
      <c r="K213" s="12">
        <f t="shared" si="20"/>
        <v>0.60767946577629384</v>
      </c>
      <c r="L213" s="13">
        <v>0.61</v>
      </c>
      <c r="M213" s="1" t="str">
        <f t="shared" si="21"/>
        <v>High (50-69%)</v>
      </c>
      <c r="N213">
        <v>3.5</v>
      </c>
      <c r="O213" t="str">
        <f>IF(Table1[[#This Row],[rating]]&gt;=4.5,"Excellent",IF(Table1[[#This Row],[rating]]&gt;=4,"Good",IF(Table1[[#This Row],[rating]]&gt;=3.5,"Average","Below Average")))</f>
        <v>Average</v>
      </c>
      <c r="P213" t="str">
        <f t="shared" si="22"/>
        <v>⭐⭐ Below Avg</v>
      </c>
      <c r="Q213">
        <v>197</v>
      </c>
      <c r="R213" s="4" t="str">
        <f>IF(Table1[[#This Row],[rating_count]]&gt;=10000,"High Volume",IF(Table1[[#This Row],[rating_count]]&gt;=1000,"Medium Volume","Low Volume"))</f>
        <v>Low Volume</v>
      </c>
      <c r="S213" s="4" t="str">
        <f t="shared" si="23"/>
        <v>No</v>
      </c>
      <c r="T213" t="s">
        <v>1876</v>
      </c>
      <c r="U213" t="s">
        <v>1877</v>
      </c>
      <c r="V213" t="s">
        <v>1878</v>
      </c>
      <c r="W213" t="s">
        <v>1879</v>
      </c>
      <c r="X213" t="s">
        <v>1880</v>
      </c>
      <c r="Y213" t="s">
        <v>1881</v>
      </c>
      <c r="Z213" t="s">
        <v>1882</v>
      </c>
      <c r="AA213" t="s">
        <v>1883</v>
      </c>
    </row>
    <row r="214" spans="1:27" x14ac:dyDescent="0.3">
      <c r="A214" t="s">
        <v>1884</v>
      </c>
      <c r="B214" t="s">
        <v>1885</v>
      </c>
      <c r="C214" t="str">
        <f t="shared" si="18"/>
        <v>AmazonBasics</v>
      </c>
      <c r="D214" t="s">
        <v>18</v>
      </c>
      <c r="E214" t="str">
        <f>IFERROR(LEFT(Table1[[#This Row],[category]],FIND("|",Table1[[#This Row],[category]])-1),Table1[[#This Row],[category]])</f>
        <v>Computers&amp;Accessories</v>
      </c>
      <c r="F214" t="str">
        <f>IFERROR(MID(Table1[[#This Row],[category]],FIND("|",Table1[[#This Row],[category]])+1,50),"N/A")</f>
        <v>Accessories&amp;Peripherals|Cables&amp;Accessories|Cables|</v>
      </c>
      <c r="G214" s="5">
        <v>299</v>
      </c>
      <c r="H214" s="5" t="str">
        <f t="shared" si="19"/>
        <v>Economy (201-500)</v>
      </c>
      <c r="I214" s="5">
        <v>800</v>
      </c>
      <c r="J214" s="5">
        <f>Table1[[#This Row],[actual_price]]-Table1[[#This Row],[discounted_price]]</f>
        <v>501</v>
      </c>
      <c r="K214" s="12">
        <f t="shared" si="20"/>
        <v>0.62624999999999997</v>
      </c>
      <c r="L214" s="13">
        <v>0.63</v>
      </c>
      <c r="M214" s="1" t="str">
        <f t="shared" si="21"/>
        <v>High (50-69%)</v>
      </c>
      <c r="N214">
        <v>4.5</v>
      </c>
      <c r="O214" t="str">
        <f>IF(Table1[[#This Row],[rating]]&gt;=4.5,"Excellent",IF(Table1[[#This Row],[rating]]&gt;=4,"Good",IF(Table1[[#This Row],[rating]]&gt;=3.5,"Average","Below Average")))</f>
        <v>Excellent</v>
      </c>
      <c r="P214" t="str">
        <f t="shared" si="22"/>
        <v>⭐⭐⭐⭐⭐ Excellent</v>
      </c>
      <c r="Q214" s="2">
        <v>74977</v>
      </c>
      <c r="R214" s="4" t="str">
        <f>IF(Table1[[#This Row],[rating_count]]&gt;=10000,"High Volume",IF(Table1[[#This Row],[rating_count]]&gt;=1000,"Medium Volume","Low Volume"))</f>
        <v>High Volume</v>
      </c>
      <c r="S214" s="4" t="str">
        <f t="shared" si="23"/>
        <v>Yes</v>
      </c>
      <c r="T214" t="s">
        <v>1886</v>
      </c>
      <c r="U214" t="s">
        <v>307</v>
      </c>
      <c r="V214" t="s">
        <v>308</v>
      </c>
      <c r="W214" t="s">
        <v>309</v>
      </c>
      <c r="X214" t="s">
        <v>310</v>
      </c>
      <c r="Y214" t="s">
        <v>311</v>
      </c>
      <c r="Z214" t="s">
        <v>1887</v>
      </c>
      <c r="AA214" t="s">
        <v>1888</v>
      </c>
    </row>
    <row r="215" spans="1:27" x14ac:dyDescent="0.3">
      <c r="A215" t="s">
        <v>1889</v>
      </c>
      <c r="B215" t="s">
        <v>1890</v>
      </c>
      <c r="C215" t="str">
        <f t="shared" si="18"/>
        <v>Amazon</v>
      </c>
      <c r="D215" t="s">
        <v>18</v>
      </c>
      <c r="E215" t="str">
        <f>IFERROR(LEFT(Table1[[#This Row],[category]],FIND("|",Table1[[#This Row],[category]])-1),Table1[[#This Row],[category]])</f>
        <v>Computers&amp;Accessories</v>
      </c>
      <c r="F215" t="str">
        <f>IFERROR(MID(Table1[[#This Row],[category]],FIND("|",Table1[[#This Row],[category]])+1,50),"N/A")</f>
        <v>Accessories&amp;Peripherals|Cables&amp;Accessories|Cables|</v>
      </c>
      <c r="G215" s="5">
        <v>799</v>
      </c>
      <c r="H215" s="5" t="str">
        <f t="shared" si="19"/>
        <v>Mid-Range (501-2000)</v>
      </c>
      <c r="I215" s="5">
        <v>1999</v>
      </c>
      <c r="J215" s="5">
        <f>Table1[[#This Row],[actual_price]]-Table1[[#This Row],[discounted_price]]</f>
        <v>1200</v>
      </c>
      <c r="K215" s="12">
        <f t="shared" si="20"/>
        <v>0.60030015007503756</v>
      </c>
      <c r="L215" s="13">
        <v>0.6</v>
      </c>
      <c r="M215" s="1" t="str">
        <f t="shared" si="21"/>
        <v>High (50-69%)</v>
      </c>
      <c r="N215">
        <v>4.2</v>
      </c>
      <c r="O215" t="str">
        <f>IF(Table1[[#This Row],[rating]]&gt;=4.5,"Excellent",IF(Table1[[#This Row],[rating]]&gt;=4,"Good",IF(Table1[[#This Row],[rating]]&gt;=3.5,"Average","Below Average")))</f>
        <v>Good</v>
      </c>
      <c r="P215" t="str">
        <f t="shared" si="22"/>
        <v>⭐⭐⭐⭐ Good</v>
      </c>
      <c r="Q215" s="2">
        <v>8583</v>
      </c>
      <c r="R215" s="4" t="str">
        <f>IF(Table1[[#This Row],[rating_count]]&gt;=10000,"High Volume",IF(Table1[[#This Row],[rating_count]]&gt;=1000,"Medium Volume","Low Volume"))</f>
        <v>Medium Volume</v>
      </c>
      <c r="S215" s="4" t="str">
        <f t="shared" si="23"/>
        <v>Yes</v>
      </c>
      <c r="T215" t="s">
        <v>1891</v>
      </c>
      <c r="U215" t="s">
        <v>1892</v>
      </c>
      <c r="V215" t="s">
        <v>1893</v>
      </c>
      <c r="W215" t="s">
        <v>1894</v>
      </c>
      <c r="X215" t="s">
        <v>1895</v>
      </c>
      <c r="Y215" t="s">
        <v>1896</v>
      </c>
      <c r="Z215" t="s">
        <v>1897</v>
      </c>
      <c r="AA215" t="s">
        <v>1898</v>
      </c>
    </row>
    <row r="216" spans="1:27" x14ac:dyDescent="0.3">
      <c r="A216" t="s">
        <v>1899</v>
      </c>
      <c r="B216" t="s">
        <v>1900</v>
      </c>
      <c r="C216" t="str">
        <f t="shared" si="18"/>
        <v>Crypoâ„¢</v>
      </c>
      <c r="D216" t="s">
        <v>467</v>
      </c>
      <c r="E216" t="str">
        <f>IFERROR(LEFT(Table1[[#This Row],[category]],FIND("|",Table1[[#This Row],[category]])-1),Table1[[#This Row],[category]])</f>
        <v>Electronics</v>
      </c>
      <c r="F216" t="str">
        <f>IFERROR(MID(Table1[[#This Row],[category]],FIND("|",Table1[[#This Row],[category]])+1,50),"N/A")</f>
        <v>HomeTheater,TV&amp;Video|Accessories|RemoteControls</v>
      </c>
      <c r="G216" s="5">
        <v>299</v>
      </c>
      <c r="H216" s="5" t="str">
        <f t="shared" si="19"/>
        <v>Economy (201-500)</v>
      </c>
      <c r="I216" s="5">
        <v>999</v>
      </c>
      <c r="J216" s="5">
        <f>Table1[[#This Row],[actual_price]]-Table1[[#This Row],[discounted_price]]</f>
        <v>700</v>
      </c>
      <c r="K216" s="12">
        <f t="shared" si="20"/>
        <v>0.70070070070070067</v>
      </c>
      <c r="L216" s="13">
        <v>0.7</v>
      </c>
      <c r="M216" s="1" t="str">
        <f t="shared" si="21"/>
        <v>Very High (70-100%)</v>
      </c>
      <c r="N216">
        <v>3.8</v>
      </c>
      <c r="O216" t="str">
        <f>IF(Table1[[#This Row],[rating]]&gt;=4.5,"Excellent",IF(Table1[[#This Row],[rating]]&gt;=4,"Good",IF(Table1[[#This Row],[rating]]&gt;=3.5,"Average","Below Average")))</f>
        <v>Average</v>
      </c>
      <c r="P216" t="str">
        <f t="shared" si="22"/>
        <v>⭐⭐⭐ Average</v>
      </c>
      <c r="Q216">
        <v>928</v>
      </c>
      <c r="R216" s="4" t="str">
        <f>IF(Table1[[#This Row],[rating_count]]&gt;=10000,"High Volume",IF(Table1[[#This Row],[rating_count]]&gt;=1000,"Medium Volume","Low Volume"))</f>
        <v>Low Volume</v>
      </c>
      <c r="S216" s="4" t="str">
        <f t="shared" si="23"/>
        <v>Yes</v>
      </c>
      <c r="T216" t="s">
        <v>1901</v>
      </c>
      <c r="U216" t="s">
        <v>1902</v>
      </c>
      <c r="V216" t="s">
        <v>1903</v>
      </c>
      <c r="W216" t="s">
        <v>1904</v>
      </c>
      <c r="X216" t="s">
        <v>1905</v>
      </c>
      <c r="Y216" t="s">
        <v>1906</v>
      </c>
      <c r="Z216" t="s">
        <v>1907</v>
      </c>
      <c r="AA216" t="s">
        <v>1908</v>
      </c>
    </row>
    <row r="217" spans="1:27" x14ac:dyDescent="0.3">
      <c r="A217" t="s">
        <v>1909</v>
      </c>
      <c r="B217" t="s">
        <v>1910</v>
      </c>
      <c r="C217" t="str">
        <f t="shared" si="18"/>
        <v>Karbonn</v>
      </c>
      <c r="D217" t="s">
        <v>513</v>
      </c>
      <c r="E217" t="str">
        <f>IFERROR(LEFT(Table1[[#This Row],[category]],FIND("|",Table1[[#This Row],[category]])-1),Table1[[#This Row],[category]])</f>
        <v>Electronics</v>
      </c>
      <c r="F217" t="str">
        <f>IFERROR(MID(Table1[[#This Row],[category]],FIND("|",Table1[[#This Row],[category]])+1,50),"N/A")</f>
        <v>HomeTheater,TV&amp;Video|Televisions|StandardTelevisio</v>
      </c>
      <c r="G217" s="5">
        <v>6999</v>
      </c>
      <c r="H217" s="5" t="str">
        <f t="shared" si="19"/>
        <v>Premium (&gt;2000)</v>
      </c>
      <c r="I217" s="5">
        <v>16990</v>
      </c>
      <c r="J217" s="5">
        <f>Table1[[#This Row],[actual_price]]-Table1[[#This Row],[discounted_price]]</f>
        <v>9991</v>
      </c>
      <c r="K217" s="12">
        <f t="shared" si="20"/>
        <v>0.5880517951736316</v>
      </c>
      <c r="L217" s="13">
        <v>0.59</v>
      </c>
      <c r="M217" s="1" t="str">
        <f t="shared" si="21"/>
        <v>High (50-69%)</v>
      </c>
      <c r="N217">
        <v>3.8</v>
      </c>
      <c r="O217" t="str">
        <f>IF(Table1[[#This Row],[rating]]&gt;=4.5,"Excellent",IF(Table1[[#This Row],[rating]]&gt;=4,"Good",IF(Table1[[#This Row],[rating]]&gt;=3.5,"Average","Below Average")))</f>
        <v>Average</v>
      </c>
      <c r="P217" t="str">
        <f t="shared" si="22"/>
        <v>⭐⭐⭐ Average</v>
      </c>
      <c r="Q217">
        <v>110</v>
      </c>
      <c r="R217" s="4" t="str">
        <f>IF(Table1[[#This Row],[rating_count]]&gt;=10000,"High Volume",IF(Table1[[#This Row],[rating_count]]&gt;=1000,"Medium Volume","Low Volume"))</f>
        <v>Low Volume</v>
      </c>
      <c r="S217" s="4" t="str">
        <f t="shared" si="23"/>
        <v>No</v>
      </c>
      <c r="T217" t="s">
        <v>1911</v>
      </c>
      <c r="U217" t="s">
        <v>1912</v>
      </c>
      <c r="V217" t="s">
        <v>1913</v>
      </c>
      <c r="W217" t="s">
        <v>1914</v>
      </c>
      <c r="X217" t="s">
        <v>1915</v>
      </c>
      <c r="Y217" t="s">
        <v>1916</v>
      </c>
      <c r="Z217" t="s">
        <v>1917</v>
      </c>
      <c r="AA217" t="s">
        <v>1918</v>
      </c>
    </row>
    <row r="218" spans="1:27" x14ac:dyDescent="0.3">
      <c r="A218" t="s">
        <v>1919</v>
      </c>
      <c r="B218" t="s">
        <v>1920</v>
      </c>
      <c r="C218" t="str">
        <f t="shared" si="18"/>
        <v>OnePlus</v>
      </c>
      <c r="D218" t="s">
        <v>170</v>
      </c>
      <c r="E218" t="str">
        <f>IFERROR(LEFT(Table1[[#This Row],[category]],FIND("|",Table1[[#This Row],[category]])-1),Table1[[#This Row],[category]])</f>
        <v>Electronics</v>
      </c>
      <c r="F218" t="str">
        <f>IFERROR(MID(Table1[[#This Row],[category]],FIND("|",Table1[[#This Row],[category]])+1,50),"N/A")</f>
        <v>HomeTheater,TV&amp;Video|Televisions|SmartTelevisions</v>
      </c>
      <c r="G218" s="5">
        <v>42999</v>
      </c>
      <c r="H218" s="5" t="str">
        <f t="shared" si="19"/>
        <v>Premium (&gt;2000)</v>
      </c>
      <c r="I218" s="5">
        <v>59999</v>
      </c>
      <c r="J218" s="5">
        <f>Table1[[#This Row],[actual_price]]-Table1[[#This Row],[discounted_price]]</f>
        <v>17000</v>
      </c>
      <c r="K218" s="12">
        <f t="shared" si="20"/>
        <v>0.28333805563426057</v>
      </c>
      <c r="L218" s="13">
        <v>0.28000000000000003</v>
      </c>
      <c r="M218" s="1" t="str">
        <f t="shared" si="21"/>
        <v>Moderate (25-49%)</v>
      </c>
      <c r="N218">
        <v>4.0999999999999996</v>
      </c>
      <c r="O218" t="str">
        <f>IF(Table1[[#This Row],[rating]]&gt;=4.5,"Excellent",IF(Table1[[#This Row],[rating]]&gt;=4,"Good",IF(Table1[[#This Row],[rating]]&gt;=3.5,"Average","Below Average")))</f>
        <v>Good</v>
      </c>
      <c r="P218" t="str">
        <f t="shared" si="22"/>
        <v>⭐⭐⭐⭐ Good</v>
      </c>
      <c r="Q218" s="2">
        <v>6753</v>
      </c>
      <c r="R218" s="4" t="str">
        <f>IF(Table1[[#This Row],[rating_count]]&gt;=10000,"High Volume",IF(Table1[[#This Row],[rating_count]]&gt;=1000,"Medium Volume","Low Volume"))</f>
        <v>Medium Volume</v>
      </c>
      <c r="S218" s="4" t="str">
        <f t="shared" si="23"/>
        <v>Yes</v>
      </c>
      <c r="T218" t="s">
        <v>1921</v>
      </c>
      <c r="U218" t="s">
        <v>1922</v>
      </c>
      <c r="V218" t="s">
        <v>1923</v>
      </c>
      <c r="W218" t="s">
        <v>1924</v>
      </c>
      <c r="X218" t="s">
        <v>1925</v>
      </c>
      <c r="Y218" t="s">
        <v>1926</v>
      </c>
      <c r="Z218" t="s">
        <v>1927</v>
      </c>
      <c r="AA218" t="s">
        <v>1928</v>
      </c>
    </row>
    <row r="219" spans="1:27" x14ac:dyDescent="0.3">
      <c r="A219" t="s">
        <v>1929</v>
      </c>
      <c r="B219" t="s">
        <v>1930</v>
      </c>
      <c r="C219" t="str">
        <f t="shared" si="18"/>
        <v>Posh</v>
      </c>
      <c r="D219" t="s">
        <v>130</v>
      </c>
      <c r="E219" t="str">
        <f>IFERROR(LEFT(Table1[[#This Row],[category]],FIND("|",Table1[[#This Row],[category]])-1),Table1[[#This Row],[category]])</f>
        <v>Electronics</v>
      </c>
      <c r="F219" t="str">
        <f>IFERROR(MID(Table1[[#This Row],[category]],FIND("|",Table1[[#This Row],[category]])+1,50),"N/A")</f>
        <v>HomeTheater,TV&amp;Video|Accessories|Cables|HDMICables</v>
      </c>
      <c r="G219" s="5">
        <v>173</v>
      </c>
      <c r="H219" s="5" t="str">
        <f t="shared" si="19"/>
        <v>Budget (≤200)</v>
      </c>
      <c r="I219" s="5">
        <v>999</v>
      </c>
      <c r="J219" s="5">
        <f>Table1[[#This Row],[actual_price]]-Table1[[#This Row],[discounted_price]]</f>
        <v>826</v>
      </c>
      <c r="K219" s="12">
        <f t="shared" si="20"/>
        <v>0.82682682682682684</v>
      </c>
      <c r="L219" s="13">
        <v>0.83</v>
      </c>
      <c r="M219" s="1" t="str">
        <f t="shared" si="21"/>
        <v>Very High (70-100%)</v>
      </c>
      <c r="N219">
        <v>4.3</v>
      </c>
      <c r="O219" t="str">
        <f>IF(Table1[[#This Row],[rating]]&gt;=4.5,"Excellent",IF(Table1[[#This Row],[rating]]&gt;=4,"Good",IF(Table1[[#This Row],[rating]]&gt;=3.5,"Average","Below Average")))</f>
        <v>Good</v>
      </c>
      <c r="P219" t="str">
        <f t="shared" si="22"/>
        <v>⭐⭐⭐⭐ Good</v>
      </c>
      <c r="Q219" s="2">
        <v>1237</v>
      </c>
      <c r="R219" s="4" t="str">
        <f>IF(Table1[[#This Row],[rating_count]]&gt;=10000,"High Volume",IF(Table1[[#This Row],[rating_count]]&gt;=1000,"Medium Volume","Low Volume"))</f>
        <v>Medium Volume</v>
      </c>
      <c r="S219" s="4" t="str">
        <f t="shared" si="23"/>
        <v>Yes</v>
      </c>
      <c r="T219" t="s">
        <v>1931</v>
      </c>
      <c r="U219" t="s">
        <v>1932</v>
      </c>
      <c r="V219" t="s">
        <v>1933</v>
      </c>
      <c r="W219" t="s">
        <v>1934</v>
      </c>
      <c r="X219" t="s">
        <v>1935</v>
      </c>
      <c r="Y219" t="s">
        <v>1936</v>
      </c>
      <c r="Z219" t="s">
        <v>1937</v>
      </c>
      <c r="AA219" t="s">
        <v>1938</v>
      </c>
    </row>
    <row r="220" spans="1:27" x14ac:dyDescent="0.3">
      <c r="A220" t="s">
        <v>1939</v>
      </c>
      <c r="B220" t="s">
        <v>1940</v>
      </c>
      <c r="C220" t="str">
        <f t="shared" si="18"/>
        <v>Amazon</v>
      </c>
      <c r="D220" t="s">
        <v>1941</v>
      </c>
      <c r="E220" t="str">
        <f>IFERROR(LEFT(Table1[[#This Row],[category]],FIND("|",Table1[[#This Row],[category]])-1),Table1[[#This Row],[category]])</f>
        <v>Electronics</v>
      </c>
      <c r="F220" t="str">
        <f>IFERROR(MID(Table1[[#This Row],[category]],FIND("|",Table1[[#This Row],[category]])+1,50),"N/A")</f>
        <v>HomeAudio|Accessories|Adapters</v>
      </c>
      <c r="G220" s="5">
        <v>209</v>
      </c>
      <c r="H220" s="5" t="str">
        <f t="shared" si="19"/>
        <v>Economy (201-500)</v>
      </c>
      <c r="I220" s="5">
        <v>600</v>
      </c>
      <c r="J220" s="5">
        <f>Table1[[#This Row],[actual_price]]-Table1[[#This Row],[discounted_price]]</f>
        <v>391</v>
      </c>
      <c r="K220" s="12">
        <f t="shared" si="20"/>
        <v>0.65166666666666662</v>
      </c>
      <c r="L220" s="13">
        <v>0.65</v>
      </c>
      <c r="M220" s="1" t="str">
        <f t="shared" si="21"/>
        <v>High (50-69%)</v>
      </c>
      <c r="N220">
        <v>4.4000000000000004</v>
      </c>
      <c r="O220" t="str">
        <f>IF(Table1[[#This Row],[rating]]&gt;=4.5,"Excellent",IF(Table1[[#This Row],[rating]]&gt;=4,"Good",IF(Table1[[#This Row],[rating]]&gt;=3.5,"Average","Below Average")))</f>
        <v>Good</v>
      </c>
      <c r="P220" t="str">
        <f t="shared" si="22"/>
        <v>⭐⭐⭐⭐ Good</v>
      </c>
      <c r="Q220" s="2">
        <v>18872</v>
      </c>
      <c r="R220" s="4" t="str">
        <f>IF(Table1[[#This Row],[rating_count]]&gt;=10000,"High Volume",IF(Table1[[#This Row],[rating_count]]&gt;=1000,"Medium Volume","Low Volume"))</f>
        <v>High Volume</v>
      </c>
      <c r="S220" s="4" t="str">
        <f t="shared" si="23"/>
        <v>Yes</v>
      </c>
      <c r="T220" t="s">
        <v>1942</v>
      </c>
      <c r="U220" t="s">
        <v>1943</v>
      </c>
      <c r="V220" t="s">
        <v>1944</v>
      </c>
      <c r="W220" t="s">
        <v>1945</v>
      </c>
      <c r="X220" t="s">
        <v>1946</v>
      </c>
      <c r="Y220" t="s">
        <v>1947</v>
      </c>
      <c r="Z220" t="s">
        <v>1948</v>
      </c>
      <c r="AA220" t="s">
        <v>1949</v>
      </c>
    </row>
    <row r="221" spans="1:27" x14ac:dyDescent="0.3">
      <c r="A221" t="s">
        <v>1950</v>
      </c>
      <c r="B221" t="s">
        <v>1951</v>
      </c>
      <c r="C221" t="str">
        <f t="shared" si="18"/>
        <v>boAt</v>
      </c>
      <c r="D221" t="s">
        <v>18</v>
      </c>
      <c r="E221" t="str">
        <f>IFERROR(LEFT(Table1[[#This Row],[category]],FIND("|",Table1[[#This Row],[category]])-1),Table1[[#This Row],[category]])</f>
        <v>Computers&amp;Accessories</v>
      </c>
      <c r="F221" t="str">
        <f>IFERROR(MID(Table1[[#This Row],[category]],FIND("|",Table1[[#This Row],[category]])+1,50),"N/A")</f>
        <v>Accessories&amp;Peripherals|Cables&amp;Accessories|Cables|</v>
      </c>
      <c r="G221" s="5">
        <v>849</v>
      </c>
      <c r="H221" s="5" t="str">
        <f t="shared" si="19"/>
        <v>Mid-Range (501-2000)</v>
      </c>
      <c r="I221" s="5">
        <v>1490</v>
      </c>
      <c r="J221" s="5">
        <f>Table1[[#This Row],[actual_price]]-Table1[[#This Row],[discounted_price]]</f>
        <v>641</v>
      </c>
      <c r="K221" s="12">
        <f t="shared" si="20"/>
        <v>0.43020134228187917</v>
      </c>
      <c r="L221" s="13">
        <v>0.43</v>
      </c>
      <c r="M221" s="1" t="str">
        <f t="shared" si="21"/>
        <v>Moderate (25-49%)</v>
      </c>
      <c r="N221">
        <v>3.9</v>
      </c>
      <c r="O221" t="str">
        <f>IF(Table1[[#This Row],[rating]]&gt;=4.5,"Excellent",IF(Table1[[#This Row],[rating]]&gt;=4,"Good",IF(Table1[[#This Row],[rating]]&gt;=3.5,"Average","Below Average")))</f>
        <v>Average</v>
      </c>
      <c r="P221" t="str">
        <f t="shared" si="22"/>
        <v>⭐⭐⭐ Average</v>
      </c>
      <c r="Q221">
        <v>356</v>
      </c>
      <c r="R221" s="4" t="str">
        <f>IF(Table1[[#This Row],[rating_count]]&gt;=10000,"High Volume",IF(Table1[[#This Row],[rating_count]]&gt;=1000,"Medium Volume","Low Volume"))</f>
        <v>Low Volume</v>
      </c>
      <c r="S221" s="4" t="str">
        <f t="shared" si="23"/>
        <v>No</v>
      </c>
      <c r="T221" t="s">
        <v>1952</v>
      </c>
      <c r="U221" t="s">
        <v>1953</v>
      </c>
      <c r="V221" t="s">
        <v>1954</v>
      </c>
      <c r="W221" t="s">
        <v>1955</v>
      </c>
      <c r="X221" t="s">
        <v>1956</v>
      </c>
      <c r="Y221" t="s">
        <v>1957</v>
      </c>
      <c r="Z221" t="s">
        <v>1958</v>
      </c>
      <c r="AA221" t="s">
        <v>1959</v>
      </c>
    </row>
    <row r="222" spans="1:27" x14ac:dyDescent="0.3">
      <c r="A222" t="s">
        <v>1960</v>
      </c>
      <c r="B222" t="s">
        <v>1961</v>
      </c>
      <c r="C222" t="str">
        <f t="shared" si="18"/>
        <v>Wayona</v>
      </c>
      <c r="D222" t="s">
        <v>18</v>
      </c>
      <c r="E222" t="str">
        <f>IFERROR(LEFT(Table1[[#This Row],[category]],FIND("|",Table1[[#This Row],[category]])-1),Table1[[#This Row],[category]])</f>
        <v>Computers&amp;Accessories</v>
      </c>
      <c r="F222" t="str">
        <f>IFERROR(MID(Table1[[#This Row],[category]],FIND("|",Table1[[#This Row],[category]])+1,50),"N/A")</f>
        <v>Accessories&amp;Peripherals|Cables&amp;Accessories|Cables|</v>
      </c>
      <c r="G222" s="5">
        <v>649</v>
      </c>
      <c r="H222" s="5" t="str">
        <f t="shared" si="19"/>
        <v>Mid-Range (501-2000)</v>
      </c>
      <c r="I222" s="5">
        <v>1999</v>
      </c>
      <c r="J222" s="5">
        <f>Table1[[#This Row],[actual_price]]-Table1[[#This Row],[discounted_price]]</f>
        <v>1350</v>
      </c>
      <c r="K222" s="12">
        <f t="shared" si="20"/>
        <v>0.67533766883441726</v>
      </c>
      <c r="L222" s="13">
        <v>0.68</v>
      </c>
      <c r="M222" s="1" t="str">
        <f t="shared" si="21"/>
        <v>High (50-69%)</v>
      </c>
      <c r="N222">
        <v>4.2</v>
      </c>
      <c r="O222" t="str">
        <f>IF(Table1[[#This Row],[rating]]&gt;=4.5,"Excellent",IF(Table1[[#This Row],[rating]]&gt;=4,"Good",IF(Table1[[#This Row],[rating]]&gt;=3.5,"Average","Below Average")))</f>
        <v>Good</v>
      </c>
      <c r="P222" t="str">
        <f t="shared" si="22"/>
        <v>⭐⭐⭐⭐ Good</v>
      </c>
      <c r="Q222" s="2">
        <v>24269</v>
      </c>
      <c r="R222" s="4" t="str">
        <f>IF(Table1[[#This Row],[rating_count]]&gt;=10000,"High Volume",IF(Table1[[#This Row],[rating_count]]&gt;=1000,"Medium Volume","Low Volume"))</f>
        <v>High Volume</v>
      </c>
      <c r="S222" s="4" t="str">
        <f t="shared" si="23"/>
        <v>Yes</v>
      </c>
      <c r="T222" t="s">
        <v>1962</v>
      </c>
      <c r="U222" t="s">
        <v>20</v>
      </c>
      <c r="V222" t="s">
        <v>21</v>
      </c>
      <c r="W222" t="s">
        <v>22</v>
      </c>
      <c r="X222" t="s">
        <v>23</v>
      </c>
      <c r="Y222" t="s">
        <v>832</v>
      </c>
      <c r="Z222" t="s">
        <v>1963</v>
      </c>
      <c r="AA222" t="s">
        <v>1964</v>
      </c>
    </row>
    <row r="223" spans="1:27" x14ac:dyDescent="0.3">
      <c r="A223" t="s">
        <v>1965</v>
      </c>
      <c r="B223" t="s">
        <v>1966</v>
      </c>
      <c r="C223" t="str">
        <f t="shared" si="18"/>
        <v>Astigo</v>
      </c>
      <c r="D223" t="s">
        <v>467</v>
      </c>
      <c r="E223" t="str">
        <f>IFERROR(LEFT(Table1[[#This Row],[category]],FIND("|",Table1[[#This Row],[category]])-1),Table1[[#This Row],[category]])</f>
        <v>Electronics</v>
      </c>
      <c r="F223" t="str">
        <f>IFERROR(MID(Table1[[#This Row],[category]],FIND("|",Table1[[#This Row],[category]])+1,50),"N/A")</f>
        <v>HomeTheater,TV&amp;Video|Accessories|RemoteControls</v>
      </c>
      <c r="G223" s="5">
        <v>299</v>
      </c>
      <c r="H223" s="5" t="str">
        <f t="shared" si="19"/>
        <v>Economy (201-500)</v>
      </c>
      <c r="I223" s="5">
        <v>899</v>
      </c>
      <c r="J223" s="5">
        <f>Table1[[#This Row],[actual_price]]-Table1[[#This Row],[discounted_price]]</f>
        <v>600</v>
      </c>
      <c r="K223" s="12">
        <f t="shared" si="20"/>
        <v>0.66740823136818683</v>
      </c>
      <c r="L223" s="13">
        <v>0.67</v>
      </c>
      <c r="M223" s="1" t="str">
        <f t="shared" si="21"/>
        <v>High (50-69%)</v>
      </c>
      <c r="N223">
        <v>3.8</v>
      </c>
      <c r="O223" t="str">
        <f>IF(Table1[[#This Row],[rating]]&gt;=4.5,"Excellent",IF(Table1[[#This Row],[rating]]&gt;=4,"Good",IF(Table1[[#This Row],[rating]]&gt;=3.5,"Average","Below Average")))</f>
        <v>Average</v>
      </c>
      <c r="P223" t="str">
        <f t="shared" si="22"/>
        <v>⭐⭐⭐ Average</v>
      </c>
      <c r="Q223">
        <v>425</v>
      </c>
      <c r="R223" s="4" t="str">
        <f>IF(Table1[[#This Row],[rating_count]]&gt;=10000,"High Volume",IF(Table1[[#This Row],[rating_count]]&gt;=1000,"Medium Volume","Low Volume"))</f>
        <v>Low Volume</v>
      </c>
      <c r="S223" s="4" t="str">
        <f t="shared" si="23"/>
        <v>No</v>
      </c>
      <c r="T223" t="s">
        <v>1967</v>
      </c>
      <c r="U223" t="s">
        <v>1968</v>
      </c>
      <c r="V223" t="s">
        <v>1969</v>
      </c>
      <c r="W223" t="s">
        <v>1970</v>
      </c>
      <c r="X223" t="s">
        <v>1971</v>
      </c>
      <c r="Y223" t="s">
        <v>1972</v>
      </c>
      <c r="Z223" t="s">
        <v>1973</v>
      </c>
      <c r="AA223" t="s">
        <v>1974</v>
      </c>
    </row>
    <row r="224" spans="1:27" x14ac:dyDescent="0.3">
      <c r="A224" t="s">
        <v>1975</v>
      </c>
      <c r="B224" t="s">
        <v>1976</v>
      </c>
      <c r="C224" t="str">
        <f t="shared" si="18"/>
        <v>Caprigo</v>
      </c>
      <c r="D224" t="s">
        <v>649</v>
      </c>
      <c r="E224" t="str">
        <f>IFERROR(LEFT(Table1[[#This Row],[category]],FIND("|",Table1[[#This Row],[category]])-1),Table1[[#This Row],[category]])</f>
        <v>Electronics</v>
      </c>
      <c r="F224" t="str">
        <f>IFERROR(MID(Table1[[#This Row],[category]],FIND("|",Table1[[#This Row],[category]])+1,50),"N/A")</f>
        <v>HomeTheater,TV&amp;Video|Accessories|TVMounts,Stands&amp;T</v>
      </c>
      <c r="G224" s="5">
        <v>399</v>
      </c>
      <c r="H224" s="5" t="str">
        <f t="shared" si="19"/>
        <v>Economy (201-500)</v>
      </c>
      <c r="I224" s="5">
        <v>799</v>
      </c>
      <c r="J224" s="5">
        <f>Table1[[#This Row],[actual_price]]-Table1[[#This Row],[discounted_price]]</f>
        <v>400</v>
      </c>
      <c r="K224" s="12">
        <f t="shared" si="20"/>
        <v>0.50062578222778475</v>
      </c>
      <c r="L224" s="13">
        <v>0.5</v>
      </c>
      <c r="M224" s="1" t="str">
        <f t="shared" si="21"/>
        <v>High (50-69%)</v>
      </c>
      <c r="N224">
        <v>4.0999999999999996</v>
      </c>
      <c r="O224" t="str">
        <f>IF(Table1[[#This Row],[rating]]&gt;=4.5,"Excellent",IF(Table1[[#This Row],[rating]]&gt;=4,"Good",IF(Table1[[#This Row],[rating]]&gt;=3.5,"Average","Below Average")))</f>
        <v>Good</v>
      </c>
      <c r="P224" t="str">
        <f t="shared" si="22"/>
        <v>⭐⭐⭐⭐ Good</v>
      </c>
      <c r="Q224" s="2">
        <v>1161</v>
      </c>
      <c r="R224" s="4" t="str">
        <f>IF(Table1[[#This Row],[rating_count]]&gt;=10000,"High Volume",IF(Table1[[#This Row],[rating_count]]&gt;=1000,"Medium Volume","Low Volume"))</f>
        <v>Medium Volume</v>
      </c>
      <c r="S224" s="4" t="str">
        <f t="shared" si="23"/>
        <v>Yes</v>
      </c>
      <c r="T224" t="s">
        <v>1977</v>
      </c>
      <c r="U224" t="s">
        <v>1978</v>
      </c>
      <c r="V224" t="s">
        <v>1979</v>
      </c>
      <c r="W224" t="s">
        <v>1980</v>
      </c>
      <c r="X224" t="s">
        <v>1981</v>
      </c>
      <c r="Y224" t="s">
        <v>1982</v>
      </c>
      <c r="Z224" t="s">
        <v>1983</v>
      </c>
      <c r="AA224" t="s">
        <v>1984</v>
      </c>
    </row>
    <row r="225" spans="1:27" x14ac:dyDescent="0.3">
      <c r="A225" t="s">
        <v>1985</v>
      </c>
      <c r="B225" t="s">
        <v>1986</v>
      </c>
      <c r="C225" t="str">
        <f t="shared" si="18"/>
        <v>Portronics</v>
      </c>
      <c r="D225" t="s">
        <v>18</v>
      </c>
      <c r="E225" t="str">
        <f>IFERROR(LEFT(Table1[[#This Row],[category]],FIND("|",Table1[[#This Row],[category]])-1),Table1[[#This Row],[category]])</f>
        <v>Computers&amp;Accessories</v>
      </c>
      <c r="F225" t="str">
        <f>IFERROR(MID(Table1[[#This Row],[category]],FIND("|",Table1[[#This Row],[category]])+1,50),"N/A")</f>
        <v>Accessories&amp;Peripherals|Cables&amp;Accessories|Cables|</v>
      </c>
      <c r="G225" s="5">
        <v>249</v>
      </c>
      <c r="H225" s="5" t="str">
        <f t="shared" si="19"/>
        <v>Economy (201-500)</v>
      </c>
      <c r="I225" s="5">
        <v>499</v>
      </c>
      <c r="J225" s="5">
        <f>Table1[[#This Row],[actual_price]]-Table1[[#This Row],[discounted_price]]</f>
        <v>250</v>
      </c>
      <c r="K225" s="12">
        <f t="shared" si="20"/>
        <v>0.50100200400801598</v>
      </c>
      <c r="L225" s="13">
        <v>0.5</v>
      </c>
      <c r="M225" s="1" t="str">
        <f t="shared" si="21"/>
        <v>High (50-69%)</v>
      </c>
      <c r="N225">
        <v>4.0999999999999996</v>
      </c>
      <c r="O225" t="str">
        <f>IF(Table1[[#This Row],[rating]]&gt;=4.5,"Excellent",IF(Table1[[#This Row],[rating]]&gt;=4,"Good",IF(Table1[[#This Row],[rating]]&gt;=3.5,"Average","Below Average")))</f>
        <v>Good</v>
      </c>
      <c r="P225" t="str">
        <f t="shared" si="22"/>
        <v>⭐⭐⭐⭐ Good</v>
      </c>
      <c r="Q225" s="2">
        <v>1508</v>
      </c>
      <c r="R225" s="4" t="str">
        <f>IF(Table1[[#This Row],[rating_count]]&gt;=10000,"High Volume",IF(Table1[[#This Row],[rating_count]]&gt;=1000,"Medium Volume","Low Volume"))</f>
        <v>Medium Volume</v>
      </c>
      <c r="S225" s="4" t="str">
        <f t="shared" si="23"/>
        <v>Yes</v>
      </c>
      <c r="T225" t="s">
        <v>1987</v>
      </c>
      <c r="U225" t="s">
        <v>1988</v>
      </c>
      <c r="V225" t="s">
        <v>1989</v>
      </c>
      <c r="W225" t="s">
        <v>1990</v>
      </c>
      <c r="X225" t="s">
        <v>1991</v>
      </c>
      <c r="Y225" t="s">
        <v>1992</v>
      </c>
      <c r="Z225" t="s">
        <v>1993</v>
      </c>
      <c r="AA225" t="s">
        <v>1994</v>
      </c>
    </row>
    <row r="226" spans="1:27" x14ac:dyDescent="0.3">
      <c r="A226" t="s">
        <v>1995</v>
      </c>
      <c r="B226" t="s">
        <v>1996</v>
      </c>
      <c r="C226" t="str">
        <f t="shared" si="18"/>
        <v>TATA</v>
      </c>
      <c r="D226" t="s">
        <v>1997</v>
      </c>
      <c r="E226" t="str">
        <f>IFERROR(LEFT(Table1[[#This Row],[category]],FIND("|",Table1[[#This Row],[category]])-1),Table1[[#This Row],[category]])</f>
        <v>Electronics</v>
      </c>
      <c r="F226" t="str">
        <f>IFERROR(MID(Table1[[#This Row],[category]],FIND("|",Table1[[#This Row],[category]])+1,50),"N/A")</f>
        <v>HomeTheater,TV&amp;Video|SatelliteEquipment|SatelliteR</v>
      </c>
      <c r="G226" s="5">
        <v>1249</v>
      </c>
      <c r="H226" s="5" t="str">
        <f t="shared" si="19"/>
        <v>Mid-Range (501-2000)</v>
      </c>
      <c r="I226" s="5">
        <v>2299</v>
      </c>
      <c r="J226" s="5">
        <f>Table1[[#This Row],[actual_price]]-Table1[[#This Row],[discounted_price]]</f>
        <v>1050</v>
      </c>
      <c r="K226" s="12">
        <f t="shared" si="20"/>
        <v>0.45672031317964334</v>
      </c>
      <c r="L226" s="13">
        <v>0.46</v>
      </c>
      <c r="M226" s="1" t="str">
        <f t="shared" si="21"/>
        <v>Moderate (25-49%)</v>
      </c>
      <c r="N226">
        <v>4.3</v>
      </c>
      <c r="O226" t="str">
        <f>IF(Table1[[#This Row],[rating]]&gt;=4.5,"Excellent",IF(Table1[[#This Row],[rating]]&gt;=4,"Good",IF(Table1[[#This Row],[rating]]&gt;=3.5,"Average","Below Average")))</f>
        <v>Good</v>
      </c>
      <c r="P226" t="str">
        <f t="shared" si="22"/>
        <v>⭐⭐⭐⭐ Good</v>
      </c>
      <c r="Q226" s="2">
        <v>7636</v>
      </c>
      <c r="R226" s="4" t="str">
        <f>IF(Table1[[#This Row],[rating_count]]&gt;=10000,"High Volume",IF(Table1[[#This Row],[rating_count]]&gt;=1000,"Medium Volume","Low Volume"))</f>
        <v>Medium Volume</v>
      </c>
      <c r="S226" s="4" t="str">
        <f t="shared" si="23"/>
        <v>Yes</v>
      </c>
      <c r="T226" t="s">
        <v>1998</v>
      </c>
      <c r="U226" t="s">
        <v>1999</v>
      </c>
      <c r="V226" t="s">
        <v>2000</v>
      </c>
      <c r="W226" t="s">
        <v>2001</v>
      </c>
      <c r="X226" t="s">
        <v>2002</v>
      </c>
      <c r="Y226" t="s">
        <v>2003</v>
      </c>
      <c r="Z226" t="s">
        <v>2004</v>
      </c>
      <c r="AA226" t="s">
        <v>2005</v>
      </c>
    </row>
    <row r="227" spans="1:27" x14ac:dyDescent="0.3">
      <c r="A227" t="s">
        <v>2006</v>
      </c>
      <c r="B227" t="s">
        <v>2007</v>
      </c>
      <c r="C227" t="str">
        <f t="shared" si="18"/>
        <v>Remote</v>
      </c>
      <c r="D227" t="s">
        <v>467</v>
      </c>
      <c r="E227" t="str">
        <f>IFERROR(LEFT(Table1[[#This Row],[category]],FIND("|",Table1[[#This Row],[category]])-1),Table1[[#This Row],[category]])</f>
        <v>Electronics</v>
      </c>
      <c r="F227" t="str">
        <f>IFERROR(MID(Table1[[#This Row],[category]],FIND("|",Table1[[#This Row],[category]])+1,50),"N/A")</f>
        <v>HomeTheater,TV&amp;Video|Accessories|RemoteControls</v>
      </c>
      <c r="G227" s="5">
        <v>213</v>
      </c>
      <c r="H227" s="5" t="str">
        <f t="shared" si="19"/>
        <v>Economy (201-500)</v>
      </c>
      <c r="I227" s="5">
        <v>499</v>
      </c>
      <c r="J227" s="5">
        <f>Table1[[#This Row],[actual_price]]-Table1[[#This Row],[discounted_price]]</f>
        <v>286</v>
      </c>
      <c r="K227" s="12">
        <f t="shared" si="20"/>
        <v>0.57314629258517036</v>
      </c>
      <c r="L227" s="13">
        <v>0.56999999999999995</v>
      </c>
      <c r="M227" s="1" t="str">
        <f t="shared" si="21"/>
        <v>High (50-69%)</v>
      </c>
      <c r="N227">
        <v>3.7</v>
      </c>
      <c r="O227" t="str">
        <f>IF(Table1[[#This Row],[rating]]&gt;=4.5,"Excellent",IF(Table1[[#This Row],[rating]]&gt;=4,"Good",IF(Table1[[#This Row],[rating]]&gt;=3.5,"Average","Below Average")))</f>
        <v>Average</v>
      </c>
      <c r="P227" t="str">
        <f t="shared" si="22"/>
        <v>⭐⭐⭐ Average</v>
      </c>
      <c r="Q227">
        <v>246</v>
      </c>
      <c r="R227" s="4" t="str">
        <f>IF(Table1[[#This Row],[rating_count]]&gt;=10000,"High Volume",IF(Table1[[#This Row],[rating_count]]&gt;=1000,"Medium Volume","Low Volume"))</f>
        <v>Low Volume</v>
      </c>
      <c r="S227" s="4" t="str">
        <f t="shared" si="23"/>
        <v>No</v>
      </c>
      <c r="T227" t="s">
        <v>2008</v>
      </c>
      <c r="U227" t="s">
        <v>2009</v>
      </c>
      <c r="V227" t="s">
        <v>2010</v>
      </c>
      <c r="W227" t="s">
        <v>2011</v>
      </c>
      <c r="X227" t="s">
        <v>2012</v>
      </c>
      <c r="Y227" t="s">
        <v>2013</v>
      </c>
      <c r="Z227" t="s">
        <v>2014</v>
      </c>
      <c r="AA227" t="s">
        <v>2015</v>
      </c>
    </row>
    <row r="228" spans="1:27" x14ac:dyDescent="0.3">
      <c r="A228" t="s">
        <v>2016</v>
      </c>
      <c r="B228" t="s">
        <v>2017</v>
      </c>
      <c r="C228" t="str">
        <f t="shared" si="18"/>
        <v>SoniVision</v>
      </c>
      <c r="D228" t="s">
        <v>467</v>
      </c>
      <c r="E228" t="str">
        <f>IFERROR(LEFT(Table1[[#This Row],[category]],FIND("|",Table1[[#This Row],[category]])-1),Table1[[#This Row],[category]])</f>
        <v>Electronics</v>
      </c>
      <c r="F228" t="str">
        <f>IFERROR(MID(Table1[[#This Row],[category]],FIND("|",Table1[[#This Row],[category]])+1,50),"N/A")</f>
        <v>HomeTheater,TV&amp;Video|Accessories|RemoteControls</v>
      </c>
      <c r="G228" s="5">
        <v>209</v>
      </c>
      <c r="H228" s="5" t="str">
        <f t="shared" si="19"/>
        <v>Economy (201-500)</v>
      </c>
      <c r="I228" s="5">
        <v>499</v>
      </c>
      <c r="J228" s="5">
        <f>Table1[[#This Row],[actual_price]]-Table1[[#This Row],[discounted_price]]</f>
        <v>290</v>
      </c>
      <c r="K228" s="12">
        <f t="shared" si="20"/>
        <v>0.58116232464929862</v>
      </c>
      <c r="L228" s="13">
        <v>0.57999999999999996</v>
      </c>
      <c r="M228" s="1" t="str">
        <f t="shared" si="21"/>
        <v>High (50-69%)</v>
      </c>
      <c r="N228">
        <v>4</v>
      </c>
      <c r="O228" t="str">
        <f>IF(Table1[[#This Row],[rating]]&gt;=4.5,"Excellent",IF(Table1[[#This Row],[rating]]&gt;=4,"Good",IF(Table1[[#This Row],[rating]]&gt;=3.5,"Average","Below Average")))</f>
        <v>Good</v>
      </c>
      <c r="P228" t="str">
        <f t="shared" si="22"/>
        <v>⭐⭐⭐⭐ Good</v>
      </c>
      <c r="Q228">
        <v>479</v>
      </c>
      <c r="R228" s="4" t="str">
        <f>IF(Table1[[#This Row],[rating_count]]&gt;=10000,"High Volume",IF(Table1[[#This Row],[rating_count]]&gt;=1000,"Medium Volume","Low Volume"))</f>
        <v>Low Volume</v>
      </c>
      <c r="S228" s="4" t="str">
        <f t="shared" si="23"/>
        <v>No</v>
      </c>
      <c r="T228" t="s">
        <v>2018</v>
      </c>
      <c r="U228" t="s">
        <v>2019</v>
      </c>
      <c r="V228" t="s">
        <v>2020</v>
      </c>
      <c r="W228" t="s">
        <v>2021</v>
      </c>
      <c r="X228" t="s">
        <v>2022</v>
      </c>
      <c r="Y228" t="s">
        <v>2023</v>
      </c>
      <c r="Z228" t="s">
        <v>2024</v>
      </c>
      <c r="AA228" t="s">
        <v>2025</v>
      </c>
    </row>
    <row r="229" spans="1:27" x14ac:dyDescent="0.3">
      <c r="A229" t="s">
        <v>2026</v>
      </c>
      <c r="B229" t="s">
        <v>2027</v>
      </c>
      <c r="C229" t="str">
        <f t="shared" si="18"/>
        <v>Rtsâ„¢</v>
      </c>
      <c r="D229" t="s">
        <v>130</v>
      </c>
      <c r="E229" t="str">
        <f>IFERROR(LEFT(Table1[[#This Row],[category]],FIND("|",Table1[[#This Row],[category]])-1),Table1[[#This Row],[category]])</f>
        <v>Electronics</v>
      </c>
      <c r="F229" t="str">
        <f>IFERROR(MID(Table1[[#This Row],[category]],FIND("|",Table1[[#This Row],[category]])+1,50),"N/A")</f>
        <v>HomeTheater,TV&amp;Video|Accessories|Cables|HDMICables</v>
      </c>
      <c r="G229" s="5">
        <v>598</v>
      </c>
      <c r="H229" s="5" t="str">
        <f t="shared" si="19"/>
        <v>Mid-Range (501-2000)</v>
      </c>
      <c r="I229" s="5">
        <v>4999</v>
      </c>
      <c r="J229" s="5">
        <f>Table1[[#This Row],[actual_price]]-Table1[[#This Row],[discounted_price]]</f>
        <v>4401</v>
      </c>
      <c r="K229" s="12">
        <f t="shared" si="20"/>
        <v>0.88037607521504302</v>
      </c>
      <c r="L229" s="13">
        <v>0.88</v>
      </c>
      <c r="M229" s="1" t="str">
        <f t="shared" si="21"/>
        <v>Very High (70-100%)</v>
      </c>
      <c r="N229">
        <v>4.2</v>
      </c>
      <c r="O229" t="str">
        <f>IF(Table1[[#This Row],[rating]]&gt;=4.5,"Excellent",IF(Table1[[#This Row],[rating]]&gt;=4,"Good",IF(Table1[[#This Row],[rating]]&gt;=3.5,"Average","Below Average")))</f>
        <v>Good</v>
      </c>
      <c r="P229" t="str">
        <f t="shared" si="22"/>
        <v>⭐⭐⭐⭐ Good</v>
      </c>
      <c r="Q229">
        <v>910</v>
      </c>
      <c r="R229" s="4" t="str">
        <f>IF(Table1[[#This Row],[rating_count]]&gt;=10000,"High Volume",IF(Table1[[#This Row],[rating_count]]&gt;=1000,"Medium Volume","Low Volume"))</f>
        <v>Low Volume</v>
      </c>
      <c r="S229" s="4" t="str">
        <f t="shared" si="23"/>
        <v>Yes</v>
      </c>
      <c r="T229" t="s">
        <v>2028</v>
      </c>
      <c r="U229" t="s">
        <v>2029</v>
      </c>
      <c r="V229" t="s">
        <v>2030</v>
      </c>
      <c r="W229" t="s">
        <v>2031</v>
      </c>
      <c r="X229" t="s">
        <v>2032</v>
      </c>
      <c r="Y229" t="s">
        <v>2033</v>
      </c>
      <c r="Z229" t="s">
        <v>2034</v>
      </c>
      <c r="AA229" t="s">
        <v>2035</v>
      </c>
    </row>
    <row r="230" spans="1:27" x14ac:dyDescent="0.3">
      <c r="A230" t="s">
        <v>2036</v>
      </c>
      <c r="B230" t="s">
        <v>2037</v>
      </c>
      <c r="C230" t="str">
        <f t="shared" si="18"/>
        <v>boAt</v>
      </c>
      <c r="D230" t="s">
        <v>18</v>
      </c>
      <c r="E230" t="str">
        <f>IFERROR(LEFT(Table1[[#This Row],[category]],FIND("|",Table1[[#This Row],[category]])-1),Table1[[#This Row],[category]])</f>
        <v>Computers&amp;Accessories</v>
      </c>
      <c r="F230" t="str">
        <f>IFERROR(MID(Table1[[#This Row],[category]],FIND("|",Table1[[#This Row],[category]])+1,50),"N/A")</f>
        <v>Accessories&amp;Peripherals|Cables&amp;Accessories|Cables|</v>
      </c>
      <c r="G230" s="5">
        <v>799</v>
      </c>
      <c r="H230" s="5" t="str">
        <f t="shared" si="19"/>
        <v>Mid-Range (501-2000)</v>
      </c>
      <c r="I230" s="5">
        <v>1749</v>
      </c>
      <c r="J230" s="5">
        <f>Table1[[#This Row],[actual_price]]-Table1[[#This Row],[discounted_price]]</f>
        <v>950</v>
      </c>
      <c r="K230" s="12">
        <f t="shared" si="20"/>
        <v>0.5431675242995998</v>
      </c>
      <c r="L230" s="13">
        <v>0.54</v>
      </c>
      <c r="M230" s="1" t="str">
        <f t="shared" si="21"/>
        <v>High (50-69%)</v>
      </c>
      <c r="N230">
        <v>4.0999999999999996</v>
      </c>
      <c r="O230" t="str">
        <f>IF(Table1[[#This Row],[rating]]&gt;=4.5,"Excellent",IF(Table1[[#This Row],[rating]]&gt;=4,"Good",IF(Table1[[#This Row],[rating]]&gt;=3.5,"Average","Below Average")))</f>
        <v>Good</v>
      </c>
      <c r="P230" t="str">
        <f t="shared" si="22"/>
        <v>⭐⭐⭐⭐ Good</v>
      </c>
      <c r="Q230" s="2">
        <v>5626</v>
      </c>
      <c r="R230" s="4" t="str">
        <f>IF(Table1[[#This Row],[rating_count]]&gt;=10000,"High Volume",IF(Table1[[#This Row],[rating_count]]&gt;=1000,"Medium Volume","Low Volume"))</f>
        <v>Medium Volume</v>
      </c>
      <c r="S230" s="4" t="str">
        <f t="shared" si="23"/>
        <v>Yes</v>
      </c>
      <c r="T230" t="s">
        <v>2038</v>
      </c>
      <c r="U230" t="s">
        <v>2039</v>
      </c>
      <c r="V230" t="s">
        <v>2040</v>
      </c>
      <c r="W230" t="s">
        <v>2041</v>
      </c>
      <c r="X230" t="s">
        <v>2042</v>
      </c>
      <c r="Y230" t="s">
        <v>2043</v>
      </c>
      <c r="Z230" t="s">
        <v>2044</v>
      </c>
      <c r="AA230" t="s">
        <v>2045</v>
      </c>
    </row>
    <row r="231" spans="1:27" x14ac:dyDescent="0.3">
      <c r="A231" t="s">
        <v>2046</v>
      </c>
      <c r="B231" t="s">
        <v>2047</v>
      </c>
      <c r="C231" t="str">
        <f t="shared" si="18"/>
        <v>Agaro</v>
      </c>
      <c r="D231" t="s">
        <v>18</v>
      </c>
      <c r="E231" t="str">
        <f>IFERROR(LEFT(Table1[[#This Row],[category]],FIND("|",Table1[[#This Row],[category]])-1),Table1[[#This Row],[category]])</f>
        <v>Computers&amp;Accessories</v>
      </c>
      <c r="F231" t="str">
        <f>IFERROR(MID(Table1[[#This Row],[category]],FIND("|",Table1[[#This Row],[category]])+1,50),"N/A")</f>
        <v>Accessories&amp;Peripherals|Cables&amp;Accessories|Cables|</v>
      </c>
      <c r="G231" s="5">
        <v>159</v>
      </c>
      <c r="H231" s="5" t="str">
        <f t="shared" si="19"/>
        <v>Budget (≤200)</v>
      </c>
      <c r="I231" s="5">
        <v>595</v>
      </c>
      <c r="J231" s="5">
        <f>Table1[[#This Row],[actual_price]]-Table1[[#This Row],[discounted_price]]</f>
        <v>436</v>
      </c>
      <c r="K231" s="12">
        <f t="shared" si="20"/>
        <v>0.73277310924369743</v>
      </c>
      <c r="L231" s="13">
        <v>0.73</v>
      </c>
      <c r="M231" s="1" t="str">
        <f t="shared" si="21"/>
        <v>Very High (70-100%)</v>
      </c>
      <c r="N231">
        <v>4.3</v>
      </c>
      <c r="O231" t="str">
        <f>IF(Table1[[#This Row],[rating]]&gt;=4.5,"Excellent",IF(Table1[[#This Row],[rating]]&gt;=4,"Good",IF(Table1[[#This Row],[rating]]&gt;=3.5,"Average","Below Average")))</f>
        <v>Good</v>
      </c>
      <c r="P231" t="str">
        <f t="shared" si="22"/>
        <v>⭐⭐⭐⭐ Good</v>
      </c>
      <c r="Q231" s="2">
        <v>14184</v>
      </c>
      <c r="R231" s="4" t="str">
        <f>IF(Table1[[#This Row],[rating_count]]&gt;=10000,"High Volume",IF(Table1[[#This Row],[rating_count]]&gt;=1000,"Medium Volume","Low Volume"))</f>
        <v>High Volume</v>
      </c>
      <c r="S231" s="4" t="str">
        <f t="shared" si="23"/>
        <v>Yes</v>
      </c>
      <c r="T231" t="s">
        <v>2048</v>
      </c>
      <c r="U231" t="s">
        <v>2049</v>
      </c>
      <c r="V231" t="s">
        <v>2050</v>
      </c>
      <c r="W231" t="s">
        <v>2051</v>
      </c>
      <c r="X231" t="s">
        <v>2052</v>
      </c>
      <c r="Y231" t="s">
        <v>2053</v>
      </c>
      <c r="Z231" t="s">
        <v>2054</v>
      </c>
      <c r="AA231" t="s">
        <v>2055</v>
      </c>
    </row>
    <row r="232" spans="1:27" x14ac:dyDescent="0.3">
      <c r="A232" t="s">
        <v>2056</v>
      </c>
      <c r="B232" t="s">
        <v>2057</v>
      </c>
      <c r="C232" t="str">
        <f t="shared" si="18"/>
        <v>AmazonBasics</v>
      </c>
      <c r="D232" t="s">
        <v>2058</v>
      </c>
      <c r="E232" t="str">
        <f>IFERROR(LEFT(Table1[[#This Row],[category]],FIND("|",Table1[[#This Row],[category]])-1),Table1[[#This Row],[category]])</f>
        <v>Computers&amp;Accessories</v>
      </c>
      <c r="F232" t="str">
        <f>IFERROR(MID(Table1[[#This Row],[category]],FIND("|",Table1[[#This Row],[category]])+1,50),"N/A")</f>
        <v>Accessories&amp;Peripherals|Cables&amp;Accessories|Cables|</v>
      </c>
      <c r="G232" s="5">
        <v>499</v>
      </c>
      <c r="H232" s="5" t="str">
        <f t="shared" si="19"/>
        <v>Economy (201-500)</v>
      </c>
      <c r="I232" s="5">
        <v>1100</v>
      </c>
      <c r="J232" s="5">
        <f>Table1[[#This Row],[actual_price]]-Table1[[#This Row],[discounted_price]]</f>
        <v>601</v>
      </c>
      <c r="K232" s="12">
        <f t="shared" si="20"/>
        <v>0.54636363636363638</v>
      </c>
      <c r="L232" s="13">
        <v>0.55000000000000004</v>
      </c>
      <c r="M232" s="1" t="str">
        <f t="shared" si="21"/>
        <v>High (50-69%)</v>
      </c>
      <c r="N232">
        <v>4.4000000000000004</v>
      </c>
      <c r="O232" t="str">
        <f>IF(Table1[[#This Row],[rating]]&gt;=4.5,"Excellent",IF(Table1[[#This Row],[rating]]&gt;=4,"Good",IF(Table1[[#This Row],[rating]]&gt;=3.5,"Average","Below Average")))</f>
        <v>Good</v>
      </c>
      <c r="P232" t="str">
        <f t="shared" si="22"/>
        <v>⭐⭐⭐⭐ Good</v>
      </c>
      <c r="Q232" s="2">
        <v>25177</v>
      </c>
      <c r="R232" s="4" t="str">
        <f>IF(Table1[[#This Row],[rating_count]]&gt;=10000,"High Volume",IF(Table1[[#This Row],[rating_count]]&gt;=1000,"Medium Volume","Low Volume"))</f>
        <v>High Volume</v>
      </c>
      <c r="S232" s="4" t="str">
        <f t="shared" si="23"/>
        <v>Yes</v>
      </c>
      <c r="T232" t="s">
        <v>2059</v>
      </c>
      <c r="U232" t="s">
        <v>2060</v>
      </c>
      <c r="V232" t="s">
        <v>2061</v>
      </c>
      <c r="W232" t="s">
        <v>2062</v>
      </c>
      <c r="X232" t="s">
        <v>2063</v>
      </c>
      <c r="Y232" t="s">
        <v>2064</v>
      </c>
      <c r="Z232" t="s">
        <v>2065</v>
      </c>
      <c r="AA232" t="s">
        <v>2066</v>
      </c>
    </row>
    <row r="233" spans="1:27" x14ac:dyDescent="0.3">
      <c r="A233" t="s">
        <v>2067</v>
      </c>
      <c r="B233" t="s">
        <v>2068</v>
      </c>
      <c r="C233" t="str">
        <f t="shared" si="18"/>
        <v>MI</v>
      </c>
      <c r="D233" t="s">
        <v>170</v>
      </c>
      <c r="E233" t="str">
        <f>IFERROR(LEFT(Table1[[#This Row],[category]],FIND("|",Table1[[#This Row],[category]])-1),Table1[[#This Row],[category]])</f>
        <v>Electronics</v>
      </c>
      <c r="F233" t="str">
        <f>IFERROR(MID(Table1[[#This Row],[category]],FIND("|",Table1[[#This Row],[category]])+1,50),"N/A")</f>
        <v>HomeTheater,TV&amp;Video|Televisions|SmartTelevisions</v>
      </c>
      <c r="G233" s="5">
        <v>31999</v>
      </c>
      <c r="H233" s="5" t="str">
        <f t="shared" si="19"/>
        <v>Premium (&gt;2000)</v>
      </c>
      <c r="I233" s="5">
        <v>49999</v>
      </c>
      <c r="J233" s="5">
        <f>Table1[[#This Row],[actual_price]]-Table1[[#This Row],[discounted_price]]</f>
        <v>18000</v>
      </c>
      <c r="K233" s="12">
        <f t="shared" si="20"/>
        <v>0.36000720014400289</v>
      </c>
      <c r="L233" s="13">
        <v>0.36</v>
      </c>
      <c r="M233" s="1" t="str">
        <f t="shared" si="21"/>
        <v>Moderate (25-49%)</v>
      </c>
      <c r="N233">
        <v>4.3</v>
      </c>
      <c r="O233" t="str">
        <f>IF(Table1[[#This Row],[rating]]&gt;=4.5,"Excellent",IF(Table1[[#This Row],[rating]]&gt;=4,"Good",IF(Table1[[#This Row],[rating]]&gt;=3.5,"Average","Below Average")))</f>
        <v>Good</v>
      </c>
      <c r="P233" t="str">
        <f t="shared" si="22"/>
        <v>⭐⭐⭐⭐ Good</v>
      </c>
      <c r="Q233" s="2">
        <v>21252</v>
      </c>
      <c r="R233" s="4" t="str">
        <f>IF(Table1[[#This Row],[rating_count]]&gt;=10000,"High Volume",IF(Table1[[#This Row],[rating_count]]&gt;=1000,"Medium Volume","Low Volume"))</f>
        <v>High Volume</v>
      </c>
      <c r="S233" s="4" t="str">
        <f t="shared" si="23"/>
        <v>Yes</v>
      </c>
      <c r="T233" t="s">
        <v>2069</v>
      </c>
      <c r="U233" t="s">
        <v>2070</v>
      </c>
      <c r="V233" t="s">
        <v>2071</v>
      </c>
      <c r="W233" t="s">
        <v>2072</v>
      </c>
      <c r="X233" t="s">
        <v>2073</v>
      </c>
      <c r="Y233" t="s">
        <v>2074</v>
      </c>
      <c r="Z233" t="s">
        <v>2075</v>
      </c>
      <c r="AA233" t="s">
        <v>2076</v>
      </c>
    </row>
    <row r="234" spans="1:27" x14ac:dyDescent="0.3">
      <c r="A234" t="s">
        <v>2077</v>
      </c>
      <c r="B234" t="s">
        <v>2078</v>
      </c>
      <c r="C234" t="str">
        <f t="shared" si="18"/>
        <v>Sansui</v>
      </c>
      <c r="D234" t="s">
        <v>170</v>
      </c>
      <c r="E234" t="str">
        <f>IFERROR(LEFT(Table1[[#This Row],[category]],FIND("|",Table1[[#This Row],[category]])-1),Table1[[#This Row],[category]])</f>
        <v>Electronics</v>
      </c>
      <c r="F234" t="str">
        <f>IFERROR(MID(Table1[[#This Row],[category]],FIND("|",Table1[[#This Row],[category]])+1,50),"N/A")</f>
        <v>HomeTheater,TV&amp;Video|Televisions|SmartTelevisions</v>
      </c>
      <c r="G234" s="5">
        <v>32990</v>
      </c>
      <c r="H234" s="5" t="str">
        <f t="shared" si="19"/>
        <v>Premium (&gt;2000)</v>
      </c>
      <c r="I234" s="5">
        <v>56790</v>
      </c>
      <c r="J234" s="5">
        <f>Table1[[#This Row],[actual_price]]-Table1[[#This Row],[discounted_price]]</f>
        <v>23800</v>
      </c>
      <c r="K234" s="12">
        <f t="shared" si="20"/>
        <v>0.41908786758232081</v>
      </c>
      <c r="L234" s="13">
        <v>0.42</v>
      </c>
      <c r="M234" s="1" t="str">
        <f t="shared" si="21"/>
        <v>Moderate (25-49%)</v>
      </c>
      <c r="N234">
        <v>4.3</v>
      </c>
      <c r="O234" t="str">
        <f>IF(Table1[[#This Row],[rating]]&gt;=4.5,"Excellent",IF(Table1[[#This Row],[rating]]&gt;=4,"Good",IF(Table1[[#This Row],[rating]]&gt;=3.5,"Average","Below Average")))</f>
        <v>Good</v>
      </c>
      <c r="P234" t="str">
        <f t="shared" si="22"/>
        <v>⭐⭐⭐⭐ Good</v>
      </c>
      <c r="Q234">
        <v>567</v>
      </c>
      <c r="R234" s="4" t="str">
        <f>IF(Table1[[#This Row],[rating_count]]&gt;=10000,"High Volume",IF(Table1[[#This Row],[rating_count]]&gt;=1000,"Medium Volume","Low Volume"))</f>
        <v>Low Volume</v>
      </c>
      <c r="S234" s="4" t="str">
        <f t="shared" si="23"/>
        <v>Yes</v>
      </c>
      <c r="T234" t="s">
        <v>2079</v>
      </c>
      <c r="U234" t="s">
        <v>2080</v>
      </c>
      <c r="V234" t="s">
        <v>2081</v>
      </c>
      <c r="W234" t="s">
        <v>2082</v>
      </c>
      <c r="X234" t="s">
        <v>2083</v>
      </c>
      <c r="Y234" t="s">
        <v>2084</v>
      </c>
      <c r="Z234" t="s">
        <v>2085</v>
      </c>
      <c r="AA234" t="s">
        <v>2086</v>
      </c>
    </row>
    <row r="235" spans="1:27" x14ac:dyDescent="0.3">
      <c r="A235" t="s">
        <v>2087</v>
      </c>
      <c r="B235" t="s">
        <v>2088</v>
      </c>
      <c r="C235" t="str">
        <f t="shared" si="18"/>
        <v>LOHAYA</v>
      </c>
      <c r="D235" t="s">
        <v>467</v>
      </c>
      <c r="E235" t="str">
        <f>IFERROR(LEFT(Table1[[#This Row],[category]],FIND("|",Table1[[#This Row],[category]])-1),Table1[[#This Row],[category]])</f>
        <v>Electronics</v>
      </c>
      <c r="F235" t="str">
        <f>IFERROR(MID(Table1[[#This Row],[category]],FIND("|",Table1[[#This Row],[category]])+1,50),"N/A")</f>
        <v>HomeTheater,TV&amp;Video|Accessories|RemoteControls</v>
      </c>
      <c r="G235" s="5">
        <v>299</v>
      </c>
      <c r="H235" s="5" t="str">
        <f t="shared" si="19"/>
        <v>Economy (201-500)</v>
      </c>
      <c r="I235" s="5">
        <v>1199</v>
      </c>
      <c r="J235" s="5">
        <f>Table1[[#This Row],[actual_price]]-Table1[[#This Row],[discounted_price]]</f>
        <v>900</v>
      </c>
      <c r="K235" s="12">
        <f t="shared" si="20"/>
        <v>0.75062552126772308</v>
      </c>
      <c r="L235" s="13">
        <v>0.75</v>
      </c>
      <c r="M235" s="1" t="str">
        <f t="shared" si="21"/>
        <v>Very High (70-100%)</v>
      </c>
      <c r="N235">
        <v>3.5</v>
      </c>
      <c r="O235" t="str">
        <f>IF(Table1[[#This Row],[rating]]&gt;=4.5,"Excellent",IF(Table1[[#This Row],[rating]]&gt;=4,"Good",IF(Table1[[#This Row],[rating]]&gt;=3.5,"Average","Below Average")))</f>
        <v>Average</v>
      </c>
      <c r="P235" t="str">
        <f t="shared" si="22"/>
        <v>⭐⭐ Below Avg</v>
      </c>
      <c r="Q235">
        <v>466</v>
      </c>
      <c r="R235" s="4" t="str">
        <f>IF(Table1[[#This Row],[rating_count]]&gt;=10000,"High Volume",IF(Table1[[#This Row],[rating_count]]&gt;=1000,"Medium Volume","Low Volume"))</f>
        <v>Low Volume</v>
      </c>
      <c r="S235" s="4" t="str">
        <f t="shared" si="23"/>
        <v>No</v>
      </c>
      <c r="T235" t="s">
        <v>2089</v>
      </c>
      <c r="U235" t="s">
        <v>2090</v>
      </c>
      <c r="V235" t="s">
        <v>2091</v>
      </c>
      <c r="W235" t="s">
        <v>2092</v>
      </c>
      <c r="X235" t="s">
        <v>2093</v>
      </c>
      <c r="Y235" t="s">
        <v>2094</v>
      </c>
      <c r="Z235" t="s">
        <v>2095</v>
      </c>
      <c r="AA235" t="s">
        <v>2096</v>
      </c>
    </row>
    <row r="236" spans="1:27" x14ac:dyDescent="0.3">
      <c r="A236" t="s">
        <v>2097</v>
      </c>
      <c r="B236" t="s">
        <v>2098</v>
      </c>
      <c r="C236" t="str">
        <f t="shared" si="18"/>
        <v>Zebronics</v>
      </c>
      <c r="D236" t="s">
        <v>18</v>
      </c>
      <c r="E236" t="str">
        <f>IFERROR(LEFT(Table1[[#This Row],[category]],FIND("|",Table1[[#This Row],[category]])-1),Table1[[#This Row],[category]])</f>
        <v>Computers&amp;Accessories</v>
      </c>
      <c r="F236" t="str">
        <f>IFERROR(MID(Table1[[#This Row],[category]],FIND("|",Table1[[#This Row],[category]])+1,50),"N/A")</f>
        <v>Accessories&amp;Peripherals|Cables&amp;Accessories|Cables|</v>
      </c>
      <c r="G236" s="5">
        <v>128</v>
      </c>
      <c r="H236" s="5" t="str">
        <f t="shared" si="19"/>
        <v>Budget (≤200)</v>
      </c>
      <c r="I236" s="5">
        <v>549</v>
      </c>
      <c r="J236" s="5">
        <f>Table1[[#This Row],[actual_price]]-Table1[[#This Row],[discounted_price]]</f>
        <v>421</v>
      </c>
      <c r="K236" s="12">
        <f t="shared" si="20"/>
        <v>0.7668488160291439</v>
      </c>
      <c r="L236" s="13">
        <v>0.77</v>
      </c>
      <c r="M236" s="1" t="str">
        <f t="shared" si="21"/>
        <v>Very High (70-100%)</v>
      </c>
      <c r="N236">
        <v>3.9</v>
      </c>
      <c r="O236" t="str">
        <f>IF(Table1[[#This Row],[rating]]&gt;=4.5,"Excellent",IF(Table1[[#This Row],[rating]]&gt;=4,"Good",IF(Table1[[#This Row],[rating]]&gt;=3.5,"Average","Below Average")))</f>
        <v>Average</v>
      </c>
      <c r="P236" t="str">
        <f t="shared" si="22"/>
        <v>⭐⭐⭐ Average</v>
      </c>
      <c r="Q236">
        <v>61</v>
      </c>
      <c r="R236" s="4" t="str">
        <f>IF(Table1[[#This Row],[rating_count]]&gt;=10000,"High Volume",IF(Table1[[#This Row],[rating_count]]&gt;=1000,"Medium Volume","Low Volume"))</f>
        <v>Low Volume</v>
      </c>
      <c r="S236" s="4" t="str">
        <f t="shared" si="23"/>
        <v>No</v>
      </c>
      <c r="T236" t="s">
        <v>1727</v>
      </c>
      <c r="U236" t="s">
        <v>1728</v>
      </c>
      <c r="V236" t="s">
        <v>1729</v>
      </c>
      <c r="W236" t="s">
        <v>1730</v>
      </c>
      <c r="X236" t="s">
        <v>1731</v>
      </c>
      <c r="Y236" t="s">
        <v>1732</v>
      </c>
      <c r="Z236" t="s">
        <v>2099</v>
      </c>
      <c r="AA236" t="s">
        <v>2100</v>
      </c>
    </row>
    <row r="237" spans="1:27" x14ac:dyDescent="0.3">
      <c r="A237" t="s">
        <v>2101</v>
      </c>
      <c r="B237" t="s">
        <v>2102</v>
      </c>
      <c r="C237" t="str">
        <f t="shared" si="18"/>
        <v>Belkin</v>
      </c>
      <c r="D237" t="s">
        <v>18</v>
      </c>
      <c r="E237" t="str">
        <f>IFERROR(LEFT(Table1[[#This Row],[category]],FIND("|",Table1[[#This Row],[category]])-1),Table1[[#This Row],[category]])</f>
        <v>Computers&amp;Accessories</v>
      </c>
      <c r="F237" t="str">
        <f>IFERROR(MID(Table1[[#This Row],[category]],FIND("|",Table1[[#This Row],[category]])+1,50),"N/A")</f>
        <v>Accessories&amp;Peripherals|Cables&amp;Accessories|Cables|</v>
      </c>
      <c r="G237" s="5">
        <v>599</v>
      </c>
      <c r="H237" s="5" t="str">
        <f t="shared" si="19"/>
        <v>Mid-Range (501-2000)</v>
      </c>
      <c r="I237" s="5">
        <v>849</v>
      </c>
      <c r="J237" s="5">
        <f>Table1[[#This Row],[actual_price]]-Table1[[#This Row],[discounted_price]]</f>
        <v>250</v>
      </c>
      <c r="K237" s="12">
        <f t="shared" si="20"/>
        <v>0.29446407538280328</v>
      </c>
      <c r="L237" s="13">
        <v>0.28999999999999998</v>
      </c>
      <c r="M237" s="1" t="str">
        <f t="shared" si="21"/>
        <v>Moderate (25-49%)</v>
      </c>
      <c r="N237">
        <v>4.5</v>
      </c>
      <c r="O237" t="str">
        <f>IF(Table1[[#This Row],[rating]]&gt;=4.5,"Excellent",IF(Table1[[#This Row],[rating]]&gt;=4,"Good",IF(Table1[[#This Row],[rating]]&gt;=3.5,"Average","Below Average")))</f>
        <v>Excellent</v>
      </c>
      <c r="P237" t="str">
        <f t="shared" si="22"/>
        <v>⭐⭐⭐⭐⭐ Excellent</v>
      </c>
      <c r="Q237">
        <v>474</v>
      </c>
      <c r="R237" s="4" t="str">
        <f>IF(Table1[[#This Row],[rating_count]]&gt;=10000,"High Volume",IF(Table1[[#This Row],[rating_count]]&gt;=1000,"Medium Volume","Low Volume"))</f>
        <v>Low Volume</v>
      </c>
      <c r="S237" s="4" t="str">
        <f t="shared" si="23"/>
        <v>No</v>
      </c>
      <c r="T237" t="s">
        <v>1477</v>
      </c>
      <c r="U237" t="s">
        <v>2103</v>
      </c>
      <c r="V237" t="s">
        <v>2104</v>
      </c>
      <c r="W237" t="s">
        <v>2105</v>
      </c>
      <c r="X237" t="s">
        <v>2106</v>
      </c>
      <c r="Y237" t="s">
        <v>2107</v>
      </c>
      <c r="Z237" t="s">
        <v>2108</v>
      </c>
      <c r="AA237" t="s">
        <v>2109</v>
      </c>
    </row>
    <row r="238" spans="1:27" x14ac:dyDescent="0.3">
      <c r="A238" t="s">
        <v>2110</v>
      </c>
      <c r="B238" t="s">
        <v>2111</v>
      </c>
      <c r="C238" t="str">
        <f t="shared" si="18"/>
        <v>7SEVENÂ®</v>
      </c>
      <c r="D238" t="s">
        <v>467</v>
      </c>
      <c r="E238" t="str">
        <f>IFERROR(LEFT(Table1[[#This Row],[category]],FIND("|",Table1[[#This Row],[category]])-1),Table1[[#This Row],[category]])</f>
        <v>Electronics</v>
      </c>
      <c r="F238" t="str">
        <f>IFERROR(MID(Table1[[#This Row],[category]],FIND("|",Table1[[#This Row],[category]])+1,50),"N/A")</f>
        <v>HomeTheater,TV&amp;Video|Accessories|RemoteControls</v>
      </c>
      <c r="G238" s="5">
        <v>399</v>
      </c>
      <c r="H238" s="5" t="str">
        <f t="shared" si="19"/>
        <v>Economy (201-500)</v>
      </c>
      <c r="I238" s="5">
        <v>899</v>
      </c>
      <c r="J238" s="5">
        <f>Table1[[#This Row],[actual_price]]-Table1[[#This Row],[discounted_price]]</f>
        <v>500</v>
      </c>
      <c r="K238" s="12">
        <f t="shared" si="20"/>
        <v>0.55617352614015569</v>
      </c>
      <c r="L238" s="13">
        <v>0.56000000000000005</v>
      </c>
      <c r="M238" s="1" t="str">
        <f t="shared" si="21"/>
        <v>High (50-69%)</v>
      </c>
      <c r="N238">
        <v>3.4</v>
      </c>
      <c r="O238" t="str">
        <f>IF(Table1[[#This Row],[rating]]&gt;=4.5,"Excellent",IF(Table1[[#This Row],[rating]]&gt;=4,"Good",IF(Table1[[#This Row],[rating]]&gt;=3.5,"Average","Below Average")))</f>
        <v>Below Average</v>
      </c>
      <c r="P238" t="str">
        <f t="shared" si="22"/>
        <v>⭐⭐ Below Avg</v>
      </c>
      <c r="Q238">
        <v>431</v>
      </c>
      <c r="R238" s="4" t="str">
        <f>IF(Table1[[#This Row],[rating_count]]&gt;=10000,"High Volume",IF(Table1[[#This Row],[rating_count]]&gt;=1000,"Medium Volume","Low Volume"))</f>
        <v>Low Volume</v>
      </c>
      <c r="S238" s="4" t="str">
        <f t="shared" si="23"/>
        <v>No</v>
      </c>
      <c r="T238" t="s">
        <v>2112</v>
      </c>
      <c r="U238" t="s">
        <v>2113</v>
      </c>
      <c r="V238" t="s">
        <v>2114</v>
      </c>
      <c r="W238" t="s">
        <v>2115</v>
      </c>
      <c r="X238" t="s">
        <v>2116</v>
      </c>
      <c r="Y238" t="s">
        <v>2117</v>
      </c>
      <c r="Z238" t="s">
        <v>2118</v>
      </c>
      <c r="AA238" t="s">
        <v>2119</v>
      </c>
    </row>
    <row r="239" spans="1:27" x14ac:dyDescent="0.3">
      <c r="A239" t="s">
        <v>2120</v>
      </c>
      <c r="B239" t="s">
        <v>2121</v>
      </c>
      <c r="C239" t="str">
        <f t="shared" si="18"/>
        <v>Wayona</v>
      </c>
      <c r="D239" t="s">
        <v>18</v>
      </c>
      <c r="E239" t="str">
        <f>IFERROR(LEFT(Table1[[#This Row],[category]],FIND("|",Table1[[#This Row],[category]])-1),Table1[[#This Row],[category]])</f>
        <v>Computers&amp;Accessories</v>
      </c>
      <c r="F239" t="str">
        <f>IFERROR(MID(Table1[[#This Row],[category]],FIND("|",Table1[[#This Row],[category]])+1,50),"N/A")</f>
        <v>Accessories&amp;Peripherals|Cables&amp;Accessories|Cables|</v>
      </c>
      <c r="G239" s="5">
        <v>449</v>
      </c>
      <c r="H239" s="5" t="str">
        <f t="shared" si="19"/>
        <v>Economy (201-500)</v>
      </c>
      <c r="I239" s="5">
        <v>1099</v>
      </c>
      <c r="J239" s="5">
        <f>Table1[[#This Row],[actual_price]]-Table1[[#This Row],[discounted_price]]</f>
        <v>650</v>
      </c>
      <c r="K239" s="12">
        <f t="shared" si="20"/>
        <v>0.59144676979071886</v>
      </c>
      <c r="L239" s="13">
        <v>0.59</v>
      </c>
      <c r="M239" s="1" t="str">
        <f t="shared" si="21"/>
        <v>High (50-69%)</v>
      </c>
      <c r="N239">
        <v>4</v>
      </c>
      <c r="O239" t="str">
        <f>IF(Table1[[#This Row],[rating]]&gt;=4.5,"Excellent",IF(Table1[[#This Row],[rating]]&gt;=4,"Good",IF(Table1[[#This Row],[rating]]&gt;=3.5,"Average","Below Average")))</f>
        <v>Good</v>
      </c>
      <c r="P239" t="str">
        <f t="shared" si="22"/>
        <v>⭐⭐⭐⭐ Good</v>
      </c>
      <c r="Q239">
        <v>242</v>
      </c>
      <c r="R239" s="4" t="str">
        <f>IF(Table1[[#This Row],[rating_count]]&gt;=10000,"High Volume",IF(Table1[[#This Row],[rating_count]]&gt;=1000,"Medium Volume","Low Volume"))</f>
        <v>Low Volume</v>
      </c>
      <c r="S239" s="4" t="str">
        <f t="shared" si="23"/>
        <v>No</v>
      </c>
      <c r="T239" t="s">
        <v>2122</v>
      </c>
      <c r="U239" t="s">
        <v>2123</v>
      </c>
      <c r="V239" t="s">
        <v>2124</v>
      </c>
      <c r="W239" t="s">
        <v>2125</v>
      </c>
      <c r="X239" t="s">
        <v>2126</v>
      </c>
      <c r="Y239" t="s">
        <v>2127</v>
      </c>
      <c r="Z239" t="s">
        <v>2128</v>
      </c>
      <c r="AA239" t="s">
        <v>2129</v>
      </c>
    </row>
    <row r="240" spans="1:27" x14ac:dyDescent="0.3">
      <c r="A240" t="s">
        <v>2130</v>
      </c>
      <c r="B240" t="s">
        <v>2131</v>
      </c>
      <c r="C240" t="str">
        <f t="shared" si="18"/>
        <v>Hi-Mobiler</v>
      </c>
      <c r="D240" t="s">
        <v>18</v>
      </c>
      <c r="E240" t="str">
        <f>IFERROR(LEFT(Table1[[#This Row],[category]],FIND("|",Table1[[#This Row],[category]])-1),Table1[[#This Row],[category]])</f>
        <v>Computers&amp;Accessories</v>
      </c>
      <c r="F240" t="str">
        <f>IFERROR(MID(Table1[[#This Row],[category]],FIND("|",Table1[[#This Row],[category]])+1,50),"N/A")</f>
        <v>Accessories&amp;Peripherals|Cables&amp;Accessories|Cables|</v>
      </c>
      <c r="G240" s="5">
        <v>254</v>
      </c>
      <c r="H240" s="5" t="str">
        <f t="shared" si="19"/>
        <v>Economy (201-500)</v>
      </c>
      <c r="I240" s="5">
        <v>799</v>
      </c>
      <c r="J240" s="5">
        <f>Table1[[#This Row],[actual_price]]-Table1[[#This Row],[discounted_price]]</f>
        <v>545</v>
      </c>
      <c r="K240" s="12">
        <f t="shared" si="20"/>
        <v>0.68210262828535673</v>
      </c>
      <c r="L240" s="13">
        <v>0.68</v>
      </c>
      <c r="M240" s="1" t="str">
        <f t="shared" si="21"/>
        <v>High (50-69%)</v>
      </c>
      <c r="N240">
        <v>4</v>
      </c>
      <c r="O240" t="str">
        <f>IF(Table1[[#This Row],[rating]]&gt;=4.5,"Excellent",IF(Table1[[#This Row],[rating]]&gt;=4,"Good",IF(Table1[[#This Row],[rating]]&gt;=3.5,"Average","Below Average")))</f>
        <v>Good</v>
      </c>
      <c r="P240" t="str">
        <f t="shared" si="22"/>
        <v>⭐⭐⭐⭐ Good</v>
      </c>
      <c r="Q240" s="2">
        <v>2905</v>
      </c>
      <c r="R240" s="4" t="str">
        <f>IF(Table1[[#This Row],[rating_count]]&gt;=10000,"High Volume",IF(Table1[[#This Row],[rating_count]]&gt;=1000,"Medium Volume","Low Volume"))</f>
        <v>Medium Volume</v>
      </c>
      <c r="S240" s="4" t="str">
        <f t="shared" si="23"/>
        <v>Yes</v>
      </c>
      <c r="T240" t="s">
        <v>2132</v>
      </c>
      <c r="U240" t="s">
        <v>2133</v>
      </c>
      <c r="V240" t="s">
        <v>2134</v>
      </c>
      <c r="W240" t="s">
        <v>2135</v>
      </c>
      <c r="X240" t="s">
        <v>2136</v>
      </c>
      <c r="Y240" t="s">
        <v>2137</v>
      </c>
      <c r="Z240" t="s">
        <v>2138</v>
      </c>
      <c r="AA240" t="s">
        <v>2139</v>
      </c>
    </row>
    <row r="241" spans="1:27" x14ac:dyDescent="0.3">
      <c r="A241" t="s">
        <v>2140</v>
      </c>
      <c r="B241" t="s">
        <v>2141</v>
      </c>
      <c r="C241" t="str">
        <f t="shared" si="18"/>
        <v>Amazon</v>
      </c>
      <c r="D241" t="s">
        <v>2142</v>
      </c>
      <c r="E241" t="str">
        <f>IFERROR(LEFT(Table1[[#This Row],[category]],FIND("|",Table1[[#This Row],[category]])-1),Table1[[#This Row],[category]])</f>
        <v>Electronics</v>
      </c>
      <c r="F241" t="str">
        <f>IFERROR(MID(Table1[[#This Row],[category]],FIND("|",Table1[[#This Row],[category]])+1,50),"N/A")</f>
        <v>HomeTheater,TV&amp;Video|Accessories|Cables|SpeakerCab</v>
      </c>
      <c r="G241" s="5">
        <v>399</v>
      </c>
      <c r="H241" s="5" t="str">
        <f t="shared" si="19"/>
        <v>Economy (201-500)</v>
      </c>
      <c r="I241" s="5">
        <v>795</v>
      </c>
      <c r="J241" s="5">
        <f>Table1[[#This Row],[actual_price]]-Table1[[#This Row],[discounted_price]]</f>
        <v>396</v>
      </c>
      <c r="K241" s="12">
        <f t="shared" si="20"/>
        <v>0.49811320754716981</v>
      </c>
      <c r="L241" s="13">
        <v>0.5</v>
      </c>
      <c r="M241" s="1" t="str">
        <f t="shared" si="21"/>
        <v>High (50-69%)</v>
      </c>
      <c r="N241">
        <v>4.4000000000000004</v>
      </c>
      <c r="O241" t="str">
        <f>IF(Table1[[#This Row],[rating]]&gt;=4.5,"Excellent",IF(Table1[[#This Row],[rating]]&gt;=4,"Good",IF(Table1[[#This Row],[rating]]&gt;=3.5,"Average","Below Average")))</f>
        <v>Good</v>
      </c>
      <c r="P241" t="str">
        <f t="shared" si="22"/>
        <v>⭐⭐⭐⭐ Good</v>
      </c>
      <c r="Q241" s="2">
        <v>12091</v>
      </c>
      <c r="R241" s="4" t="str">
        <f>IF(Table1[[#This Row],[rating_count]]&gt;=10000,"High Volume",IF(Table1[[#This Row],[rating_count]]&gt;=1000,"Medium Volume","Low Volume"))</f>
        <v>High Volume</v>
      </c>
      <c r="S241" s="4" t="str">
        <f t="shared" si="23"/>
        <v>Yes</v>
      </c>
      <c r="T241" t="s">
        <v>2143</v>
      </c>
      <c r="U241" t="s">
        <v>2144</v>
      </c>
      <c r="V241" t="s">
        <v>2145</v>
      </c>
      <c r="W241" t="s">
        <v>2146</v>
      </c>
      <c r="X241" t="s">
        <v>2147</v>
      </c>
      <c r="Y241" t="s">
        <v>2148</v>
      </c>
      <c r="Z241" t="s">
        <v>2149</v>
      </c>
      <c r="AA241" t="s">
        <v>2150</v>
      </c>
    </row>
    <row r="242" spans="1:27" x14ac:dyDescent="0.3">
      <c r="A242" t="s">
        <v>2151</v>
      </c>
      <c r="B242" t="s">
        <v>2152</v>
      </c>
      <c r="C242" t="str">
        <f t="shared" si="18"/>
        <v>Ambrane</v>
      </c>
      <c r="D242" t="s">
        <v>18</v>
      </c>
      <c r="E242" t="str">
        <f>IFERROR(LEFT(Table1[[#This Row],[category]],FIND("|",Table1[[#This Row],[category]])-1),Table1[[#This Row],[category]])</f>
        <v>Computers&amp;Accessories</v>
      </c>
      <c r="F242" t="str">
        <f>IFERROR(MID(Table1[[#This Row],[category]],FIND("|",Table1[[#This Row],[category]])+1,50),"N/A")</f>
        <v>Accessories&amp;Peripherals|Cables&amp;Accessories|Cables|</v>
      </c>
      <c r="G242" s="5">
        <v>179</v>
      </c>
      <c r="H242" s="5" t="str">
        <f t="shared" si="19"/>
        <v>Budget (≤200)</v>
      </c>
      <c r="I242" s="5">
        <v>399</v>
      </c>
      <c r="J242" s="5">
        <f>Table1[[#This Row],[actual_price]]-Table1[[#This Row],[discounted_price]]</f>
        <v>220</v>
      </c>
      <c r="K242" s="12">
        <f t="shared" si="20"/>
        <v>0.55137844611528819</v>
      </c>
      <c r="L242" s="13">
        <v>0.55000000000000004</v>
      </c>
      <c r="M242" s="1" t="str">
        <f t="shared" si="21"/>
        <v>High (50-69%)</v>
      </c>
      <c r="N242">
        <v>4</v>
      </c>
      <c r="O242" t="str">
        <f>IF(Table1[[#This Row],[rating]]&gt;=4.5,"Excellent",IF(Table1[[#This Row],[rating]]&gt;=4,"Good",IF(Table1[[#This Row],[rating]]&gt;=3.5,"Average","Below Average")))</f>
        <v>Good</v>
      </c>
      <c r="P242" t="str">
        <f t="shared" si="22"/>
        <v>⭐⭐⭐⭐ Good</v>
      </c>
      <c r="Q242" s="2">
        <v>1423</v>
      </c>
      <c r="R242" s="4" t="str">
        <f>IF(Table1[[#This Row],[rating_count]]&gt;=10000,"High Volume",IF(Table1[[#This Row],[rating_count]]&gt;=1000,"Medium Volume","Low Volume"))</f>
        <v>Medium Volume</v>
      </c>
      <c r="S242" s="4" t="str">
        <f t="shared" si="23"/>
        <v>Yes</v>
      </c>
      <c r="T242" t="s">
        <v>725</v>
      </c>
      <c r="U242" t="s">
        <v>726</v>
      </c>
      <c r="V242" t="s">
        <v>727</v>
      </c>
      <c r="W242" t="s">
        <v>728</v>
      </c>
      <c r="X242" t="s">
        <v>729</v>
      </c>
      <c r="Y242" t="s">
        <v>730</v>
      </c>
      <c r="Z242" t="s">
        <v>2153</v>
      </c>
      <c r="AA242" t="s">
        <v>2154</v>
      </c>
    </row>
    <row r="243" spans="1:27" x14ac:dyDescent="0.3">
      <c r="A243" t="s">
        <v>2155</v>
      </c>
      <c r="B243" t="s">
        <v>2156</v>
      </c>
      <c r="C243" t="str">
        <f t="shared" si="18"/>
        <v>Wayona</v>
      </c>
      <c r="D243" t="s">
        <v>18</v>
      </c>
      <c r="E243" t="str">
        <f>IFERROR(LEFT(Table1[[#This Row],[category]],FIND("|",Table1[[#This Row],[category]])-1),Table1[[#This Row],[category]])</f>
        <v>Computers&amp;Accessories</v>
      </c>
      <c r="F243" t="str">
        <f>IFERROR(MID(Table1[[#This Row],[category]],FIND("|",Table1[[#This Row],[category]])+1,50),"N/A")</f>
        <v>Accessories&amp;Peripherals|Cables&amp;Accessories|Cables|</v>
      </c>
      <c r="G243" s="5">
        <v>339</v>
      </c>
      <c r="H243" s="5" t="str">
        <f t="shared" si="19"/>
        <v>Economy (201-500)</v>
      </c>
      <c r="I243" s="5">
        <v>999</v>
      </c>
      <c r="J243" s="5">
        <f>Table1[[#This Row],[actual_price]]-Table1[[#This Row],[discounted_price]]</f>
        <v>660</v>
      </c>
      <c r="K243" s="12">
        <f t="shared" si="20"/>
        <v>0.66066066066066065</v>
      </c>
      <c r="L243" s="13">
        <v>0.66</v>
      </c>
      <c r="M243" s="1" t="str">
        <f t="shared" si="21"/>
        <v>High (50-69%)</v>
      </c>
      <c r="N243">
        <v>4.3</v>
      </c>
      <c r="O243" t="str">
        <f>IF(Table1[[#This Row],[rating]]&gt;=4.5,"Excellent",IF(Table1[[#This Row],[rating]]&gt;=4,"Good",IF(Table1[[#This Row],[rating]]&gt;=3.5,"Average","Below Average")))</f>
        <v>Good</v>
      </c>
      <c r="P243" t="str">
        <f t="shared" si="22"/>
        <v>⭐⭐⭐⭐ Good</v>
      </c>
      <c r="Q243" s="2">
        <v>6255</v>
      </c>
      <c r="R243" s="4" t="str">
        <f>IF(Table1[[#This Row],[rating_count]]&gt;=10000,"High Volume",IF(Table1[[#This Row],[rating_count]]&gt;=1000,"Medium Volume","Low Volume"))</f>
        <v>Medium Volume</v>
      </c>
      <c r="S243" s="4" t="str">
        <f t="shared" si="23"/>
        <v>Yes</v>
      </c>
      <c r="T243" t="s">
        <v>1452</v>
      </c>
      <c r="U243" t="s">
        <v>1453</v>
      </c>
      <c r="V243" t="s">
        <v>1454</v>
      </c>
      <c r="W243" t="s">
        <v>1455</v>
      </c>
      <c r="X243" t="s">
        <v>1456</v>
      </c>
      <c r="Y243" t="s">
        <v>1457</v>
      </c>
      <c r="Z243" t="s">
        <v>2157</v>
      </c>
      <c r="AA243" t="s">
        <v>2158</v>
      </c>
    </row>
    <row r="244" spans="1:27" x14ac:dyDescent="0.3">
      <c r="A244" t="s">
        <v>2159</v>
      </c>
      <c r="B244" t="s">
        <v>2160</v>
      </c>
      <c r="C244" t="str">
        <f t="shared" si="18"/>
        <v>Caprigo</v>
      </c>
      <c r="D244" t="s">
        <v>649</v>
      </c>
      <c r="E244" t="str">
        <f>IFERROR(LEFT(Table1[[#This Row],[category]],FIND("|",Table1[[#This Row],[category]])-1),Table1[[#This Row],[category]])</f>
        <v>Electronics</v>
      </c>
      <c r="F244" t="str">
        <f>IFERROR(MID(Table1[[#This Row],[category]],FIND("|",Table1[[#This Row],[category]])+1,50),"N/A")</f>
        <v>HomeTheater,TV&amp;Video|Accessories|TVMounts,Stands&amp;T</v>
      </c>
      <c r="G244" s="5">
        <v>399</v>
      </c>
      <c r="H244" s="5" t="str">
        <f t="shared" si="19"/>
        <v>Economy (201-500)</v>
      </c>
      <c r="I244" s="5">
        <v>999</v>
      </c>
      <c r="J244" s="5">
        <f>Table1[[#This Row],[actual_price]]-Table1[[#This Row],[discounted_price]]</f>
        <v>600</v>
      </c>
      <c r="K244" s="12">
        <f t="shared" si="20"/>
        <v>0.60060060060060061</v>
      </c>
      <c r="L244" s="13">
        <v>0.6</v>
      </c>
      <c r="M244" s="1" t="str">
        <f t="shared" si="21"/>
        <v>High (50-69%)</v>
      </c>
      <c r="N244">
        <v>4</v>
      </c>
      <c r="O244" t="str">
        <f>IF(Table1[[#This Row],[rating]]&gt;=4.5,"Excellent",IF(Table1[[#This Row],[rating]]&gt;=4,"Good",IF(Table1[[#This Row],[rating]]&gt;=3.5,"Average","Below Average")))</f>
        <v>Good</v>
      </c>
      <c r="P244" t="str">
        <f t="shared" si="22"/>
        <v>⭐⭐⭐⭐ Good</v>
      </c>
      <c r="Q244" s="2">
        <v>1236</v>
      </c>
      <c r="R244" s="4" t="str">
        <f>IF(Table1[[#This Row],[rating_count]]&gt;=10000,"High Volume",IF(Table1[[#This Row],[rating_count]]&gt;=1000,"Medium Volume","Low Volume"))</f>
        <v>Medium Volume</v>
      </c>
      <c r="S244" s="4" t="str">
        <f t="shared" si="23"/>
        <v>Yes</v>
      </c>
      <c r="T244" t="s">
        <v>2161</v>
      </c>
      <c r="U244" t="s">
        <v>2162</v>
      </c>
      <c r="V244" t="s">
        <v>2163</v>
      </c>
      <c r="W244" t="s">
        <v>2164</v>
      </c>
      <c r="X244" t="s">
        <v>2165</v>
      </c>
      <c r="Y244" t="s">
        <v>2166</v>
      </c>
      <c r="Z244" t="s">
        <v>2167</v>
      </c>
      <c r="AA244" t="s">
        <v>2168</v>
      </c>
    </row>
    <row r="245" spans="1:27" x14ac:dyDescent="0.3">
      <c r="A245" t="s">
        <v>2169</v>
      </c>
      <c r="B245" t="s">
        <v>2170</v>
      </c>
      <c r="C245" t="str">
        <f t="shared" si="18"/>
        <v>SmashtronicsÂ®</v>
      </c>
      <c r="D245" t="s">
        <v>467</v>
      </c>
      <c r="E245" t="str">
        <f>IFERROR(LEFT(Table1[[#This Row],[category]],FIND("|",Table1[[#This Row],[category]])-1),Table1[[#This Row],[category]])</f>
        <v>Electronics</v>
      </c>
      <c r="F245" t="str">
        <f>IFERROR(MID(Table1[[#This Row],[category]],FIND("|",Table1[[#This Row],[category]])+1,50),"N/A")</f>
        <v>HomeTheater,TV&amp;Video|Accessories|RemoteControls</v>
      </c>
      <c r="G245" s="5">
        <v>199</v>
      </c>
      <c r="H245" s="5" t="str">
        <f t="shared" si="19"/>
        <v>Budget (≤200)</v>
      </c>
      <c r="I245" s="5">
        <v>399</v>
      </c>
      <c r="J245" s="5">
        <f>Table1[[#This Row],[actual_price]]-Table1[[#This Row],[discounted_price]]</f>
        <v>200</v>
      </c>
      <c r="K245" s="12">
        <f t="shared" si="20"/>
        <v>0.50125313283208017</v>
      </c>
      <c r="L245" s="13">
        <v>0.5</v>
      </c>
      <c r="M245" s="1" t="str">
        <f t="shared" si="21"/>
        <v>High (50-69%)</v>
      </c>
      <c r="N245">
        <v>4.2</v>
      </c>
      <c r="O245" t="str">
        <f>IF(Table1[[#This Row],[rating]]&gt;=4.5,"Excellent",IF(Table1[[#This Row],[rating]]&gt;=4,"Good",IF(Table1[[#This Row],[rating]]&gt;=3.5,"Average","Below Average")))</f>
        <v>Good</v>
      </c>
      <c r="P245" t="str">
        <f t="shared" si="22"/>
        <v>⭐⭐⭐⭐ Good</v>
      </c>
      <c r="Q245" s="2">
        <v>1335</v>
      </c>
      <c r="R245" s="4" t="str">
        <f>IF(Table1[[#This Row],[rating_count]]&gt;=10000,"High Volume",IF(Table1[[#This Row],[rating_count]]&gt;=1000,"Medium Volume","Low Volume"))</f>
        <v>Medium Volume</v>
      </c>
      <c r="S245" s="4" t="str">
        <f t="shared" si="23"/>
        <v>Yes</v>
      </c>
      <c r="T245" t="s">
        <v>2171</v>
      </c>
      <c r="U245" t="s">
        <v>2172</v>
      </c>
      <c r="V245" t="s">
        <v>2173</v>
      </c>
      <c r="W245" t="s">
        <v>2174</v>
      </c>
      <c r="X245" t="s">
        <v>2175</v>
      </c>
      <c r="Y245" t="s">
        <v>2176</v>
      </c>
      <c r="Z245" t="s">
        <v>2177</v>
      </c>
      <c r="AA245" t="s">
        <v>2178</v>
      </c>
    </row>
    <row r="246" spans="1:27" x14ac:dyDescent="0.3">
      <c r="A246" t="s">
        <v>2179</v>
      </c>
      <c r="B246" t="s">
        <v>2180</v>
      </c>
      <c r="C246" t="str">
        <f t="shared" si="18"/>
        <v>Electvision</v>
      </c>
      <c r="D246" t="s">
        <v>467</v>
      </c>
      <c r="E246" t="str">
        <f>IFERROR(LEFT(Table1[[#This Row],[category]],FIND("|",Table1[[#This Row],[category]])-1),Table1[[#This Row],[category]])</f>
        <v>Electronics</v>
      </c>
      <c r="F246" t="str">
        <f>IFERROR(MID(Table1[[#This Row],[category]],FIND("|",Table1[[#This Row],[category]])+1,50),"N/A")</f>
        <v>HomeTheater,TV&amp;Video|Accessories|RemoteControls</v>
      </c>
      <c r="G246" s="5">
        <v>349</v>
      </c>
      <c r="H246" s="5" t="str">
        <f t="shared" si="19"/>
        <v>Economy (201-500)</v>
      </c>
      <c r="I246" s="5">
        <v>1999</v>
      </c>
      <c r="J246" s="5">
        <f>Table1[[#This Row],[actual_price]]-Table1[[#This Row],[discounted_price]]</f>
        <v>1650</v>
      </c>
      <c r="K246" s="12">
        <f t="shared" si="20"/>
        <v>0.82541270635317654</v>
      </c>
      <c r="L246" s="13">
        <v>0.83</v>
      </c>
      <c r="M246" s="1" t="str">
        <f t="shared" si="21"/>
        <v>Very High (70-100%)</v>
      </c>
      <c r="N246">
        <v>3.8</v>
      </c>
      <c r="O246" t="str">
        <f>IF(Table1[[#This Row],[rating]]&gt;=4.5,"Excellent",IF(Table1[[#This Row],[rating]]&gt;=4,"Good",IF(Table1[[#This Row],[rating]]&gt;=3.5,"Average","Below Average")))</f>
        <v>Average</v>
      </c>
      <c r="P246" t="str">
        <f t="shared" si="22"/>
        <v>⭐⭐⭐ Average</v>
      </c>
      <c r="Q246">
        <v>197</v>
      </c>
      <c r="R246" s="4" t="str">
        <f>IF(Table1[[#This Row],[rating_count]]&gt;=10000,"High Volume",IF(Table1[[#This Row],[rating_count]]&gt;=1000,"Medium Volume","Low Volume"))</f>
        <v>Low Volume</v>
      </c>
      <c r="S246" s="4" t="str">
        <f t="shared" si="23"/>
        <v>No</v>
      </c>
      <c r="T246" t="s">
        <v>2181</v>
      </c>
      <c r="U246" t="s">
        <v>2182</v>
      </c>
      <c r="V246" t="s">
        <v>2183</v>
      </c>
      <c r="W246" t="s">
        <v>2184</v>
      </c>
      <c r="X246" t="s">
        <v>2185</v>
      </c>
      <c r="Y246" t="s">
        <v>2186</v>
      </c>
      <c r="Z246" t="s">
        <v>2187</v>
      </c>
      <c r="AA246" t="s">
        <v>2188</v>
      </c>
    </row>
    <row r="247" spans="1:27" x14ac:dyDescent="0.3">
      <c r="A247" t="s">
        <v>2189</v>
      </c>
      <c r="B247" t="s">
        <v>2190</v>
      </c>
      <c r="C247" t="str">
        <f t="shared" si="18"/>
        <v>Boat</v>
      </c>
      <c r="D247" t="s">
        <v>18</v>
      </c>
      <c r="E247" t="str">
        <f>IFERROR(LEFT(Table1[[#This Row],[category]],FIND("|",Table1[[#This Row],[category]])-1),Table1[[#This Row],[category]])</f>
        <v>Computers&amp;Accessories</v>
      </c>
      <c r="F247" t="str">
        <f>IFERROR(MID(Table1[[#This Row],[category]],FIND("|",Table1[[#This Row],[category]])+1,50),"N/A")</f>
        <v>Accessories&amp;Peripherals|Cables&amp;Accessories|Cables|</v>
      </c>
      <c r="G247" s="5">
        <v>299</v>
      </c>
      <c r="H247" s="5" t="str">
        <f t="shared" si="19"/>
        <v>Economy (201-500)</v>
      </c>
      <c r="I247" s="5">
        <v>798</v>
      </c>
      <c r="J247" s="5">
        <f>Table1[[#This Row],[actual_price]]-Table1[[#This Row],[discounted_price]]</f>
        <v>499</v>
      </c>
      <c r="K247" s="12">
        <f t="shared" si="20"/>
        <v>0.62531328320802004</v>
      </c>
      <c r="L247" s="13">
        <v>0.63</v>
      </c>
      <c r="M247" s="1" t="str">
        <f t="shared" si="21"/>
        <v>High (50-69%)</v>
      </c>
      <c r="N247">
        <v>4.4000000000000004</v>
      </c>
      <c r="O247" t="str">
        <f>IF(Table1[[#This Row],[rating]]&gt;=4.5,"Excellent",IF(Table1[[#This Row],[rating]]&gt;=4,"Good",IF(Table1[[#This Row],[rating]]&gt;=3.5,"Average","Below Average")))</f>
        <v>Good</v>
      </c>
      <c r="P247" t="str">
        <f t="shared" si="22"/>
        <v>⭐⭐⭐⭐ Good</v>
      </c>
      <c r="Q247" s="2">
        <v>28791</v>
      </c>
      <c r="R247" s="4" t="str">
        <f>IF(Table1[[#This Row],[rating_count]]&gt;=10000,"High Volume",IF(Table1[[#This Row],[rating_count]]&gt;=1000,"Medium Volume","Low Volume"))</f>
        <v>High Volume</v>
      </c>
      <c r="S247" s="4" t="str">
        <f t="shared" si="23"/>
        <v>Yes</v>
      </c>
      <c r="T247" t="s">
        <v>2191</v>
      </c>
      <c r="U247" t="s">
        <v>788</v>
      </c>
      <c r="V247" t="s">
        <v>789</v>
      </c>
      <c r="W247" t="s">
        <v>790</v>
      </c>
      <c r="X247" t="s">
        <v>791</v>
      </c>
      <c r="Y247" t="s">
        <v>792</v>
      </c>
      <c r="Z247" t="s">
        <v>793</v>
      </c>
      <c r="AA247" t="s">
        <v>2192</v>
      </c>
    </row>
    <row r="248" spans="1:27" x14ac:dyDescent="0.3">
      <c r="A248" t="s">
        <v>2193</v>
      </c>
      <c r="B248" t="s">
        <v>2194</v>
      </c>
      <c r="C248" t="str">
        <f t="shared" si="18"/>
        <v>pTron</v>
      </c>
      <c r="D248" t="s">
        <v>18</v>
      </c>
      <c r="E248" t="str">
        <f>IFERROR(LEFT(Table1[[#This Row],[category]],FIND("|",Table1[[#This Row],[category]])-1),Table1[[#This Row],[category]])</f>
        <v>Computers&amp;Accessories</v>
      </c>
      <c r="F248" t="str">
        <f>IFERROR(MID(Table1[[#This Row],[category]],FIND("|",Table1[[#This Row],[category]])+1,50),"N/A")</f>
        <v>Accessories&amp;Peripherals|Cables&amp;Accessories|Cables|</v>
      </c>
      <c r="G248" s="5">
        <v>89</v>
      </c>
      <c r="H248" s="5" t="str">
        <f t="shared" si="19"/>
        <v>Budget (≤200)</v>
      </c>
      <c r="I248" s="5">
        <v>800</v>
      </c>
      <c r="J248" s="5">
        <f>Table1[[#This Row],[actual_price]]-Table1[[#This Row],[discounted_price]]</f>
        <v>711</v>
      </c>
      <c r="K248" s="12">
        <f t="shared" si="20"/>
        <v>0.88875000000000004</v>
      </c>
      <c r="L248" s="13">
        <v>0.89</v>
      </c>
      <c r="M248" s="1" t="str">
        <f t="shared" si="21"/>
        <v>Very High (70-100%)</v>
      </c>
      <c r="N248">
        <v>3.9</v>
      </c>
      <c r="O248" t="str">
        <f>IF(Table1[[#This Row],[rating]]&gt;=4.5,"Excellent",IF(Table1[[#This Row],[rating]]&gt;=4,"Good",IF(Table1[[#This Row],[rating]]&gt;=3.5,"Average","Below Average")))</f>
        <v>Average</v>
      </c>
      <c r="P248" t="str">
        <f t="shared" si="22"/>
        <v>⭐⭐⭐ Average</v>
      </c>
      <c r="Q248" s="2">
        <v>1075</v>
      </c>
      <c r="R248" s="4" t="str">
        <f>IF(Table1[[#This Row],[rating_count]]&gt;=10000,"High Volume",IF(Table1[[#This Row],[rating_count]]&gt;=1000,"Medium Volume","Low Volume"))</f>
        <v>Medium Volume</v>
      </c>
      <c r="S248" s="4" t="str">
        <f t="shared" si="23"/>
        <v>Yes</v>
      </c>
      <c r="T248" t="s">
        <v>2195</v>
      </c>
      <c r="U248" t="s">
        <v>347</v>
      </c>
      <c r="V248" t="s">
        <v>348</v>
      </c>
      <c r="W248" t="s">
        <v>349</v>
      </c>
      <c r="X248" t="s">
        <v>350</v>
      </c>
      <c r="Y248" t="s">
        <v>351</v>
      </c>
      <c r="Z248" t="s">
        <v>2196</v>
      </c>
      <c r="AA248" t="s">
        <v>2197</v>
      </c>
    </row>
    <row r="249" spans="1:27" x14ac:dyDescent="0.3">
      <c r="A249" t="s">
        <v>2198</v>
      </c>
      <c r="B249" t="s">
        <v>2199</v>
      </c>
      <c r="C249" t="str">
        <f t="shared" si="18"/>
        <v>AmazonBasics</v>
      </c>
      <c r="D249" t="s">
        <v>18</v>
      </c>
      <c r="E249" t="str">
        <f>IFERROR(LEFT(Table1[[#This Row],[category]],FIND("|",Table1[[#This Row],[category]])-1),Table1[[#This Row],[category]])</f>
        <v>Computers&amp;Accessories</v>
      </c>
      <c r="F249" t="str">
        <f>IFERROR(MID(Table1[[#This Row],[category]],FIND("|",Table1[[#This Row],[category]])+1,50),"N/A")</f>
        <v>Accessories&amp;Peripherals|Cables&amp;Accessories|Cables|</v>
      </c>
      <c r="G249" s="5">
        <v>549</v>
      </c>
      <c r="H249" s="5" t="str">
        <f t="shared" si="19"/>
        <v>Mid-Range (501-2000)</v>
      </c>
      <c r="I249" s="5">
        <v>995</v>
      </c>
      <c r="J249" s="5">
        <f>Table1[[#This Row],[actual_price]]-Table1[[#This Row],[discounted_price]]</f>
        <v>446</v>
      </c>
      <c r="K249" s="12">
        <f t="shared" si="20"/>
        <v>0.44824120603015077</v>
      </c>
      <c r="L249" s="13">
        <v>0.45</v>
      </c>
      <c r="M249" s="1" t="str">
        <f t="shared" si="21"/>
        <v>Moderate (25-49%)</v>
      </c>
      <c r="N249">
        <v>4.2</v>
      </c>
      <c r="O249" t="str">
        <f>IF(Table1[[#This Row],[rating]]&gt;=4.5,"Excellent",IF(Table1[[#This Row],[rating]]&gt;=4,"Good",IF(Table1[[#This Row],[rating]]&gt;=3.5,"Average","Below Average")))</f>
        <v>Good</v>
      </c>
      <c r="P249" t="str">
        <f t="shared" si="22"/>
        <v>⭐⭐⭐⭐ Good</v>
      </c>
      <c r="Q249" s="2">
        <v>29746</v>
      </c>
      <c r="R249" s="4" t="str">
        <f>IF(Table1[[#This Row],[rating_count]]&gt;=10000,"High Volume",IF(Table1[[#This Row],[rating_count]]&gt;=1000,"Medium Volume","Low Volume"))</f>
        <v>High Volume</v>
      </c>
      <c r="S249" s="4" t="str">
        <f t="shared" si="23"/>
        <v>Yes</v>
      </c>
      <c r="T249" t="s">
        <v>2200</v>
      </c>
      <c r="U249" t="s">
        <v>605</v>
      </c>
      <c r="V249" t="s">
        <v>606</v>
      </c>
      <c r="W249" t="s">
        <v>607</v>
      </c>
      <c r="X249" t="s">
        <v>608</v>
      </c>
      <c r="Y249" t="s">
        <v>609</v>
      </c>
      <c r="Z249" t="s">
        <v>2201</v>
      </c>
      <c r="AA249" t="s">
        <v>2202</v>
      </c>
    </row>
    <row r="250" spans="1:27" x14ac:dyDescent="0.3">
      <c r="A250" t="s">
        <v>2203</v>
      </c>
      <c r="B250" t="s">
        <v>2204</v>
      </c>
      <c r="C250" t="str">
        <f t="shared" si="18"/>
        <v>Croma</v>
      </c>
      <c r="D250" t="s">
        <v>18</v>
      </c>
      <c r="E250" t="str">
        <f>IFERROR(LEFT(Table1[[#This Row],[category]],FIND("|",Table1[[#This Row],[category]])-1),Table1[[#This Row],[category]])</f>
        <v>Computers&amp;Accessories</v>
      </c>
      <c r="F250" t="str">
        <f>IFERROR(MID(Table1[[#This Row],[category]],FIND("|",Table1[[#This Row],[category]])+1,50),"N/A")</f>
        <v>Accessories&amp;Peripherals|Cables&amp;Accessories|Cables|</v>
      </c>
      <c r="G250" s="5">
        <v>129</v>
      </c>
      <c r="H250" s="5" t="str">
        <f t="shared" si="19"/>
        <v>Budget (≤200)</v>
      </c>
      <c r="I250" s="5">
        <v>1000</v>
      </c>
      <c r="J250" s="5">
        <f>Table1[[#This Row],[actual_price]]-Table1[[#This Row],[discounted_price]]</f>
        <v>871</v>
      </c>
      <c r="K250" s="12">
        <f t="shared" si="20"/>
        <v>0.871</v>
      </c>
      <c r="L250" s="13">
        <v>0.87</v>
      </c>
      <c r="M250" s="1" t="str">
        <f t="shared" si="21"/>
        <v>Very High (70-100%)</v>
      </c>
      <c r="N250">
        <v>3.9</v>
      </c>
      <c r="O250" t="str">
        <f>IF(Table1[[#This Row],[rating]]&gt;=4.5,"Excellent",IF(Table1[[#This Row],[rating]]&gt;=4,"Good",IF(Table1[[#This Row],[rating]]&gt;=3.5,"Average","Below Average")))</f>
        <v>Average</v>
      </c>
      <c r="P250" t="str">
        <f t="shared" si="22"/>
        <v>⭐⭐⭐ Average</v>
      </c>
      <c r="Q250">
        <v>295</v>
      </c>
      <c r="R250" s="4" t="str">
        <f>IF(Table1[[#This Row],[rating_count]]&gt;=10000,"High Volume",IF(Table1[[#This Row],[rating_count]]&gt;=1000,"Medium Volume","Low Volume"))</f>
        <v>Low Volume</v>
      </c>
      <c r="S250" s="4" t="str">
        <f t="shared" si="23"/>
        <v>No</v>
      </c>
      <c r="T250" t="s">
        <v>2205</v>
      </c>
      <c r="U250" t="s">
        <v>2206</v>
      </c>
      <c r="V250" t="s">
        <v>2207</v>
      </c>
      <c r="W250" t="s">
        <v>2208</v>
      </c>
      <c r="X250" t="s">
        <v>2209</v>
      </c>
      <c r="Y250" t="s">
        <v>2210</v>
      </c>
      <c r="Z250" t="s">
        <v>2211</v>
      </c>
      <c r="AA250" t="s">
        <v>2212</v>
      </c>
    </row>
    <row r="251" spans="1:27" x14ac:dyDescent="0.3">
      <c r="A251" t="s">
        <v>2213</v>
      </c>
      <c r="B251" t="s">
        <v>2214</v>
      </c>
      <c r="C251" t="str">
        <f t="shared" si="18"/>
        <v>Sony</v>
      </c>
      <c r="D251" t="s">
        <v>170</v>
      </c>
      <c r="E251" t="str">
        <f>IFERROR(LEFT(Table1[[#This Row],[category]],FIND("|",Table1[[#This Row],[category]])-1),Table1[[#This Row],[category]])</f>
        <v>Electronics</v>
      </c>
      <c r="F251" t="str">
        <f>IFERROR(MID(Table1[[#This Row],[category]],FIND("|",Table1[[#This Row],[category]])+1,50),"N/A")</f>
        <v>HomeTheater,TV&amp;Video|Televisions|SmartTelevisions</v>
      </c>
      <c r="G251" s="5">
        <v>77990</v>
      </c>
      <c r="H251" s="5" t="str">
        <f t="shared" si="19"/>
        <v>Premium (&gt;2000)</v>
      </c>
      <c r="I251" s="5">
        <v>139900</v>
      </c>
      <c r="J251" s="5">
        <f>Table1[[#This Row],[actual_price]]-Table1[[#This Row],[discounted_price]]</f>
        <v>61910</v>
      </c>
      <c r="K251" s="12">
        <f t="shared" si="20"/>
        <v>0.44253037884203</v>
      </c>
      <c r="L251" s="13">
        <v>0.44</v>
      </c>
      <c r="M251" s="1" t="str">
        <f t="shared" si="21"/>
        <v>Moderate (25-49%)</v>
      </c>
      <c r="N251">
        <v>4.7</v>
      </c>
      <c r="O251" t="str">
        <f>IF(Table1[[#This Row],[rating]]&gt;=4.5,"Excellent",IF(Table1[[#This Row],[rating]]&gt;=4,"Good",IF(Table1[[#This Row],[rating]]&gt;=3.5,"Average","Below Average")))</f>
        <v>Excellent</v>
      </c>
      <c r="P251" t="str">
        <f t="shared" si="22"/>
        <v>⭐⭐⭐⭐⭐ Excellent</v>
      </c>
      <c r="Q251" s="2">
        <v>5935</v>
      </c>
      <c r="R251" s="4" t="str">
        <f>IF(Table1[[#This Row],[rating_count]]&gt;=10000,"High Volume",IF(Table1[[#This Row],[rating_count]]&gt;=1000,"Medium Volume","Low Volume"))</f>
        <v>Medium Volume</v>
      </c>
      <c r="S251" s="4" t="str">
        <f t="shared" si="23"/>
        <v>Yes</v>
      </c>
      <c r="T251" t="s">
        <v>2215</v>
      </c>
      <c r="U251" t="s">
        <v>2216</v>
      </c>
      <c r="V251" t="s">
        <v>2217</v>
      </c>
      <c r="W251" t="s">
        <v>2218</v>
      </c>
      <c r="X251" t="s">
        <v>2219</v>
      </c>
      <c r="Y251" t="s">
        <v>2220</v>
      </c>
      <c r="Z251" t="s">
        <v>2221</v>
      </c>
      <c r="AA251" t="s">
        <v>2222</v>
      </c>
    </row>
    <row r="252" spans="1:27" x14ac:dyDescent="0.3">
      <c r="A252" t="s">
        <v>2223</v>
      </c>
      <c r="B252" t="s">
        <v>2224</v>
      </c>
      <c r="C252" t="str">
        <f t="shared" si="18"/>
        <v>7SEVENÂ®</v>
      </c>
      <c r="D252" t="s">
        <v>467</v>
      </c>
      <c r="E252" t="str">
        <f>IFERROR(LEFT(Table1[[#This Row],[category]],FIND("|",Table1[[#This Row],[category]])-1),Table1[[#This Row],[category]])</f>
        <v>Electronics</v>
      </c>
      <c r="F252" t="str">
        <f>IFERROR(MID(Table1[[#This Row],[category]],FIND("|",Table1[[#This Row],[category]])+1,50),"N/A")</f>
        <v>HomeTheater,TV&amp;Video|Accessories|RemoteControls</v>
      </c>
      <c r="G252" s="5">
        <v>349</v>
      </c>
      <c r="H252" s="5" t="str">
        <f t="shared" si="19"/>
        <v>Economy (201-500)</v>
      </c>
      <c r="I252" s="5">
        <v>799</v>
      </c>
      <c r="J252" s="5">
        <f>Table1[[#This Row],[actual_price]]-Table1[[#This Row],[discounted_price]]</f>
        <v>450</v>
      </c>
      <c r="K252" s="12">
        <f t="shared" si="20"/>
        <v>0.56320400500625778</v>
      </c>
      <c r="L252" s="13">
        <v>0.56000000000000005</v>
      </c>
      <c r="M252" s="1" t="str">
        <f t="shared" si="21"/>
        <v>High (50-69%)</v>
      </c>
      <c r="N252">
        <v>3.6</v>
      </c>
      <c r="O252" t="str">
        <f>IF(Table1[[#This Row],[rating]]&gt;=4.5,"Excellent",IF(Table1[[#This Row],[rating]]&gt;=4,"Good",IF(Table1[[#This Row],[rating]]&gt;=3.5,"Average","Below Average")))</f>
        <v>Average</v>
      </c>
      <c r="P252" t="str">
        <f t="shared" si="22"/>
        <v>⭐⭐⭐ Average</v>
      </c>
      <c r="Q252">
        <v>323</v>
      </c>
      <c r="R252" s="4" t="str">
        <f>IF(Table1[[#This Row],[rating_count]]&gt;=10000,"High Volume",IF(Table1[[#This Row],[rating_count]]&gt;=1000,"Medium Volume","Low Volume"))</f>
        <v>Low Volume</v>
      </c>
      <c r="S252" s="4" t="str">
        <f t="shared" si="23"/>
        <v>No</v>
      </c>
      <c r="T252" t="s">
        <v>2225</v>
      </c>
      <c r="U252" t="s">
        <v>2226</v>
      </c>
      <c r="V252" t="s">
        <v>2227</v>
      </c>
      <c r="W252" t="s">
        <v>2228</v>
      </c>
      <c r="X252" t="s">
        <v>2229</v>
      </c>
      <c r="Y252" t="s">
        <v>2230</v>
      </c>
      <c r="Z252" t="s">
        <v>2231</v>
      </c>
      <c r="AA252" t="s">
        <v>2232</v>
      </c>
    </row>
    <row r="253" spans="1:27" x14ac:dyDescent="0.3">
      <c r="A253" t="s">
        <v>2233</v>
      </c>
      <c r="B253" t="s">
        <v>2234</v>
      </c>
      <c r="C253" t="str">
        <f t="shared" si="18"/>
        <v>7SEVENÂ®</v>
      </c>
      <c r="D253" t="s">
        <v>467</v>
      </c>
      <c r="E253" t="str">
        <f>IFERROR(LEFT(Table1[[#This Row],[category]],FIND("|",Table1[[#This Row],[category]])-1),Table1[[#This Row],[category]])</f>
        <v>Electronics</v>
      </c>
      <c r="F253" t="str">
        <f>IFERROR(MID(Table1[[#This Row],[category]],FIND("|",Table1[[#This Row],[category]])+1,50),"N/A")</f>
        <v>HomeTheater,TV&amp;Video|Accessories|RemoteControls</v>
      </c>
      <c r="G253" s="5">
        <v>499</v>
      </c>
      <c r="H253" s="5" t="str">
        <f t="shared" si="19"/>
        <v>Economy (201-500)</v>
      </c>
      <c r="I253" s="5">
        <v>899</v>
      </c>
      <c r="J253" s="5">
        <f>Table1[[#This Row],[actual_price]]-Table1[[#This Row],[discounted_price]]</f>
        <v>400</v>
      </c>
      <c r="K253" s="12">
        <f t="shared" si="20"/>
        <v>0.44493882091212456</v>
      </c>
      <c r="L253" s="13">
        <v>0.44</v>
      </c>
      <c r="M253" s="1" t="str">
        <f t="shared" si="21"/>
        <v>Moderate (25-49%)</v>
      </c>
      <c r="N253">
        <v>3.7</v>
      </c>
      <c r="O253" t="str">
        <f>IF(Table1[[#This Row],[rating]]&gt;=4.5,"Excellent",IF(Table1[[#This Row],[rating]]&gt;=4,"Good",IF(Table1[[#This Row],[rating]]&gt;=3.5,"Average","Below Average")))</f>
        <v>Average</v>
      </c>
      <c r="P253" t="str">
        <f t="shared" si="22"/>
        <v>⭐⭐⭐ Average</v>
      </c>
      <c r="Q253">
        <v>185</v>
      </c>
      <c r="R253" s="4" t="str">
        <f>IF(Table1[[#This Row],[rating_count]]&gt;=10000,"High Volume",IF(Table1[[#This Row],[rating_count]]&gt;=1000,"Medium Volume","Low Volume"))</f>
        <v>Low Volume</v>
      </c>
      <c r="S253" s="4" t="str">
        <f t="shared" si="23"/>
        <v>No</v>
      </c>
      <c r="T253" t="s">
        <v>2235</v>
      </c>
      <c r="U253" t="s">
        <v>2236</v>
      </c>
      <c r="V253" t="s">
        <v>2237</v>
      </c>
      <c r="W253" t="s">
        <v>2238</v>
      </c>
      <c r="X253" t="s">
        <v>2239</v>
      </c>
      <c r="Y253" t="s">
        <v>2240</v>
      </c>
      <c r="Z253" t="s">
        <v>2241</v>
      </c>
      <c r="AA253" t="s">
        <v>2242</v>
      </c>
    </row>
    <row r="254" spans="1:27" x14ac:dyDescent="0.3">
      <c r="A254" t="s">
        <v>2243</v>
      </c>
      <c r="B254" t="s">
        <v>2244</v>
      </c>
      <c r="C254" t="str">
        <f t="shared" si="18"/>
        <v>Storite</v>
      </c>
      <c r="D254" t="s">
        <v>18</v>
      </c>
      <c r="E254" t="str">
        <f>IFERROR(LEFT(Table1[[#This Row],[category]],FIND("|",Table1[[#This Row],[category]])-1),Table1[[#This Row],[category]])</f>
        <v>Computers&amp;Accessories</v>
      </c>
      <c r="F254" t="str">
        <f>IFERROR(MID(Table1[[#This Row],[category]],FIND("|",Table1[[#This Row],[category]])+1,50),"N/A")</f>
        <v>Accessories&amp;Peripherals|Cables&amp;Accessories|Cables|</v>
      </c>
      <c r="G254" s="5">
        <v>299</v>
      </c>
      <c r="H254" s="5" t="str">
        <f t="shared" si="19"/>
        <v>Economy (201-500)</v>
      </c>
      <c r="I254" s="5">
        <v>799</v>
      </c>
      <c r="J254" s="5">
        <f>Table1[[#This Row],[actual_price]]-Table1[[#This Row],[discounted_price]]</f>
        <v>500</v>
      </c>
      <c r="K254" s="12">
        <f t="shared" si="20"/>
        <v>0.62578222778473092</v>
      </c>
      <c r="L254" s="13">
        <v>0.63</v>
      </c>
      <c r="M254" s="1" t="str">
        <f t="shared" si="21"/>
        <v>High (50-69%)</v>
      </c>
      <c r="N254">
        <v>4.2</v>
      </c>
      <c r="O254" t="str">
        <f>IF(Table1[[#This Row],[rating]]&gt;=4.5,"Excellent",IF(Table1[[#This Row],[rating]]&gt;=4,"Good",IF(Table1[[#This Row],[rating]]&gt;=3.5,"Average","Below Average")))</f>
        <v>Good</v>
      </c>
      <c r="P254" t="str">
        <f t="shared" si="22"/>
        <v>⭐⭐⭐⭐ Good</v>
      </c>
      <c r="Q254" s="2">
        <v>2117</v>
      </c>
      <c r="R254" s="4" t="str">
        <f>IF(Table1[[#This Row],[rating_count]]&gt;=10000,"High Volume",IF(Table1[[#This Row],[rating_count]]&gt;=1000,"Medium Volume","Low Volume"))</f>
        <v>Medium Volume</v>
      </c>
      <c r="S254" s="4" t="str">
        <f t="shared" si="23"/>
        <v>Yes</v>
      </c>
      <c r="T254" t="s">
        <v>2245</v>
      </c>
      <c r="U254" t="s">
        <v>2246</v>
      </c>
      <c r="V254" t="s">
        <v>2247</v>
      </c>
      <c r="W254" t="s">
        <v>2248</v>
      </c>
      <c r="X254" t="s">
        <v>2249</v>
      </c>
      <c r="Y254" t="s">
        <v>2250</v>
      </c>
      <c r="Z254" t="s">
        <v>2251</v>
      </c>
      <c r="AA254" t="s">
        <v>2252</v>
      </c>
    </row>
    <row r="255" spans="1:27" x14ac:dyDescent="0.3">
      <c r="A255" t="s">
        <v>2253</v>
      </c>
      <c r="B255" t="s">
        <v>2254</v>
      </c>
      <c r="C255" t="str">
        <f t="shared" si="18"/>
        <v>FLiX</v>
      </c>
      <c r="D255" t="s">
        <v>18</v>
      </c>
      <c r="E255" t="str">
        <f>IFERROR(LEFT(Table1[[#This Row],[category]],FIND("|",Table1[[#This Row],[category]])-1),Table1[[#This Row],[category]])</f>
        <v>Computers&amp;Accessories</v>
      </c>
      <c r="F255" t="str">
        <f>IFERROR(MID(Table1[[#This Row],[category]],FIND("|",Table1[[#This Row],[category]])+1,50),"N/A")</f>
        <v>Accessories&amp;Peripherals|Cables&amp;Accessories|Cables|</v>
      </c>
      <c r="G255" s="5">
        <v>182</v>
      </c>
      <c r="H255" s="5" t="str">
        <f t="shared" si="19"/>
        <v>Budget (≤200)</v>
      </c>
      <c r="I255" s="5">
        <v>599</v>
      </c>
      <c r="J255" s="5">
        <f>Table1[[#This Row],[actual_price]]-Table1[[#This Row],[discounted_price]]</f>
        <v>417</v>
      </c>
      <c r="K255" s="12">
        <f t="shared" si="20"/>
        <v>0.69616026711185308</v>
      </c>
      <c r="L255" s="13">
        <v>0.7</v>
      </c>
      <c r="M255" s="1" t="str">
        <f t="shared" si="21"/>
        <v>Very High (70-100%)</v>
      </c>
      <c r="N255">
        <v>4</v>
      </c>
      <c r="O255" t="str">
        <f>IF(Table1[[#This Row],[rating]]&gt;=4.5,"Excellent",IF(Table1[[#This Row],[rating]]&gt;=4,"Good",IF(Table1[[#This Row],[rating]]&gt;=3.5,"Average","Below Average")))</f>
        <v>Good</v>
      </c>
      <c r="P255" t="str">
        <f t="shared" si="22"/>
        <v>⭐⭐⭐⭐ Good</v>
      </c>
      <c r="Q255" s="2">
        <v>9378</v>
      </c>
      <c r="R255" s="4" t="str">
        <f>IF(Table1[[#This Row],[rating_count]]&gt;=10000,"High Volume",IF(Table1[[#This Row],[rating_count]]&gt;=1000,"Medium Volume","Low Volume"))</f>
        <v>Medium Volume</v>
      </c>
      <c r="S255" s="4" t="str">
        <f t="shared" si="23"/>
        <v>Yes</v>
      </c>
      <c r="T255" t="s">
        <v>2255</v>
      </c>
      <c r="U255" t="s">
        <v>237</v>
      </c>
      <c r="V255" t="s">
        <v>238</v>
      </c>
      <c r="W255" t="s">
        <v>239</v>
      </c>
      <c r="X255" t="s">
        <v>240</v>
      </c>
      <c r="Y255" t="s">
        <v>1582</v>
      </c>
      <c r="Z255" t="s">
        <v>2256</v>
      </c>
      <c r="AA255" t="s">
        <v>2257</v>
      </c>
    </row>
    <row r="256" spans="1:27" x14ac:dyDescent="0.3">
      <c r="A256" t="s">
        <v>2258</v>
      </c>
      <c r="B256" t="s">
        <v>2259</v>
      </c>
      <c r="C256" t="str">
        <f t="shared" si="18"/>
        <v>SVM</v>
      </c>
      <c r="D256" t="s">
        <v>649</v>
      </c>
      <c r="E256" t="str">
        <f>IFERROR(LEFT(Table1[[#This Row],[category]],FIND("|",Table1[[#This Row],[category]])-1),Table1[[#This Row],[category]])</f>
        <v>Electronics</v>
      </c>
      <c r="F256" t="str">
        <f>IFERROR(MID(Table1[[#This Row],[category]],FIND("|",Table1[[#This Row],[category]])+1,50),"N/A")</f>
        <v>HomeTheater,TV&amp;Video|Accessories|TVMounts,Stands&amp;T</v>
      </c>
      <c r="G256" s="5">
        <v>96</v>
      </c>
      <c r="H256" s="5" t="str">
        <f t="shared" si="19"/>
        <v>Budget (≤200)</v>
      </c>
      <c r="I256" s="5">
        <v>399</v>
      </c>
      <c r="J256" s="5">
        <f>Table1[[#This Row],[actual_price]]-Table1[[#This Row],[discounted_price]]</f>
        <v>303</v>
      </c>
      <c r="K256" s="12">
        <f t="shared" si="20"/>
        <v>0.75939849624060152</v>
      </c>
      <c r="L256" s="13">
        <v>0.76</v>
      </c>
      <c r="M256" s="1" t="str">
        <f t="shared" si="21"/>
        <v>Very High (70-100%)</v>
      </c>
      <c r="N256">
        <v>3.6</v>
      </c>
      <c r="O256" t="str">
        <f>IF(Table1[[#This Row],[rating]]&gt;=4.5,"Excellent",IF(Table1[[#This Row],[rating]]&gt;=4,"Good",IF(Table1[[#This Row],[rating]]&gt;=3.5,"Average","Below Average")))</f>
        <v>Average</v>
      </c>
      <c r="P256" t="str">
        <f t="shared" si="22"/>
        <v>⭐⭐⭐ Average</v>
      </c>
      <c r="Q256" s="2">
        <v>1796</v>
      </c>
      <c r="R256" s="4" t="str">
        <f>IF(Table1[[#This Row],[rating_count]]&gt;=10000,"High Volume",IF(Table1[[#This Row],[rating_count]]&gt;=1000,"Medium Volume","Low Volume"))</f>
        <v>Medium Volume</v>
      </c>
      <c r="S256" s="4" t="str">
        <f t="shared" si="23"/>
        <v>Yes</v>
      </c>
      <c r="T256" t="s">
        <v>2260</v>
      </c>
      <c r="U256" t="s">
        <v>2261</v>
      </c>
      <c r="V256" t="s">
        <v>2262</v>
      </c>
      <c r="W256" t="s">
        <v>2263</v>
      </c>
      <c r="X256" t="s">
        <v>2264</v>
      </c>
      <c r="Y256" t="s">
        <v>2265</v>
      </c>
      <c r="Z256" t="s">
        <v>2266</v>
      </c>
      <c r="AA256" t="s">
        <v>2267</v>
      </c>
    </row>
    <row r="257" spans="1:27" x14ac:dyDescent="0.3">
      <c r="A257" t="s">
        <v>2268</v>
      </c>
      <c r="B257" t="s">
        <v>2269</v>
      </c>
      <c r="C257" t="str">
        <f t="shared" si="18"/>
        <v>VU</v>
      </c>
      <c r="D257" t="s">
        <v>170</v>
      </c>
      <c r="E257" t="str">
        <f>IFERROR(LEFT(Table1[[#This Row],[category]],FIND("|",Table1[[#This Row],[category]])-1),Table1[[#This Row],[category]])</f>
        <v>Electronics</v>
      </c>
      <c r="F257" t="str">
        <f>IFERROR(MID(Table1[[#This Row],[category]],FIND("|",Table1[[#This Row],[category]])+1,50),"N/A")</f>
        <v>HomeTheater,TV&amp;Video|Televisions|SmartTelevisions</v>
      </c>
      <c r="G257" s="5">
        <v>54990</v>
      </c>
      <c r="H257" s="5" t="str">
        <f t="shared" si="19"/>
        <v>Premium (&gt;2000)</v>
      </c>
      <c r="I257" s="5">
        <v>85000</v>
      </c>
      <c r="J257" s="5">
        <f>Table1[[#This Row],[actual_price]]-Table1[[#This Row],[discounted_price]]</f>
        <v>30010</v>
      </c>
      <c r="K257" s="12">
        <f t="shared" si="20"/>
        <v>0.35305882352941176</v>
      </c>
      <c r="L257" s="13">
        <v>0.35</v>
      </c>
      <c r="M257" s="1" t="str">
        <f t="shared" si="21"/>
        <v>Moderate (25-49%)</v>
      </c>
      <c r="N257">
        <v>4.3</v>
      </c>
      <c r="O257" t="str">
        <f>IF(Table1[[#This Row],[rating]]&gt;=4.5,"Excellent",IF(Table1[[#This Row],[rating]]&gt;=4,"Good",IF(Table1[[#This Row],[rating]]&gt;=3.5,"Average","Below Average")))</f>
        <v>Good</v>
      </c>
      <c r="P257" t="str">
        <f t="shared" si="22"/>
        <v>⭐⭐⭐⭐ Good</v>
      </c>
      <c r="Q257" s="2">
        <v>3587</v>
      </c>
      <c r="R257" s="4" t="str">
        <f>IF(Table1[[#This Row],[rating_count]]&gt;=10000,"High Volume",IF(Table1[[#This Row],[rating_count]]&gt;=1000,"Medium Volume","Low Volume"))</f>
        <v>Medium Volume</v>
      </c>
      <c r="S257" s="4" t="str">
        <f t="shared" si="23"/>
        <v>Yes</v>
      </c>
      <c r="T257" t="s">
        <v>994</v>
      </c>
      <c r="U257" t="s">
        <v>995</v>
      </c>
      <c r="V257" t="s">
        <v>996</v>
      </c>
      <c r="W257" t="s">
        <v>997</v>
      </c>
      <c r="X257" t="s">
        <v>998</v>
      </c>
      <c r="Y257" t="s">
        <v>999</v>
      </c>
      <c r="Z257" t="s">
        <v>2270</v>
      </c>
      <c r="AA257" t="s">
        <v>2271</v>
      </c>
    </row>
    <row r="258" spans="1:27" x14ac:dyDescent="0.3">
      <c r="A258" t="s">
        <v>2272</v>
      </c>
      <c r="B258" t="s">
        <v>2273</v>
      </c>
      <c r="C258" t="str">
        <f t="shared" ref="C258:C321" si="24">IFERROR(LEFT(B258,FIND(" ",B258)-1),"Unknown")</f>
        <v>CableCreation</v>
      </c>
      <c r="D258" t="s">
        <v>1180</v>
      </c>
      <c r="E258" t="str">
        <f>IFERROR(LEFT(Table1[[#This Row],[category]],FIND("|",Table1[[#This Row],[category]])-1),Table1[[#This Row],[category]])</f>
        <v>Electronics</v>
      </c>
      <c r="F258" t="str">
        <f>IFERROR(MID(Table1[[#This Row],[category]],FIND("|",Table1[[#This Row],[category]])+1,50),"N/A")</f>
        <v>HomeTheater,TV&amp;Video|Accessories|Cables|RCACables</v>
      </c>
      <c r="G258" s="5">
        <v>439</v>
      </c>
      <c r="H258" s="5" t="str">
        <f t="shared" ref="H258:H321" si="25">IF(G258&lt;=200,"Budget (≤200)",IF(G258&lt;=500,"Economy (201-500)",IF(G258&lt;=2000,"Mid-Range (501-2000)","Premium (&gt;2000)")))</f>
        <v>Economy (201-500)</v>
      </c>
      <c r="I258" s="5">
        <v>758</v>
      </c>
      <c r="J258" s="5">
        <f>Table1[[#This Row],[actual_price]]-Table1[[#This Row],[discounted_price]]</f>
        <v>319</v>
      </c>
      <c r="K258" s="12">
        <f t="shared" ref="K258:K321" si="26">(I258-G258)/I258</f>
        <v>0.420844327176781</v>
      </c>
      <c r="L258" s="13">
        <v>0.42</v>
      </c>
      <c r="M258" s="1" t="str">
        <f t="shared" ref="M258:M321" si="27">IF(L258&gt;=0.7,"Very High (70-100%)",IF(L258&gt;=0.5,"High (50-69%)",IF(L258&gt;=0.25,"Moderate (25-49%)","Minimal (0-24%)")))</f>
        <v>Moderate (25-49%)</v>
      </c>
      <c r="N258">
        <v>4.2</v>
      </c>
      <c r="O258" t="str">
        <f>IF(Table1[[#This Row],[rating]]&gt;=4.5,"Excellent",IF(Table1[[#This Row],[rating]]&gt;=4,"Good",IF(Table1[[#This Row],[rating]]&gt;=3.5,"Average","Below Average")))</f>
        <v>Good</v>
      </c>
      <c r="P258" t="str">
        <f t="shared" ref="P258:P321" si="28">IF(N258&gt;4.4,"⭐⭐⭐⭐⭐ Excellent",IF(N258&gt;3.9,"⭐⭐⭐⭐ Good",IF(N258&gt;3.5,"⭐⭐⭐ Average","⭐⭐ Below Avg")))</f>
        <v>⭐⭐⭐⭐ Good</v>
      </c>
      <c r="Q258" s="2">
        <v>4296</v>
      </c>
      <c r="R258" s="4" t="str">
        <f>IF(Table1[[#This Row],[rating_count]]&gt;=10000,"High Volume",IF(Table1[[#This Row],[rating_count]]&gt;=1000,"Medium Volume","Low Volume"))</f>
        <v>Medium Volume</v>
      </c>
      <c r="S258" s="4" t="str">
        <f t="shared" ref="S258:S321" si="29">IF(Q258&gt;=500,"Yes","No")</f>
        <v>Yes</v>
      </c>
      <c r="T258" t="s">
        <v>2274</v>
      </c>
      <c r="U258" t="s">
        <v>2275</v>
      </c>
      <c r="V258" t="s">
        <v>2276</v>
      </c>
      <c r="W258" t="s">
        <v>2277</v>
      </c>
      <c r="X258" t="s">
        <v>2278</v>
      </c>
      <c r="Y258" t="s">
        <v>2279</v>
      </c>
      <c r="Z258" t="s">
        <v>2280</v>
      </c>
      <c r="AA258" t="s">
        <v>2281</v>
      </c>
    </row>
    <row r="259" spans="1:27" x14ac:dyDescent="0.3">
      <c r="A259" t="s">
        <v>2282</v>
      </c>
      <c r="B259" t="s">
        <v>2283</v>
      </c>
      <c r="C259" t="str">
        <f t="shared" si="24"/>
        <v>Wayona</v>
      </c>
      <c r="D259" t="s">
        <v>18</v>
      </c>
      <c r="E259" t="str">
        <f>IFERROR(LEFT(Table1[[#This Row],[category]],FIND("|",Table1[[#This Row],[category]])-1),Table1[[#This Row],[category]])</f>
        <v>Computers&amp;Accessories</v>
      </c>
      <c r="F259" t="str">
        <f>IFERROR(MID(Table1[[#This Row],[category]],FIND("|",Table1[[#This Row],[category]])+1,50),"N/A")</f>
        <v>Accessories&amp;Peripherals|Cables&amp;Accessories|Cables|</v>
      </c>
      <c r="G259" s="5">
        <v>299</v>
      </c>
      <c r="H259" s="5" t="str">
        <f t="shared" si="25"/>
        <v>Economy (201-500)</v>
      </c>
      <c r="I259" s="5">
        <v>999</v>
      </c>
      <c r="J259" s="5">
        <f>Table1[[#This Row],[actual_price]]-Table1[[#This Row],[discounted_price]]</f>
        <v>700</v>
      </c>
      <c r="K259" s="12">
        <f t="shared" si="26"/>
        <v>0.70070070070070067</v>
      </c>
      <c r="L259" s="13">
        <v>0.7</v>
      </c>
      <c r="M259" s="1" t="str">
        <f t="shared" si="27"/>
        <v>Very High (70-100%)</v>
      </c>
      <c r="N259">
        <v>4.3</v>
      </c>
      <c r="O259" t="str">
        <f>IF(Table1[[#This Row],[rating]]&gt;=4.5,"Excellent",IF(Table1[[#This Row],[rating]]&gt;=4,"Good",IF(Table1[[#This Row],[rating]]&gt;=3.5,"Average","Below Average")))</f>
        <v>Good</v>
      </c>
      <c r="P259" t="str">
        <f t="shared" si="28"/>
        <v>⭐⭐⭐⭐ Good</v>
      </c>
      <c r="Q259" s="2">
        <v>2651</v>
      </c>
      <c r="R259" s="4" t="str">
        <f>IF(Table1[[#This Row],[rating_count]]&gt;=10000,"High Volume",IF(Table1[[#This Row],[rating_count]]&gt;=1000,"Medium Volume","Low Volume"))</f>
        <v>Medium Volume</v>
      </c>
      <c r="S259" s="4" t="str">
        <f t="shared" si="29"/>
        <v>Yes</v>
      </c>
      <c r="T259" t="s">
        <v>2284</v>
      </c>
      <c r="U259" t="s">
        <v>1552</v>
      </c>
      <c r="V259" t="s">
        <v>1553</v>
      </c>
      <c r="W259" t="s">
        <v>1554</v>
      </c>
      <c r="X259" t="s">
        <v>1555</v>
      </c>
      <c r="Y259" t="s">
        <v>1556</v>
      </c>
      <c r="Z259" t="s">
        <v>1557</v>
      </c>
      <c r="AA259" t="s">
        <v>2285</v>
      </c>
    </row>
    <row r="260" spans="1:27" x14ac:dyDescent="0.3">
      <c r="A260" t="s">
        <v>2286</v>
      </c>
      <c r="B260" t="s">
        <v>2287</v>
      </c>
      <c r="C260" t="str">
        <f t="shared" si="24"/>
        <v>boAt</v>
      </c>
      <c r="D260" t="s">
        <v>18</v>
      </c>
      <c r="E260" t="str">
        <f>IFERROR(LEFT(Table1[[#This Row],[category]],FIND("|",Table1[[#This Row],[category]])-1),Table1[[#This Row],[category]])</f>
        <v>Computers&amp;Accessories</v>
      </c>
      <c r="F260" t="str">
        <f>IFERROR(MID(Table1[[#This Row],[category]],FIND("|",Table1[[#This Row],[category]])+1,50),"N/A")</f>
        <v>Accessories&amp;Peripherals|Cables&amp;Accessories|Cables|</v>
      </c>
      <c r="G260" s="5">
        <v>299</v>
      </c>
      <c r="H260" s="5" t="str">
        <f t="shared" si="25"/>
        <v>Economy (201-500)</v>
      </c>
      <c r="I260" s="5">
        <v>799</v>
      </c>
      <c r="J260" s="5">
        <f>Table1[[#This Row],[actual_price]]-Table1[[#This Row],[discounted_price]]</f>
        <v>500</v>
      </c>
      <c r="K260" s="12">
        <f t="shared" si="26"/>
        <v>0.62578222778473092</v>
      </c>
      <c r="L260" s="13">
        <v>0.63</v>
      </c>
      <c r="M260" s="1" t="str">
        <f t="shared" si="27"/>
        <v>High (50-69%)</v>
      </c>
      <c r="N260">
        <v>4.2</v>
      </c>
      <c r="O260" t="str">
        <f>IF(Table1[[#This Row],[rating]]&gt;=4.5,"Excellent",IF(Table1[[#This Row],[rating]]&gt;=4,"Good",IF(Table1[[#This Row],[rating]]&gt;=3.5,"Average","Below Average")))</f>
        <v>Good</v>
      </c>
      <c r="P260" t="str">
        <f t="shared" si="28"/>
        <v>⭐⭐⭐⭐ Good</v>
      </c>
      <c r="Q260" s="2">
        <v>94363</v>
      </c>
      <c r="R260" s="4" t="str">
        <f>IF(Table1[[#This Row],[rating_count]]&gt;=10000,"High Volume",IF(Table1[[#This Row],[rating_count]]&gt;=1000,"Medium Volume","Low Volume"))</f>
        <v>High Volume</v>
      </c>
      <c r="S260" s="4" t="str">
        <f t="shared" si="29"/>
        <v>Yes</v>
      </c>
      <c r="T260" t="s">
        <v>2288</v>
      </c>
      <c r="U260" t="s">
        <v>50</v>
      </c>
      <c r="V260" t="s">
        <v>51</v>
      </c>
      <c r="W260" t="s">
        <v>52</v>
      </c>
      <c r="X260" t="s">
        <v>53</v>
      </c>
      <c r="Y260" t="s">
        <v>54</v>
      </c>
      <c r="Z260" t="s">
        <v>2289</v>
      </c>
      <c r="AA260" t="s">
        <v>2290</v>
      </c>
    </row>
    <row r="261" spans="1:27" x14ac:dyDescent="0.3">
      <c r="A261" t="s">
        <v>2291</v>
      </c>
      <c r="B261" t="s">
        <v>2292</v>
      </c>
      <c r="C261" t="str">
        <f t="shared" si="24"/>
        <v>Amazon</v>
      </c>
      <c r="D261" t="s">
        <v>18</v>
      </c>
      <c r="E261" t="str">
        <f>IFERROR(LEFT(Table1[[#This Row],[category]],FIND("|",Table1[[#This Row],[category]])-1),Table1[[#This Row],[category]])</f>
        <v>Computers&amp;Accessories</v>
      </c>
      <c r="F261" t="str">
        <f>IFERROR(MID(Table1[[#This Row],[category]],FIND("|",Table1[[#This Row],[category]])+1,50),"N/A")</f>
        <v>Accessories&amp;Peripherals|Cables&amp;Accessories|Cables|</v>
      </c>
      <c r="G261" s="5">
        <v>789</v>
      </c>
      <c r="H261" s="5" t="str">
        <f t="shared" si="25"/>
        <v>Mid-Range (501-2000)</v>
      </c>
      <c r="I261" s="5">
        <v>1999</v>
      </c>
      <c r="J261" s="5">
        <f>Table1[[#This Row],[actual_price]]-Table1[[#This Row],[discounted_price]]</f>
        <v>1210</v>
      </c>
      <c r="K261" s="12">
        <f t="shared" si="26"/>
        <v>0.60530265132566285</v>
      </c>
      <c r="L261" s="13">
        <v>0.61</v>
      </c>
      <c r="M261" s="1" t="str">
        <f t="shared" si="27"/>
        <v>High (50-69%)</v>
      </c>
      <c r="N261">
        <v>4.2</v>
      </c>
      <c r="O261" t="str">
        <f>IF(Table1[[#This Row],[rating]]&gt;=4.5,"Excellent",IF(Table1[[#This Row],[rating]]&gt;=4,"Good",IF(Table1[[#This Row],[rating]]&gt;=3.5,"Average","Below Average")))</f>
        <v>Good</v>
      </c>
      <c r="P261" t="str">
        <f t="shared" si="28"/>
        <v>⭐⭐⭐⭐ Good</v>
      </c>
      <c r="Q261" s="2">
        <v>34540</v>
      </c>
      <c r="R261" s="4" t="str">
        <f>IF(Table1[[#This Row],[rating_count]]&gt;=10000,"High Volume",IF(Table1[[#This Row],[rating_count]]&gt;=1000,"Medium Volume","Low Volume"))</f>
        <v>High Volume</v>
      </c>
      <c r="S261" s="4" t="str">
        <f t="shared" si="29"/>
        <v>Yes</v>
      </c>
      <c r="T261" t="s">
        <v>2293</v>
      </c>
      <c r="U261" t="s">
        <v>2294</v>
      </c>
      <c r="V261" t="s">
        <v>2295</v>
      </c>
      <c r="W261" t="s">
        <v>2296</v>
      </c>
      <c r="X261" t="s">
        <v>2297</v>
      </c>
      <c r="Y261" t="s">
        <v>2298</v>
      </c>
      <c r="Z261" t="s">
        <v>2299</v>
      </c>
      <c r="AA261" t="s">
        <v>2300</v>
      </c>
    </row>
    <row r="262" spans="1:27" x14ac:dyDescent="0.3">
      <c r="A262" t="s">
        <v>2301</v>
      </c>
      <c r="B262" t="s">
        <v>2302</v>
      </c>
      <c r="C262" t="str">
        <f t="shared" si="24"/>
        <v>AmazonBasics</v>
      </c>
      <c r="D262" t="s">
        <v>130</v>
      </c>
      <c r="E262" t="str">
        <f>IFERROR(LEFT(Table1[[#This Row],[category]],FIND("|",Table1[[#This Row],[category]])-1),Table1[[#This Row],[category]])</f>
        <v>Electronics</v>
      </c>
      <c r="F262" t="str">
        <f>IFERROR(MID(Table1[[#This Row],[category]],FIND("|",Table1[[#This Row],[category]])+1,50),"N/A")</f>
        <v>HomeTheater,TV&amp;Video|Accessories|Cables|HDMICables</v>
      </c>
      <c r="G262" s="5">
        <v>299</v>
      </c>
      <c r="H262" s="5" t="str">
        <f t="shared" si="25"/>
        <v>Economy (201-500)</v>
      </c>
      <c r="I262" s="5">
        <v>700</v>
      </c>
      <c r="J262" s="5">
        <f>Table1[[#This Row],[actual_price]]-Table1[[#This Row],[discounted_price]]</f>
        <v>401</v>
      </c>
      <c r="K262" s="12">
        <f t="shared" si="26"/>
        <v>0.57285714285714284</v>
      </c>
      <c r="L262" s="13">
        <v>0.56999999999999995</v>
      </c>
      <c r="M262" s="1" t="str">
        <f t="shared" si="27"/>
        <v>High (50-69%)</v>
      </c>
      <c r="N262">
        <v>4.4000000000000004</v>
      </c>
      <c r="O262" t="str">
        <f>IF(Table1[[#This Row],[rating]]&gt;=4.5,"Excellent",IF(Table1[[#This Row],[rating]]&gt;=4,"Good",IF(Table1[[#This Row],[rating]]&gt;=3.5,"Average","Below Average")))</f>
        <v>Good</v>
      </c>
      <c r="P262" t="str">
        <f t="shared" si="28"/>
        <v>⭐⭐⭐⭐ Good</v>
      </c>
      <c r="Q262" s="2">
        <v>8714</v>
      </c>
      <c r="R262" s="4" t="str">
        <f>IF(Table1[[#This Row],[rating_count]]&gt;=10000,"High Volume",IF(Table1[[#This Row],[rating_count]]&gt;=1000,"Medium Volume","Low Volume"))</f>
        <v>Medium Volume</v>
      </c>
      <c r="S262" s="4" t="str">
        <f t="shared" si="29"/>
        <v>Yes</v>
      </c>
      <c r="T262" t="s">
        <v>2303</v>
      </c>
      <c r="U262" t="s">
        <v>2304</v>
      </c>
      <c r="V262" t="s">
        <v>2305</v>
      </c>
      <c r="W262" t="s">
        <v>2306</v>
      </c>
      <c r="X262" t="s">
        <v>2307</v>
      </c>
      <c r="Y262" t="s">
        <v>2308</v>
      </c>
      <c r="Z262" t="s">
        <v>2309</v>
      </c>
      <c r="AA262" t="s">
        <v>2310</v>
      </c>
    </row>
    <row r="263" spans="1:27" x14ac:dyDescent="0.3">
      <c r="A263" t="s">
        <v>2311</v>
      </c>
      <c r="B263" t="s">
        <v>2312</v>
      </c>
      <c r="C263" t="str">
        <f t="shared" si="24"/>
        <v>Wayona</v>
      </c>
      <c r="D263" t="s">
        <v>18</v>
      </c>
      <c r="E263" t="str">
        <f>IFERROR(LEFT(Table1[[#This Row],[category]],FIND("|",Table1[[#This Row],[category]])-1),Table1[[#This Row],[category]])</f>
        <v>Computers&amp;Accessories</v>
      </c>
      <c r="F263" t="str">
        <f>IFERROR(MID(Table1[[#This Row],[category]],FIND("|",Table1[[#This Row],[category]])+1,50),"N/A")</f>
        <v>Accessories&amp;Peripherals|Cables&amp;Accessories|Cables|</v>
      </c>
      <c r="G263" s="5">
        <v>325</v>
      </c>
      <c r="H263" s="5" t="str">
        <f t="shared" si="25"/>
        <v>Economy (201-500)</v>
      </c>
      <c r="I263" s="5">
        <v>1099</v>
      </c>
      <c r="J263" s="5">
        <f>Table1[[#This Row],[actual_price]]-Table1[[#This Row],[discounted_price]]</f>
        <v>774</v>
      </c>
      <c r="K263" s="12">
        <f t="shared" si="26"/>
        <v>0.70427661510464057</v>
      </c>
      <c r="L263" s="13">
        <v>0.7</v>
      </c>
      <c r="M263" s="1" t="str">
        <f t="shared" si="27"/>
        <v>Very High (70-100%)</v>
      </c>
      <c r="N263">
        <v>4.2</v>
      </c>
      <c r="O263" t="str">
        <f>IF(Table1[[#This Row],[rating]]&gt;=4.5,"Excellent",IF(Table1[[#This Row],[rating]]&gt;=4,"Good",IF(Table1[[#This Row],[rating]]&gt;=3.5,"Average","Below Average")))</f>
        <v>Good</v>
      </c>
      <c r="P263" t="str">
        <f t="shared" si="28"/>
        <v>⭐⭐⭐⭐ Good</v>
      </c>
      <c r="Q263" s="2">
        <v>10576</v>
      </c>
      <c r="R263" s="4" t="str">
        <f>IF(Table1[[#This Row],[rating_count]]&gt;=10000,"High Volume",IF(Table1[[#This Row],[rating_count]]&gt;=1000,"Medium Volume","Low Volume"))</f>
        <v>High Volume</v>
      </c>
      <c r="S263" s="4" t="str">
        <f t="shared" si="29"/>
        <v>Yes</v>
      </c>
      <c r="T263" t="s">
        <v>2313</v>
      </c>
      <c r="U263" t="s">
        <v>798</v>
      </c>
      <c r="V263" t="s">
        <v>799</v>
      </c>
      <c r="W263" t="s">
        <v>800</v>
      </c>
      <c r="X263" t="s">
        <v>801</v>
      </c>
      <c r="Y263" t="s">
        <v>802</v>
      </c>
      <c r="Z263" t="s">
        <v>2314</v>
      </c>
      <c r="AA263" t="s">
        <v>2315</v>
      </c>
    </row>
    <row r="264" spans="1:27" x14ac:dyDescent="0.3">
      <c r="A264" t="s">
        <v>2316</v>
      </c>
      <c r="B264" t="s">
        <v>2317</v>
      </c>
      <c r="C264" t="str">
        <f t="shared" si="24"/>
        <v>Belkin</v>
      </c>
      <c r="D264" t="s">
        <v>18</v>
      </c>
      <c r="E264" t="str">
        <f>IFERROR(LEFT(Table1[[#This Row],[category]],FIND("|",Table1[[#This Row],[category]])-1),Table1[[#This Row],[category]])</f>
        <v>Computers&amp;Accessories</v>
      </c>
      <c r="F264" t="str">
        <f>IFERROR(MID(Table1[[#This Row],[category]],FIND("|",Table1[[#This Row],[category]])+1,50),"N/A")</f>
        <v>Accessories&amp;Peripherals|Cables&amp;Accessories|Cables|</v>
      </c>
      <c r="G264" s="5">
        <v>1299</v>
      </c>
      <c r="H264" s="5" t="str">
        <f t="shared" si="25"/>
        <v>Mid-Range (501-2000)</v>
      </c>
      <c r="I264" s="5">
        <v>1999</v>
      </c>
      <c r="J264" s="5">
        <f>Table1[[#This Row],[actual_price]]-Table1[[#This Row],[discounted_price]]</f>
        <v>700</v>
      </c>
      <c r="K264" s="12">
        <f t="shared" si="26"/>
        <v>0.35017508754377191</v>
      </c>
      <c r="L264" s="13">
        <v>0.35</v>
      </c>
      <c r="M264" s="1" t="str">
        <f t="shared" si="27"/>
        <v>Moderate (25-49%)</v>
      </c>
      <c r="N264">
        <v>4.4000000000000004</v>
      </c>
      <c r="O264" t="str">
        <f>IF(Table1[[#This Row],[rating]]&gt;=4.5,"Excellent",IF(Table1[[#This Row],[rating]]&gt;=4,"Good",IF(Table1[[#This Row],[rating]]&gt;=3.5,"Average","Below Average")))</f>
        <v>Good</v>
      </c>
      <c r="P264" t="str">
        <f t="shared" si="28"/>
        <v>⭐⭐⭐⭐ Good</v>
      </c>
      <c r="Q264" s="2">
        <v>7318</v>
      </c>
      <c r="R264" s="4" t="str">
        <f>IF(Table1[[#This Row],[rating_count]]&gt;=10000,"High Volume",IF(Table1[[#This Row],[rating_count]]&gt;=1000,"Medium Volume","Low Volume"))</f>
        <v>Medium Volume</v>
      </c>
      <c r="S264" s="4" t="str">
        <f t="shared" si="29"/>
        <v>Yes</v>
      </c>
      <c r="T264" t="s">
        <v>2318</v>
      </c>
      <c r="U264" t="s">
        <v>1748</v>
      </c>
      <c r="V264" t="s">
        <v>1749</v>
      </c>
      <c r="W264" t="s">
        <v>1750</v>
      </c>
      <c r="X264" t="s">
        <v>1751</v>
      </c>
      <c r="Y264" t="s">
        <v>1752</v>
      </c>
      <c r="Z264" t="s">
        <v>2319</v>
      </c>
      <c r="AA264" t="s">
        <v>2320</v>
      </c>
    </row>
    <row r="265" spans="1:27" x14ac:dyDescent="0.3">
      <c r="A265" t="s">
        <v>2321</v>
      </c>
      <c r="B265" t="s">
        <v>2322</v>
      </c>
      <c r="C265" t="str">
        <f t="shared" si="24"/>
        <v>7SEVEN</v>
      </c>
      <c r="D265" t="s">
        <v>467</v>
      </c>
      <c r="E265" t="str">
        <f>IFERROR(LEFT(Table1[[#This Row],[category]],FIND("|",Table1[[#This Row],[category]])-1),Table1[[#This Row],[category]])</f>
        <v>Electronics</v>
      </c>
      <c r="F265" t="str">
        <f>IFERROR(MID(Table1[[#This Row],[category]],FIND("|",Table1[[#This Row],[category]])+1,50),"N/A")</f>
        <v>HomeTheater,TV&amp;Video|Accessories|RemoteControls</v>
      </c>
      <c r="G265" s="5">
        <v>790</v>
      </c>
      <c r="H265" s="5" t="str">
        <f t="shared" si="25"/>
        <v>Mid-Range (501-2000)</v>
      </c>
      <c r="I265" s="5">
        <v>1999</v>
      </c>
      <c r="J265" s="5">
        <f>Table1[[#This Row],[actual_price]]-Table1[[#This Row],[discounted_price]]</f>
        <v>1209</v>
      </c>
      <c r="K265" s="12">
        <f t="shared" si="26"/>
        <v>0.60480240120060025</v>
      </c>
      <c r="L265" s="13">
        <v>0.6</v>
      </c>
      <c r="M265" s="1" t="str">
        <f t="shared" si="27"/>
        <v>High (50-69%)</v>
      </c>
      <c r="N265">
        <v>3</v>
      </c>
      <c r="O265" t="str">
        <f>IF(Table1[[#This Row],[rating]]&gt;=4.5,"Excellent",IF(Table1[[#This Row],[rating]]&gt;=4,"Good",IF(Table1[[#This Row],[rating]]&gt;=3.5,"Average","Below Average")))</f>
        <v>Below Average</v>
      </c>
      <c r="P265" t="str">
        <f t="shared" si="28"/>
        <v>⭐⭐ Below Avg</v>
      </c>
      <c r="Q265">
        <v>103</v>
      </c>
      <c r="R265" s="4" t="str">
        <f>IF(Table1[[#This Row],[rating_count]]&gt;=10000,"High Volume",IF(Table1[[#This Row],[rating_count]]&gt;=1000,"Medium Volume","Low Volume"))</f>
        <v>Low Volume</v>
      </c>
      <c r="S265" s="4" t="str">
        <f t="shared" si="29"/>
        <v>No</v>
      </c>
      <c r="T265" t="s">
        <v>2323</v>
      </c>
      <c r="U265" t="s">
        <v>2324</v>
      </c>
      <c r="V265" t="s">
        <v>2325</v>
      </c>
      <c r="W265" t="s">
        <v>2326</v>
      </c>
      <c r="X265" t="s">
        <v>2327</v>
      </c>
      <c r="Y265" t="s">
        <v>2328</v>
      </c>
      <c r="Z265" t="s">
        <v>2329</v>
      </c>
      <c r="AA265" t="s">
        <v>2330</v>
      </c>
    </row>
    <row r="266" spans="1:27" x14ac:dyDescent="0.3">
      <c r="A266" t="s">
        <v>2331</v>
      </c>
      <c r="B266" t="s">
        <v>2332</v>
      </c>
      <c r="C266" t="str">
        <f t="shared" si="24"/>
        <v>Realme</v>
      </c>
      <c r="D266" t="s">
        <v>2333</v>
      </c>
      <c r="E266" t="str">
        <f>IFERROR(LEFT(Table1[[#This Row],[category]],FIND("|",Table1[[#This Row],[category]])-1),Table1[[#This Row],[category]])</f>
        <v>Electronics</v>
      </c>
      <c r="F266" t="str">
        <f>IFERROR(MID(Table1[[#This Row],[category]],FIND("|",Table1[[#This Row],[category]])+1,50),"N/A")</f>
        <v>HomeAudio|MediaStreamingDevices|StreamingClients</v>
      </c>
      <c r="G266" s="5">
        <v>4699</v>
      </c>
      <c r="H266" s="5" t="str">
        <f t="shared" si="25"/>
        <v>Premium (&gt;2000)</v>
      </c>
      <c r="I266" s="5">
        <v>4699</v>
      </c>
      <c r="J266" s="5">
        <f>Table1[[#This Row],[actual_price]]-Table1[[#This Row],[discounted_price]]</f>
        <v>0</v>
      </c>
      <c r="K266" s="12">
        <f t="shared" si="26"/>
        <v>0</v>
      </c>
      <c r="L266" s="13">
        <v>0</v>
      </c>
      <c r="M266" s="1" t="str">
        <f t="shared" si="27"/>
        <v>Minimal (0-24%)</v>
      </c>
      <c r="N266">
        <v>4.5</v>
      </c>
      <c r="O266" t="str">
        <f>IF(Table1[[#This Row],[rating]]&gt;=4.5,"Excellent",IF(Table1[[#This Row],[rating]]&gt;=4,"Good",IF(Table1[[#This Row],[rating]]&gt;=3.5,"Average","Below Average")))</f>
        <v>Excellent</v>
      </c>
      <c r="P266" t="str">
        <f t="shared" si="28"/>
        <v>⭐⭐⭐⭐⭐ Excellent</v>
      </c>
      <c r="Q266">
        <v>224</v>
      </c>
      <c r="R266" s="4" t="str">
        <f>IF(Table1[[#This Row],[rating_count]]&gt;=10000,"High Volume",IF(Table1[[#This Row],[rating_count]]&gt;=1000,"Medium Volume","Low Volume"))</f>
        <v>Low Volume</v>
      </c>
      <c r="S266" s="4" t="str">
        <f t="shared" si="29"/>
        <v>No</v>
      </c>
      <c r="T266" t="s">
        <v>2334</v>
      </c>
      <c r="U266" t="s">
        <v>2335</v>
      </c>
      <c r="V266" t="s">
        <v>2336</v>
      </c>
      <c r="W266" t="s">
        <v>2337</v>
      </c>
      <c r="X266" t="s">
        <v>2338</v>
      </c>
      <c r="Y266" t="s">
        <v>2339</v>
      </c>
      <c r="Z266" t="s">
        <v>2340</v>
      </c>
      <c r="AA266" t="s">
        <v>2341</v>
      </c>
    </row>
    <row r="267" spans="1:27" x14ac:dyDescent="0.3">
      <c r="A267" t="s">
        <v>2342</v>
      </c>
      <c r="B267" t="s">
        <v>2343</v>
      </c>
      <c r="C267" t="str">
        <f t="shared" si="24"/>
        <v>Acer</v>
      </c>
      <c r="D267" t="s">
        <v>170</v>
      </c>
      <c r="E267" t="str">
        <f>IFERROR(LEFT(Table1[[#This Row],[category]],FIND("|",Table1[[#This Row],[category]])-1),Table1[[#This Row],[category]])</f>
        <v>Electronics</v>
      </c>
      <c r="F267" t="str">
        <f>IFERROR(MID(Table1[[#This Row],[category]],FIND("|",Table1[[#This Row],[category]])+1,50),"N/A")</f>
        <v>HomeTheater,TV&amp;Video|Televisions|SmartTelevisions</v>
      </c>
      <c r="G267" s="5">
        <v>18999</v>
      </c>
      <c r="H267" s="5" t="str">
        <f t="shared" si="25"/>
        <v>Premium (&gt;2000)</v>
      </c>
      <c r="I267" s="5">
        <v>24990</v>
      </c>
      <c r="J267" s="5">
        <f>Table1[[#This Row],[actual_price]]-Table1[[#This Row],[discounted_price]]</f>
        <v>5991</v>
      </c>
      <c r="K267" s="12">
        <f t="shared" si="26"/>
        <v>0.23973589435774309</v>
      </c>
      <c r="L267" s="13">
        <v>0.24</v>
      </c>
      <c r="M267" s="1" t="str">
        <f t="shared" si="27"/>
        <v>Minimal (0-24%)</v>
      </c>
      <c r="N267">
        <v>4.3</v>
      </c>
      <c r="O267" t="str">
        <f>IF(Table1[[#This Row],[rating]]&gt;=4.5,"Excellent",IF(Table1[[#This Row],[rating]]&gt;=4,"Good",IF(Table1[[#This Row],[rating]]&gt;=3.5,"Average","Below Average")))</f>
        <v>Good</v>
      </c>
      <c r="P267" t="str">
        <f t="shared" si="28"/>
        <v>⭐⭐⭐⭐ Good</v>
      </c>
      <c r="Q267" s="2">
        <v>4702</v>
      </c>
      <c r="R267" s="4" t="str">
        <f>IF(Table1[[#This Row],[rating_count]]&gt;=10000,"High Volume",IF(Table1[[#This Row],[rating_count]]&gt;=1000,"Medium Volume","Low Volume"))</f>
        <v>Medium Volume</v>
      </c>
      <c r="S267" s="4" t="str">
        <f t="shared" si="29"/>
        <v>Yes</v>
      </c>
      <c r="T267" t="s">
        <v>2344</v>
      </c>
      <c r="U267" t="s">
        <v>247</v>
      </c>
      <c r="V267" t="s">
        <v>248</v>
      </c>
      <c r="W267" t="s">
        <v>249</v>
      </c>
      <c r="X267" t="s">
        <v>250</v>
      </c>
      <c r="Y267" t="s">
        <v>251</v>
      </c>
      <c r="Z267" t="s">
        <v>2345</v>
      </c>
      <c r="AA267" t="s">
        <v>2346</v>
      </c>
    </row>
    <row r="268" spans="1:27" x14ac:dyDescent="0.3">
      <c r="A268" t="s">
        <v>2347</v>
      </c>
      <c r="B268" t="s">
        <v>2348</v>
      </c>
      <c r="C268" t="str">
        <f t="shared" si="24"/>
        <v>Lapster</v>
      </c>
      <c r="D268" t="s">
        <v>18</v>
      </c>
      <c r="E268" t="str">
        <f>IFERROR(LEFT(Table1[[#This Row],[category]],FIND("|",Table1[[#This Row],[category]])-1),Table1[[#This Row],[category]])</f>
        <v>Computers&amp;Accessories</v>
      </c>
      <c r="F268" t="str">
        <f>IFERROR(MID(Table1[[#This Row],[category]],FIND("|",Table1[[#This Row],[category]])+1,50),"N/A")</f>
        <v>Accessories&amp;Peripherals|Cables&amp;Accessories|Cables|</v>
      </c>
      <c r="G268" s="5">
        <v>199</v>
      </c>
      <c r="H268" s="5" t="str">
        <f t="shared" si="25"/>
        <v>Budget (≤200)</v>
      </c>
      <c r="I268" s="5">
        <v>999</v>
      </c>
      <c r="J268" s="5">
        <f>Table1[[#This Row],[actual_price]]-Table1[[#This Row],[discounted_price]]</f>
        <v>800</v>
      </c>
      <c r="K268" s="12">
        <f t="shared" si="26"/>
        <v>0.80080080080080085</v>
      </c>
      <c r="L268" s="13">
        <v>0.8</v>
      </c>
      <c r="M268" s="1" t="str">
        <f t="shared" si="27"/>
        <v>Very High (70-100%)</v>
      </c>
      <c r="N268">
        <v>4.2</v>
      </c>
      <c r="O268" t="str">
        <f>IF(Table1[[#This Row],[rating]]&gt;=4.5,"Excellent",IF(Table1[[#This Row],[rating]]&gt;=4,"Good",IF(Table1[[#This Row],[rating]]&gt;=3.5,"Average","Below Average")))</f>
        <v>Good</v>
      </c>
      <c r="P268" t="str">
        <f t="shared" si="28"/>
        <v>⭐⭐⭐⭐ Good</v>
      </c>
      <c r="Q268">
        <v>85</v>
      </c>
      <c r="R268" s="4" t="str">
        <f>IF(Table1[[#This Row],[rating_count]]&gt;=10000,"High Volume",IF(Table1[[#This Row],[rating_count]]&gt;=1000,"Medium Volume","Low Volume"))</f>
        <v>Low Volume</v>
      </c>
      <c r="S268" s="4" t="str">
        <f t="shared" si="29"/>
        <v>No</v>
      </c>
      <c r="T268" t="s">
        <v>2349</v>
      </c>
      <c r="U268" t="s">
        <v>2350</v>
      </c>
      <c r="V268" t="s">
        <v>2351</v>
      </c>
      <c r="W268" t="s">
        <v>2352</v>
      </c>
      <c r="X268" t="s">
        <v>2353</v>
      </c>
      <c r="Y268" t="s">
        <v>2354</v>
      </c>
      <c r="Z268" t="s">
        <v>2355</v>
      </c>
      <c r="AA268" t="s">
        <v>2356</v>
      </c>
    </row>
    <row r="269" spans="1:27" x14ac:dyDescent="0.3">
      <c r="A269" t="s">
        <v>2357</v>
      </c>
      <c r="B269" t="s">
        <v>2358</v>
      </c>
      <c r="C269" t="str">
        <f t="shared" si="24"/>
        <v>AmazonBasics</v>
      </c>
      <c r="D269" t="s">
        <v>130</v>
      </c>
      <c r="E269" t="str">
        <f>IFERROR(LEFT(Table1[[#This Row],[category]],FIND("|",Table1[[#This Row],[category]])-1),Table1[[#This Row],[category]])</f>
        <v>Electronics</v>
      </c>
      <c r="F269" t="str">
        <f>IFERROR(MID(Table1[[#This Row],[category]],FIND("|",Table1[[#This Row],[category]])+1,50),"N/A")</f>
        <v>HomeTheater,TV&amp;Video|Accessories|Cables|HDMICables</v>
      </c>
      <c r="G269" s="5">
        <v>269</v>
      </c>
      <c r="H269" s="5" t="str">
        <f t="shared" si="25"/>
        <v>Economy (201-500)</v>
      </c>
      <c r="I269" s="5">
        <v>650</v>
      </c>
      <c r="J269" s="5">
        <f>Table1[[#This Row],[actual_price]]-Table1[[#This Row],[discounted_price]]</f>
        <v>381</v>
      </c>
      <c r="K269" s="12">
        <f t="shared" si="26"/>
        <v>0.58615384615384614</v>
      </c>
      <c r="L269" s="13">
        <v>0.59</v>
      </c>
      <c r="M269" s="1" t="str">
        <f t="shared" si="27"/>
        <v>High (50-69%)</v>
      </c>
      <c r="N269">
        <v>4.4000000000000004</v>
      </c>
      <c r="O269" t="str">
        <f>IF(Table1[[#This Row],[rating]]&gt;=4.5,"Excellent",IF(Table1[[#This Row],[rating]]&gt;=4,"Good",IF(Table1[[#This Row],[rating]]&gt;=3.5,"Average","Below Average")))</f>
        <v>Good</v>
      </c>
      <c r="P269" t="str">
        <f t="shared" si="28"/>
        <v>⭐⭐⭐⭐ Good</v>
      </c>
      <c r="Q269" s="2">
        <v>35877</v>
      </c>
      <c r="R269" s="4" t="str">
        <f>IF(Table1[[#This Row],[rating_count]]&gt;=10000,"High Volume",IF(Table1[[#This Row],[rating_count]]&gt;=1000,"Medium Volume","Low Volume"))</f>
        <v>High Volume</v>
      </c>
      <c r="S269" s="4" t="str">
        <f t="shared" si="29"/>
        <v>Yes</v>
      </c>
      <c r="T269" t="s">
        <v>2359</v>
      </c>
      <c r="U269" t="s">
        <v>2360</v>
      </c>
      <c r="V269" t="s">
        <v>2361</v>
      </c>
      <c r="W269" t="s">
        <v>2362</v>
      </c>
      <c r="X269" t="s">
        <v>2363</v>
      </c>
      <c r="Y269" t="s">
        <v>2364</v>
      </c>
      <c r="Z269" t="s">
        <v>2365</v>
      </c>
      <c r="AA269" t="s">
        <v>2366</v>
      </c>
    </row>
    <row r="270" spans="1:27" x14ac:dyDescent="0.3">
      <c r="A270" t="s">
        <v>2367</v>
      </c>
      <c r="B270" t="s">
        <v>2368</v>
      </c>
      <c r="C270" t="str">
        <f t="shared" si="24"/>
        <v>Cubetek</v>
      </c>
      <c r="D270" t="s">
        <v>2369</v>
      </c>
      <c r="E270" t="str">
        <f>IFERROR(LEFT(Table1[[#This Row],[category]],FIND("|",Table1[[#This Row],[category]])-1),Table1[[#This Row],[category]])</f>
        <v>Electronics</v>
      </c>
      <c r="F270" t="str">
        <f>IFERROR(MID(Table1[[#This Row],[category]],FIND("|",Table1[[#This Row],[category]])+1,50),"N/A")</f>
        <v>HomeTheater,TV&amp;Video|AVReceivers&amp;Amplifiers</v>
      </c>
      <c r="G270" s="5">
        <v>1990</v>
      </c>
      <c r="H270" s="5" t="str">
        <f t="shared" si="25"/>
        <v>Mid-Range (501-2000)</v>
      </c>
      <c r="I270" s="5">
        <v>3100</v>
      </c>
      <c r="J270" s="5">
        <f>Table1[[#This Row],[actual_price]]-Table1[[#This Row],[discounted_price]]</f>
        <v>1110</v>
      </c>
      <c r="K270" s="12">
        <f t="shared" si="26"/>
        <v>0.35806451612903228</v>
      </c>
      <c r="L270" s="13">
        <v>0.36</v>
      </c>
      <c r="M270" s="1" t="str">
        <f t="shared" si="27"/>
        <v>Moderate (25-49%)</v>
      </c>
      <c r="N270">
        <v>4</v>
      </c>
      <c r="O270" t="str">
        <f>IF(Table1[[#This Row],[rating]]&gt;=4.5,"Excellent",IF(Table1[[#This Row],[rating]]&gt;=4,"Good",IF(Table1[[#This Row],[rating]]&gt;=3.5,"Average","Below Average")))</f>
        <v>Good</v>
      </c>
      <c r="P270" t="str">
        <f t="shared" si="28"/>
        <v>⭐⭐⭐⭐ Good</v>
      </c>
      <c r="Q270">
        <v>897</v>
      </c>
      <c r="R270" s="4" t="str">
        <f>IF(Table1[[#This Row],[rating_count]]&gt;=10000,"High Volume",IF(Table1[[#This Row],[rating_count]]&gt;=1000,"Medium Volume","Low Volume"))</f>
        <v>Low Volume</v>
      </c>
      <c r="S270" s="4" t="str">
        <f t="shared" si="29"/>
        <v>Yes</v>
      </c>
      <c r="T270" t="s">
        <v>2370</v>
      </c>
      <c r="U270" t="s">
        <v>2371</v>
      </c>
      <c r="V270" t="s">
        <v>2372</v>
      </c>
      <c r="W270" t="s">
        <v>2373</v>
      </c>
      <c r="X270" t="s">
        <v>2374</v>
      </c>
      <c r="Y270" t="s">
        <v>2375</v>
      </c>
      <c r="Z270" t="s">
        <v>2376</v>
      </c>
      <c r="AA270" t="s">
        <v>2377</v>
      </c>
    </row>
    <row r="271" spans="1:27" x14ac:dyDescent="0.3">
      <c r="A271" t="s">
        <v>2378</v>
      </c>
      <c r="B271" t="s">
        <v>2379</v>
      </c>
      <c r="C271" t="str">
        <f t="shared" si="24"/>
        <v>KRISONS</v>
      </c>
      <c r="D271" t="s">
        <v>2380</v>
      </c>
      <c r="E271" t="str">
        <f>IFERROR(LEFT(Table1[[#This Row],[category]],FIND("|",Table1[[#This Row],[category]])-1),Table1[[#This Row],[category]])</f>
        <v>Electronics</v>
      </c>
      <c r="F271" t="str">
        <f>IFERROR(MID(Table1[[#This Row],[category]],FIND("|",Table1[[#This Row],[category]])+1,50),"N/A")</f>
        <v>HomeAudio|Speakers|TowerSpeakers</v>
      </c>
      <c r="G271" s="5">
        <v>2299</v>
      </c>
      <c r="H271" s="5" t="str">
        <f t="shared" si="25"/>
        <v>Premium (&gt;2000)</v>
      </c>
      <c r="I271" s="5">
        <v>3999</v>
      </c>
      <c r="J271" s="5">
        <f>Table1[[#This Row],[actual_price]]-Table1[[#This Row],[discounted_price]]</f>
        <v>1700</v>
      </c>
      <c r="K271" s="12">
        <f t="shared" si="26"/>
        <v>0.42510627656914229</v>
      </c>
      <c r="L271" s="13">
        <v>0.43</v>
      </c>
      <c r="M271" s="1" t="str">
        <f t="shared" si="27"/>
        <v>Moderate (25-49%)</v>
      </c>
      <c r="N271">
        <v>3.8</v>
      </c>
      <c r="O271" t="str">
        <f>IF(Table1[[#This Row],[rating]]&gt;=4.5,"Excellent",IF(Table1[[#This Row],[rating]]&gt;=4,"Good",IF(Table1[[#This Row],[rating]]&gt;=3.5,"Average","Below Average")))</f>
        <v>Average</v>
      </c>
      <c r="P271" t="str">
        <f t="shared" si="28"/>
        <v>⭐⭐⭐ Average</v>
      </c>
      <c r="Q271">
        <v>282</v>
      </c>
      <c r="R271" s="4" t="str">
        <f>IF(Table1[[#This Row],[rating_count]]&gt;=10000,"High Volume",IF(Table1[[#This Row],[rating_count]]&gt;=1000,"Medium Volume","Low Volume"))</f>
        <v>Low Volume</v>
      </c>
      <c r="S271" s="4" t="str">
        <f t="shared" si="29"/>
        <v>No</v>
      </c>
      <c r="T271" t="s">
        <v>2381</v>
      </c>
      <c r="U271" t="s">
        <v>2382</v>
      </c>
      <c r="V271" t="s">
        <v>2383</v>
      </c>
      <c r="W271" t="s">
        <v>2384</v>
      </c>
      <c r="X271" t="s">
        <v>2385</v>
      </c>
      <c r="Y271" t="s">
        <v>2386</v>
      </c>
      <c r="Z271" t="s">
        <v>2387</v>
      </c>
      <c r="AA271" t="s">
        <v>2388</v>
      </c>
    </row>
    <row r="272" spans="1:27" x14ac:dyDescent="0.3">
      <c r="A272" t="s">
        <v>2389</v>
      </c>
      <c r="B272" t="s">
        <v>2390</v>
      </c>
      <c r="C272" t="str">
        <f t="shared" si="24"/>
        <v>Acer</v>
      </c>
      <c r="D272" t="s">
        <v>170</v>
      </c>
      <c r="E272" t="str">
        <f>IFERROR(LEFT(Table1[[#This Row],[category]],FIND("|",Table1[[#This Row],[category]])-1),Table1[[#This Row],[category]])</f>
        <v>Electronics</v>
      </c>
      <c r="F272" t="str">
        <f>IFERROR(MID(Table1[[#This Row],[category]],FIND("|",Table1[[#This Row],[category]])+1,50),"N/A")</f>
        <v>HomeTheater,TV&amp;Video|Televisions|SmartTelevisions</v>
      </c>
      <c r="G272" s="5">
        <v>35999</v>
      </c>
      <c r="H272" s="5" t="str">
        <f t="shared" si="25"/>
        <v>Premium (&gt;2000)</v>
      </c>
      <c r="I272" s="5">
        <v>49990</v>
      </c>
      <c r="J272" s="5">
        <f>Table1[[#This Row],[actual_price]]-Table1[[#This Row],[discounted_price]]</f>
        <v>13991</v>
      </c>
      <c r="K272" s="12">
        <f t="shared" si="26"/>
        <v>0.27987597519503898</v>
      </c>
      <c r="L272" s="13">
        <v>0.28000000000000003</v>
      </c>
      <c r="M272" s="1" t="str">
        <f t="shared" si="27"/>
        <v>Moderate (25-49%)</v>
      </c>
      <c r="N272">
        <v>4.3</v>
      </c>
      <c r="O272" t="str">
        <f>IF(Table1[[#This Row],[rating]]&gt;=4.5,"Excellent",IF(Table1[[#This Row],[rating]]&gt;=4,"Good",IF(Table1[[#This Row],[rating]]&gt;=3.5,"Average","Below Average")))</f>
        <v>Good</v>
      </c>
      <c r="P272" t="str">
        <f t="shared" si="28"/>
        <v>⭐⭐⭐⭐ Good</v>
      </c>
      <c r="Q272" s="2">
        <v>1611</v>
      </c>
      <c r="R272" s="4" t="str">
        <f>IF(Table1[[#This Row],[rating_count]]&gt;=10000,"High Volume",IF(Table1[[#This Row],[rating_count]]&gt;=1000,"Medium Volume","Low Volume"))</f>
        <v>Medium Volume</v>
      </c>
      <c r="S272" s="4" t="str">
        <f t="shared" si="29"/>
        <v>Yes</v>
      </c>
      <c r="T272" t="s">
        <v>2391</v>
      </c>
      <c r="U272" t="s">
        <v>1513</v>
      </c>
      <c r="V272" t="s">
        <v>1514</v>
      </c>
      <c r="W272" t="s">
        <v>1515</v>
      </c>
      <c r="X272" t="s">
        <v>1516</v>
      </c>
      <c r="Y272" t="s">
        <v>1517</v>
      </c>
      <c r="Z272" t="s">
        <v>2392</v>
      </c>
      <c r="AA272" t="s">
        <v>2393</v>
      </c>
    </row>
    <row r="273" spans="1:27" x14ac:dyDescent="0.3">
      <c r="A273" t="s">
        <v>2394</v>
      </c>
      <c r="B273" t="s">
        <v>2395</v>
      </c>
      <c r="C273" t="str">
        <f t="shared" si="24"/>
        <v>Dealfreez</v>
      </c>
      <c r="D273" t="s">
        <v>467</v>
      </c>
      <c r="E273" t="str">
        <f>IFERROR(LEFT(Table1[[#This Row],[category]],FIND("|",Table1[[#This Row],[category]])-1),Table1[[#This Row],[category]])</f>
        <v>Electronics</v>
      </c>
      <c r="F273" t="str">
        <f>IFERROR(MID(Table1[[#This Row],[category]],FIND("|",Table1[[#This Row],[category]])+1,50),"N/A")</f>
        <v>HomeTheater,TV&amp;Video|Accessories|RemoteControls</v>
      </c>
      <c r="G273" s="5">
        <v>349</v>
      </c>
      <c r="H273" s="5" t="str">
        <f t="shared" si="25"/>
        <v>Economy (201-500)</v>
      </c>
      <c r="I273" s="5">
        <v>999</v>
      </c>
      <c r="J273" s="5">
        <f>Table1[[#This Row],[actual_price]]-Table1[[#This Row],[discounted_price]]</f>
        <v>650</v>
      </c>
      <c r="K273" s="12">
        <f t="shared" si="26"/>
        <v>0.65065065065065064</v>
      </c>
      <c r="L273" s="13">
        <v>0.65</v>
      </c>
      <c r="M273" s="1" t="str">
        <f t="shared" si="27"/>
        <v>High (50-69%)</v>
      </c>
      <c r="N273">
        <v>4.2</v>
      </c>
      <c r="O273" t="str">
        <f>IF(Table1[[#This Row],[rating]]&gt;=4.5,"Excellent",IF(Table1[[#This Row],[rating]]&gt;=4,"Good",IF(Table1[[#This Row],[rating]]&gt;=3.5,"Average","Below Average")))</f>
        <v>Good</v>
      </c>
      <c r="P273" t="str">
        <f t="shared" si="28"/>
        <v>⭐⭐⭐⭐ Good</v>
      </c>
      <c r="Q273">
        <v>513</v>
      </c>
      <c r="R273" s="4" t="str">
        <f>IF(Table1[[#This Row],[rating_count]]&gt;=10000,"High Volume",IF(Table1[[#This Row],[rating_count]]&gt;=1000,"Medium Volume","Low Volume"))</f>
        <v>Low Volume</v>
      </c>
      <c r="S273" s="4" t="str">
        <f t="shared" si="29"/>
        <v>Yes</v>
      </c>
      <c r="T273" t="s">
        <v>2396</v>
      </c>
      <c r="U273" t="s">
        <v>2397</v>
      </c>
      <c r="V273" t="s">
        <v>2398</v>
      </c>
      <c r="W273" t="s">
        <v>2399</v>
      </c>
      <c r="X273" t="s">
        <v>2400</v>
      </c>
      <c r="Y273" t="s">
        <v>2401</v>
      </c>
      <c r="Z273" t="s">
        <v>2402</v>
      </c>
      <c r="AA273" t="s">
        <v>2403</v>
      </c>
    </row>
    <row r="274" spans="1:27" x14ac:dyDescent="0.3">
      <c r="A274" t="s">
        <v>2404</v>
      </c>
      <c r="B274" t="s">
        <v>2405</v>
      </c>
      <c r="C274" t="str">
        <f t="shared" si="24"/>
        <v>Wayona</v>
      </c>
      <c r="D274" t="s">
        <v>18</v>
      </c>
      <c r="E274" t="str">
        <f>IFERROR(LEFT(Table1[[#This Row],[category]],FIND("|",Table1[[#This Row],[category]])-1),Table1[[#This Row],[category]])</f>
        <v>Computers&amp;Accessories</v>
      </c>
      <c r="F274" t="str">
        <f>IFERROR(MID(Table1[[#This Row],[category]],FIND("|",Table1[[#This Row],[category]])+1,50),"N/A")</f>
        <v>Accessories&amp;Peripherals|Cables&amp;Accessories|Cables|</v>
      </c>
      <c r="G274" s="5">
        <v>719</v>
      </c>
      <c r="H274" s="5" t="str">
        <f t="shared" si="25"/>
        <v>Mid-Range (501-2000)</v>
      </c>
      <c r="I274" s="5">
        <v>1499</v>
      </c>
      <c r="J274" s="5">
        <f>Table1[[#This Row],[actual_price]]-Table1[[#This Row],[discounted_price]]</f>
        <v>780</v>
      </c>
      <c r="K274" s="12">
        <f t="shared" si="26"/>
        <v>0.52034689793195466</v>
      </c>
      <c r="L274" s="13">
        <v>0.52</v>
      </c>
      <c r="M274" s="1" t="str">
        <f t="shared" si="27"/>
        <v>High (50-69%)</v>
      </c>
      <c r="N274">
        <v>4.0999999999999996</v>
      </c>
      <c r="O274" t="str">
        <f>IF(Table1[[#This Row],[rating]]&gt;=4.5,"Excellent",IF(Table1[[#This Row],[rating]]&gt;=4,"Good",IF(Table1[[#This Row],[rating]]&gt;=3.5,"Average","Below Average")))</f>
        <v>Good</v>
      </c>
      <c r="P274" t="str">
        <f t="shared" si="28"/>
        <v>⭐⭐⭐⭐ Good</v>
      </c>
      <c r="Q274" s="2">
        <v>1045</v>
      </c>
      <c r="R274" s="4" t="str">
        <f>IF(Table1[[#This Row],[rating_count]]&gt;=10000,"High Volume",IF(Table1[[#This Row],[rating_count]]&gt;=1000,"Medium Volume","Low Volume"))</f>
        <v>Medium Volume</v>
      </c>
      <c r="S274" s="4" t="str">
        <f t="shared" si="29"/>
        <v>Yes</v>
      </c>
      <c r="T274" t="s">
        <v>2406</v>
      </c>
      <c r="U274" t="s">
        <v>917</v>
      </c>
      <c r="V274" t="s">
        <v>918</v>
      </c>
      <c r="W274" t="s">
        <v>919</v>
      </c>
      <c r="X274" t="s">
        <v>920</v>
      </c>
      <c r="Y274" t="s">
        <v>921</v>
      </c>
      <c r="Z274" t="s">
        <v>2407</v>
      </c>
      <c r="AA274" t="s">
        <v>2408</v>
      </c>
    </row>
    <row r="275" spans="1:27" x14ac:dyDescent="0.3">
      <c r="A275" t="s">
        <v>2409</v>
      </c>
      <c r="B275" t="s">
        <v>2410</v>
      </c>
      <c r="C275" t="str">
        <f t="shared" si="24"/>
        <v>VW</v>
      </c>
      <c r="D275" t="s">
        <v>170</v>
      </c>
      <c r="E275" t="str">
        <f>IFERROR(LEFT(Table1[[#This Row],[category]],FIND("|",Table1[[#This Row],[category]])-1),Table1[[#This Row],[category]])</f>
        <v>Electronics</v>
      </c>
      <c r="F275" t="str">
        <f>IFERROR(MID(Table1[[#This Row],[category]],FIND("|",Table1[[#This Row],[category]])+1,50),"N/A")</f>
        <v>HomeTheater,TV&amp;Video|Televisions|SmartTelevisions</v>
      </c>
      <c r="G275" s="5">
        <v>8999</v>
      </c>
      <c r="H275" s="5" t="str">
        <f t="shared" si="25"/>
        <v>Premium (&gt;2000)</v>
      </c>
      <c r="I275" s="5">
        <v>18999</v>
      </c>
      <c r="J275" s="5">
        <f>Table1[[#This Row],[actual_price]]-Table1[[#This Row],[discounted_price]]</f>
        <v>10000</v>
      </c>
      <c r="K275" s="12">
        <f t="shared" si="26"/>
        <v>0.52634349176272432</v>
      </c>
      <c r="L275" s="13">
        <v>0.53</v>
      </c>
      <c r="M275" s="1" t="str">
        <f t="shared" si="27"/>
        <v>High (50-69%)</v>
      </c>
      <c r="N275">
        <v>4</v>
      </c>
      <c r="O275" t="str">
        <f>IF(Table1[[#This Row],[rating]]&gt;=4.5,"Excellent",IF(Table1[[#This Row],[rating]]&gt;=4,"Good",IF(Table1[[#This Row],[rating]]&gt;=3.5,"Average","Below Average")))</f>
        <v>Good</v>
      </c>
      <c r="P275" t="str">
        <f t="shared" si="28"/>
        <v>⭐⭐⭐⭐ Good</v>
      </c>
      <c r="Q275" s="2">
        <v>6347</v>
      </c>
      <c r="R275" s="4" t="str">
        <f>IF(Table1[[#This Row],[rating_count]]&gt;=10000,"High Volume",IF(Table1[[#This Row],[rating_count]]&gt;=1000,"Medium Volume","Low Volume"))</f>
        <v>Medium Volume</v>
      </c>
      <c r="S275" s="4" t="str">
        <f t="shared" si="29"/>
        <v>Yes</v>
      </c>
      <c r="T275" t="s">
        <v>2411</v>
      </c>
      <c r="U275" t="s">
        <v>2412</v>
      </c>
      <c r="V275" t="s">
        <v>2413</v>
      </c>
      <c r="W275" t="s">
        <v>2414</v>
      </c>
      <c r="X275" t="s">
        <v>2415</v>
      </c>
      <c r="Y275" t="s">
        <v>2416</v>
      </c>
      <c r="Z275" t="s">
        <v>2417</v>
      </c>
      <c r="AA275" t="s">
        <v>2418</v>
      </c>
    </row>
    <row r="276" spans="1:27" x14ac:dyDescent="0.3">
      <c r="A276" t="s">
        <v>2419</v>
      </c>
      <c r="B276" t="s">
        <v>2420</v>
      </c>
      <c r="C276" t="str">
        <f t="shared" si="24"/>
        <v>Airtel</v>
      </c>
      <c r="D276" t="s">
        <v>1997</v>
      </c>
      <c r="E276" t="str">
        <f>IFERROR(LEFT(Table1[[#This Row],[category]],FIND("|",Table1[[#This Row],[category]])-1),Table1[[#This Row],[category]])</f>
        <v>Electronics</v>
      </c>
      <c r="F276" t="str">
        <f>IFERROR(MID(Table1[[#This Row],[category]],FIND("|",Table1[[#This Row],[category]])+1,50),"N/A")</f>
        <v>HomeTheater,TV&amp;Video|SatelliteEquipment|SatelliteR</v>
      </c>
      <c r="G276" s="5">
        <v>917</v>
      </c>
      <c r="H276" s="5" t="str">
        <f t="shared" si="25"/>
        <v>Mid-Range (501-2000)</v>
      </c>
      <c r="I276" s="5">
        <v>2299</v>
      </c>
      <c r="J276" s="5">
        <f>Table1[[#This Row],[actual_price]]-Table1[[#This Row],[discounted_price]]</f>
        <v>1382</v>
      </c>
      <c r="K276" s="12">
        <f t="shared" si="26"/>
        <v>0.60113092648977817</v>
      </c>
      <c r="L276" s="13">
        <v>0.6</v>
      </c>
      <c r="M276" s="1" t="str">
        <f t="shared" si="27"/>
        <v>High (50-69%)</v>
      </c>
      <c r="N276">
        <v>4.2</v>
      </c>
      <c r="O276" t="str">
        <f>IF(Table1[[#This Row],[rating]]&gt;=4.5,"Excellent",IF(Table1[[#This Row],[rating]]&gt;=4,"Good",IF(Table1[[#This Row],[rating]]&gt;=3.5,"Average","Below Average")))</f>
        <v>Good</v>
      </c>
      <c r="P276" t="str">
        <f t="shared" si="28"/>
        <v>⭐⭐⭐⭐ Good</v>
      </c>
      <c r="Q276" s="2">
        <v>3300</v>
      </c>
      <c r="R276" s="4" t="str">
        <f>IF(Table1[[#This Row],[rating_count]]&gt;=10000,"High Volume",IF(Table1[[#This Row],[rating_count]]&gt;=1000,"Medium Volume","Low Volume"))</f>
        <v>Medium Volume</v>
      </c>
      <c r="S276" s="4" t="str">
        <f t="shared" si="29"/>
        <v>Yes</v>
      </c>
      <c r="T276" t="s">
        <v>2421</v>
      </c>
      <c r="U276" t="s">
        <v>2422</v>
      </c>
      <c r="V276" t="s">
        <v>2423</v>
      </c>
      <c r="W276" t="s">
        <v>2424</v>
      </c>
      <c r="X276" t="s">
        <v>2425</v>
      </c>
      <c r="Y276" t="s">
        <v>2426</v>
      </c>
      <c r="Z276" t="s">
        <v>2427</v>
      </c>
      <c r="AA276" t="s">
        <v>2428</v>
      </c>
    </row>
    <row r="277" spans="1:27" x14ac:dyDescent="0.3">
      <c r="A277" t="s">
        <v>2429</v>
      </c>
      <c r="B277" t="s">
        <v>2430</v>
      </c>
      <c r="C277" t="str">
        <f t="shared" si="24"/>
        <v>LOHAYA</v>
      </c>
      <c r="D277" t="s">
        <v>467</v>
      </c>
      <c r="E277" t="str">
        <f>IFERROR(LEFT(Table1[[#This Row],[category]],FIND("|",Table1[[#This Row],[category]])-1),Table1[[#This Row],[category]])</f>
        <v>Electronics</v>
      </c>
      <c r="F277" t="str">
        <f>IFERROR(MID(Table1[[#This Row],[category]],FIND("|",Table1[[#This Row],[category]])+1,50),"N/A")</f>
        <v>HomeTheater,TV&amp;Video|Accessories|RemoteControls</v>
      </c>
      <c r="G277" s="5">
        <v>399</v>
      </c>
      <c r="H277" s="5" t="str">
        <f t="shared" si="25"/>
        <v>Economy (201-500)</v>
      </c>
      <c r="I277" s="5">
        <v>999</v>
      </c>
      <c r="J277" s="5">
        <f>Table1[[#This Row],[actual_price]]-Table1[[#This Row],[discounted_price]]</f>
        <v>600</v>
      </c>
      <c r="K277" s="12">
        <f t="shared" si="26"/>
        <v>0.60060060060060061</v>
      </c>
      <c r="L277" s="13">
        <v>0.6</v>
      </c>
      <c r="M277" s="1" t="str">
        <f t="shared" si="27"/>
        <v>High (50-69%)</v>
      </c>
      <c r="N277">
        <v>3.3</v>
      </c>
      <c r="O277" t="str">
        <f>IF(Table1[[#This Row],[rating]]&gt;=4.5,"Excellent",IF(Table1[[#This Row],[rating]]&gt;=4,"Good",IF(Table1[[#This Row],[rating]]&gt;=3.5,"Average","Below Average")))</f>
        <v>Below Average</v>
      </c>
      <c r="P277" t="str">
        <f t="shared" si="28"/>
        <v>⭐⭐ Below Avg</v>
      </c>
      <c r="Q277">
        <v>23</v>
      </c>
      <c r="R277" s="4" t="str">
        <f>IF(Table1[[#This Row],[rating_count]]&gt;=10000,"High Volume",IF(Table1[[#This Row],[rating_count]]&gt;=1000,"Medium Volume","Low Volume"))</f>
        <v>Low Volume</v>
      </c>
      <c r="S277" s="4" t="str">
        <f t="shared" si="29"/>
        <v>No</v>
      </c>
      <c r="T277" t="s">
        <v>2431</v>
      </c>
      <c r="U277" t="s">
        <v>2432</v>
      </c>
      <c r="V277" t="s">
        <v>2433</v>
      </c>
      <c r="W277" t="s">
        <v>2434</v>
      </c>
      <c r="X277" t="s">
        <v>2435</v>
      </c>
      <c r="Y277" t="s">
        <v>2436</v>
      </c>
      <c r="Z277" t="s">
        <v>2437</v>
      </c>
      <c r="AA277" t="s">
        <v>2438</v>
      </c>
    </row>
    <row r="278" spans="1:27" x14ac:dyDescent="0.3">
      <c r="A278" t="s">
        <v>2439</v>
      </c>
      <c r="B278" t="s">
        <v>2440</v>
      </c>
      <c r="C278" t="str">
        <f t="shared" si="24"/>
        <v>Samsung</v>
      </c>
      <c r="D278" t="s">
        <v>170</v>
      </c>
      <c r="E278" t="str">
        <f>IFERROR(LEFT(Table1[[#This Row],[category]],FIND("|",Table1[[#This Row],[category]])-1),Table1[[#This Row],[category]])</f>
        <v>Electronics</v>
      </c>
      <c r="F278" t="str">
        <f>IFERROR(MID(Table1[[#This Row],[category]],FIND("|",Table1[[#This Row],[category]])+1,50),"N/A")</f>
        <v>HomeTheater,TV&amp;Video|Televisions|SmartTelevisions</v>
      </c>
      <c r="G278" s="5">
        <v>45999</v>
      </c>
      <c r="H278" s="5" t="str">
        <f t="shared" si="25"/>
        <v>Premium (&gt;2000)</v>
      </c>
      <c r="I278" s="5">
        <v>69900</v>
      </c>
      <c r="J278" s="5">
        <f>Table1[[#This Row],[actual_price]]-Table1[[#This Row],[discounted_price]]</f>
        <v>23901</v>
      </c>
      <c r="K278" s="12">
        <f t="shared" si="26"/>
        <v>0.341931330472103</v>
      </c>
      <c r="L278" s="13">
        <v>0.34</v>
      </c>
      <c r="M278" s="1" t="str">
        <f t="shared" si="27"/>
        <v>Moderate (25-49%)</v>
      </c>
      <c r="N278">
        <v>4.3</v>
      </c>
      <c r="O278" t="str">
        <f>IF(Table1[[#This Row],[rating]]&gt;=4.5,"Excellent",IF(Table1[[#This Row],[rating]]&gt;=4,"Good",IF(Table1[[#This Row],[rating]]&gt;=3.5,"Average","Below Average")))</f>
        <v>Good</v>
      </c>
      <c r="P278" t="str">
        <f t="shared" si="28"/>
        <v>⭐⭐⭐⭐ Good</v>
      </c>
      <c r="Q278" s="2">
        <v>7109</v>
      </c>
      <c r="R278" s="4" t="str">
        <f>IF(Table1[[#This Row],[rating_count]]&gt;=10000,"High Volume",IF(Table1[[#This Row],[rating_count]]&gt;=1000,"Medium Volume","Low Volume"))</f>
        <v>Medium Volume</v>
      </c>
      <c r="S278" s="4" t="str">
        <f t="shared" si="29"/>
        <v>Yes</v>
      </c>
      <c r="T278" t="s">
        <v>2441</v>
      </c>
      <c r="U278" t="s">
        <v>585</v>
      </c>
      <c r="V278" t="s">
        <v>586</v>
      </c>
      <c r="W278" t="s">
        <v>587</v>
      </c>
      <c r="X278" t="s">
        <v>588</v>
      </c>
      <c r="Y278" t="s">
        <v>589</v>
      </c>
      <c r="Z278" t="s">
        <v>2442</v>
      </c>
      <c r="AA278" t="s">
        <v>2443</v>
      </c>
    </row>
    <row r="279" spans="1:27" x14ac:dyDescent="0.3">
      <c r="A279" t="s">
        <v>2444</v>
      </c>
      <c r="B279" t="s">
        <v>2445</v>
      </c>
      <c r="C279" t="str">
        <f t="shared" si="24"/>
        <v>Amazon</v>
      </c>
      <c r="D279" t="s">
        <v>18</v>
      </c>
      <c r="E279" t="str">
        <f>IFERROR(LEFT(Table1[[#This Row],[category]],FIND("|",Table1[[#This Row],[category]])-1),Table1[[#This Row],[category]])</f>
        <v>Computers&amp;Accessories</v>
      </c>
      <c r="F279" t="str">
        <f>IFERROR(MID(Table1[[#This Row],[category]],FIND("|",Table1[[#This Row],[category]])+1,50),"N/A")</f>
        <v>Accessories&amp;Peripherals|Cables&amp;Accessories|Cables|</v>
      </c>
      <c r="G279" s="5">
        <v>119</v>
      </c>
      <c r="H279" s="5" t="str">
        <f t="shared" si="25"/>
        <v>Budget (≤200)</v>
      </c>
      <c r="I279" s="5">
        <v>299</v>
      </c>
      <c r="J279" s="5">
        <f>Table1[[#This Row],[actual_price]]-Table1[[#This Row],[discounted_price]]</f>
        <v>180</v>
      </c>
      <c r="K279" s="12">
        <f t="shared" si="26"/>
        <v>0.60200668896321075</v>
      </c>
      <c r="L279" s="13">
        <v>0.6</v>
      </c>
      <c r="M279" s="1" t="str">
        <f t="shared" si="27"/>
        <v>High (50-69%)</v>
      </c>
      <c r="N279">
        <v>3.8</v>
      </c>
      <c r="O279" t="str">
        <f>IF(Table1[[#This Row],[rating]]&gt;=4.5,"Excellent",IF(Table1[[#This Row],[rating]]&gt;=4,"Good",IF(Table1[[#This Row],[rating]]&gt;=3.5,"Average","Below Average")))</f>
        <v>Average</v>
      </c>
      <c r="P279" t="str">
        <f t="shared" si="28"/>
        <v>⭐⭐⭐ Average</v>
      </c>
      <c r="Q279">
        <v>51</v>
      </c>
      <c r="R279" s="4" t="str">
        <f>IF(Table1[[#This Row],[rating_count]]&gt;=10000,"High Volume",IF(Table1[[#This Row],[rating_count]]&gt;=1000,"Medium Volume","Low Volume"))</f>
        <v>Low Volume</v>
      </c>
      <c r="S279" s="4" t="str">
        <f t="shared" si="29"/>
        <v>No</v>
      </c>
      <c r="T279" t="s">
        <v>2446</v>
      </c>
      <c r="U279" t="s">
        <v>2447</v>
      </c>
      <c r="V279" t="s">
        <v>2448</v>
      </c>
      <c r="W279" t="s">
        <v>2449</v>
      </c>
      <c r="X279" t="s">
        <v>2450</v>
      </c>
      <c r="Y279" t="s">
        <v>2451</v>
      </c>
      <c r="Z279" t="s">
        <v>2452</v>
      </c>
      <c r="AA279" t="s">
        <v>2453</v>
      </c>
    </row>
    <row r="280" spans="1:27" x14ac:dyDescent="0.3">
      <c r="A280" t="s">
        <v>2454</v>
      </c>
      <c r="B280" t="s">
        <v>2455</v>
      </c>
      <c r="C280" t="str">
        <f t="shared" si="24"/>
        <v>Mi</v>
      </c>
      <c r="D280" t="s">
        <v>170</v>
      </c>
      <c r="E280" t="str">
        <f>IFERROR(LEFT(Table1[[#This Row],[category]],FIND("|",Table1[[#This Row],[category]])-1),Table1[[#This Row],[category]])</f>
        <v>Electronics</v>
      </c>
      <c r="F280" t="str">
        <f>IFERROR(MID(Table1[[#This Row],[category]],FIND("|",Table1[[#This Row],[category]])+1,50),"N/A")</f>
        <v>HomeTheater,TV&amp;Video|Televisions|SmartTelevisions</v>
      </c>
      <c r="G280" s="5">
        <v>21999</v>
      </c>
      <c r="H280" s="5" t="str">
        <f t="shared" si="25"/>
        <v>Premium (&gt;2000)</v>
      </c>
      <c r="I280" s="5">
        <v>29999</v>
      </c>
      <c r="J280" s="5">
        <f>Table1[[#This Row],[actual_price]]-Table1[[#This Row],[discounted_price]]</f>
        <v>8000</v>
      </c>
      <c r="K280" s="12">
        <f t="shared" si="26"/>
        <v>0.26667555585186176</v>
      </c>
      <c r="L280" s="13">
        <v>0.27</v>
      </c>
      <c r="M280" s="1" t="str">
        <f t="shared" si="27"/>
        <v>Moderate (25-49%)</v>
      </c>
      <c r="N280">
        <v>4.2</v>
      </c>
      <c r="O280" t="str">
        <f>IF(Table1[[#This Row],[rating]]&gt;=4.5,"Excellent",IF(Table1[[#This Row],[rating]]&gt;=4,"Good",IF(Table1[[#This Row],[rating]]&gt;=3.5,"Average","Below Average")))</f>
        <v>Good</v>
      </c>
      <c r="P280" t="str">
        <f t="shared" si="28"/>
        <v>⭐⭐⭐⭐ Good</v>
      </c>
      <c r="Q280" s="2">
        <v>32840</v>
      </c>
      <c r="R280" s="4" t="str">
        <f>IF(Table1[[#This Row],[rating_count]]&gt;=10000,"High Volume",IF(Table1[[#This Row],[rating_count]]&gt;=1000,"Medium Volume","Low Volume"))</f>
        <v>High Volume</v>
      </c>
      <c r="S280" s="4" t="str">
        <f t="shared" si="29"/>
        <v>Yes</v>
      </c>
      <c r="T280" t="s">
        <v>2456</v>
      </c>
      <c r="U280" t="s">
        <v>172</v>
      </c>
      <c r="V280" t="s">
        <v>173</v>
      </c>
      <c r="W280" t="s">
        <v>174</v>
      </c>
      <c r="X280" t="s">
        <v>175</v>
      </c>
      <c r="Y280" t="s">
        <v>955</v>
      </c>
      <c r="Z280" t="s">
        <v>2457</v>
      </c>
      <c r="AA280" t="s">
        <v>2458</v>
      </c>
    </row>
    <row r="281" spans="1:27" x14ac:dyDescent="0.3">
      <c r="A281" t="s">
        <v>2459</v>
      </c>
      <c r="B281" t="s">
        <v>2460</v>
      </c>
      <c r="C281" t="str">
        <f t="shared" si="24"/>
        <v>Astigo</v>
      </c>
      <c r="D281" t="s">
        <v>467</v>
      </c>
      <c r="E281" t="str">
        <f>IFERROR(LEFT(Table1[[#This Row],[category]],FIND("|",Table1[[#This Row],[category]])-1),Table1[[#This Row],[category]])</f>
        <v>Electronics</v>
      </c>
      <c r="F281" t="str">
        <f>IFERROR(MID(Table1[[#This Row],[category]],FIND("|",Table1[[#This Row],[category]])+1,50),"N/A")</f>
        <v>HomeTheater,TV&amp;Video|Accessories|RemoteControls</v>
      </c>
      <c r="G281" s="5">
        <v>299</v>
      </c>
      <c r="H281" s="5" t="str">
        <f t="shared" si="25"/>
        <v>Economy (201-500)</v>
      </c>
      <c r="I281" s="5">
        <v>599</v>
      </c>
      <c r="J281" s="5">
        <f>Table1[[#This Row],[actual_price]]-Table1[[#This Row],[discounted_price]]</f>
        <v>300</v>
      </c>
      <c r="K281" s="12">
        <f t="shared" si="26"/>
        <v>0.5008347245409015</v>
      </c>
      <c r="L281" s="13">
        <v>0.5</v>
      </c>
      <c r="M281" s="1" t="str">
        <f t="shared" si="27"/>
        <v>High (50-69%)</v>
      </c>
      <c r="N281">
        <v>3.7</v>
      </c>
      <c r="O281" t="str">
        <f>IF(Table1[[#This Row],[rating]]&gt;=4.5,"Excellent",IF(Table1[[#This Row],[rating]]&gt;=4,"Good",IF(Table1[[#This Row],[rating]]&gt;=3.5,"Average","Below Average")))</f>
        <v>Average</v>
      </c>
      <c r="P281" t="str">
        <f t="shared" si="28"/>
        <v>⭐⭐⭐ Average</v>
      </c>
      <c r="Q281">
        <v>708</v>
      </c>
      <c r="R281" s="4" t="str">
        <f>IF(Table1[[#This Row],[rating_count]]&gt;=10000,"High Volume",IF(Table1[[#This Row],[rating_count]]&gt;=1000,"Medium Volume","Low Volume"))</f>
        <v>Low Volume</v>
      </c>
      <c r="S281" s="4" t="str">
        <f t="shared" si="29"/>
        <v>Yes</v>
      </c>
      <c r="T281" t="s">
        <v>2461</v>
      </c>
      <c r="U281" t="s">
        <v>2462</v>
      </c>
      <c r="V281" t="s">
        <v>2463</v>
      </c>
      <c r="W281" t="s">
        <v>2464</v>
      </c>
      <c r="X281" t="s">
        <v>2465</v>
      </c>
      <c r="Y281" t="s">
        <v>2466</v>
      </c>
      <c r="Z281" t="s">
        <v>2467</v>
      </c>
      <c r="AA281" t="s">
        <v>2468</v>
      </c>
    </row>
    <row r="282" spans="1:27" x14ac:dyDescent="0.3">
      <c r="A282" t="s">
        <v>2469</v>
      </c>
      <c r="B282" t="s">
        <v>2470</v>
      </c>
      <c r="C282" t="str">
        <f t="shared" si="24"/>
        <v>Toshiba</v>
      </c>
      <c r="D282" t="s">
        <v>170</v>
      </c>
      <c r="E282" t="str">
        <f>IFERROR(LEFT(Table1[[#This Row],[category]],FIND("|",Table1[[#This Row],[category]])-1),Table1[[#This Row],[category]])</f>
        <v>Electronics</v>
      </c>
      <c r="F282" t="str">
        <f>IFERROR(MID(Table1[[#This Row],[category]],FIND("|",Table1[[#This Row],[category]])+1,50),"N/A")</f>
        <v>HomeTheater,TV&amp;Video|Televisions|SmartTelevisions</v>
      </c>
      <c r="G282" s="5">
        <v>21990</v>
      </c>
      <c r="H282" s="5" t="str">
        <f t="shared" si="25"/>
        <v>Premium (&gt;2000)</v>
      </c>
      <c r="I282" s="5">
        <v>34990</v>
      </c>
      <c r="J282" s="5">
        <f>Table1[[#This Row],[actual_price]]-Table1[[#This Row],[discounted_price]]</f>
        <v>13000</v>
      </c>
      <c r="K282" s="12">
        <f t="shared" si="26"/>
        <v>0.37153472420691624</v>
      </c>
      <c r="L282" s="13">
        <v>0.37</v>
      </c>
      <c r="M282" s="1" t="str">
        <f t="shared" si="27"/>
        <v>Moderate (25-49%)</v>
      </c>
      <c r="N282">
        <v>4.3</v>
      </c>
      <c r="O282" t="str">
        <f>IF(Table1[[#This Row],[rating]]&gt;=4.5,"Excellent",IF(Table1[[#This Row],[rating]]&gt;=4,"Good",IF(Table1[[#This Row],[rating]]&gt;=3.5,"Average","Below Average")))</f>
        <v>Good</v>
      </c>
      <c r="P282" t="str">
        <f t="shared" si="28"/>
        <v>⭐⭐⭐⭐ Good</v>
      </c>
      <c r="Q282" s="2">
        <v>1657</v>
      </c>
      <c r="R282" s="4" t="str">
        <f>IF(Table1[[#This Row],[rating_count]]&gt;=10000,"High Volume",IF(Table1[[#This Row],[rating_count]]&gt;=1000,"Medium Volume","Low Volume"))</f>
        <v>Medium Volume</v>
      </c>
      <c r="S282" s="4" t="str">
        <f t="shared" si="29"/>
        <v>Yes</v>
      </c>
      <c r="T282" t="s">
        <v>2471</v>
      </c>
      <c r="U282" t="s">
        <v>2472</v>
      </c>
      <c r="V282" t="s">
        <v>2473</v>
      </c>
      <c r="W282" t="s">
        <v>2474</v>
      </c>
      <c r="X282" t="s">
        <v>2475</v>
      </c>
      <c r="Y282" t="s">
        <v>2476</v>
      </c>
      <c r="Z282" t="s">
        <v>2477</v>
      </c>
      <c r="AA282" t="s">
        <v>2478</v>
      </c>
    </row>
    <row r="283" spans="1:27" x14ac:dyDescent="0.3">
      <c r="A283" t="s">
        <v>2479</v>
      </c>
      <c r="B283" t="s">
        <v>2480</v>
      </c>
      <c r="C283" t="str">
        <f t="shared" si="24"/>
        <v>Lenovo</v>
      </c>
      <c r="D283" t="s">
        <v>18</v>
      </c>
      <c r="E283" t="str">
        <f>IFERROR(LEFT(Table1[[#This Row],[category]],FIND("|",Table1[[#This Row],[category]])-1),Table1[[#This Row],[category]])</f>
        <v>Computers&amp;Accessories</v>
      </c>
      <c r="F283" t="str">
        <f>IFERROR(MID(Table1[[#This Row],[category]],FIND("|",Table1[[#This Row],[category]])+1,50),"N/A")</f>
        <v>Accessories&amp;Peripherals|Cables&amp;Accessories|Cables|</v>
      </c>
      <c r="G283" s="5">
        <v>417</v>
      </c>
      <c r="H283" s="5" t="str">
        <f t="shared" si="25"/>
        <v>Economy (201-500)</v>
      </c>
      <c r="I283" s="5">
        <v>670</v>
      </c>
      <c r="J283" s="5">
        <f>Table1[[#This Row],[actual_price]]-Table1[[#This Row],[discounted_price]]</f>
        <v>253</v>
      </c>
      <c r="K283" s="12">
        <f t="shared" si="26"/>
        <v>0.37761194029850748</v>
      </c>
      <c r="L283" s="13">
        <v>0.38</v>
      </c>
      <c r="M283" s="1" t="str">
        <f t="shared" si="27"/>
        <v>Moderate (25-49%)</v>
      </c>
      <c r="N283">
        <v>3.9</v>
      </c>
      <c r="O283" t="str">
        <f>IF(Table1[[#This Row],[rating]]&gt;=4.5,"Excellent",IF(Table1[[#This Row],[rating]]&gt;=4,"Good",IF(Table1[[#This Row],[rating]]&gt;=3.5,"Average","Below Average")))</f>
        <v>Average</v>
      </c>
      <c r="P283" t="str">
        <f t="shared" si="28"/>
        <v>⭐⭐⭐ Average</v>
      </c>
      <c r="Q283">
        <v>523</v>
      </c>
      <c r="R283" s="4" t="str">
        <f>IF(Table1[[#This Row],[rating_count]]&gt;=10000,"High Volume",IF(Table1[[#This Row],[rating_count]]&gt;=1000,"Medium Volume","Low Volume"))</f>
        <v>Low Volume</v>
      </c>
      <c r="S283" s="4" t="str">
        <f t="shared" si="29"/>
        <v>Yes</v>
      </c>
      <c r="T283" t="s">
        <v>2481</v>
      </c>
      <c r="U283" t="s">
        <v>2482</v>
      </c>
      <c r="V283" t="s">
        <v>2483</v>
      </c>
      <c r="W283" t="s">
        <v>2484</v>
      </c>
      <c r="X283" t="s">
        <v>2485</v>
      </c>
      <c r="Y283" t="s">
        <v>2486</v>
      </c>
      <c r="Z283" t="s">
        <v>2487</v>
      </c>
      <c r="AA283" t="s">
        <v>2488</v>
      </c>
    </row>
    <row r="284" spans="1:27" x14ac:dyDescent="0.3">
      <c r="A284" t="s">
        <v>2489</v>
      </c>
      <c r="B284" t="s">
        <v>2490</v>
      </c>
      <c r="C284" t="str">
        <f t="shared" si="24"/>
        <v>Amazon</v>
      </c>
      <c r="D284" t="s">
        <v>18</v>
      </c>
      <c r="E284" t="str">
        <f>IFERROR(LEFT(Table1[[#This Row],[category]],FIND("|",Table1[[#This Row],[category]])-1),Table1[[#This Row],[category]])</f>
        <v>Computers&amp;Accessories</v>
      </c>
      <c r="F284" t="str">
        <f>IFERROR(MID(Table1[[#This Row],[category]],FIND("|",Table1[[#This Row],[category]])+1,50),"N/A")</f>
        <v>Accessories&amp;Peripherals|Cables&amp;Accessories|Cables|</v>
      </c>
      <c r="G284" s="5">
        <v>199</v>
      </c>
      <c r="H284" s="5" t="str">
        <f t="shared" si="25"/>
        <v>Budget (≤200)</v>
      </c>
      <c r="I284" s="5">
        <v>999</v>
      </c>
      <c r="J284" s="5">
        <f>Table1[[#This Row],[actual_price]]-Table1[[#This Row],[discounted_price]]</f>
        <v>800</v>
      </c>
      <c r="K284" s="12">
        <f t="shared" si="26"/>
        <v>0.80080080080080085</v>
      </c>
      <c r="L284" s="13">
        <v>0.8</v>
      </c>
      <c r="M284" s="1" t="str">
        <f t="shared" si="27"/>
        <v>Very High (70-100%)</v>
      </c>
      <c r="N284">
        <v>3</v>
      </c>
      <c r="O284" t="str">
        <f>IF(Table1[[#This Row],[rating]]&gt;=4.5,"Excellent",IF(Table1[[#This Row],[rating]]&gt;=4,"Good",IF(Table1[[#This Row],[rating]]&gt;=3.5,"Average","Below Average")))</f>
        <v>Below Average</v>
      </c>
      <c r="P284" t="str">
        <f t="shared" si="28"/>
        <v>⭐⭐ Below Avg</v>
      </c>
      <c r="Q284">
        <v>5179</v>
      </c>
      <c r="R284" s="4" t="str">
        <f>IF(Table1[[#This Row],[rating_count]]&gt;=10000,"High Volume",IF(Table1[[#This Row],[rating_count]]&gt;=1000,"Medium Volume","Low Volume"))</f>
        <v>Medium Volume</v>
      </c>
      <c r="S284" s="4" t="str">
        <f t="shared" si="29"/>
        <v>Yes</v>
      </c>
      <c r="T284" t="s">
        <v>2491</v>
      </c>
      <c r="U284" t="s">
        <v>2492</v>
      </c>
      <c r="V284" t="s">
        <v>2493</v>
      </c>
      <c r="W284" t="s">
        <v>2494</v>
      </c>
      <c r="X284" t="s">
        <v>2495</v>
      </c>
      <c r="Y284" t="s">
        <v>2496</v>
      </c>
      <c r="Z284" t="s">
        <v>2497</v>
      </c>
      <c r="AA284" t="s">
        <v>2498</v>
      </c>
    </row>
    <row r="285" spans="1:27" x14ac:dyDescent="0.3">
      <c r="A285" t="s">
        <v>2499</v>
      </c>
      <c r="B285" t="s">
        <v>2500</v>
      </c>
      <c r="C285" t="str">
        <f t="shared" si="24"/>
        <v>LG</v>
      </c>
      <c r="D285" t="s">
        <v>170</v>
      </c>
      <c r="E285" t="str">
        <f>IFERROR(LEFT(Table1[[#This Row],[category]],FIND("|",Table1[[#This Row],[category]])-1),Table1[[#This Row],[category]])</f>
        <v>Electronics</v>
      </c>
      <c r="F285" t="str">
        <f>IFERROR(MID(Table1[[#This Row],[category]],FIND("|",Table1[[#This Row],[category]])+1,50),"N/A")</f>
        <v>HomeTheater,TV&amp;Video|Televisions|SmartTelevisions</v>
      </c>
      <c r="G285" s="5">
        <v>47990</v>
      </c>
      <c r="H285" s="5" t="str">
        <f t="shared" si="25"/>
        <v>Premium (&gt;2000)</v>
      </c>
      <c r="I285" s="5">
        <v>79990</v>
      </c>
      <c r="J285" s="5">
        <f>Table1[[#This Row],[actual_price]]-Table1[[#This Row],[discounted_price]]</f>
        <v>32000</v>
      </c>
      <c r="K285" s="12">
        <f t="shared" si="26"/>
        <v>0.40005000625078135</v>
      </c>
      <c r="L285" s="13">
        <v>0.4</v>
      </c>
      <c r="M285" s="1" t="str">
        <f t="shared" si="27"/>
        <v>Moderate (25-49%)</v>
      </c>
      <c r="N285">
        <v>4.3</v>
      </c>
      <c r="O285" t="str">
        <f>IF(Table1[[#This Row],[rating]]&gt;=4.5,"Excellent",IF(Table1[[#This Row],[rating]]&gt;=4,"Good",IF(Table1[[#This Row],[rating]]&gt;=3.5,"Average","Below Average")))</f>
        <v>Good</v>
      </c>
      <c r="P285" t="str">
        <f t="shared" si="28"/>
        <v>⭐⭐⭐⭐ Good</v>
      </c>
      <c r="Q285" s="2">
        <v>1376</v>
      </c>
      <c r="R285" s="4" t="str">
        <f>IF(Table1[[#This Row],[rating_count]]&gt;=10000,"High Volume",IF(Table1[[#This Row],[rating_count]]&gt;=1000,"Medium Volume","Low Volume"))</f>
        <v>Medium Volume</v>
      </c>
      <c r="S285" s="4" t="str">
        <f t="shared" si="29"/>
        <v>Yes</v>
      </c>
      <c r="T285" t="s">
        <v>1231</v>
      </c>
      <c r="U285" t="s">
        <v>1232</v>
      </c>
      <c r="V285" t="s">
        <v>1233</v>
      </c>
      <c r="W285" t="s">
        <v>1234</v>
      </c>
      <c r="X285" t="s">
        <v>1235</v>
      </c>
      <c r="Y285" t="s">
        <v>1236</v>
      </c>
      <c r="Z285" t="s">
        <v>2501</v>
      </c>
      <c r="AA285" t="s">
        <v>2502</v>
      </c>
    </row>
    <row r="286" spans="1:27" x14ac:dyDescent="0.3">
      <c r="A286" t="s">
        <v>2503</v>
      </c>
      <c r="B286" t="s">
        <v>2504</v>
      </c>
      <c r="C286" t="str">
        <f t="shared" si="24"/>
        <v>Tata</v>
      </c>
      <c r="D286" t="s">
        <v>467</v>
      </c>
      <c r="E286" t="str">
        <f>IFERROR(LEFT(Table1[[#This Row],[category]],FIND("|",Table1[[#This Row],[category]])-1),Table1[[#This Row],[category]])</f>
        <v>Electronics</v>
      </c>
      <c r="F286" t="str">
        <f>IFERROR(MID(Table1[[#This Row],[category]],FIND("|",Table1[[#This Row],[category]])+1,50),"N/A")</f>
        <v>HomeTheater,TV&amp;Video|Accessories|RemoteControls</v>
      </c>
      <c r="G286" s="5">
        <v>215</v>
      </c>
      <c r="H286" s="5" t="str">
        <f t="shared" si="25"/>
        <v>Economy (201-500)</v>
      </c>
      <c r="I286" s="5">
        <v>499</v>
      </c>
      <c r="J286" s="5">
        <f>Table1[[#This Row],[actual_price]]-Table1[[#This Row],[discounted_price]]</f>
        <v>284</v>
      </c>
      <c r="K286" s="12">
        <f t="shared" si="26"/>
        <v>0.56913827655310623</v>
      </c>
      <c r="L286" s="13">
        <v>0.56999999999999995</v>
      </c>
      <c r="M286" s="1" t="str">
        <f t="shared" si="27"/>
        <v>High (50-69%)</v>
      </c>
      <c r="N286">
        <v>3.5</v>
      </c>
      <c r="O286" t="str">
        <f>IF(Table1[[#This Row],[rating]]&gt;=4.5,"Excellent",IF(Table1[[#This Row],[rating]]&gt;=4,"Good",IF(Table1[[#This Row],[rating]]&gt;=3.5,"Average","Below Average")))</f>
        <v>Average</v>
      </c>
      <c r="P286" t="str">
        <f t="shared" si="28"/>
        <v>⭐⭐ Below Avg</v>
      </c>
      <c r="Q286">
        <v>121</v>
      </c>
      <c r="R286" s="4" t="str">
        <f>IF(Table1[[#This Row],[rating_count]]&gt;=10000,"High Volume",IF(Table1[[#This Row],[rating_count]]&gt;=1000,"Medium Volume","Low Volume"))</f>
        <v>Low Volume</v>
      </c>
      <c r="S286" s="4" t="str">
        <f t="shared" si="29"/>
        <v>No</v>
      </c>
      <c r="T286" t="s">
        <v>2505</v>
      </c>
      <c r="U286" t="s">
        <v>2506</v>
      </c>
      <c r="V286" t="s">
        <v>2507</v>
      </c>
      <c r="W286" t="s">
        <v>2508</v>
      </c>
      <c r="X286" t="s">
        <v>2509</v>
      </c>
      <c r="Y286" t="s">
        <v>2510</v>
      </c>
      <c r="Z286" t="s">
        <v>2511</v>
      </c>
      <c r="AA286" t="s">
        <v>2512</v>
      </c>
    </row>
    <row r="287" spans="1:27" x14ac:dyDescent="0.3">
      <c r="A287" t="s">
        <v>2513</v>
      </c>
      <c r="B287" t="s">
        <v>2514</v>
      </c>
      <c r="C287" t="str">
        <f t="shared" si="24"/>
        <v>pTron</v>
      </c>
      <c r="D287" t="s">
        <v>18</v>
      </c>
      <c r="E287" t="str">
        <f>IFERROR(LEFT(Table1[[#This Row],[category]],FIND("|",Table1[[#This Row],[category]])-1),Table1[[#This Row],[category]])</f>
        <v>Computers&amp;Accessories</v>
      </c>
      <c r="F287" t="str">
        <f>IFERROR(MID(Table1[[#This Row],[category]],FIND("|",Table1[[#This Row],[category]])+1,50),"N/A")</f>
        <v>Accessories&amp;Peripherals|Cables&amp;Accessories|Cables|</v>
      </c>
      <c r="G287" s="5">
        <v>99</v>
      </c>
      <c r="H287" s="5" t="str">
        <f t="shared" si="25"/>
        <v>Budget (≤200)</v>
      </c>
      <c r="I287" s="5">
        <v>800</v>
      </c>
      <c r="J287" s="5">
        <f>Table1[[#This Row],[actual_price]]-Table1[[#This Row],[discounted_price]]</f>
        <v>701</v>
      </c>
      <c r="K287" s="12">
        <f t="shared" si="26"/>
        <v>0.87624999999999997</v>
      </c>
      <c r="L287" s="13">
        <v>0.88</v>
      </c>
      <c r="M287" s="1" t="str">
        <f t="shared" si="27"/>
        <v>Very High (70-100%)</v>
      </c>
      <c r="N287">
        <v>3.9</v>
      </c>
      <c r="O287" t="str">
        <f>IF(Table1[[#This Row],[rating]]&gt;=4.5,"Excellent",IF(Table1[[#This Row],[rating]]&gt;=4,"Good",IF(Table1[[#This Row],[rating]]&gt;=3.5,"Average","Below Average")))</f>
        <v>Average</v>
      </c>
      <c r="P287" t="str">
        <f t="shared" si="28"/>
        <v>⭐⭐⭐ Average</v>
      </c>
      <c r="Q287" s="2">
        <v>1075</v>
      </c>
      <c r="R287" s="4" t="str">
        <f>IF(Table1[[#This Row],[rating_count]]&gt;=10000,"High Volume",IF(Table1[[#This Row],[rating_count]]&gt;=1000,"Medium Volume","Low Volume"))</f>
        <v>Medium Volume</v>
      </c>
      <c r="S287" s="4" t="str">
        <f t="shared" si="29"/>
        <v>Yes</v>
      </c>
      <c r="T287" t="s">
        <v>1004</v>
      </c>
      <c r="U287" t="s">
        <v>347</v>
      </c>
      <c r="V287" t="s">
        <v>348</v>
      </c>
      <c r="W287" t="s">
        <v>349</v>
      </c>
      <c r="X287" t="s">
        <v>350</v>
      </c>
      <c r="Y287" t="s">
        <v>2515</v>
      </c>
      <c r="Z287" t="s">
        <v>2516</v>
      </c>
      <c r="AA287" t="s">
        <v>2517</v>
      </c>
    </row>
    <row r="288" spans="1:27" x14ac:dyDescent="0.3">
      <c r="A288" t="s">
        <v>2518</v>
      </c>
      <c r="B288" t="s">
        <v>2519</v>
      </c>
      <c r="C288" t="str">
        <f t="shared" si="24"/>
        <v>VU</v>
      </c>
      <c r="D288" t="s">
        <v>170</v>
      </c>
      <c r="E288" t="str">
        <f>IFERROR(LEFT(Table1[[#This Row],[category]],FIND("|",Table1[[#This Row],[category]])-1),Table1[[#This Row],[category]])</f>
        <v>Electronics</v>
      </c>
      <c r="F288" t="str">
        <f>IFERROR(MID(Table1[[#This Row],[category]],FIND("|",Table1[[#This Row],[category]])+1,50),"N/A")</f>
        <v>HomeTheater,TV&amp;Video|Televisions|SmartTelevisions</v>
      </c>
      <c r="G288" s="5">
        <v>18999</v>
      </c>
      <c r="H288" s="5" t="str">
        <f t="shared" si="25"/>
        <v>Premium (&gt;2000)</v>
      </c>
      <c r="I288" s="5">
        <v>35000</v>
      </c>
      <c r="J288" s="5">
        <f>Table1[[#This Row],[actual_price]]-Table1[[#This Row],[discounted_price]]</f>
        <v>16001</v>
      </c>
      <c r="K288" s="12">
        <f t="shared" si="26"/>
        <v>0.45717142857142856</v>
      </c>
      <c r="L288" s="13">
        <v>0.46</v>
      </c>
      <c r="M288" s="1" t="str">
        <f t="shared" si="27"/>
        <v>Moderate (25-49%)</v>
      </c>
      <c r="N288">
        <v>4</v>
      </c>
      <c r="O288" t="str">
        <f>IF(Table1[[#This Row],[rating]]&gt;=4.5,"Excellent",IF(Table1[[#This Row],[rating]]&gt;=4,"Good",IF(Table1[[#This Row],[rating]]&gt;=3.5,"Average","Below Average")))</f>
        <v>Good</v>
      </c>
      <c r="P288" t="str">
        <f t="shared" si="28"/>
        <v>⭐⭐⭐⭐ Good</v>
      </c>
      <c r="Q288" s="2">
        <v>1001</v>
      </c>
      <c r="R288" s="4" t="str">
        <f>IF(Table1[[#This Row],[rating_count]]&gt;=10000,"High Volume",IF(Table1[[#This Row],[rating_count]]&gt;=1000,"Medium Volume","Low Volume"))</f>
        <v>Medium Volume</v>
      </c>
      <c r="S288" s="4" t="str">
        <f t="shared" si="29"/>
        <v>Yes</v>
      </c>
      <c r="T288" t="s">
        <v>2520</v>
      </c>
      <c r="U288" t="s">
        <v>2521</v>
      </c>
      <c r="V288" t="s">
        <v>2522</v>
      </c>
      <c r="W288" t="s">
        <v>2523</v>
      </c>
      <c r="X288" t="s">
        <v>2524</v>
      </c>
      <c r="Y288" t="s">
        <v>2525</v>
      </c>
      <c r="Z288" t="s">
        <v>2526</v>
      </c>
      <c r="AA288" t="s">
        <v>2527</v>
      </c>
    </row>
    <row r="289" spans="1:27" x14ac:dyDescent="0.3">
      <c r="A289" t="s">
        <v>2528</v>
      </c>
      <c r="B289" t="s">
        <v>2529</v>
      </c>
      <c r="C289" t="str">
        <f t="shared" si="24"/>
        <v>Storite</v>
      </c>
      <c r="D289" t="s">
        <v>18</v>
      </c>
      <c r="E289" t="str">
        <f>IFERROR(LEFT(Table1[[#This Row],[category]],FIND("|",Table1[[#This Row],[category]])-1),Table1[[#This Row],[category]])</f>
        <v>Computers&amp;Accessories</v>
      </c>
      <c r="F289" t="str">
        <f>IFERROR(MID(Table1[[#This Row],[category]],FIND("|",Table1[[#This Row],[category]])+1,50),"N/A")</f>
        <v>Accessories&amp;Peripherals|Cables&amp;Accessories|Cables|</v>
      </c>
      <c r="G289" s="5">
        <v>249</v>
      </c>
      <c r="H289" s="5" t="str">
        <f t="shared" si="25"/>
        <v>Economy (201-500)</v>
      </c>
      <c r="I289" s="5">
        <v>999</v>
      </c>
      <c r="J289" s="5">
        <f>Table1[[#This Row],[actual_price]]-Table1[[#This Row],[discounted_price]]</f>
        <v>750</v>
      </c>
      <c r="K289" s="12">
        <f t="shared" si="26"/>
        <v>0.75075075075075071</v>
      </c>
      <c r="L289" s="13">
        <v>0.75</v>
      </c>
      <c r="M289" s="1" t="str">
        <f t="shared" si="27"/>
        <v>Very High (70-100%)</v>
      </c>
      <c r="N289">
        <v>4.3</v>
      </c>
      <c r="O289" t="str">
        <f>IF(Table1[[#This Row],[rating]]&gt;=4.5,"Excellent",IF(Table1[[#This Row],[rating]]&gt;=4,"Good",IF(Table1[[#This Row],[rating]]&gt;=3.5,"Average","Below Average")))</f>
        <v>Good</v>
      </c>
      <c r="P289" t="str">
        <f t="shared" si="28"/>
        <v>⭐⭐⭐⭐ Good</v>
      </c>
      <c r="Q289">
        <v>112</v>
      </c>
      <c r="R289" s="4" t="str">
        <f>IF(Table1[[#This Row],[rating_count]]&gt;=10000,"High Volume",IF(Table1[[#This Row],[rating_count]]&gt;=1000,"Medium Volume","Low Volume"))</f>
        <v>Low Volume</v>
      </c>
      <c r="S289" s="4" t="str">
        <f t="shared" si="29"/>
        <v>No</v>
      </c>
      <c r="T289" t="s">
        <v>2530</v>
      </c>
      <c r="U289" t="s">
        <v>2531</v>
      </c>
      <c r="V289" t="s">
        <v>2532</v>
      </c>
      <c r="W289" t="s">
        <v>2533</v>
      </c>
      <c r="X289" t="s">
        <v>2534</v>
      </c>
      <c r="Y289" t="s">
        <v>2535</v>
      </c>
      <c r="Z289" t="s">
        <v>2536</v>
      </c>
      <c r="AA289" t="s">
        <v>2537</v>
      </c>
    </row>
    <row r="290" spans="1:27" x14ac:dyDescent="0.3">
      <c r="A290" t="s">
        <v>2538</v>
      </c>
      <c r="B290" t="s">
        <v>2539</v>
      </c>
      <c r="C290" t="str">
        <f t="shared" si="24"/>
        <v>Kodak</v>
      </c>
      <c r="D290" t="s">
        <v>513</v>
      </c>
      <c r="E290" t="str">
        <f>IFERROR(LEFT(Table1[[#This Row],[category]],FIND("|",Table1[[#This Row],[category]])-1),Table1[[#This Row],[category]])</f>
        <v>Electronics</v>
      </c>
      <c r="F290" t="str">
        <f>IFERROR(MID(Table1[[#This Row],[category]],FIND("|",Table1[[#This Row],[category]])+1,50),"N/A")</f>
        <v>HomeTheater,TV&amp;Video|Televisions|StandardTelevisio</v>
      </c>
      <c r="G290" s="5">
        <v>7999</v>
      </c>
      <c r="H290" s="5" t="str">
        <f t="shared" si="25"/>
        <v>Premium (&gt;2000)</v>
      </c>
      <c r="I290" s="5">
        <v>15999</v>
      </c>
      <c r="J290" s="5">
        <f>Table1[[#This Row],[actual_price]]-Table1[[#This Row],[discounted_price]]</f>
        <v>8000</v>
      </c>
      <c r="K290" s="12">
        <f t="shared" si="26"/>
        <v>0.50003125195324705</v>
      </c>
      <c r="L290" s="13">
        <v>0.5</v>
      </c>
      <c r="M290" s="1" t="str">
        <f t="shared" si="27"/>
        <v>High (50-69%)</v>
      </c>
      <c r="N290">
        <v>3.8</v>
      </c>
      <c r="O290" t="str">
        <f>IF(Table1[[#This Row],[rating]]&gt;=4.5,"Excellent",IF(Table1[[#This Row],[rating]]&gt;=4,"Good",IF(Table1[[#This Row],[rating]]&gt;=3.5,"Average","Below Average")))</f>
        <v>Average</v>
      </c>
      <c r="P290" t="str">
        <f t="shared" si="28"/>
        <v>⭐⭐⭐ Average</v>
      </c>
      <c r="Q290" s="2">
        <v>3022</v>
      </c>
      <c r="R290" s="4" t="str">
        <f>IF(Table1[[#This Row],[rating_count]]&gt;=10000,"High Volume",IF(Table1[[#This Row],[rating_count]]&gt;=1000,"Medium Volume","Low Volume"))</f>
        <v>Medium Volume</v>
      </c>
      <c r="S290" s="4" t="str">
        <f t="shared" si="29"/>
        <v>Yes</v>
      </c>
      <c r="T290" t="s">
        <v>2540</v>
      </c>
      <c r="U290" t="s">
        <v>2541</v>
      </c>
      <c r="V290" t="s">
        <v>2542</v>
      </c>
      <c r="W290" t="s">
        <v>2543</v>
      </c>
      <c r="X290" t="s">
        <v>2544</v>
      </c>
      <c r="Y290" t="s">
        <v>2545</v>
      </c>
      <c r="Z290" t="s">
        <v>2546</v>
      </c>
      <c r="AA290" t="s">
        <v>2547</v>
      </c>
    </row>
    <row r="291" spans="1:27" x14ac:dyDescent="0.3">
      <c r="A291" t="s">
        <v>2548</v>
      </c>
      <c r="B291" t="s">
        <v>2549</v>
      </c>
      <c r="C291" t="str">
        <f t="shared" si="24"/>
        <v>AmazonBasics</v>
      </c>
      <c r="D291" t="s">
        <v>18</v>
      </c>
      <c r="E291" t="str">
        <f>IFERROR(LEFT(Table1[[#This Row],[category]],FIND("|",Table1[[#This Row],[category]])-1),Table1[[#This Row],[category]])</f>
        <v>Computers&amp;Accessories</v>
      </c>
      <c r="F291" t="str">
        <f>IFERROR(MID(Table1[[#This Row],[category]],FIND("|",Table1[[#This Row],[category]])+1,50),"N/A")</f>
        <v>Accessories&amp;Peripherals|Cables&amp;Accessories|Cables|</v>
      </c>
      <c r="G291" s="5">
        <v>649</v>
      </c>
      <c r="H291" s="5" t="str">
        <f t="shared" si="25"/>
        <v>Mid-Range (501-2000)</v>
      </c>
      <c r="I291" s="5">
        <v>1600</v>
      </c>
      <c r="J291" s="5">
        <f>Table1[[#This Row],[actual_price]]-Table1[[#This Row],[discounted_price]]</f>
        <v>951</v>
      </c>
      <c r="K291" s="12">
        <f t="shared" si="26"/>
        <v>0.59437499999999999</v>
      </c>
      <c r="L291" s="13">
        <v>0.59</v>
      </c>
      <c r="M291" s="1" t="str">
        <f t="shared" si="27"/>
        <v>High (50-69%)</v>
      </c>
      <c r="N291">
        <v>4.3</v>
      </c>
      <c r="O291" t="str">
        <f>IF(Table1[[#This Row],[rating]]&gt;=4.5,"Excellent",IF(Table1[[#This Row],[rating]]&gt;=4,"Good",IF(Table1[[#This Row],[rating]]&gt;=3.5,"Average","Below Average")))</f>
        <v>Good</v>
      </c>
      <c r="P291" t="str">
        <f t="shared" si="28"/>
        <v>⭐⭐⭐⭐ Good</v>
      </c>
      <c r="Q291" s="2">
        <v>5451</v>
      </c>
      <c r="R291" s="4" t="str">
        <f>IF(Table1[[#This Row],[rating_count]]&gt;=10000,"High Volume",IF(Table1[[#This Row],[rating_count]]&gt;=1000,"Medium Volume","Low Volume"))</f>
        <v>Medium Volume</v>
      </c>
      <c r="S291" s="4" t="str">
        <f t="shared" si="29"/>
        <v>Yes</v>
      </c>
      <c r="T291" t="s">
        <v>2550</v>
      </c>
      <c r="U291" t="s">
        <v>1643</v>
      </c>
      <c r="V291" t="s">
        <v>1644</v>
      </c>
      <c r="W291" t="s">
        <v>1645</v>
      </c>
      <c r="X291" t="s">
        <v>1646</v>
      </c>
      <c r="Y291" t="s">
        <v>1647</v>
      </c>
      <c r="Z291" t="s">
        <v>2551</v>
      </c>
      <c r="AA291" t="s">
        <v>2552</v>
      </c>
    </row>
    <row r="292" spans="1:27" x14ac:dyDescent="0.3">
      <c r="A292" t="s">
        <v>2553</v>
      </c>
      <c r="B292" t="s">
        <v>754</v>
      </c>
      <c r="C292" t="str">
        <f t="shared" si="24"/>
        <v>Firestick</v>
      </c>
      <c r="D292" t="s">
        <v>467</v>
      </c>
      <c r="E292" t="str">
        <f>IFERROR(LEFT(Table1[[#This Row],[category]],FIND("|",Table1[[#This Row],[category]])-1),Table1[[#This Row],[category]])</f>
        <v>Electronics</v>
      </c>
      <c r="F292" t="str">
        <f>IFERROR(MID(Table1[[#This Row],[category]],FIND("|",Table1[[#This Row],[category]])+1,50),"N/A")</f>
        <v>HomeTheater,TV&amp;Video|Accessories|RemoteControls</v>
      </c>
      <c r="G292" s="5">
        <v>1289</v>
      </c>
      <c r="H292" s="5" t="str">
        <f t="shared" si="25"/>
        <v>Mid-Range (501-2000)</v>
      </c>
      <c r="I292" s="5">
        <v>2499</v>
      </c>
      <c r="J292" s="5">
        <f>Table1[[#This Row],[actual_price]]-Table1[[#This Row],[discounted_price]]</f>
        <v>1210</v>
      </c>
      <c r="K292" s="12">
        <f t="shared" si="26"/>
        <v>0.4841936774709884</v>
      </c>
      <c r="L292" s="13">
        <v>0.48</v>
      </c>
      <c r="M292" s="1" t="str">
        <f t="shared" si="27"/>
        <v>Moderate (25-49%)</v>
      </c>
      <c r="N292">
        <v>3.3</v>
      </c>
      <c r="O292" t="str">
        <f>IF(Table1[[#This Row],[rating]]&gt;=4.5,"Excellent",IF(Table1[[#This Row],[rating]]&gt;=4,"Good",IF(Table1[[#This Row],[rating]]&gt;=3.5,"Average","Below Average")))</f>
        <v>Below Average</v>
      </c>
      <c r="P292" t="str">
        <f t="shared" si="28"/>
        <v>⭐⭐ Below Avg</v>
      </c>
      <c r="Q292">
        <v>73</v>
      </c>
      <c r="R292" s="4" t="str">
        <f>IF(Table1[[#This Row],[rating_count]]&gt;=10000,"High Volume",IF(Table1[[#This Row],[rating_count]]&gt;=1000,"Medium Volume","Low Volume"))</f>
        <v>Low Volume</v>
      </c>
      <c r="S292" s="4" t="str">
        <f t="shared" si="29"/>
        <v>No</v>
      </c>
      <c r="T292" t="s">
        <v>2554</v>
      </c>
      <c r="U292" t="s">
        <v>2555</v>
      </c>
      <c r="V292" t="s">
        <v>2556</v>
      </c>
      <c r="W292" t="s">
        <v>2557</v>
      </c>
      <c r="X292" t="s">
        <v>2558</v>
      </c>
      <c r="Y292" t="s">
        <v>2559</v>
      </c>
      <c r="Z292" t="s">
        <v>2560</v>
      </c>
      <c r="AA292" t="s">
        <v>2561</v>
      </c>
    </row>
    <row r="293" spans="1:27" x14ac:dyDescent="0.3">
      <c r="A293" t="s">
        <v>2562</v>
      </c>
      <c r="B293" t="s">
        <v>2563</v>
      </c>
      <c r="C293" t="str">
        <f t="shared" si="24"/>
        <v>AmazonBasics</v>
      </c>
      <c r="D293" t="s">
        <v>130</v>
      </c>
      <c r="E293" t="str">
        <f>IFERROR(LEFT(Table1[[#This Row],[category]],FIND("|",Table1[[#This Row],[category]])-1),Table1[[#This Row],[category]])</f>
        <v>Electronics</v>
      </c>
      <c r="F293" t="str">
        <f>IFERROR(MID(Table1[[#This Row],[category]],FIND("|",Table1[[#This Row],[category]])+1,50),"N/A")</f>
        <v>HomeTheater,TV&amp;Video|Accessories|Cables|HDMICables</v>
      </c>
      <c r="G293" s="5">
        <v>609</v>
      </c>
      <c r="H293" s="5" t="str">
        <f t="shared" si="25"/>
        <v>Mid-Range (501-2000)</v>
      </c>
      <c r="I293" s="5">
        <v>1500</v>
      </c>
      <c r="J293" s="5">
        <f>Table1[[#This Row],[actual_price]]-Table1[[#This Row],[discounted_price]]</f>
        <v>891</v>
      </c>
      <c r="K293" s="12">
        <f t="shared" si="26"/>
        <v>0.59399999999999997</v>
      </c>
      <c r="L293" s="13">
        <v>0.59</v>
      </c>
      <c r="M293" s="1" t="str">
        <f t="shared" si="27"/>
        <v>High (50-69%)</v>
      </c>
      <c r="N293">
        <v>4.5</v>
      </c>
      <c r="O293" t="str">
        <f>IF(Table1[[#This Row],[rating]]&gt;=4.5,"Excellent",IF(Table1[[#This Row],[rating]]&gt;=4,"Good",IF(Table1[[#This Row],[rating]]&gt;=3.5,"Average","Below Average")))</f>
        <v>Excellent</v>
      </c>
      <c r="P293" t="str">
        <f t="shared" si="28"/>
        <v>⭐⭐⭐⭐⭐ Excellent</v>
      </c>
      <c r="Q293" s="2">
        <v>1029</v>
      </c>
      <c r="R293" s="4" t="str">
        <f>IF(Table1[[#This Row],[rating_count]]&gt;=10000,"High Volume",IF(Table1[[#This Row],[rating_count]]&gt;=1000,"Medium Volume","Low Volume"))</f>
        <v>Medium Volume</v>
      </c>
      <c r="S293" s="4" t="str">
        <f t="shared" si="29"/>
        <v>Yes</v>
      </c>
      <c r="T293" t="s">
        <v>2564</v>
      </c>
      <c r="U293" t="s">
        <v>2565</v>
      </c>
      <c r="V293" t="s">
        <v>2566</v>
      </c>
      <c r="W293" t="s">
        <v>2567</v>
      </c>
      <c r="X293" t="s">
        <v>2568</v>
      </c>
      <c r="Y293" t="s">
        <v>2569</v>
      </c>
      <c r="Z293" t="s">
        <v>2570</v>
      </c>
      <c r="AA293" t="s">
        <v>2571</v>
      </c>
    </row>
    <row r="294" spans="1:27" x14ac:dyDescent="0.3">
      <c r="A294" t="s">
        <v>2572</v>
      </c>
      <c r="B294" t="s">
        <v>2573</v>
      </c>
      <c r="C294" t="str">
        <f t="shared" si="24"/>
        <v>Hisense</v>
      </c>
      <c r="D294" t="s">
        <v>170</v>
      </c>
      <c r="E294" t="str">
        <f>IFERROR(LEFT(Table1[[#This Row],[category]],FIND("|",Table1[[#This Row],[category]])-1),Table1[[#This Row],[category]])</f>
        <v>Electronics</v>
      </c>
      <c r="F294" t="str">
        <f>IFERROR(MID(Table1[[#This Row],[category]],FIND("|",Table1[[#This Row],[category]])+1,50),"N/A")</f>
        <v>HomeTheater,TV&amp;Video|Televisions|SmartTelevisions</v>
      </c>
      <c r="G294" s="5">
        <v>32990</v>
      </c>
      <c r="H294" s="5" t="str">
        <f t="shared" si="25"/>
        <v>Premium (&gt;2000)</v>
      </c>
      <c r="I294" s="5">
        <v>54990</v>
      </c>
      <c r="J294" s="5">
        <f>Table1[[#This Row],[actual_price]]-Table1[[#This Row],[discounted_price]]</f>
        <v>22000</v>
      </c>
      <c r="K294" s="12">
        <f t="shared" si="26"/>
        <v>0.40007274049827241</v>
      </c>
      <c r="L294" s="13">
        <v>0.4</v>
      </c>
      <c r="M294" s="1" t="str">
        <f t="shared" si="27"/>
        <v>Moderate (25-49%)</v>
      </c>
      <c r="N294">
        <v>4.0999999999999996</v>
      </c>
      <c r="O294" t="str">
        <f>IF(Table1[[#This Row],[rating]]&gt;=4.5,"Excellent",IF(Table1[[#This Row],[rating]]&gt;=4,"Good",IF(Table1[[#This Row],[rating]]&gt;=3.5,"Average","Below Average")))</f>
        <v>Good</v>
      </c>
      <c r="P294" t="str">
        <f t="shared" si="28"/>
        <v>⭐⭐⭐⭐ Good</v>
      </c>
      <c r="Q294" s="2">
        <v>1555</v>
      </c>
      <c r="R294" s="4" t="str">
        <f>IF(Table1[[#This Row],[rating_count]]&gt;=10000,"High Volume",IF(Table1[[#This Row],[rating_count]]&gt;=1000,"Medium Volume","Low Volume"))</f>
        <v>Medium Volume</v>
      </c>
      <c r="S294" s="4" t="str">
        <f t="shared" si="29"/>
        <v>Yes</v>
      </c>
      <c r="T294" t="s">
        <v>2574</v>
      </c>
      <c r="U294" t="s">
        <v>2575</v>
      </c>
      <c r="V294" t="s">
        <v>2576</v>
      </c>
      <c r="W294" t="s">
        <v>2577</v>
      </c>
      <c r="X294" t="s">
        <v>2578</v>
      </c>
      <c r="Y294" t="s">
        <v>2579</v>
      </c>
      <c r="Z294" t="s">
        <v>2580</v>
      </c>
      <c r="AA294" t="s">
        <v>2581</v>
      </c>
    </row>
    <row r="295" spans="1:27" x14ac:dyDescent="0.3">
      <c r="A295" t="s">
        <v>2582</v>
      </c>
      <c r="B295" t="s">
        <v>2583</v>
      </c>
      <c r="C295" t="str">
        <f t="shared" si="24"/>
        <v>Tuarso</v>
      </c>
      <c r="D295" t="s">
        <v>130</v>
      </c>
      <c r="E295" t="str">
        <f>IFERROR(LEFT(Table1[[#This Row],[category]],FIND("|",Table1[[#This Row],[category]])-1),Table1[[#This Row],[category]])</f>
        <v>Electronics</v>
      </c>
      <c r="F295" t="str">
        <f>IFERROR(MID(Table1[[#This Row],[category]],FIND("|",Table1[[#This Row],[category]])+1,50),"N/A")</f>
        <v>HomeTheater,TV&amp;Video|Accessories|Cables|HDMICables</v>
      </c>
      <c r="G295" s="5">
        <v>599</v>
      </c>
      <c r="H295" s="5" t="str">
        <f t="shared" si="25"/>
        <v>Mid-Range (501-2000)</v>
      </c>
      <c r="I295" s="5">
        <v>1999</v>
      </c>
      <c r="J295" s="5">
        <f>Table1[[#This Row],[actual_price]]-Table1[[#This Row],[discounted_price]]</f>
        <v>1400</v>
      </c>
      <c r="K295" s="12">
        <f t="shared" si="26"/>
        <v>0.70035017508754382</v>
      </c>
      <c r="L295" s="13">
        <v>0.7</v>
      </c>
      <c r="M295" s="1" t="str">
        <f t="shared" si="27"/>
        <v>Very High (70-100%)</v>
      </c>
      <c r="N295">
        <v>4.2</v>
      </c>
      <c r="O295" t="str">
        <f>IF(Table1[[#This Row],[rating]]&gt;=4.5,"Excellent",IF(Table1[[#This Row],[rating]]&gt;=4,"Good",IF(Table1[[#This Row],[rating]]&gt;=3.5,"Average","Below Average")))</f>
        <v>Good</v>
      </c>
      <c r="P295" t="str">
        <f t="shared" si="28"/>
        <v>⭐⭐⭐⭐ Good</v>
      </c>
      <c r="Q295">
        <v>47</v>
      </c>
      <c r="R295" s="4" t="str">
        <f>IF(Table1[[#This Row],[rating_count]]&gt;=10000,"High Volume",IF(Table1[[#This Row],[rating_count]]&gt;=1000,"Medium Volume","Low Volume"))</f>
        <v>Low Volume</v>
      </c>
      <c r="S295" s="4" t="str">
        <f t="shared" si="29"/>
        <v>No</v>
      </c>
      <c r="T295" t="s">
        <v>2584</v>
      </c>
      <c r="U295" t="s">
        <v>2585</v>
      </c>
      <c r="V295" t="s">
        <v>2586</v>
      </c>
      <c r="W295" t="s">
        <v>2587</v>
      </c>
      <c r="X295" t="s">
        <v>2588</v>
      </c>
      <c r="Y295" t="s">
        <v>2589</v>
      </c>
      <c r="Z295" t="s">
        <v>2590</v>
      </c>
      <c r="AA295" t="s">
        <v>2591</v>
      </c>
    </row>
    <row r="296" spans="1:27" x14ac:dyDescent="0.3">
      <c r="A296" t="s">
        <v>2592</v>
      </c>
      <c r="B296" t="s">
        <v>2593</v>
      </c>
      <c r="C296" t="str">
        <f t="shared" si="24"/>
        <v>AmazonBasics</v>
      </c>
      <c r="D296" t="s">
        <v>18</v>
      </c>
      <c r="E296" t="str">
        <f>IFERROR(LEFT(Table1[[#This Row],[category]],FIND("|",Table1[[#This Row],[category]])-1),Table1[[#This Row],[category]])</f>
        <v>Computers&amp;Accessories</v>
      </c>
      <c r="F296" t="str">
        <f>IFERROR(MID(Table1[[#This Row],[category]],FIND("|",Table1[[#This Row],[category]])+1,50),"N/A")</f>
        <v>Accessories&amp;Peripherals|Cables&amp;Accessories|Cables|</v>
      </c>
      <c r="G296" s="5">
        <v>349</v>
      </c>
      <c r="H296" s="5" t="str">
        <f t="shared" si="25"/>
        <v>Economy (201-500)</v>
      </c>
      <c r="I296" s="5">
        <v>899</v>
      </c>
      <c r="J296" s="5">
        <f>Table1[[#This Row],[actual_price]]-Table1[[#This Row],[discounted_price]]</f>
        <v>550</v>
      </c>
      <c r="K296" s="12">
        <f t="shared" si="26"/>
        <v>0.61179087875417126</v>
      </c>
      <c r="L296" s="13">
        <v>0.61</v>
      </c>
      <c r="M296" s="1" t="str">
        <f t="shared" si="27"/>
        <v>High (50-69%)</v>
      </c>
      <c r="N296">
        <v>4.0999999999999996</v>
      </c>
      <c r="O296" t="str">
        <f>IF(Table1[[#This Row],[rating]]&gt;=4.5,"Excellent",IF(Table1[[#This Row],[rating]]&gt;=4,"Good",IF(Table1[[#This Row],[rating]]&gt;=3.5,"Average","Below Average")))</f>
        <v>Good</v>
      </c>
      <c r="P296" t="str">
        <f t="shared" si="28"/>
        <v>⭐⭐⭐⭐ Good</v>
      </c>
      <c r="Q296" s="2">
        <v>14896</v>
      </c>
      <c r="R296" s="4" t="str">
        <f>IF(Table1[[#This Row],[rating_count]]&gt;=10000,"High Volume",IF(Table1[[#This Row],[rating_count]]&gt;=1000,"Medium Volume","Low Volume"))</f>
        <v>High Volume</v>
      </c>
      <c r="S296" s="4" t="str">
        <f t="shared" si="29"/>
        <v>Yes</v>
      </c>
      <c r="T296" t="s">
        <v>2594</v>
      </c>
      <c r="U296" t="s">
        <v>2595</v>
      </c>
      <c r="V296" t="s">
        <v>2596</v>
      </c>
      <c r="W296" t="s">
        <v>2597</v>
      </c>
      <c r="X296" t="s">
        <v>2598</v>
      </c>
      <c r="Y296" t="s">
        <v>2599</v>
      </c>
      <c r="Z296" t="s">
        <v>2600</v>
      </c>
      <c r="AA296" t="s">
        <v>2601</v>
      </c>
    </row>
    <row r="297" spans="1:27" x14ac:dyDescent="0.3">
      <c r="A297" t="s">
        <v>2602</v>
      </c>
      <c r="B297" t="s">
        <v>2603</v>
      </c>
      <c r="C297" t="str">
        <f t="shared" si="24"/>
        <v>Kodak</v>
      </c>
      <c r="D297" t="s">
        <v>170</v>
      </c>
      <c r="E297" t="str">
        <f>IFERROR(LEFT(Table1[[#This Row],[category]],FIND("|",Table1[[#This Row],[category]])-1),Table1[[#This Row],[category]])</f>
        <v>Electronics</v>
      </c>
      <c r="F297" t="str">
        <f>IFERROR(MID(Table1[[#This Row],[category]],FIND("|",Table1[[#This Row],[category]])+1,50),"N/A")</f>
        <v>HomeTheater,TV&amp;Video|Televisions|SmartTelevisions</v>
      </c>
      <c r="G297" s="5">
        <v>29999</v>
      </c>
      <c r="H297" s="5" t="str">
        <f t="shared" si="25"/>
        <v>Premium (&gt;2000)</v>
      </c>
      <c r="I297" s="5">
        <v>50999</v>
      </c>
      <c r="J297" s="5">
        <f>Table1[[#This Row],[actual_price]]-Table1[[#This Row],[discounted_price]]</f>
        <v>21000</v>
      </c>
      <c r="K297" s="12">
        <f t="shared" si="26"/>
        <v>0.41177277985842858</v>
      </c>
      <c r="L297" s="13">
        <v>0.41</v>
      </c>
      <c r="M297" s="1" t="str">
        <f t="shared" si="27"/>
        <v>Moderate (25-49%)</v>
      </c>
      <c r="N297">
        <v>4.4000000000000004</v>
      </c>
      <c r="O297" t="str">
        <f>IF(Table1[[#This Row],[rating]]&gt;=4.5,"Excellent",IF(Table1[[#This Row],[rating]]&gt;=4,"Good",IF(Table1[[#This Row],[rating]]&gt;=3.5,"Average","Below Average")))</f>
        <v>Good</v>
      </c>
      <c r="P297" t="str">
        <f t="shared" si="28"/>
        <v>⭐⭐⭐⭐ Good</v>
      </c>
      <c r="Q297" s="2">
        <v>1712</v>
      </c>
      <c r="R297" s="4" t="str">
        <f>IF(Table1[[#This Row],[rating_count]]&gt;=10000,"High Volume",IF(Table1[[#This Row],[rating_count]]&gt;=1000,"Medium Volume","Low Volume"))</f>
        <v>Medium Volume</v>
      </c>
      <c r="S297" s="4" t="str">
        <f t="shared" si="29"/>
        <v>Yes</v>
      </c>
      <c r="T297" t="s">
        <v>2604</v>
      </c>
      <c r="U297" t="s">
        <v>2605</v>
      </c>
      <c r="V297" t="s">
        <v>2606</v>
      </c>
      <c r="W297" t="s">
        <v>2607</v>
      </c>
      <c r="X297" t="s">
        <v>2608</v>
      </c>
      <c r="Y297" t="s">
        <v>2609</v>
      </c>
      <c r="Z297" t="s">
        <v>2610</v>
      </c>
      <c r="AA297" t="s">
        <v>2611</v>
      </c>
    </row>
    <row r="298" spans="1:27" x14ac:dyDescent="0.3">
      <c r="A298" t="s">
        <v>2612</v>
      </c>
      <c r="B298" t="s">
        <v>2170</v>
      </c>
      <c r="C298" t="str">
        <f t="shared" si="24"/>
        <v>SmashtronicsÂ®</v>
      </c>
      <c r="D298" t="s">
        <v>467</v>
      </c>
      <c r="E298" t="str">
        <f>IFERROR(LEFT(Table1[[#This Row],[category]],FIND("|",Table1[[#This Row],[category]])-1),Table1[[#This Row],[category]])</f>
        <v>Electronics</v>
      </c>
      <c r="F298" t="str">
        <f>IFERROR(MID(Table1[[#This Row],[category]],FIND("|",Table1[[#This Row],[category]])+1,50),"N/A")</f>
        <v>HomeTheater,TV&amp;Video|Accessories|RemoteControls</v>
      </c>
      <c r="G298" s="5">
        <v>199</v>
      </c>
      <c r="H298" s="5" t="str">
        <f t="shared" si="25"/>
        <v>Budget (≤200)</v>
      </c>
      <c r="I298" s="5">
        <v>399</v>
      </c>
      <c r="J298" s="5">
        <f>Table1[[#This Row],[actual_price]]-Table1[[#This Row],[discounted_price]]</f>
        <v>200</v>
      </c>
      <c r="K298" s="12">
        <f t="shared" si="26"/>
        <v>0.50125313283208017</v>
      </c>
      <c r="L298" s="13">
        <v>0.5</v>
      </c>
      <c r="M298" s="1" t="str">
        <f t="shared" si="27"/>
        <v>High (50-69%)</v>
      </c>
      <c r="N298">
        <v>4.2</v>
      </c>
      <c r="O298" t="str">
        <f>IF(Table1[[#This Row],[rating]]&gt;=4.5,"Excellent",IF(Table1[[#This Row],[rating]]&gt;=4,"Good",IF(Table1[[#This Row],[rating]]&gt;=3.5,"Average","Below Average")))</f>
        <v>Good</v>
      </c>
      <c r="P298" t="str">
        <f t="shared" si="28"/>
        <v>⭐⭐⭐⭐ Good</v>
      </c>
      <c r="Q298" s="2">
        <v>1335</v>
      </c>
      <c r="R298" s="4" t="str">
        <f>IF(Table1[[#This Row],[rating_count]]&gt;=10000,"High Volume",IF(Table1[[#This Row],[rating_count]]&gt;=1000,"Medium Volume","Low Volume"))</f>
        <v>Medium Volume</v>
      </c>
      <c r="S298" s="4" t="str">
        <f t="shared" si="29"/>
        <v>Yes</v>
      </c>
      <c r="T298" t="s">
        <v>2171</v>
      </c>
      <c r="U298" t="s">
        <v>2172</v>
      </c>
      <c r="V298" t="s">
        <v>2173</v>
      </c>
      <c r="W298" t="s">
        <v>2174</v>
      </c>
      <c r="X298" t="s">
        <v>2175</v>
      </c>
      <c r="Y298" t="s">
        <v>2176</v>
      </c>
      <c r="Z298" t="s">
        <v>2177</v>
      </c>
      <c r="AA298" t="s">
        <v>2613</v>
      </c>
    </row>
    <row r="299" spans="1:27" x14ac:dyDescent="0.3">
      <c r="A299" t="s">
        <v>2614</v>
      </c>
      <c r="B299" t="s">
        <v>2615</v>
      </c>
      <c r="C299" t="str">
        <f t="shared" si="24"/>
        <v>7SEVENÂ®</v>
      </c>
      <c r="D299" t="s">
        <v>467</v>
      </c>
      <c r="E299" t="str">
        <f>IFERROR(LEFT(Table1[[#This Row],[category]],FIND("|",Table1[[#This Row],[category]])-1),Table1[[#This Row],[category]])</f>
        <v>Electronics</v>
      </c>
      <c r="F299" t="str">
        <f>IFERROR(MID(Table1[[#This Row],[category]],FIND("|",Table1[[#This Row],[category]])+1,50),"N/A")</f>
        <v>HomeTheater,TV&amp;Video|Accessories|RemoteControls</v>
      </c>
      <c r="G299" s="5">
        <v>349</v>
      </c>
      <c r="H299" s="5" t="str">
        <f t="shared" si="25"/>
        <v>Economy (201-500)</v>
      </c>
      <c r="I299" s="5">
        <v>699</v>
      </c>
      <c r="J299" s="5">
        <f>Table1[[#This Row],[actual_price]]-Table1[[#This Row],[discounted_price]]</f>
        <v>350</v>
      </c>
      <c r="K299" s="12">
        <f t="shared" si="26"/>
        <v>0.50071530758226035</v>
      </c>
      <c r="L299" s="13">
        <v>0.5</v>
      </c>
      <c r="M299" s="1" t="str">
        <f t="shared" si="27"/>
        <v>High (50-69%)</v>
      </c>
      <c r="N299">
        <v>3.9</v>
      </c>
      <c r="O299" t="str">
        <f>IF(Table1[[#This Row],[rating]]&gt;=4.5,"Excellent",IF(Table1[[#This Row],[rating]]&gt;=4,"Good",IF(Table1[[#This Row],[rating]]&gt;=3.5,"Average","Below Average")))</f>
        <v>Average</v>
      </c>
      <c r="P299" t="str">
        <f t="shared" si="28"/>
        <v>⭐⭐⭐ Average</v>
      </c>
      <c r="Q299">
        <v>214</v>
      </c>
      <c r="R299" s="4" t="str">
        <f>IF(Table1[[#This Row],[rating_count]]&gt;=10000,"High Volume",IF(Table1[[#This Row],[rating_count]]&gt;=1000,"Medium Volume","Low Volume"))</f>
        <v>Low Volume</v>
      </c>
      <c r="S299" s="4" t="str">
        <f t="shared" si="29"/>
        <v>No</v>
      </c>
      <c r="T299" t="s">
        <v>2616</v>
      </c>
      <c r="U299" t="s">
        <v>2617</v>
      </c>
      <c r="V299" t="s">
        <v>2618</v>
      </c>
      <c r="W299" t="s">
        <v>2619</v>
      </c>
      <c r="X299" t="s">
        <v>2620</v>
      </c>
      <c r="Y299" t="s">
        <v>2621</v>
      </c>
      <c r="Z299" t="s">
        <v>2622</v>
      </c>
      <c r="AA299" t="s">
        <v>2623</v>
      </c>
    </row>
    <row r="300" spans="1:27" x14ac:dyDescent="0.3">
      <c r="A300" t="s">
        <v>2624</v>
      </c>
      <c r="B300" t="s">
        <v>2625</v>
      </c>
      <c r="C300" t="str">
        <f t="shared" si="24"/>
        <v>PROLEGENDÂ®</v>
      </c>
      <c r="D300" t="s">
        <v>649</v>
      </c>
      <c r="E300" t="str">
        <f>IFERROR(LEFT(Table1[[#This Row],[category]],FIND("|",Table1[[#This Row],[category]])-1),Table1[[#This Row],[category]])</f>
        <v>Electronics</v>
      </c>
      <c r="F300" t="str">
        <f>IFERROR(MID(Table1[[#This Row],[category]],FIND("|",Table1[[#This Row],[category]])+1,50),"N/A")</f>
        <v>HomeTheater,TV&amp;Video|Accessories|TVMounts,Stands&amp;T</v>
      </c>
      <c r="G300" s="5">
        <v>1850</v>
      </c>
      <c r="H300" s="5" t="str">
        <f t="shared" si="25"/>
        <v>Mid-Range (501-2000)</v>
      </c>
      <c r="I300" s="5">
        <v>4500</v>
      </c>
      <c r="J300" s="5">
        <f>Table1[[#This Row],[actual_price]]-Table1[[#This Row],[discounted_price]]</f>
        <v>2650</v>
      </c>
      <c r="K300" s="12">
        <f t="shared" si="26"/>
        <v>0.58888888888888891</v>
      </c>
      <c r="L300" s="13">
        <v>0.59</v>
      </c>
      <c r="M300" s="1" t="str">
        <f t="shared" si="27"/>
        <v>High (50-69%)</v>
      </c>
      <c r="N300">
        <v>4</v>
      </c>
      <c r="O300" t="str">
        <f>IF(Table1[[#This Row],[rating]]&gt;=4.5,"Excellent",IF(Table1[[#This Row],[rating]]&gt;=4,"Good",IF(Table1[[#This Row],[rating]]&gt;=3.5,"Average","Below Average")))</f>
        <v>Good</v>
      </c>
      <c r="P300" t="str">
        <f t="shared" si="28"/>
        <v>⭐⭐⭐⭐ Good</v>
      </c>
      <c r="Q300">
        <v>184</v>
      </c>
      <c r="R300" s="4" t="str">
        <f>IF(Table1[[#This Row],[rating_count]]&gt;=10000,"High Volume",IF(Table1[[#This Row],[rating_count]]&gt;=1000,"Medium Volume","Low Volume"))</f>
        <v>Low Volume</v>
      </c>
      <c r="S300" s="4" t="str">
        <f t="shared" si="29"/>
        <v>No</v>
      </c>
      <c r="T300" t="s">
        <v>2626</v>
      </c>
      <c r="U300" t="s">
        <v>2627</v>
      </c>
      <c r="V300" t="s">
        <v>2628</v>
      </c>
      <c r="W300" t="s">
        <v>2629</v>
      </c>
      <c r="X300" t="s">
        <v>2630</v>
      </c>
      <c r="Y300" t="s">
        <v>2631</v>
      </c>
      <c r="Z300" t="s">
        <v>2632</v>
      </c>
      <c r="AA300" t="s">
        <v>2633</v>
      </c>
    </row>
    <row r="301" spans="1:27" x14ac:dyDescent="0.3">
      <c r="A301" t="s">
        <v>2634</v>
      </c>
      <c r="B301" t="s">
        <v>2635</v>
      </c>
      <c r="C301" t="str">
        <f t="shared" si="24"/>
        <v>WANBO</v>
      </c>
      <c r="D301" t="s">
        <v>1411</v>
      </c>
      <c r="E301" t="str">
        <f>IFERROR(LEFT(Table1[[#This Row],[category]],FIND("|",Table1[[#This Row],[category]])-1),Table1[[#This Row],[category]])</f>
        <v>Electronics</v>
      </c>
      <c r="F301" t="str">
        <f>IFERROR(MID(Table1[[#This Row],[category]],FIND("|",Table1[[#This Row],[category]])+1,50),"N/A")</f>
        <v>HomeTheater,TV&amp;Video|Projectors</v>
      </c>
      <c r="G301" s="5">
        <v>13990</v>
      </c>
      <c r="H301" s="5" t="str">
        <f t="shared" si="25"/>
        <v>Premium (&gt;2000)</v>
      </c>
      <c r="I301" s="5">
        <v>28900</v>
      </c>
      <c r="J301" s="5">
        <f>Table1[[#This Row],[actual_price]]-Table1[[#This Row],[discounted_price]]</f>
        <v>14910</v>
      </c>
      <c r="K301" s="12">
        <f t="shared" si="26"/>
        <v>0.51591695501730106</v>
      </c>
      <c r="L301" s="13">
        <v>0.52</v>
      </c>
      <c r="M301" s="1" t="str">
        <f t="shared" si="27"/>
        <v>High (50-69%)</v>
      </c>
      <c r="N301">
        <v>4.5</v>
      </c>
      <c r="O301" t="str">
        <f>IF(Table1[[#This Row],[rating]]&gt;=4.5,"Excellent",IF(Table1[[#This Row],[rating]]&gt;=4,"Good",IF(Table1[[#This Row],[rating]]&gt;=3.5,"Average","Below Average")))</f>
        <v>Excellent</v>
      </c>
      <c r="P301" t="str">
        <f t="shared" si="28"/>
        <v>⭐⭐⭐⭐⭐ Excellent</v>
      </c>
      <c r="Q301">
        <v>7</v>
      </c>
      <c r="R301" s="4" t="str">
        <f>IF(Table1[[#This Row],[rating_count]]&gt;=10000,"High Volume",IF(Table1[[#This Row],[rating_count]]&gt;=1000,"Medium Volume","Low Volume"))</f>
        <v>Low Volume</v>
      </c>
      <c r="S301" s="4" t="str">
        <f t="shared" si="29"/>
        <v>No</v>
      </c>
      <c r="T301" t="s">
        <v>2636</v>
      </c>
      <c r="U301" t="s">
        <v>2637</v>
      </c>
      <c r="V301" t="s">
        <v>2638</v>
      </c>
      <c r="W301" t="s">
        <v>2639</v>
      </c>
      <c r="X301" t="s">
        <v>2640</v>
      </c>
      <c r="Y301" t="s">
        <v>2641</v>
      </c>
      <c r="Z301" t="s">
        <v>2642</v>
      </c>
      <c r="AA301" t="s">
        <v>2643</v>
      </c>
    </row>
    <row r="302" spans="1:27" x14ac:dyDescent="0.3">
      <c r="A302" t="s">
        <v>2644</v>
      </c>
      <c r="B302" t="s">
        <v>2645</v>
      </c>
      <c r="C302" t="str">
        <f t="shared" si="24"/>
        <v>Lava</v>
      </c>
      <c r="D302" t="s">
        <v>18</v>
      </c>
      <c r="E302" t="str">
        <f>IFERROR(LEFT(Table1[[#This Row],[category]],FIND("|",Table1[[#This Row],[category]])-1),Table1[[#This Row],[category]])</f>
        <v>Computers&amp;Accessories</v>
      </c>
      <c r="F302" t="str">
        <f>IFERROR(MID(Table1[[#This Row],[category]],FIND("|",Table1[[#This Row],[category]])+1,50),"N/A")</f>
        <v>Accessories&amp;Peripherals|Cables&amp;Accessories|Cables|</v>
      </c>
      <c r="G302" s="5">
        <v>129</v>
      </c>
      <c r="H302" s="5" t="str">
        <f t="shared" si="25"/>
        <v>Budget (≤200)</v>
      </c>
      <c r="I302" s="5">
        <v>449</v>
      </c>
      <c r="J302" s="5">
        <f>Table1[[#This Row],[actual_price]]-Table1[[#This Row],[discounted_price]]</f>
        <v>320</v>
      </c>
      <c r="K302" s="12">
        <f t="shared" si="26"/>
        <v>0.71269487750556793</v>
      </c>
      <c r="L302" s="13">
        <v>0.71</v>
      </c>
      <c r="M302" s="1" t="str">
        <f t="shared" si="27"/>
        <v>Very High (70-100%)</v>
      </c>
      <c r="N302">
        <v>3.7</v>
      </c>
      <c r="O302" t="str">
        <f>IF(Table1[[#This Row],[rating]]&gt;=4.5,"Excellent",IF(Table1[[#This Row],[rating]]&gt;=4,"Good",IF(Table1[[#This Row],[rating]]&gt;=3.5,"Average","Below Average")))</f>
        <v>Average</v>
      </c>
      <c r="P302" t="str">
        <f t="shared" si="28"/>
        <v>⭐⭐⭐ Average</v>
      </c>
      <c r="Q302">
        <v>41</v>
      </c>
      <c r="R302" s="4" t="str">
        <f>IF(Table1[[#This Row],[rating_count]]&gt;=10000,"High Volume",IF(Table1[[#This Row],[rating_count]]&gt;=1000,"Medium Volume","Low Volume"))</f>
        <v>Low Volume</v>
      </c>
      <c r="S302" s="4" t="str">
        <f t="shared" si="29"/>
        <v>No</v>
      </c>
      <c r="T302" t="s">
        <v>2646</v>
      </c>
      <c r="U302" t="s">
        <v>2647</v>
      </c>
      <c r="V302" t="s">
        <v>2648</v>
      </c>
      <c r="W302" t="s">
        <v>2649</v>
      </c>
      <c r="X302" t="s">
        <v>2650</v>
      </c>
      <c r="Y302" t="s">
        <v>2651</v>
      </c>
      <c r="Z302" t="s">
        <v>2652</v>
      </c>
      <c r="AA302" t="s">
        <v>2653</v>
      </c>
    </row>
    <row r="303" spans="1:27" x14ac:dyDescent="0.3">
      <c r="A303" t="s">
        <v>2654</v>
      </c>
      <c r="B303" t="s">
        <v>2655</v>
      </c>
      <c r="C303" t="str">
        <f t="shared" si="24"/>
        <v>TIZUM</v>
      </c>
      <c r="D303" t="s">
        <v>130</v>
      </c>
      <c r="E303" t="str">
        <f>IFERROR(LEFT(Table1[[#This Row],[category]],FIND("|",Table1[[#This Row],[category]])-1),Table1[[#This Row],[category]])</f>
        <v>Electronics</v>
      </c>
      <c r="F303" t="str">
        <f>IFERROR(MID(Table1[[#This Row],[category]],FIND("|",Table1[[#This Row],[category]])+1,50),"N/A")</f>
        <v>HomeTheater,TV&amp;Video|Accessories|Cables|HDMICables</v>
      </c>
      <c r="G303" s="5">
        <v>379</v>
      </c>
      <c r="H303" s="5" t="str">
        <f t="shared" si="25"/>
        <v>Economy (201-500)</v>
      </c>
      <c r="I303" s="5">
        <v>999</v>
      </c>
      <c r="J303" s="5">
        <f>Table1[[#This Row],[actual_price]]-Table1[[#This Row],[discounted_price]]</f>
        <v>620</v>
      </c>
      <c r="K303" s="12">
        <f t="shared" si="26"/>
        <v>0.62062062062062062</v>
      </c>
      <c r="L303" s="13">
        <v>0.62</v>
      </c>
      <c r="M303" s="1" t="str">
        <f t="shared" si="27"/>
        <v>High (50-69%)</v>
      </c>
      <c r="N303">
        <v>4.2</v>
      </c>
      <c r="O303" t="str">
        <f>IF(Table1[[#This Row],[rating]]&gt;=4.5,"Excellent",IF(Table1[[#This Row],[rating]]&gt;=4,"Good",IF(Table1[[#This Row],[rating]]&gt;=3.5,"Average","Below Average")))</f>
        <v>Good</v>
      </c>
      <c r="P303" t="str">
        <f t="shared" si="28"/>
        <v>⭐⭐⭐⭐ Good</v>
      </c>
      <c r="Q303" s="2">
        <v>12153</v>
      </c>
      <c r="R303" s="4" t="str">
        <f>IF(Table1[[#This Row],[rating_count]]&gt;=10000,"High Volume",IF(Table1[[#This Row],[rating_count]]&gt;=1000,"Medium Volume","Low Volume"))</f>
        <v>High Volume</v>
      </c>
      <c r="S303" s="4" t="str">
        <f t="shared" si="29"/>
        <v>Yes</v>
      </c>
      <c r="T303" t="s">
        <v>2656</v>
      </c>
      <c r="U303" t="s">
        <v>257</v>
      </c>
      <c r="V303" t="s">
        <v>258</v>
      </c>
      <c r="W303" t="s">
        <v>259</v>
      </c>
      <c r="X303" t="s">
        <v>260</v>
      </c>
      <c r="Y303" t="s">
        <v>261</v>
      </c>
      <c r="Z303" t="s">
        <v>2657</v>
      </c>
      <c r="AA303" t="s">
        <v>2658</v>
      </c>
    </row>
    <row r="304" spans="1:27" x14ac:dyDescent="0.3">
      <c r="A304" t="s">
        <v>2659</v>
      </c>
      <c r="B304" t="s">
        <v>2660</v>
      </c>
      <c r="C304" t="str">
        <f t="shared" si="24"/>
        <v>Technotech</v>
      </c>
      <c r="D304" t="s">
        <v>130</v>
      </c>
      <c r="E304" t="str">
        <f>IFERROR(LEFT(Table1[[#This Row],[category]],FIND("|",Table1[[#This Row],[category]])-1),Table1[[#This Row],[category]])</f>
        <v>Electronics</v>
      </c>
      <c r="F304" t="str">
        <f>IFERROR(MID(Table1[[#This Row],[category]],FIND("|",Table1[[#This Row],[category]])+1,50),"N/A")</f>
        <v>HomeTheater,TV&amp;Video|Accessories|Cables|HDMICables</v>
      </c>
      <c r="G304" s="5">
        <v>185</v>
      </c>
      <c r="H304" s="5" t="str">
        <f t="shared" si="25"/>
        <v>Budget (≤200)</v>
      </c>
      <c r="I304" s="5">
        <v>499</v>
      </c>
      <c r="J304" s="5">
        <f>Table1[[#This Row],[actual_price]]-Table1[[#This Row],[discounted_price]]</f>
        <v>314</v>
      </c>
      <c r="K304" s="12">
        <f t="shared" si="26"/>
        <v>0.6292585170340681</v>
      </c>
      <c r="L304" s="13">
        <v>0.63</v>
      </c>
      <c r="M304" s="1" t="str">
        <f t="shared" si="27"/>
        <v>High (50-69%)</v>
      </c>
      <c r="N304">
        <v>4.2</v>
      </c>
      <c r="O304" t="str">
        <f>IF(Table1[[#This Row],[rating]]&gt;=4.5,"Excellent",IF(Table1[[#This Row],[rating]]&gt;=4,"Good",IF(Table1[[#This Row],[rating]]&gt;=3.5,"Average","Below Average")))</f>
        <v>Good</v>
      </c>
      <c r="P304" t="str">
        <f t="shared" si="28"/>
        <v>⭐⭐⭐⭐ Good</v>
      </c>
      <c r="Q304">
        <v>25</v>
      </c>
      <c r="R304" s="4" t="str">
        <f>IF(Table1[[#This Row],[rating_count]]&gt;=10000,"High Volume",IF(Table1[[#This Row],[rating_count]]&gt;=1000,"Medium Volume","Low Volume"))</f>
        <v>Low Volume</v>
      </c>
      <c r="S304" s="4" t="str">
        <f t="shared" si="29"/>
        <v>No</v>
      </c>
      <c r="T304" t="s">
        <v>2661</v>
      </c>
      <c r="U304" t="s">
        <v>2662</v>
      </c>
      <c r="V304" t="s">
        <v>2663</v>
      </c>
      <c r="W304" t="s">
        <v>2664</v>
      </c>
      <c r="X304" t="s">
        <v>2665</v>
      </c>
      <c r="Y304" t="s">
        <v>2666</v>
      </c>
      <c r="Z304" t="s">
        <v>2667</v>
      </c>
      <c r="AA304" t="s">
        <v>2668</v>
      </c>
    </row>
    <row r="305" spans="1:27" x14ac:dyDescent="0.3">
      <c r="A305" t="s">
        <v>2669</v>
      </c>
      <c r="B305" t="s">
        <v>2670</v>
      </c>
      <c r="C305" t="str">
        <f t="shared" si="24"/>
        <v>NK</v>
      </c>
      <c r="D305" t="s">
        <v>99</v>
      </c>
      <c r="E305" t="str">
        <f>IFERROR(LEFT(Table1[[#This Row],[category]],FIND("|",Table1[[#This Row],[category]])-1),Table1[[#This Row],[category]])</f>
        <v>Computers&amp;Accessories</v>
      </c>
      <c r="F305" t="str">
        <f>IFERROR(MID(Table1[[#This Row],[category]],FIND("|",Table1[[#This Row],[category]])+1,50),"N/A")</f>
        <v>NetworkingDevices|NetworkAdapters|WirelessUSBAdapt</v>
      </c>
      <c r="G305" s="5">
        <v>218</v>
      </c>
      <c r="H305" s="5" t="str">
        <f t="shared" si="25"/>
        <v>Economy (201-500)</v>
      </c>
      <c r="I305" s="5">
        <v>999</v>
      </c>
      <c r="J305" s="5">
        <f>Table1[[#This Row],[actual_price]]-Table1[[#This Row],[discounted_price]]</f>
        <v>781</v>
      </c>
      <c r="K305" s="12">
        <f t="shared" si="26"/>
        <v>0.78178178178178181</v>
      </c>
      <c r="L305" s="13">
        <v>0.78</v>
      </c>
      <c r="M305" s="1" t="str">
        <f t="shared" si="27"/>
        <v>Very High (70-100%)</v>
      </c>
      <c r="N305">
        <v>4.2</v>
      </c>
      <c r="O305" t="str">
        <f>IF(Table1[[#This Row],[rating]]&gt;=4.5,"Excellent",IF(Table1[[#This Row],[rating]]&gt;=4,"Good",IF(Table1[[#This Row],[rating]]&gt;=3.5,"Average","Below Average")))</f>
        <v>Good</v>
      </c>
      <c r="P305" t="str">
        <f t="shared" si="28"/>
        <v>⭐⭐⭐⭐ Good</v>
      </c>
      <c r="Q305">
        <v>163</v>
      </c>
      <c r="R305" s="4" t="str">
        <f>IF(Table1[[#This Row],[rating_count]]&gt;=10000,"High Volume",IF(Table1[[#This Row],[rating_count]]&gt;=1000,"Medium Volume","Low Volume"))</f>
        <v>Low Volume</v>
      </c>
      <c r="S305" s="4" t="str">
        <f t="shared" si="29"/>
        <v>No</v>
      </c>
      <c r="T305" t="s">
        <v>2671</v>
      </c>
      <c r="U305" t="s">
        <v>2672</v>
      </c>
      <c r="V305" t="s">
        <v>2673</v>
      </c>
      <c r="W305" t="s">
        <v>2674</v>
      </c>
      <c r="X305" t="s">
        <v>2675</v>
      </c>
      <c r="Y305" t="s">
        <v>2676</v>
      </c>
      <c r="Z305" t="s">
        <v>2677</v>
      </c>
      <c r="AA305" t="s">
        <v>2678</v>
      </c>
    </row>
    <row r="306" spans="1:27" x14ac:dyDescent="0.3">
      <c r="A306" t="s">
        <v>2679</v>
      </c>
      <c r="B306" t="s">
        <v>2680</v>
      </c>
      <c r="C306" t="str">
        <f t="shared" si="24"/>
        <v>LS</v>
      </c>
      <c r="D306" t="s">
        <v>18</v>
      </c>
      <c r="E306" t="str">
        <f>IFERROR(LEFT(Table1[[#This Row],[category]],FIND("|",Table1[[#This Row],[category]])-1),Table1[[#This Row],[category]])</f>
        <v>Computers&amp;Accessories</v>
      </c>
      <c r="F306" t="str">
        <f>IFERROR(MID(Table1[[#This Row],[category]],FIND("|",Table1[[#This Row],[category]])+1,50),"N/A")</f>
        <v>Accessories&amp;Peripherals|Cables&amp;Accessories|Cables|</v>
      </c>
      <c r="G306" s="5">
        <v>199</v>
      </c>
      <c r="H306" s="5" t="str">
        <f t="shared" si="25"/>
        <v>Budget (≤200)</v>
      </c>
      <c r="I306" s="5">
        <v>999</v>
      </c>
      <c r="J306" s="5">
        <f>Table1[[#This Row],[actual_price]]-Table1[[#This Row],[discounted_price]]</f>
        <v>800</v>
      </c>
      <c r="K306" s="12">
        <f t="shared" si="26"/>
        <v>0.80080080080080085</v>
      </c>
      <c r="L306" s="13">
        <v>0.8</v>
      </c>
      <c r="M306" s="1" t="str">
        <f t="shared" si="27"/>
        <v>Very High (70-100%)</v>
      </c>
      <c r="N306">
        <v>4.3</v>
      </c>
      <c r="O306" t="str">
        <f>IF(Table1[[#This Row],[rating]]&gt;=4.5,"Excellent",IF(Table1[[#This Row],[rating]]&gt;=4,"Good",IF(Table1[[#This Row],[rating]]&gt;=3.5,"Average","Below Average")))</f>
        <v>Good</v>
      </c>
      <c r="P306" t="str">
        <f t="shared" si="28"/>
        <v>⭐⭐⭐⭐ Good</v>
      </c>
      <c r="Q306">
        <v>87</v>
      </c>
      <c r="R306" s="4" t="str">
        <f>IF(Table1[[#This Row],[rating_count]]&gt;=10000,"High Volume",IF(Table1[[#This Row],[rating_count]]&gt;=1000,"Medium Volume","Low Volume"))</f>
        <v>Low Volume</v>
      </c>
      <c r="S306" s="4" t="str">
        <f t="shared" si="29"/>
        <v>No</v>
      </c>
      <c r="T306" t="s">
        <v>2681</v>
      </c>
      <c r="U306" t="s">
        <v>2682</v>
      </c>
      <c r="V306" t="s">
        <v>2683</v>
      </c>
      <c r="W306" t="s">
        <v>2684</v>
      </c>
      <c r="X306" t="s">
        <v>2685</v>
      </c>
      <c r="Y306" t="s">
        <v>2686</v>
      </c>
      <c r="Z306" t="s">
        <v>2687</v>
      </c>
      <c r="AA306" t="s">
        <v>2688</v>
      </c>
    </row>
    <row r="307" spans="1:27" x14ac:dyDescent="0.3">
      <c r="A307" t="s">
        <v>2689</v>
      </c>
      <c r="B307" t="s">
        <v>2690</v>
      </c>
      <c r="C307" t="str">
        <f t="shared" si="24"/>
        <v>Amazon</v>
      </c>
      <c r="D307" t="s">
        <v>130</v>
      </c>
      <c r="E307" t="str">
        <f>IFERROR(LEFT(Table1[[#This Row],[category]],FIND("|",Table1[[#This Row],[category]])-1),Table1[[#This Row],[category]])</f>
        <v>Electronics</v>
      </c>
      <c r="F307" t="str">
        <f>IFERROR(MID(Table1[[#This Row],[category]],FIND("|",Table1[[#This Row],[category]])+1,50),"N/A")</f>
        <v>HomeTheater,TV&amp;Video|Accessories|Cables|HDMICables</v>
      </c>
      <c r="G307" s="5">
        <v>499</v>
      </c>
      <c r="H307" s="5" t="str">
        <f t="shared" si="25"/>
        <v>Economy (201-500)</v>
      </c>
      <c r="I307" s="5">
        <v>900</v>
      </c>
      <c r="J307" s="5">
        <f>Table1[[#This Row],[actual_price]]-Table1[[#This Row],[discounted_price]]</f>
        <v>401</v>
      </c>
      <c r="K307" s="12">
        <f t="shared" si="26"/>
        <v>0.44555555555555554</v>
      </c>
      <c r="L307" s="13">
        <v>0.45</v>
      </c>
      <c r="M307" s="1" t="str">
        <f t="shared" si="27"/>
        <v>Moderate (25-49%)</v>
      </c>
      <c r="N307">
        <v>4.4000000000000004</v>
      </c>
      <c r="O307" t="str">
        <f>IF(Table1[[#This Row],[rating]]&gt;=4.5,"Excellent",IF(Table1[[#This Row],[rating]]&gt;=4,"Good",IF(Table1[[#This Row],[rating]]&gt;=3.5,"Average","Below Average")))</f>
        <v>Good</v>
      </c>
      <c r="P307" t="str">
        <f t="shared" si="28"/>
        <v>⭐⭐⭐⭐ Good</v>
      </c>
      <c r="Q307" s="2">
        <v>2165</v>
      </c>
      <c r="R307" s="4" t="str">
        <f>IF(Table1[[#This Row],[rating_count]]&gt;=10000,"High Volume",IF(Table1[[#This Row],[rating_count]]&gt;=1000,"Medium Volume","Low Volume"))</f>
        <v>Medium Volume</v>
      </c>
      <c r="S307" s="4" t="str">
        <f t="shared" si="29"/>
        <v>Yes</v>
      </c>
      <c r="T307" t="s">
        <v>2691</v>
      </c>
      <c r="U307" t="s">
        <v>2692</v>
      </c>
      <c r="V307" t="s">
        <v>2693</v>
      </c>
      <c r="W307" t="s">
        <v>2694</v>
      </c>
      <c r="X307" t="s">
        <v>2695</v>
      </c>
      <c r="Y307" t="s">
        <v>2696</v>
      </c>
      <c r="Z307" t="s">
        <v>2570</v>
      </c>
      <c r="AA307" t="s">
        <v>2697</v>
      </c>
    </row>
    <row r="308" spans="1:27" x14ac:dyDescent="0.3">
      <c r="A308" t="s">
        <v>2698</v>
      </c>
      <c r="B308" t="s">
        <v>2699</v>
      </c>
      <c r="C308" t="str">
        <f t="shared" si="24"/>
        <v>Kodak</v>
      </c>
      <c r="D308" t="s">
        <v>170</v>
      </c>
      <c r="E308" t="str">
        <f>IFERROR(LEFT(Table1[[#This Row],[category]],FIND("|",Table1[[#This Row],[category]])-1),Table1[[#This Row],[category]])</f>
        <v>Electronics</v>
      </c>
      <c r="F308" t="str">
        <f>IFERROR(MID(Table1[[#This Row],[category]],FIND("|",Table1[[#This Row],[category]])+1,50),"N/A")</f>
        <v>HomeTheater,TV&amp;Video|Televisions|SmartTelevisions</v>
      </c>
      <c r="G308" s="5">
        <v>26999</v>
      </c>
      <c r="H308" s="5" t="str">
        <f t="shared" si="25"/>
        <v>Premium (&gt;2000)</v>
      </c>
      <c r="I308" s="5">
        <v>42999</v>
      </c>
      <c r="J308" s="5">
        <f>Table1[[#This Row],[actual_price]]-Table1[[#This Row],[discounted_price]]</f>
        <v>16000</v>
      </c>
      <c r="K308" s="12">
        <f t="shared" si="26"/>
        <v>0.37210167678318101</v>
      </c>
      <c r="L308" s="13">
        <v>0.37</v>
      </c>
      <c r="M308" s="1" t="str">
        <f t="shared" si="27"/>
        <v>Moderate (25-49%)</v>
      </c>
      <c r="N308">
        <v>4.2</v>
      </c>
      <c r="O308" t="str">
        <f>IF(Table1[[#This Row],[rating]]&gt;=4.5,"Excellent",IF(Table1[[#This Row],[rating]]&gt;=4,"Good",IF(Table1[[#This Row],[rating]]&gt;=3.5,"Average","Below Average")))</f>
        <v>Good</v>
      </c>
      <c r="P308" t="str">
        <f t="shared" si="28"/>
        <v>⭐⭐⭐⭐ Good</v>
      </c>
      <c r="Q308" s="2">
        <v>1510</v>
      </c>
      <c r="R308" s="4" t="str">
        <f>IF(Table1[[#This Row],[rating_count]]&gt;=10000,"High Volume",IF(Table1[[#This Row],[rating_count]]&gt;=1000,"Medium Volume","Low Volume"))</f>
        <v>Medium Volume</v>
      </c>
      <c r="S308" s="4" t="str">
        <f t="shared" si="29"/>
        <v>Yes</v>
      </c>
      <c r="T308" t="s">
        <v>2700</v>
      </c>
      <c r="U308" t="s">
        <v>2701</v>
      </c>
      <c r="V308" t="s">
        <v>2702</v>
      </c>
      <c r="W308" t="s">
        <v>2703</v>
      </c>
      <c r="X308" t="s">
        <v>2704</v>
      </c>
      <c r="Y308" t="s">
        <v>2705</v>
      </c>
      <c r="Z308" t="s">
        <v>2706</v>
      </c>
      <c r="AA308" t="s">
        <v>2707</v>
      </c>
    </row>
    <row r="309" spans="1:27" x14ac:dyDescent="0.3">
      <c r="A309" t="s">
        <v>2708</v>
      </c>
      <c r="B309" t="s">
        <v>2709</v>
      </c>
      <c r="C309" t="str">
        <f t="shared" si="24"/>
        <v>ZORBESÂ®</v>
      </c>
      <c r="D309" t="s">
        <v>649</v>
      </c>
      <c r="E309" t="str">
        <f>IFERROR(LEFT(Table1[[#This Row],[category]],FIND("|",Table1[[#This Row],[category]])-1),Table1[[#This Row],[category]])</f>
        <v>Electronics</v>
      </c>
      <c r="F309" t="str">
        <f>IFERROR(MID(Table1[[#This Row],[category]],FIND("|",Table1[[#This Row],[category]])+1,50),"N/A")</f>
        <v>HomeTheater,TV&amp;Video|Accessories|TVMounts,Stands&amp;T</v>
      </c>
      <c r="G309" s="5">
        <v>893</v>
      </c>
      <c r="H309" s="5" t="str">
        <f t="shared" si="25"/>
        <v>Mid-Range (501-2000)</v>
      </c>
      <c r="I309" s="5">
        <v>1052</v>
      </c>
      <c r="J309" s="5">
        <f>Table1[[#This Row],[actual_price]]-Table1[[#This Row],[discounted_price]]</f>
        <v>159</v>
      </c>
      <c r="K309" s="12">
        <f t="shared" si="26"/>
        <v>0.15114068441064638</v>
      </c>
      <c r="L309" s="13">
        <v>0.15</v>
      </c>
      <c r="M309" s="1" t="str">
        <f t="shared" si="27"/>
        <v>Minimal (0-24%)</v>
      </c>
      <c r="N309">
        <v>4.3</v>
      </c>
      <c r="O309" t="str">
        <f>IF(Table1[[#This Row],[rating]]&gt;=4.5,"Excellent",IF(Table1[[#This Row],[rating]]&gt;=4,"Good",IF(Table1[[#This Row],[rating]]&gt;=3.5,"Average","Below Average")))</f>
        <v>Good</v>
      </c>
      <c r="P309" t="str">
        <f t="shared" si="28"/>
        <v>⭐⭐⭐⭐ Good</v>
      </c>
      <c r="Q309">
        <v>106</v>
      </c>
      <c r="R309" s="4" t="str">
        <f>IF(Table1[[#This Row],[rating_count]]&gt;=10000,"High Volume",IF(Table1[[#This Row],[rating_count]]&gt;=1000,"Medium Volume","Low Volume"))</f>
        <v>Low Volume</v>
      </c>
      <c r="S309" s="4" t="str">
        <f t="shared" si="29"/>
        <v>No</v>
      </c>
      <c r="T309" t="s">
        <v>2710</v>
      </c>
      <c r="U309" t="s">
        <v>2711</v>
      </c>
      <c r="V309" t="s">
        <v>2712</v>
      </c>
      <c r="W309" t="s">
        <v>2713</v>
      </c>
      <c r="X309" t="s">
        <v>2714</v>
      </c>
      <c r="Y309" t="s">
        <v>2715</v>
      </c>
      <c r="Z309" t="s">
        <v>2716</v>
      </c>
      <c r="AA309" t="s">
        <v>2717</v>
      </c>
    </row>
    <row r="310" spans="1:27" x14ac:dyDescent="0.3">
      <c r="A310" t="s">
        <v>2718</v>
      </c>
      <c r="B310" t="s">
        <v>2719</v>
      </c>
      <c r="C310" t="str">
        <f t="shared" si="24"/>
        <v>Sansui</v>
      </c>
      <c r="D310" t="s">
        <v>170</v>
      </c>
      <c r="E310" t="str">
        <f>IFERROR(LEFT(Table1[[#This Row],[category]],FIND("|",Table1[[#This Row],[category]])-1),Table1[[#This Row],[category]])</f>
        <v>Electronics</v>
      </c>
      <c r="F310" t="str">
        <f>IFERROR(MID(Table1[[#This Row],[category]],FIND("|",Table1[[#This Row],[category]])+1,50),"N/A")</f>
        <v>HomeTheater,TV&amp;Video|Televisions|SmartTelevisions</v>
      </c>
      <c r="G310" s="5">
        <v>10990</v>
      </c>
      <c r="H310" s="5" t="str">
        <f t="shared" si="25"/>
        <v>Premium (&gt;2000)</v>
      </c>
      <c r="I310" s="5">
        <v>19990</v>
      </c>
      <c r="J310" s="5">
        <f>Table1[[#This Row],[actual_price]]-Table1[[#This Row],[discounted_price]]</f>
        <v>9000</v>
      </c>
      <c r="K310" s="12">
        <f t="shared" si="26"/>
        <v>0.45022511255627812</v>
      </c>
      <c r="L310" s="13">
        <v>0.45</v>
      </c>
      <c r="M310" s="1" t="str">
        <f t="shared" si="27"/>
        <v>Moderate (25-49%)</v>
      </c>
      <c r="N310">
        <v>3.7</v>
      </c>
      <c r="O310" t="str">
        <f>IF(Table1[[#This Row],[rating]]&gt;=4.5,"Excellent",IF(Table1[[#This Row],[rating]]&gt;=4,"Good",IF(Table1[[#This Row],[rating]]&gt;=3.5,"Average","Below Average")))</f>
        <v>Average</v>
      </c>
      <c r="P310" t="str">
        <f t="shared" si="28"/>
        <v>⭐⭐⭐ Average</v>
      </c>
      <c r="Q310">
        <v>129</v>
      </c>
      <c r="R310" s="4" t="str">
        <f>IF(Table1[[#This Row],[rating_count]]&gt;=10000,"High Volume",IF(Table1[[#This Row],[rating_count]]&gt;=1000,"Medium Volume","Low Volume"))</f>
        <v>Low Volume</v>
      </c>
      <c r="S310" s="4" t="str">
        <f t="shared" si="29"/>
        <v>No</v>
      </c>
      <c r="T310" t="s">
        <v>2720</v>
      </c>
      <c r="U310" t="s">
        <v>2721</v>
      </c>
      <c r="V310" t="s">
        <v>2722</v>
      </c>
      <c r="W310" t="s">
        <v>2723</v>
      </c>
      <c r="X310" t="s">
        <v>2724</v>
      </c>
      <c r="Y310" t="s">
        <v>2725</v>
      </c>
      <c r="Z310" t="s">
        <v>2726</v>
      </c>
      <c r="AA310" t="s">
        <v>2727</v>
      </c>
    </row>
    <row r="311" spans="1:27" x14ac:dyDescent="0.3">
      <c r="A311" t="s">
        <v>2728</v>
      </c>
      <c r="B311" t="s">
        <v>2729</v>
      </c>
      <c r="C311" t="str">
        <f t="shared" si="24"/>
        <v>Synqe</v>
      </c>
      <c r="D311" t="s">
        <v>18</v>
      </c>
      <c r="E311" t="str">
        <f>IFERROR(LEFT(Table1[[#This Row],[category]],FIND("|",Table1[[#This Row],[category]])-1),Table1[[#This Row],[category]])</f>
        <v>Computers&amp;Accessories</v>
      </c>
      <c r="F311" t="str">
        <f>IFERROR(MID(Table1[[#This Row],[category]],FIND("|",Table1[[#This Row],[category]])+1,50),"N/A")</f>
        <v>Accessories&amp;Peripherals|Cables&amp;Accessories|Cables|</v>
      </c>
      <c r="G311" s="5">
        <v>379</v>
      </c>
      <c r="H311" s="5" t="str">
        <f t="shared" si="25"/>
        <v>Economy (201-500)</v>
      </c>
      <c r="I311" s="5">
        <v>1099</v>
      </c>
      <c r="J311" s="5">
        <f>Table1[[#This Row],[actual_price]]-Table1[[#This Row],[discounted_price]]</f>
        <v>720</v>
      </c>
      <c r="K311" s="12">
        <f t="shared" si="26"/>
        <v>0.65514103730664242</v>
      </c>
      <c r="L311" s="13">
        <v>0.66</v>
      </c>
      <c r="M311" s="1" t="str">
        <f t="shared" si="27"/>
        <v>High (50-69%)</v>
      </c>
      <c r="N311">
        <v>4.3</v>
      </c>
      <c r="O311" t="str">
        <f>IF(Table1[[#This Row],[rating]]&gt;=4.5,"Excellent",IF(Table1[[#This Row],[rating]]&gt;=4,"Good",IF(Table1[[#This Row],[rating]]&gt;=3.5,"Average","Below Average")))</f>
        <v>Good</v>
      </c>
      <c r="P311" t="str">
        <f t="shared" si="28"/>
        <v>⭐⭐⭐⭐ Good</v>
      </c>
      <c r="Q311" s="2">
        <v>3049</v>
      </c>
      <c r="R311" s="4" t="str">
        <f>IF(Table1[[#This Row],[rating_count]]&gt;=10000,"High Volume",IF(Table1[[#This Row],[rating_count]]&gt;=1000,"Medium Volume","Low Volume"))</f>
        <v>Medium Volume</v>
      </c>
      <c r="S311" s="4" t="str">
        <f t="shared" si="29"/>
        <v>Yes</v>
      </c>
      <c r="T311" t="s">
        <v>2730</v>
      </c>
      <c r="U311" t="s">
        <v>2731</v>
      </c>
      <c r="V311" t="s">
        <v>2732</v>
      </c>
      <c r="W311" t="s">
        <v>2733</v>
      </c>
      <c r="X311" t="s">
        <v>2734</v>
      </c>
      <c r="Y311" t="s">
        <v>2735</v>
      </c>
      <c r="Z311" t="s">
        <v>2736</v>
      </c>
      <c r="AA311" t="s">
        <v>2737</v>
      </c>
    </row>
    <row r="312" spans="1:27" x14ac:dyDescent="0.3">
      <c r="A312" t="s">
        <v>2738</v>
      </c>
      <c r="B312" t="s">
        <v>2739</v>
      </c>
      <c r="C312" t="str">
        <f t="shared" si="24"/>
        <v>MI</v>
      </c>
      <c r="D312" t="s">
        <v>170</v>
      </c>
      <c r="E312" t="str">
        <f>IFERROR(LEFT(Table1[[#This Row],[category]],FIND("|",Table1[[#This Row],[category]])-1),Table1[[#This Row],[category]])</f>
        <v>Electronics</v>
      </c>
      <c r="F312" t="str">
        <f>IFERROR(MID(Table1[[#This Row],[category]],FIND("|",Table1[[#This Row],[category]])+1,50),"N/A")</f>
        <v>HomeTheater,TV&amp;Video|Televisions|SmartTelevisions</v>
      </c>
      <c r="G312" s="5">
        <v>16999</v>
      </c>
      <c r="H312" s="5" t="str">
        <f t="shared" si="25"/>
        <v>Premium (&gt;2000)</v>
      </c>
      <c r="I312" s="5">
        <v>25999</v>
      </c>
      <c r="J312" s="5">
        <f>Table1[[#This Row],[actual_price]]-Table1[[#This Row],[discounted_price]]</f>
        <v>9000</v>
      </c>
      <c r="K312" s="12">
        <f t="shared" si="26"/>
        <v>0.34616716027539518</v>
      </c>
      <c r="L312" s="13">
        <v>0.35</v>
      </c>
      <c r="M312" s="1" t="str">
        <f t="shared" si="27"/>
        <v>Moderate (25-49%)</v>
      </c>
      <c r="N312">
        <v>4.2</v>
      </c>
      <c r="O312" t="str">
        <f>IF(Table1[[#This Row],[rating]]&gt;=4.5,"Excellent",IF(Table1[[#This Row],[rating]]&gt;=4,"Good",IF(Table1[[#This Row],[rating]]&gt;=3.5,"Average","Below Average")))</f>
        <v>Good</v>
      </c>
      <c r="P312" t="str">
        <f t="shared" si="28"/>
        <v>⭐⭐⭐⭐ Good</v>
      </c>
      <c r="Q312" s="2">
        <v>32840</v>
      </c>
      <c r="R312" s="4" t="str">
        <f>IF(Table1[[#This Row],[rating_count]]&gt;=10000,"High Volume",IF(Table1[[#This Row],[rating_count]]&gt;=1000,"Medium Volume","Low Volume"))</f>
        <v>High Volume</v>
      </c>
      <c r="S312" s="4" t="str">
        <f t="shared" si="29"/>
        <v>Yes</v>
      </c>
      <c r="T312" t="s">
        <v>2740</v>
      </c>
      <c r="U312" t="s">
        <v>172</v>
      </c>
      <c r="V312" t="s">
        <v>173</v>
      </c>
      <c r="W312" t="s">
        <v>174</v>
      </c>
      <c r="X312" t="s">
        <v>175</v>
      </c>
      <c r="Y312" t="s">
        <v>176</v>
      </c>
      <c r="Z312" t="s">
        <v>2741</v>
      </c>
      <c r="AA312" t="s">
        <v>2742</v>
      </c>
    </row>
    <row r="313" spans="1:27" x14ac:dyDescent="0.3">
      <c r="A313" t="s">
        <v>2743</v>
      </c>
      <c r="B313" t="s">
        <v>2744</v>
      </c>
      <c r="C313" t="str">
        <f t="shared" si="24"/>
        <v>Bestor</v>
      </c>
      <c r="D313" t="s">
        <v>130</v>
      </c>
      <c r="E313" t="str">
        <f>IFERROR(LEFT(Table1[[#This Row],[category]],FIND("|",Table1[[#This Row],[category]])-1),Table1[[#This Row],[category]])</f>
        <v>Electronics</v>
      </c>
      <c r="F313" t="str">
        <f>IFERROR(MID(Table1[[#This Row],[category]],FIND("|",Table1[[#This Row],[category]])+1,50),"N/A")</f>
        <v>HomeTheater,TV&amp;Video|Accessories|Cables|HDMICables</v>
      </c>
      <c r="G313" s="5">
        <v>699</v>
      </c>
      <c r="H313" s="5" t="str">
        <f t="shared" si="25"/>
        <v>Mid-Range (501-2000)</v>
      </c>
      <c r="I313" s="5">
        <v>1899</v>
      </c>
      <c r="J313" s="5">
        <f>Table1[[#This Row],[actual_price]]-Table1[[#This Row],[discounted_price]]</f>
        <v>1200</v>
      </c>
      <c r="K313" s="12">
        <f t="shared" si="26"/>
        <v>0.63191153238546605</v>
      </c>
      <c r="L313" s="13">
        <v>0.63</v>
      </c>
      <c r="M313" s="1" t="str">
        <f t="shared" si="27"/>
        <v>High (50-69%)</v>
      </c>
      <c r="N313">
        <v>4.4000000000000004</v>
      </c>
      <c r="O313" t="str">
        <f>IF(Table1[[#This Row],[rating]]&gt;=4.5,"Excellent",IF(Table1[[#This Row],[rating]]&gt;=4,"Good",IF(Table1[[#This Row],[rating]]&gt;=3.5,"Average","Below Average")))</f>
        <v>Good</v>
      </c>
      <c r="P313" t="str">
        <f t="shared" si="28"/>
        <v>⭐⭐⭐⭐ Good</v>
      </c>
      <c r="Q313">
        <v>390</v>
      </c>
      <c r="R313" s="4" t="str">
        <f>IF(Table1[[#This Row],[rating_count]]&gt;=10000,"High Volume",IF(Table1[[#This Row],[rating_count]]&gt;=1000,"Medium Volume","Low Volume"))</f>
        <v>Low Volume</v>
      </c>
      <c r="S313" s="4" t="str">
        <f t="shared" si="29"/>
        <v>No</v>
      </c>
      <c r="T313" t="s">
        <v>2745</v>
      </c>
      <c r="U313" t="s">
        <v>2746</v>
      </c>
      <c r="V313" t="s">
        <v>2747</v>
      </c>
      <c r="W313" t="s">
        <v>2748</v>
      </c>
      <c r="X313" t="s">
        <v>2749</v>
      </c>
      <c r="Y313" t="s">
        <v>2750</v>
      </c>
      <c r="Z313" t="s">
        <v>2751</v>
      </c>
      <c r="AA313" t="s">
        <v>2752</v>
      </c>
    </row>
    <row r="314" spans="1:27" x14ac:dyDescent="0.3">
      <c r="A314" t="s">
        <v>2753</v>
      </c>
      <c r="B314" t="s">
        <v>2754</v>
      </c>
      <c r="C314" t="str">
        <f t="shared" si="24"/>
        <v>Irusu</v>
      </c>
      <c r="D314" t="s">
        <v>2755</v>
      </c>
      <c r="E314" t="str">
        <f>IFERROR(LEFT(Table1[[#This Row],[category]],FIND("|",Table1[[#This Row],[category]])-1),Table1[[#This Row],[category]])</f>
        <v>Electronics</v>
      </c>
      <c r="F314" t="str">
        <f>IFERROR(MID(Table1[[#This Row],[category]],FIND("|",Table1[[#This Row],[category]])+1,50),"N/A")</f>
        <v>HomeTheater,TV&amp;Video|Accessories|3DGlasses</v>
      </c>
      <c r="G314" s="5">
        <v>2699</v>
      </c>
      <c r="H314" s="5" t="str">
        <f t="shared" si="25"/>
        <v>Premium (&gt;2000)</v>
      </c>
      <c r="I314" s="5">
        <v>3500</v>
      </c>
      <c r="J314" s="5">
        <f>Table1[[#This Row],[actual_price]]-Table1[[#This Row],[discounted_price]]</f>
        <v>801</v>
      </c>
      <c r="K314" s="12">
        <f t="shared" si="26"/>
        <v>0.22885714285714287</v>
      </c>
      <c r="L314" s="13">
        <v>0.23</v>
      </c>
      <c r="M314" s="1" t="str">
        <f t="shared" si="27"/>
        <v>Minimal (0-24%)</v>
      </c>
      <c r="N314">
        <v>3.5</v>
      </c>
      <c r="O314" t="str">
        <f>IF(Table1[[#This Row],[rating]]&gt;=4.5,"Excellent",IF(Table1[[#This Row],[rating]]&gt;=4,"Good",IF(Table1[[#This Row],[rating]]&gt;=3.5,"Average","Below Average")))</f>
        <v>Average</v>
      </c>
      <c r="P314" t="str">
        <f t="shared" si="28"/>
        <v>⭐⭐ Below Avg</v>
      </c>
      <c r="Q314">
        <v>621</v>
      </c>
      <c r="R314" s="4" t="str">
        <f>IF(Table1[[#This Row],[rating_count]]&gt;=10000,"High Volume",IF(Table1[[#This Row],[rating_count]]&gt;=1000,"Medium Volume","Low Volume"))</f>
        <v>Low Volume</v>
      </c>
      <c r="S314" s="4" t="str">
        <f t="shared" si="29"/>
        <v>Yes</v>
      </c>
      <c r="T314" t="s">
        <v>2756</v>
      </c>
      <c r="U314" t="s">
        <v>2757</v>
      </c>
      <c r="V314" t="s">
        <v>2758</v>
      </c>
      <c r="W314" t="s">
        <v>2759</v>
      </c>
      <c r="X314" t="s">
        <v>2760</v>
      </c>
      <c r="Y314" t="s">
        <v>2761</v>
      </c>
      <c r="Z314" t="s">
        <v>2762</v>
      </c>
      <c r="AA314" t="s">
        <v>2763</v>
      </c>
    </row>
    <row r="315" spans="1:27" x14ac:dyDescent="0.3">
      <c r="A315" t="s">
        <v>2764</v>
      </c>
      <c r="B315" t="s">
        <v>2765</v>
      </c>
      <c r="C315" t="str">
        <f t="shared" si="24"/>
        <v>Amazon</v>
      </c>
      <c r="D315" t="s">
        <v>18</v>
      </c>
      <c r="E315" t="str">
        <f>IFERROR(LEFT(Table1[[#This Row],[category]],FIND("|",Table1[[#This Row],[category]])-1),Table1[[#This Row],[category]])</f>
        <v>Computers&amp;Accessories</v>
      </c>
      <c r="F315" t="str">
        <f>IFERROR(MID(Table1[[#This Row],[category]],FIND("|",Table1[[#This Row],[category]])+1,50),"N/A")</f>
        <v>Accessories&amp;Peripherals|Cables&amp;Accessories|Cables|</v>
      </c>
      <c r="G315" s="5">
        <v>129</v>
      </c>
      <c r="H315" s="5" t="str">
        <f t="shared" si="25"/>
        <v>Budget (≤200)</v>
      </c>
      <c r="I315" s="5">
        <v>599</v>
      </c>
      <c r="J315" s="5">
        <f>Table1[[#This Row],[actual_price]]-Table1[[#This Row],[discounted_price]]</f>
        <v>470</v>
      </c>
      <c r="K315" s="12">
        <f t="shared" si="26"/>
        <v>0.78464106844741233</v>
      </c>
      <c r="L315" s="13">
        <v>0.78</v>
      </c>
      <c r="M315" s="1" t="str">
        <f t="shared" si="27"/>
        <v>Very High (70-100%)</v>
      </c>
      <c r="N315">
        <v>4.0999999999999996</v>
      </c>
      <c r="O315" t="str">
        <f>IF(Table1[[#This Row],[rating]]&gt;=4.5,"Excellent",IF(Table1[[#This Row],[rating]]&gt;=4,"Good",IF(Table1[[#This Row],[rating]]&gt;=3.5,"Average","Below Average")))</f>
        <v>Good</v>
      </c>
      <c r="P315" t="str">
        <f t="shared" si="28"/>
        <v>⭐⭐⭐⭐ Good</v>
      </c>
      <c r="Q315">
        <v>265</v>
      </c>
      <c r="R315" s="4" t="str">
        <f>IF(Table1[[#This Row],[rating_count]]&gt;=10000,"High Volume",IF(Table1[[#This Row],[rating_count]]&gt;=1000,"Medium Volume","Low Volume"))</f>
        <v>Low Volume</v>
      </c>
      <c r="S315" s="4" t="str">
        <f t="shared" si="29"/>
        <v>No</v>
      </c>
      <c r="T315" t="s">
        <v>2766</v>
      </c>
      <c r="U315" t="s">
        <v>2767</v>
      </c>
      <c r="V315" t="s">
        <v>2768</v>
      </c>
      <c r="W315" t="s">
        <v>2769</v>
      </c>
      <c r="X315" t="s">
        <v>2770</v>
      </c>
      <c r="Y315" t="s">
        <v>2771</v>
      </c>
      <c r="Z315" t="s">
        <v>2772</v>
      </c>
      <c r="AA315" t="s">
        <v>2773</v>
      </c>
    </row>
    <row r="316" spans="1:27" x14ac:dyDescent="0.3">
      <c r="A316" t="s">
        <v>2774</v>
      </c>
      <c r="B316" t="s">
        <v>2775</v>
      </c>
      <c r="C316" t="str">
        <f t="shared" si="24"/>
        <v>Synqe</v>
      </c>
      <c r="D316" t="s">
        <v>18</v>
      </c>
      <c r="E316" t="str">
        <f>IFERROR(LEFT(Table1[[#This Row],[category]],FIND("|",Table1[[#This Row],[category]])-1),Table1[[#This Row],[category]])</f>
        <v>Computers&amp;Accessories</v>
      </c>
      <c r="F316" t="str">
        <f>IFERROR(MID(Table1[[#This Row],[category]],FIND("|",Table1[[#This Row],[category]])+1,50),"N/A")</f>
        <v>Accessories&amp;Peripherals|Cables&amp;Accessories|Cables|</v>
      </c>
      <c r="G316" s="5">
        <v>389</v>
      </c>
      <c r="H316" s="5" t="str">
        <f t="shared" si="25"/>
        <v>Economy (201-500)</v>
      </c>
      <c r="I316" s="5">
        <v>999</v>
      </c>
      <c r="J316" s="5">
        <f>Table1[[#This Row],[actual_price]]-Table1[[#This Row],[discounted_price]]</f>
        <v>610</v>
      </c>
      <c r="K316" s="12">
        <f t="shared" si="26"/>
        <v>0.61061061061061062</v>
      </c>
      <c r="L316" s="13">
        <v>0.61</v>
      </c>
      <c r="M316" s="1" t="str">
        <f t="shared" si="27"/>
        <v>High (50-69%)</v>
      </c>
      <c r="N316">
        <v>4.3</v>
      </c>
      <c r="O316" t="str">
        <f>IF(Table1[[#This Row],[rating]]&gt;=4.5,"Excellent",IF(Table1[[#This Row],[rating]]&gt;=4,"Good",IF(Table1[[#This Row],[rating]]&gt;=3.5,"Average","Below Average")))</f>
        <v>Good</v>
      </c>
      <c r="P316" t="str">
        <f t="shared" si="28"/>
        <v>⭐⭐⭐⭐ Good</v>
      </c>
      <c r="Q316">
        <v>838</v>
      </c>
      <c r="R316" s="4" t="str">
        <f>IF(Table1[[#This Row],[rating_count]]&gt;=10000,"High Volume",IF(Table1[[#This Row],[rating_count]]&gt;=1000,"Medium Volume","Low Volume"))</f>
        <v>Low Volume</v>
      </c>
      <c r="S316" s="4" t="str">
        <f t="shared" si="29"/>
        <v>Yes</v>
      </c>
      <c r="T316" t="s">
        <v>2776</v>
      </c>
      <c r="U316" t="s">
        <v>2777</v>
      </c>
      <c r="V316" t="s">
        <v>2778</v>
      </c>
      <c r="W316" t="s">
        <v>2779</v>
      </c>
      <c r="X316" t="s">
        <v>2780</v>
      </c>
      <c r="Y316" t="s">
        <v>2781</v>
      </c>
      <c r="Z316" t="s">
        <v>2782</v>
      </c>
      <c r="AA316" t="s">
        <v>2783</v>
      </c>
    </row>
    <row r="317" spans="1:27" x14ac:dyDescent="0.3">
      <c r="A317" t="s">
        <v>2784</v>
      </c>
      <c r="B317" t="s">
        <v>2785</v>
      </c>
      <c r="C317" t="str">
        <f t="shared" si="24"/>
        <v>Shopoflux</v>
      </c>
      <c r="D317" t="s">
        <v>467</v>
      </c>
      <c r="E317" t="str">
        <f>IFERROR(LEFT(Table1[[#This Row],[category]],FIND("|",Table1[[#This Row],[category]])-1),Table1[[#This Row],[category]])</f>
        <v>Electronics</v>
      </c>
      <c r="F317" t="str">
        <f>IFERROR(MID(Table1[[#This Row],[category]],FIND("|",Table1[[#This Row],[category]])+1,50),"N/A")</f>
        <v>HomeTheater,TV&amp;Video|Accessories|RemoteControls</v>
      </c>
      <c r="G317" s="5">
        <v>246</v>
      </c>
      <c r="H317" s="5" t="str">
        <f t="shared" si="25"/>
        <v>Economy (201-500)</v>
      </c>
      <c r="I317" s="5">
        <v>600</v>
      </c>
      <c r="J317" s="5">
        <f>Table1[[#This Row],[actual_price]]-Table1[[#This Row],[discounted_price]]</f>
        <v>354</v>
      </c>
      <c r="K317" s="12">
        <f t="shared" si="26"/>
        <v>0.59</v>
      </c>
      <c r="L317" s="13">
        <v>0.59</v>
      </c>
      <c r="M317" s="1" t="str">
        <f t="shared" si="27"/>
        <v>High (50-69%)</v>
      </c>
      <c r="N317">
        <v>4.2</v>
      </c>
      <c r="O317" t="str">
        <f>IF(Table1[[#This Row],[rating]]&gt;=4.5,"Excellent",IF(Table1[[#This Row],[rating]]&gt;=4,"Good",IF(Table1[[#This Row],[rating]]&gt;=3.5,"Average","Below Average")))</f>
        <v>Good</v>
      </c>
      <c r="P317" t="str">
        <f t="shared" si="28"/>
        <v>⭐⭐⭐⭐ Good</v>
      </c>
      <c r="Q317">
        <v>143</v>
      </c>
      <c r="R317" s="4" t="str">
        <f>IF(Table1[[#This Row],[rating_count]]&gt;=10000,"High Volume",IF(Table1[[#This Row],[rating_count]]&gt;=1000,"Medium Volume","Low Volume"))</f>
        <v>Low Volume</v>
      </c>
      <c r="S317" s="4" t="str">
        <f t="shared" si="29"/>
        <v>No</v>
      </c>
      <c r="T317" t="s">
        <v>2786</v>
      </c>
      <c r="U317" t="s">
        <v>2787</v>
      </c>
      <c r="V317" t="s">
        <v>2788</v>
      </c>
      <c r="W317" t="s">
        <v>2789</v>
      </c>
      <c r="X317" t="s">
        <v>2790</v>
      </c>
      <c r="Y317" t="s">
        <v>2791</v>
      </c>
      <c r="Z317" t="s">
        <v>2792</v>
      </c>
      <c r="AA317" t="s">
        <v>2793</v>
      </c>
    </row>
    <row r="318" spans="1:27" x14ac:dyDescent="0.3">
      <c r="A318" t="s">
        <v>2794</v>
      </c>
      <c r="B318" t="s">
        <v>2795</v>
      </c>
      <c r="C318" t="str">
        <f t="shared" si="24"/>
        <v>EYNK</v>
      </c>
      <c r="D318" t="s">
        <v>18</v>
      </c>
      <c r="E318" t="str">
        <f>IFERROR(LEFT(Table1[[#This Row],[category]],FIND("|",Table1[[#This Row],[category]])-1),Table1[[#This Row],[category]])</f>
        <v>Computers&amp;Accessories</v>
      </c>
      <c r="F318" t="str">
        <f>IFERROR(MID(Table1[[#This Row],[category]],FIND("|",Table1[[#This Row],[category]])+1,50),"N/A")</f>
        <v>Accessories&amp;Peripherals|Cables&amp;Accessories|Cables|</v>
      </c>
      <c r="G318" s="5">
        <v>299</v>
      </c>
      <c r="H318" s="5" t="str">
        <f t="shared" si="25"/>
        <v>Economy (201-500)</v>
      </c>
      <c r="I318" s="5">
        <v>799</v>
      </c>
      <c r="J318" s="5">
        <f>Table1[[#This Row],[actual_price]]-Table1[[#This Row],[discounted_price]]</f>
        <v>500</v>
      </c>
      <c r="K318" s="12">
        <f t="shared" si="26"/>
        <v>0.62578222778473092</v>
      </c>
      <c r="L318" s="13">
        <v>0.63</v>
      </c>
      <c r="M318" s="1" t="str">
        <f t="shared" si="27"/>
        <v>High (50-69%)</v>
      </c>
      <c r="N318">
        <v>4</v>
      </c>
      <c r="O318" t="str">
        <f>IF(Table1[[#This Row],[rating]]&gt;=4.5,"Excellent",IF(Table1[[#This Row],[rating]]&gt;=4,"Good",IF(Table1[[#This Row],[rating]]&gt;=3.5,"Average","Below Average")))</f>
        <v>Good</v>
      </c>
      <c r="P318" t="str">
        <f t="shared" si="28"/>
        <v>⭐⭐⭐⭐ Good</v>
      </c>
      <c r="Q318">
        <v>151</v>
      </c>
      <c r="R318" s="4" t="str">
        <f>IF(Table1[[#This Row],[rating_count]]&gt;=10000,"High Volume",IF(Table1[[#This Row],[rating_count]]&gt;=1000,"Medium Volume","Low Volume"))</f>
        <v>Low Volume</v>
      </c>
      <c r="S318" s="4" t="str">
        <f t="shared" si="29"/>
        <v>No</v>
      </c>
      <c r="T318" t="s">
        <v>2796</v>
      </c>
      <c r="U318" t="s">
        <v>2797</v>
      </c>
      <c r="V318" t="s">
        <v>2798</v>
      </c>
      <c r="W318" t="s">
        <v>2799</v>
      </c>
      <c r="X318" t="s">
        <v>2800</v>
      </c>
      <c r="Y318" t="s">
        <v>2801</v>
      </c>
      <c r="Z318" t="s">
        <v>2802</v>
      </c>
      <c r="AA318" t="s">
        <v>2803</v>
      </c>
    </row>
    <row r="319" spans="1:27" x14ac:dyDescent="0.3">
      <c r="A319" t="s">
        <v>2804</v>
      </c>
      <c r="B319" t="s">
        <v>2805</v>
      </c>
      <c r="C319" t="str">
        <f t="shared" si="24"/>
        <v>LUNAGARIYAÂ®,</v>
      </c>
      <c r="D319" t="s">
        <v>467</v>
      </c>
      <c r="E319" t="str">
        <f>IFERROR(LEFT(Table1[[#This Row],[category]],FIND("|",Table1[[#This Row],[category]])-1),Table1[[#This Row],[category]])</f>
        <v>Electronics</v>
      </c>
      <c r="F319" t="str">
        <f>IFERROR(MID(Table1[[#This Row],[category]],FIND("|",Table1[[#This Row],[category]])+1,50),"N/A")</f>
        <v>HomeTheater,TV&amp;Video|Accessories|RemoteControls</v>
      </c>
      <c r="G319" s="5">
        <v>247</v>
      </c>
      <c r="H319" s="5" t="str">
        <f t="shared" si="25"/>
        <v>Economy (201-500)</v>
      </c>
      <c r="I319" s="5">
        <v>399</v>
      </c>
      <c r="J319" s="5">
        <f>Table1[[#This Row],[actual_price]]-Table1[[#This Row],[discounted_price]]</f>
        <v>152</v>
      </c>
      <c r="K319" s="12">
        <f t="shared" si="26"/>
        <v>0.38095238095238093</v>
      </c>
      <c r="L319" s="13">
        <v>0.38</v>
      </c>
      <c r="M319" s="1" t="str">
        <f t="shared" si="27"/>
        <v>Moderate (25-49%)</v>
      </c>
      <c r="N319">
        <v>3.9</v>
      </c>
      <c r="O319" t="str">
        <f>IF(Table1[[#This Row],[rating]]&gt;=4.5,"Excellent",IF(Table1[[#This Row],[rating]]&gt;=4,"Good",IF(Table1[[#This Row],[rating]]&gt;=3.5,"Average","Below Average")))</f>
        <v>Average</v>
      </c>
      <c r="P319" t="str">
        <f t="shared" si="28"/>
        <v>⭐⭐⭐ Average</v>
      </c>
      <c r="Q319">
        <v>200</v>
      </c>
      <c r="R319" s="4" t="str">
        <f>IF(Table1[[#This Row],[rating_count]]&gt;=10000,"High Volume",IF(Table1[[#This Row],[rating_count]]&gt;=1000,"Medium Volume","Low Volume"))</f>
        <v>Low Volume</v>
      </c>
      <c r="S319" s="4" t="str">
        <f t="shared" si="29"/>
        <v>No</v>
      </c>
      <c r="T319" t="s">
        <v>2806</v>
      </c>
      <c r="U319" t="s">
        <v>2807</v>
      </c>
      <c r="V319" t="s">
        <v>2808</v>
      </c>
      <c r="W319" t="s">
        <v>2809</v>
      </c>
      <c r="X319" t="s">
        <v>2810</v>
      </c>
      <c r="Y319" t="s">
        <v>2811</v>
      </c>
      <c r="Z319" t="s">
        <v>2812</v>
      </c>
      <c r="AA319" t="s">
        <v>2813</v>
      </c>
    </row>
    <row r="320" spans="1:27" x14ac:dyDescent="0.3">
      <c r="A320" t="s">
        <v>2814</v>
      </c>
      <c r="B320" t="s">
        <v>2815</v>
      </c>
      <c r="C320" t="str">
        <f t="shared" si="24"/>
        <v>7SEVENÂ®</v>
      </c>
      <c r="D320" t="s">
        <v>467</v>
      </c>
      <c r="E320" t="str">
        <f>IFERROR(LEFT(Table1[[#This Row],[category]],FIND("|",Table1[[#This Row],[category]])-1),Table1[[#This Row],[category]])</f>
        <v>Electronics</v>
      </c>
      <c r="F320" t="str">
        <f>IFERROR(MID(Table1[[#This Row],[category]],FIND("|",Table1[[#This Row],[category]])+1,50),"N/A")</f>
        <v>HomeTheater,TV&amp;Video|Accessories|RemoteControls</v>
      </c>
      <c r="G320" s="5">
        <v>1369</v>
      </c>
      <c r="H320" s="5" t="str">
        <f t="shared" si="25"/>
        <v>Mid-Range (501-2000)</v>
      </c>
      <c r="I320" s="5">
        <v>2999</v>
      </c>
      <c r="J320" s="5">
        <f>Table1[[#This Row],[actual_price]]-Table1[[#This Row],[discounted_price]]</f>
        <v>1630</v>
      </c>
      <c r="K320" s="12">
        <f t="shared" si="26"/>
        <v>0.54351450483494501</v>
      </c>
      <c r="L320" s="13">
        <v>0.54</v>
      </c>
      <c r="M320" s="1" t="str">
        <f t="shared" si="27"/>
        <v>High (50-69%)</v>
      </c>
      <c r="N320">
        <v>3.3</v>
      </c>
      <c r="O320" t="str">
        <f>IF(Table1[[#This Row],[rating]]&gt;=4.5,"Excellent",IF(Table1[[#This Row],[rating]]&gt;=4,"Good",IF(Table1[[#This Row],[rating]]&gt;=3.5,"Average","Below Average")))</f>
        <v>Below Average</v>
      </c>
      <c r="P320" t="str">
        <f t="shared" si="28"/>
        <v>⭐⭐ Below Avg</v>
      </c>
      <c r="Q320">
        <v>227</v>
      </c>
      <c r="R320" s="4" t="str">
        <f>IF(Table1[[#This Row],[rating_count]]&gt;=10000,"High Volume",IF(Table1[[#This Row],[rating_count]]&gt;=1000,"Medium Volume","Low Volume"))</f>
        <v>Low Volume</v>
      </c>
      <c r="S320" s="4" t="str">
        <f t="shared" si="29"/>
        <v>No</v>
      </c>
      <c r="T320" t="s">
        <v>2816</v>
      </c>
      <c r="U320" t="s">
        <v>2817</v>
      </c>
      <c r="V320" t="s">
        <v>2818</v>
      </c>
      <c r="W320" t="s">
        <v>2819</v>
      </c>
      <c r="X320" t="s">
        <v>2820</v>
      </c>
      <c r="Y320" t="s">
        <v>2821</v>
      </c>
      <c r="Z320" t="s">
        <v>2822</v>
      </c>
      <c r="AA320" t="s">
        <v>2823</v>
      </c>
    </row>
    <row r="321" spans="1:27" x14ac:dyDescent="0.3">
      <c r="A321" t="s">
        <v>2824</v>
      </c>
      <c r="B321" t="s">
        <v>2825</v>
      </c>
      <c r="C321" t="str">
        <f t="shared" si="24"/>
        <v>PRUSHTI</v>
      </c>
      <c r="D321" t="s">
        <v>467</v>
      </c>
      <c r="E321" t="str">
        <f>IFERROR(LEFT(Table1[[#This Row],[category]],FIND("|",Table1[[#This Row],[category]])-1),Table1[[#This Row],[category]])</f>
        <v>Electronics</v>
      </c>
      <c r="F321" t="str">
        <f>IFERROR(MID(Table1[[#This Row],[category]],FIND("|",Table1[[#This Row],[category]])+1,50),"N/A")</f>
        <v>HomeTheater,TV&amp;Video|Accessories|RemoteControls</v>
      </c>
      <c r="G321" s="5">
        <v>199</v>
      </c>
      <c r="H321" s="5" t="str">
        <f t="shared" si="25"/>
        <v>Budget (≤200)</v>
      </c>
      <c r="I321" s="5">
        <v>499</v>
      </c>
      <c r="J321" s="5">
        <f>Table1[[#This Row],[actual_price]]-Table1[[#This Row],[discounted_price]]</f>
        <v>300</v>
      </c>
      <c r="K321" s="12">
        <f t="shared" si="26"/>
        <v>0.60120240480961928</v>
      </c>
      <c r="L321" s="13">
        <v>0.6</v>
      </c>
      <c r="M321" s="1" t="str">
        <f t="shared" si="27"/>
        <v>High (50-69%)</v>
      </c>
      <c r="N321">
        <v>3.8</v>
      </c>
      <c r="O321" t="str">
        <f>IF(Table1[[#This Row],[rating]]&gt;=4.5,"Excellent",IF(Table1[[#This Row],[rating]]&gt;=4,"Good",IF(Table1[[#This Row],[rating]]&gt;=3.5,"Average","Below Average")))</f>
        <v>Average</v>
      </c>
      <c r="P321" t="str">
        <f t="shared" si="28"/>
        <v>⭐⭐⭐ Average</v>
      </c>
      <c r="Q321">
        <v>538</v>
      </c>
      <c r="R321" s="4" t="str">
        <f>IF(Table1[[#This Row],[rating_count]]&gt;=10000,"High Volume",IF(Table1[[#This Row],[rating_count]]&gt;=1000,"Medium Volume","Low Volume"))</f>
        <v>Low Volume</v>
      </c>
      <c r="S321" s="4" t="str">
        <f t="shared" si="29"/>
        <v>Yes</v>
      </c>
      <c r="T321" t="s">
        <v>2826</v>
      </c>
      <c r="U321" t="s">
        <v>2827</v>
      </c>
      <c r="V321" t="s">
        <v>2828</v>
      </c>
      <c r="W321" t="s">
        <v>2829</v>
      </c>
      <c r="X321" t="s">
        <v>2830</v>
      </c>
      <c r="Y321" t="s">
        <v>2831</v>
      </c>
      <c r="Z321" t="s">
        <v>2832</v>
      </c>
      <c r="AA321" t="s">
        <v>2833</v>
      </c>
    </row>
    <row r="322" spans="1:27" x14ac:dyDescent="0.3">
      <c r="A322" t="s">
        <v>2834</v>
      </c>
      <c r="B322" t="s">
        <v>2835</v>
      </c>
      <c r="C322" t="str">
        <f t="shared" ref="C322:C385" si="30">IFERROR(LEFT(B322,FIND(" ",B322)-1),"Unknown")</f>
        <v>Aine</v>
      </c>
      <c r="D322" t="s">
        <v>130</v>
      </c>
      <c r="E322" t="str">
        <f>IFERROR(LEFT(Table1[[#This Row],[category]],FIND("|",Table1[[#This Row],[category]])-1),Table1[[#This Row],[category]])</f>
        <v>Electronics</v>
      </c>
      <c r="F322" t="str">
        <f>IFERROR(MID(Table1[[#This Row],[category]],FIND("|",Table1[[#This Row],[category]])+1,50),"N/A")</f>
        <v>HomeTheater,TV&amp;Video|Accessories|Cables|HDMICables</v>
      </c>
      <c r="G322" s="5">
        <v>299</v>
      </c>
      <c r="H322" s="5" t="str">
        <f t="shared" ref="H322:H385" si="31">IF(G322&lt;=200,"Budget (≤200)",IF(G322&lt;=500,"Economy (201-500)",IF(G322&lt;=2000,"Mid-Range (501-2000)","Premium (&gt;2000)")))</f>
        <v>Economy (201-500)</v>
      </c>
      <c r="I322" s="5">
        <v>599</v>
      </c>
      <c r="J322" s="5">
        <f>Table1[[#This Row],[actual_price]]-Table1[[#This Row],[discounted_price]]</f>
        <v>300</v>
      </c>
      <c r="K322" s="12">
        <f t="shared" ref="K322:K385" si="32">(I322-G322)/I322</f>
        <v>0.5008347245409015</v>
      </c>
      <c r="L322" s="13">
        <v>0.5</v>
      </c>
      <c r="M322" s="1" t="str">
        <f t="shared" ref="M322:M385" si="33">IF(L322&gt;=0.7,"Very High (70-100%)",IF(L322&gt;=0.5,"High (50-69%)",IF(L322&gt;=0.25,"Moderate (25-49%)","Minimal (0-24%)")))</f>
        <v>High (50-69%)</v>
      </c>
      <c r="N322">
        <v>4</v>
      </c>
      <c r="O322" t="str">
        <f>IF(Table1[[#This Row],[rating]]&gt;=4.5,"Excellent",IF(Table1[[#This Row],[rating]]&gt;=4,"Good",IF(Table1[[#This Row],[rating]]&gt;=3.5,"Average","Below Average")))</f>
        <v>Good</v>
      </c>
      <c r="P322" t="str">
        <f t="shared" ref="P322:P385" si="34">IF(N322&gt;4.4,"⭐⭐⭐⭐⭐ Excellent",IF(N322&gt;3.9,"⭐⭐⭐⭐ Good",IF(N322&gt;3.5,"⭐⭐⭐ Average","⭐⭐ Below Avg")))</f>
        <v>⭐⭐⭐⭐ Good</v>
      </c>
      <c r="Q322">
        <v>171</v>
      </c>
      <c r="R322" s="4" t="str">
        <f>IF(Table1[[#This Row],[rating_count]]&gt;=10000,"High Volume",IF(Table1[[#This Row],[rating_count]]&gt;=1000,"Medium Volume","Low Volume"))</f>
        <v>Low Volume</v>
      </c>
      <c r="S322" s="4" t="str">
        <f t="shared" ref="S322:S385" si="35">IF(Q322&gt;=500,"Yes","No")</f>
        <v>No</v>
      </c>
      <c r="T322" t="s">
        <v>2836</v>
      </c>
      <c r="U322" t="s">
        <v>2837</v>
      </c>
      <c r="V322" t="s">
        <v>2838</v>
      </c>
      <c r="W322" t="s">
        <v>2839</v>
      </c>
      <c r="X322" t="s">
        <v>2840</v>
      </c>
      <c r="Y322" t="s">
        <v>2841</v>
      </c>
      <c r="Z322" t="s">
        <v>2842</v>
      </c>
      <c r="AA322" t="s">
        <v>2843</v>
      </c>
    </row>
    <row r="323" spans="1:27" x14ac:dyDescent="0.3">
      <c r="A323" t="s">
        <v>2844</v>
      </c>
      <c r="B323" t="s">
        <v>2845</v>
      </c>
      <c r="C323" t="str">
        <f t="shared" si="30"/>
        <v>Mi</v>
      </c>
      <c r="D323" t="s">
        <v>170</v>
      </c>
      <c r="E323" t="str">
        <f>IFERROR(LEFT(Table1[[#This Row],[category]],FIND("|",Table1[[#This Row],[category]])-1),Table1[[#This Row],[category]])</f>
        <v>Electronics</v>
      </c>
      <c r="F323" t="str">
        <f>IFERROR(MID(Table1[[#This Row],[category]],FIND("|",Table1[[#This Row],[category]])+1,50),"N/A")</f>
        <v>HomeTheater,TV&amp;Video|Televisions|SmartTelevisions</v>
      </c>
      <c r="G323" s="5">
        <v>14999</v>
      </c>
      <c r="H323" s="5" t="str">
        <f t="shared" si="31"/>
        <v>Premium (&gt;2000)</v>
      </c>
      <c r="I323" s="5">
        <v>14999</v>
      </c>
      <c r="J323" s="5">
        <f>Table1[[#This Row],[actual_price]]-Table1[[#This Row],[discounted_price]]</f>
        <v>0</v>
      </c>
      <c r="K323" s="12">
        <f t="shared" si="32"/>
        <v>0</v>
      </c>
      <c r="L323" s="13">
        <v>0</v>
      </c>
      <c r="M323" s="1" t="str">
        <f t="shared" si="33"/>
        <v>Minimal (0-24%)</v>
      </c>
      <c r="N323">
        <v>4.3</v>
      </c>
      <c r="O323" t="str">
        <f>IF(Table1[[#This Row],[rating]]&gt;=4.5,"Excellent",IF(Table1[[#This Row],[rating]]&gt;=4,"Good",IF(Table1[[#This Row],[rating]]&gt;=3.5,"Average","Below Average")))</f>
        <v>Good</v>
      </c>
      <c r="P323" t="str">
        <f t="shared" si="34"/>
        <v>⭐⭐⭐⭐ Good</v>
      </c>
      <c r="Q323" s="2">
        <v>27508</v>
      </c>
      <c r="R323" s="4" t="str">
        <f>IF(Table1[[#This Row],[rating_count]]&gt;=10000,"High Volume",IF(Table1[[#This Row],[rating_count]]&gt;=1000,"Medium Volume","Low Volume"))</f>
        <v>High Volume</v>
      </c>
      <c r="S323" s="4" t="str">
        <f t="shared" si="35"/>
        <v>Yes</v>
      </c>
      <c r="T323" t="s">
        <v>2846</v>
      </c>
      <c r="U323" t="s">
        <v>2847</v>
      </c>
      <c r="V323" t="s">
        <v>2848</v>
      </c>
      <c r="W323" t="s">
        <v>2849</v>
      </c>
      <c r="X323" t="s">
        <v>2850</v>
      </c>
      <c r="Y323" t="s">
        <v>2851</v>
      </c>
      <c r="Z323" t="s">
        <v>2852</v>
      </c>
      <c r="AA323" t="s">
        <v>2853</v>
      </c>
    </row>
    <row r="324" spans="1:27" x14ac:dyDescent="0.3">
      <c r="A324" t="s">
        <v>2854</v>
      </c>
      <c r="B324" t="s">
        <v>2855</v>
      </c>
      <c r="C324" t="str">
        <f t="shared" si="30"/>
        <v>Storite</v>
      </c>
      <c r="D324" t="s">
        <v>18</v>
      </c>
      <c r="E324" t="str">
        <f>IFERROR(LEFT(Table1[[#This Row],[category]],FIND("|",Table1[[#This Row],[category]])-1),Table1[[#This Row],[category]])</f>
        <v>Computers&amp;Accessories</v>
      </c>
      <c r="F324" t="str">
        <f>IFERROR(MID(Table1[[#This Row],[category]],FIND("|",Table1[[#This Row],[category]])+1,50),"N/A")</f>
        <v>Accessories&amp;Peripherals|Cables&amp;Accessories|Cables|</v>
      </c>
      <c r="G324" s="5">
        <v>299</v>
      </c>
      <c r="H324" s="5" t="str">
        <f t="shared" si="31"/>
        <v>Economy (201-500)</v>
      </c>
      <c r="I324" s="5">
        <v>699</v>
      </c>
      <c r="J324" s="5">
        <f>Table1[[#This Row],[actual_price]]-Table1[[#This Row],[discounted_price]]</f>
        <v>400</v>
      </c>
      <c r="K324" s="12">
        <f t="shared" si="32"/>
        <v>0.57224606580829762</v>
      </c>
      <c r="L324" s="13">
        <v>0.56999999999999995</v>
      </c>
      <c r="M324" s="1" t="str">
        <f t="shared" si="33"/>
        <v>High (50-69%)</v>
      </c>
      <c r="N324">
        <v>3.9</v>
      </c>
      <c r="O324" t="str">
        <f>IF(Table1[[#This Row],[rating]]&gt;=4.5,"Excellent",IF(Table1[[#This Row],[rating]]&gt;=4,"Good",IF(Table1[[#This Row],[rating]]&gt;=3.5,"Average","Below Average")))</f>
        <v>Average</v>
      </c>
      <c r="P324" t="str">
        <f t="shared" si="34"/>
        <v>⭐⭐⭐ Average</v>
      </c>
      <c r="Q324" s="2">
        <v>1454</v>
      </c>
      <c r="R324" s="4" t="str">
        <f>IF(Table1[[#This Row],[rating_count]]&gt;=10000,"High Volume",IF(Table1[[#This Row],[rating_count]]&gt;=1000,"Medium Volume","Low Volume"))</f>
        <v>Medium Volume</v>
      </c>
      <c r="S324" s="4" t="str">
        <f t="shared" si="35"/>
        <v>Yes</v>
      </c>
      <c r="T324" t="s">
        <v>2856</v>
      </c>
      <c r="U324" t="s">
        <v>2857</v>
      </c>
      <c r="V324" t="s">
        <v>2858</v>
      </c>
      <c r="W324" t="s">
        <v>2859</v>
      </c>
      <c r="X324" t="s">
        <v>2860</v>
      </c>
      <c r="Y324" t="s">
        <v>2861</v>
      </c>
      <c r="Z324" t="s">
        <v>2862</v>
      </c>
      <c r="AA324" t="s">
        <v>2863</v>
      </c>
    </row>
    <row r="325" spans="1:27" x14ac:dyDescent="0.3">
      <c r="A325" t="s">
        <v>2864</v>
      </c>
      <c r="B325" t="s">
        <v>2865</v>
      </c>
      <c r="C325" t="str">
        <f t="shared" si="30"/>
        <v>TCL</v>
      </c>
      <c r="D325" t="s">
        <v>170</v>
      </c>
      <c r="E325" t="str">
        <f>IFERROR(LEFT(Table1[[#This Row],[category]],FIND("|",Table1[[#This Row],[category]])-1),Table1[[#This Row],[category]])</f>
        <v>Electronics</v>
      </c>
      <c r="F325" t="str">
        <f>IFERROR(MID(Table1[[#This Row],[category]],FIND("|",Table1[[#This Row],[category]])+1,50),"N/A")</f>
        <v>HomeTheater,TV&amp;Video|Televisions|SmartTelevisions</v>
      </c>
      <c r="G325" s="5">
        <v>24990</v>
      </c>
      <c r="H325" s="5" t="str">
        <f t="shared" si="31"/>
        <v>Premium (&gt;2000)</v>
      </c>
      <c r="I325" s="5">
        <v>51990</v>
      </c>
      <c r="J325" s="5">
        <f>Table1[[#This Row],[actual_price]]-Table1[[#This Row],[discounted_price]]</f>
        <v>27000</v>
      </c>
      <c r="K325" s="12">
        <f t="shared" si="32"/>
        <v>0.51933064050778999</v>
      </c>
      <c r="L325" s="13">
        <v>0.52</v>
      </c>
      <c r="M325" s="1" t="str">
        <f t="shared" si="33"/>
        <v>High (50-69%)</v>
      </c>
      <c r="N325">
        <v>4.2</v>
      </c>
      <c r="O325" t="str">
        <f>IF(Table1[[#This Row],[rating]]&gt;=4.5,"Excellent",IF(Table1[[#This Row],[rating]]&gt;=4,"Good",IF(Table1[[#This Row],[rating]]&gt;=3.5,"Average","Below Average")))</f>
        <v>Good</v>
      </c>
      <c r="P325" t="str">
        <f t="shared" si="34"/>
        <v>⭐⭐⭐⭐ Good</v>
      </c>
      <c r="Q325" s="2">
        <v>2951</v>
      </c>
      <c r="R325" s="4" t="str">
        <f>IF(Table1[[#This Row],[rating_count]]&gt;=10000,"High Volume",IF(Table1[[#This Row],[rating_count]]&gt;=1000,"Medium Volume","Low Volume"))</f>
        <v>Medium Volume</v>
      </c>
      <c r="S325" s="4" t="str">
        <f t="shared" si="35"/>
        <v>Yes</v>
      </c>
      <c r="T325" t="s">
        <v>2866</v>
      </c>
      <c r="U325" t="s">
        <v>2867</v>
      </c>
      <c r="V325" t="s">
        <v>2868</v>
      </c>
      <c r="W325" t="s">
        <v>2869</v>
      </c>
      <c r="X325" t="s">
        <v>2870</v>
      </c>
      <c r="Y325" t="s">
        <v>2871</v>
      </c>
      <c r="Z325" t="s">
        <v>2872</v>
      </c>
      <c r="AA325" t="s">
        <v>2873</v>
      </c>
    </row>
    <row r="326" spans="1:27" x14ac:dyDescent="0.3">
      <c r="A326" t="s">
        <v>2874</v>
      </c>
      <c r="B326" t="s">
        <v>2875</v>
      </c>
      <c r="C326" t="str">
        <f t="shared" si="30"/>
        <v>REDTECH</v>
      </c>
      <c r="D326" t="s">
        <v>18</v>
      </c>
      <c r="E326" t="str">
        <f>IFERROR(LEFT(Table1[[#This Row],[category]],FIND("|",Table1[[#This Row],[category]])-1),Table1[[#This Row],[category]])</f>
        <v>Computers&amp;Accessories</v>
      </c>
      <c r="F326" t="str">
        <f>IFERROR(MID(Table1[[#This Row],[category]],FIND("|",Table1[[#This Row],[category]])+1,50),"N/A")</f>
        <v>Accessories&amp;Peripherals|Cables&amp;Accessories|Cables|</v>
      </c>
      <c r="G326" s="5">
        <v>249</v>
      </c>
      <c r="H326" s="5" t="str">
        <f t="shared" si="31"/>
        <v>Economy (201-500)</v>
      </c>
      <c r="I326" s="5">
        <v>999</v>
      </c>
      <c r="J326" s="5">
        <f>Table1[[#This Row],[actual_price]]-Table1[[#This Row],[discounted_price]]</f>
        <v>750</v>
      </c>
      <c r="K326" s="12">
        <f t="shared" si="32"/>
        <v>0.75075075075075071</v>
      </c>
      <c r="L326" s="13">
        <v>0.75</v>
      </c>
      <c r="M326" s="1" t="str">
        <f t="shared" si="33"/>
        <v>Very High (70-100%)</v>
      </c>
      <c r="N326">
        <v>5</v>
      </c>
      <c r="O326" t="str">
        <f>IF(Table1[[#This Row],[rating]]&gt;=4.5,"Excellent",IF(Table1[[#This Row],[rating]]&gt;=4,"Good",IF(Table1[[#This Row],[rating]]&gt;=3.5,"Average","Below Average")))</f>
        <v>Excellent</v>
      </c>
      <c r="P326" t="str">
        <f t="shared" si="34"/>
        <v>⭐⭐⭐⭐⭐ Excellent</v>
      </c>
      <c r="Q326">
        <v>5179</v>
      </c>
      <c r="R326" s="4" t="str">
        <f>IF(Table1[[#This Row],[rating_count]]&gt;=10000,"High Volume",IF(Table1[[#This Row],[rating_count]]&gt;=1000,"Medium Volume","Low Volume"))</f>
        <v>Medium Volume</v>
      </c>
      <c r="S326" s="4" t="str">
        <f t="shared" si="35"/>
        <v>Yes</v>
      </c>
      <c r="T326" t="s">
        <v>2876</v>
      </c>
      <c r="U326" t="s">
        <v>2877</v>
      </c>
      <c r="V326" t="s">
        <v>2878</v>
      </c>
      <c r="W326" t="s">
        <v>2879</v>
      </c>
      <c r="X326" t="s">
        <v>2880</v>
      </c>
      <c r="Y326" t="s">
        <v>2881</v>
      </c>
      <c r="Z326" t="s">
        <v>2882</v>
      </c>
      <c r="AA326" t="s">
        <v>2883</v>
      </c>
    </row>
    <row r="327" spans="1:27" x14ac:dyDescent="0.3">
      <c r="A327" t="s">
        <v>2884</v>
      </c>
      <c r="B327" t="s">
        <v>2885</v>
      </c>
      <c r="C327" t="str">
        <f t="shared" si="30"/>
        <v>OnePlus</v>
      </c>
      <c r="D327" t="s">
        <v>170</v>
      </c>
      <c r="E327" t="str">
        <f>IFERROR(LEFT(Table1[[#This Row],[category]],FIND("|",Table1[[#This Row],[category]])-1),Table1[[#This Row],[category]])</f>
        <v>Electronics</v>
      </c>
      <c r="F327" t="str">
        <f>IFERROR(MID(Table1[[#This Row],[category]],FIND("|",Table1[[#This Row],[category]])+1,50),"N/A")</f>
        <v>HomeTheater,TV&amp;Video|Televisions|SmartTelevisions</v>
      </c>
      <c r="G327" s="5">
        <v>61999</v>
      </c>
      <c r="H327" s="5" t="str">
        <f t="shared" si="31"/>
        <v>Premium (&gt;2000)</v>
      </c>
      <c r="I327" s="5">
        <v>69999</v>
      </c>
      <c r="J327" s="5">
        <f>Table1[[#This Row],[actual_price]]-Table1[[#This Row],[discounted_price]]</f>
        <v>8000</v>
      </c>
      <c r="K327" s="12">
        <f t="shared" si="32"/>
        <v>0.11428734696209945</v>
      </c>
      <c r="L327" s="13">
        <v>0.11</v>
      </c>
      <c r="M327" s="1" t="str">
        <f t="shared" si="33"/>
        <v>Minimal (0-24%)</v>
      </c>
      <c r="N327">
        <v>4.0999999999999996</v>
      </c>
      <c r="O327" t="str">
        <f>IF(Table1[[#This Row],[rating]]&gt;=4.5,"Excellent",IF(Table1[[#This Row],[rating]]&gt;=4,"Good",IF(Table1[[#This Row],[rating]]&gt;=3.5,"Average","Below Average")))</f>
        <v>Good</v>
      </c>
      <c r="P327" t="str">
        <f t="shared" si="34"/>
        <v>⭐⭐⭐⭐ Good</v>
      </c>
      <c r="Q327" s="2">
        <v>6753</v>
      </c>
      <c r="R327" s="4" t="str">
        <f>IF(Table1[[#This Row],[rating_count]]&gt;=10000,"High Volume",IF(Table1[[#This Row],[rating_count]]&gt;=1000,"Medium Volume","Low Volume"))</f>
        <v>Medium Volume</v>
      </c>
      <c r="S327" s="4" t="str">
        <f t="shared" si="35"/>
        <v>Yes</v>
      </c>
      <c r="T327" t="s">
        <v>2886</v>
      </c>
      <c r="U327" t="s">
        <v>1922</v>
      </c>
      <c r="V327" t="s">
        <v>1923</v>
      </c>
      <c r="W327" t="s">
        <v>1924</v>
      </c>
      <c r="X327" t="s">
        <v>1925</v>
      </c>
      <c r="Y327" t="s">
        <v>1926</v>
      </c>
      <c r="Z327" t="s">
        <v>2887</v>
      </c>
      <c r="AA327" t="s">
        <v>2888</v>
      </c>
    </row>
    <row r="328" spans="1:27" x14ac:dyDescent="0.3">
      <c r="A328" t="s">
        <v>2889</v>
      </c>
      <c r="B328" t="s">
        <v>2890</v>
      </c>
      <c r="C328" t="str">
        <f t="shared" si="30"/>
        <v>AmazonBasics</v>
      </c>
      <c r="D328" t="s">
        <v>170</v>
      </c>
      <c r="E328" t="str">
        <f>IFERROR(LEFT(Table1[[#This Row],[category]],FIND("|",Table1[[#This Row],[category]])-1),Table1[[#This Row],[category]])</f>
        <v>Electronics</v>
      </c>
      <c r="F328" t="str">
        <f>IFERROR(MID(Table1[[#This Row],[category]],FIND("|",Table1[[#This Row],[category]])+1,50),"N/A")</f>
        <v>HomeTheater,TV&amp;Video|Televisions|SmartTelevisions</v>
      </c>
      <c r="G328" s="5">
        <v>24499</v>
      </c>
      <c r="H328" s="5" t="str">
        <f t="shared" si="31"/>
        <v>Premium (&gt;2000)</v>
      </c>
      <c r="I328" s="5">
        <v>50000</v>
      </c>
      <c r="J328" s="5">
        <f>Table1[[#This Row],[actual_price]]-Table1[[#This Row],[discounted_price]]</f>
        <v>25501</v>
      </c>
      <c r="K328" s="12">
        <f t="shared" si="32"/>
        <v>0.51002000000000003</v>
      </c>
      <c r="L328" s="13">
        <v>0.51</v>
      </c>
      <c r="M328" s="1" t="str">
        <f t="shared" si="33"/>
        <v>High (50-69%)</v>
      </c>
      <c r="N328">
        <v>3.9</v>
      </c>
      <c r="O328" t="str">
        <f>IF(Table1[[#This Row],[rating]]&gt;=4.5,"Excellent",IF(Table1[[#This Row],[rating]]&gt;=4,"Good",IF(Table1[[#This Row],[rating]]&gt;=3.5,"Average","Below Average")))</f>
        <v>Average</v>
      </c>
      <c r="P328" t="str">
        <f t="shared" si="34"/>
        <v>⭐⭐⭐ Average</v>
      </c>
      <c r="Q328" s="2">
        <v>3518</v>
      </c>
      <c r="R328" s="4" t="str">
        <f>IF(Table1[[#This Row],[rating_count]]&gt;=10000,"High Volume",IF(Table1[[#This Row],[rating_count]]&gt;=1000,"Medium Volume","Low Volume"))</f>
        <v>Medium Volume</v>
      </c>
      <c r="S328" s="4" t="str">
        <f t="shared" si="35"/>
        <v>Yes</v>
      </c>
      <c r="T328" t="s">
        <v>2891</v>
      </c>
      <c r="U328" t="s">
        <v>2892</v>
      </c>
      <c r="V328" t="s">
        <v>2893</v>
      </c>
      <c r="W328" t="s">
        <v>2894</v>
      </c>
      <c r="X328" t="s">
        <v>2895</v>
      </c>
      <c r="Y328" t="s">
        <v>2896</v>
      </c>
      <c r="Z328" t="s">
        <v>2897</v>
      </c>
      <c r="AA328" t="s">
        <v>2898</v>
      </c>
    </row>
    <row r="329" spans="1:27" x14ac:dyDescent="0.3">
      <c r="A329" t="s">
        <v>2899</v>
      </c>
      <c r="B329" t="s">
        <v>2900</v>
      </c>
      <c r="C329" t="str">
        <f t="shared" si="30"/>
        <v>Kodak</v>
      </c>
      <c r="D329" t="s">
        <v>170</v>
      </c>
      <c r="E329" t="str">
        <f>IFERROR(LEFT(Table1[[#This Row],[category]],FIND("|",Table1[[#This Row],[category]])-1),Table1[[#This Row],[category]])</f>
        <v>Electronics</v>
      </c>
      <c r="F329" t="str">
        <f>IFERROR(MID(Table1[[#This Row],[category]],FIND("|",Table1[[#This Row],[category]])+1,50),"N/A")</f>
        <v>HomeTheater,TV&amp;Video|Televisions|SmartTelevisions</v>
      </c>
      <c r="G329" s="5">
        <v>10499</v>
      </c>
      <c r="H329" s="5" t="str">
        <f t="shared" si="31"/>
        <v>Premium (&gt;2000)</v>
      </c>
      <c r="I329" s="5">
        <v>19499</v>
      </c>
      <c r="J329" s="5">
        <f>Table1[[#This Row],[actual_price]]-Table1[[#This Row],[discounted_price]]</f>
        <v>9000</v>
      </c>
      <c r="K329" s="12">
        <f t="shared" si="32"/>
        <v>0.46156213139135338</v>
      </c>
      <c r="L329" s="13">
        <v>0.46</v>
      </c>
      <c r="M329" s="1" t="str">
        <f t="shared" si="33"/>
        <v>Moderate (25-49%)</v>
      </c>
      <c r="N329">
        <v>4.2</v>
      </c>
      <c r="O329" t="str">
        <f>IF(Table1[[#This Row],[rating]]&gt;=4.5,"Excellent",IF(Table1[[#This Row],[rating]]&gt;=4,"Good",IF(Table1[[#This Row],[rating]]&gt;=3.5,"Average","Below Average")))</f>
        <v>Good</v>
      </c>
      <c r="P329" t="str">
        <f t="shared" si="34"/>
        <v>⭐⭐⭐⭐ Good</v>
      </c>
      <c r="Q329" s="2">
        <v>1510</v>
      </c>
      <c r="R329" s="4" t="str">
        <f>IF(Table1[[#This Row],[rating_count]]&gt;=10000,"High Volume",IF(Table1[[#This Row],[rating_count]]&gt;=1000,"Medium Volume","Low Volume"))</f>
        <v>Medium Volume</v>
      </c>
      <c r="S329" s="4" t="str">
        <f t="shared" si="35"/>
        <v>Yes</v>
      </c>
      <c r="T329" t="s">
        <v>2901</v>
      </c>
      <c r="U329" t="s">
        <v>2701</v>
      </c>
      <c r="V329" t="s">
        <v>2702</v>
      </c>
      <c r="W329" t="s">
        <v>2703</v>
      </c>
      <c r="X329" t="s">
        <v>2704</v>
      </c>
      <c r="Y329" t="s">
        <v>2705</v>
      </c>
      <c r="Z329" t="s">
        <v>2902</v>
      </c>
      <c r="AA329" t="s">
        <v>2903</v>
      </c>
    </row>
    <row r="330" spans="1:27" x14ac:dyDescent="0.3">
      <c r="A330" t="s">
        <v>2904</v>
      </c>
      <c r="B330" t="s">
        <v>2905</v>
      </c>
      <c r="C330" t="str">
        <f t="shared" si="30"/>
        <v>Synqe</v>
      </c>
      <c r="D330" t="s">
        <v>18</v>
      </c>
      <c r="E330" t="str">
        <f>IFERROR(LEFT(Table1[[#This Row],[category]],FIND("|",Table1[[#This Row],[category]])-1),Table1[[#This Row],[category]])</f>
        <v>Computers&amp;Accessories</v>
      </c>
      <c r="F330" t="str">
        <f>IFERROR(MID(Table1[[#This Row],[category]],FIND("|",Table1[[#This Row],[category]])+1,50),"N/A")</f>
        <v>Accessories&amp;Peripherals|Cables&amp;Accessories|Cables|</v>
      </c>
      <c r="G330" s="5">
        <v>349</v>
      </c>
      <c r="H330" s="5" t="str">
        <f t="shared" si="31"/>
        <v>Economy (201-500)</v>
      </c>
      <c r="I330" s="5">
        <v>999</v>
      </c>
      <c r="J330" s="5">
        <f>Table1[[#This Row],[actual_price]]-Table1[[#This Row],[discounted_price]]</f>
        <v>650</v>
      </c>
      <c r="K330" s="12">
        <f t="shared" si="32"/>
        <v>0.65065065065065064</v>
      </c>
      <c r="L330" s="13">
        <v>0.65</v>
      </c>
      <c r="M330" s="1" t="str">
        <f t="shared" si="33"/>
        <v>High (50-69%)</v>
      </c>
      <c r="N330">
        <v>4.3</v>
      </c>
      <c r="O330" t="str">
        <f>IF(Table1[[#This Row],[rating]]&gt;=4.5,"Excellent",IF(Table1[[#This Row],[rating]]&gt;=4,"Good",IF(Table1[[#This Row],[rating]]&gt;=3.5,"Average","Below Average")))</f>
        <v>Good</v>
      </c>
      <c r="P330" t="str">
        <f t="shared" si="34"/>
        <v>⭐⭐⭐⭐ Good</v>
      </c>
      <c r="Q330">
        <v>838</v>
      </c>
      <c r="R330" s="4" t="str">
        <f>IF(Table1[[#This Row],[rating_count]]&gt;=10000,"High Volume",IF(Table1[[#This Row],[rating_count]]&gt;=1000,"Medium Volume","Low Volume"))</f>
        <v>Low Volume</v>
      </c>
      <c r="S330" s="4" t="str">
        <f t="shared" si="35"/>
        <v>Yes</v>
      </c>
      <c r="T330" t="s">
        <v>2906</v>
      </c>
      <c r="U330" t="s">
        <v>2777</v>
      </c>
      <c r="V330" t="s">
        <v>2778</v>
      </c>
      <c r="W330" t="s">
        <v>2779</v>
      </c>
      <c r="X330" t="s">
        <v>2780</v>
      </c>
      <c r="Y330" t="s">
        <v>2781</v>
      </c>
      <c r="Z330" t="s">
        <v>2907</v>
      </c>
      <c r="AA330" t="s">
        <v>2908</v>
      </c>
    </row>
    <row r="331" spans="1:27" x14ac:dyDescent="0.3">
      <c r="A331" t="s">
        <v>2909</v>
      </c>
      <c r="B331" t="s">
        <v>2910</v>
      </c>
      <c r="C331" t="str">
        <f t="shared" si="30"/>
        <v>Airtel</v>
      </c>
      <c r="D331" t="s">
        <v>467</v>
      </c>
      <c r="E331" t="str">
        <f>IFERROR(LEFT(Table1[[#This Row],[category]],FIND("|",Table1[[#This Row],[category]])-1),Table1[[#This Row],[category]])</f>
        <v>Electronics</v>
      </c>
      <c r="F331" t="str">
        <f>IFERROR(MID(Table1[[#This Row],[category]],FIND("|",Table1[[#This Row],[category]])+1,50),"N/A")</f>
        <v>HomeTheater,TV&amp;Video|Accessories|RemoteControls</v>
      </c>
      <c r="G331" s="5">
        <v>197</v>
      </c>
      <c r="H331" s="5" t="str">
        <f t="shared" si="31"/>
        <v>Budget (≤200)</v>
      </c>
      <c r="I331" s="5">
        <v>499</v>
      </c>
      <c r="J331" s="5">
        <f>Table1[[#This Row],[actual_price]]-Table1[[#This Row],[discounted_price]]</f>
        <v>302</v>
      </c>
      <c r="K331" s="12">
        <f t="shared" si="32"/>
        <v>0.60521042084168342</v>
      </c>
      <c r="L331" s="13">
        <v>0.61</v>
      </c>
      <c r="M331" s="1" t="str">
        <f t="shared" si="33"/>
        <v>High (50-69%)</v>
      </c>
      <c r="N331">
        <v>3.8</v>
      </c>
      <c r="O331" t="str">
        <f>IF(Table1[[#This Row],[rating]]&gt;=4.5,"Excellent",IF(Table1[[#This Row],[rating]]&gt;=4,"Good",IF(Table1[[#This Row],[rating]]&gt;=3.5,"Average","Below Average")))</f>
        <v>Average</v>
      </c>
      <c r="P331" t="str">
        <f t="shared" si="34"/>
        <v>⭐⭐⭐ Average</v>
      </c>
      <c r="Q331">
        <v>136</v>
      </c>
      <c r="R331" s="4" t="str">
        <f>IF(Table1[[#This Row],[rating_count]]&gt;=10000,"High Volume",IF(Table1[[#This Row],[rating_count]]&gt;=1000,"Medium Volume","Low Volume"))</f>
        <v>Low Volume</v>
      </c>
      <c r="S331" s="4" t="str">
        <f t="shared" si="35"/>
        <v>No</v>
      </c>
      <c r="T331" t="s">
        <v>2911</v>
      </c>
      <c r="U331" t="s">
        <v>2912</v>
      </c>
      <c r="V331" t="s">
        <v>2913</v>
      </c>
      <c r="W331" t="s">
        <v>2914</v>
      </c>
      <c r="X331" t="s">
        <v>2915</v>
      </c>
      <c r="Y331" t="s">
        <v>2916</v>
      </c>
      <c r="Z331" t="s">
        <v>2917</v>
      </c>
      <c r="AA331" t="s">
        <v>2918</v>
      </c>
    </row>
    <row r="332" spans="1:27" x14ac:dyDescent="0.3">
      <c r="A332" t="s">
        <v>2919</v>
      </c>
      <c r="B332" t="s">
        <v>2920</v>
      </c>
      <c r="C332" t="str">
        <f t="shared" si="30"/>
        <v>Airtel</v>
      </c>
      <c r="D332" t="s">
        <v>1997</v>
      </c>
      <c r="E332" t="str">
        <f>IFERROR(LEFT(Table1[[#This Row],[category]],FIND("|",Table1[[#This Row],[category]])-1),Table1[[#This Row],[category]])</f>
        <v>Electronics</v>
      </c>
      <c r="F332" t="str">
        <f>IFERROR(MID(Table1[[#This Row],[category]],FIND("|",Table1[[#This Row],[category]])+1,50),"N/A")</f>
        <v>HomeTheater,TV&amp;Video|SatelliteEquipment|SatelliteR</v>
      </c>
      <c r="G332" s="5">
        <v>1299</v>
      </c>
      <c r="H332" s="5" t="str">
        <f t="shared" si="31"/>
        <v>Mid-Range (501-2000)</v>
      </c>
      <c r="I332" s="5">
        <v>2499</v>
      </c>
      <c r="J332" s="5">
        <f>Table1[[#This Row],[actual_price]]-Table1[[#This Row],[discounted_price]]</f>
        <v>1200</v>
      </c>
      <c r="K332" s="12">
        <f t="shared" si="32"/>
        <v>0.48019207683073228</v>
      </c>
      <c r="L332" s="13">
        <v>0.48</v>
      </c>
      <c r="M332" s="1" t="str">
        <f t="shared" si="33"/>
        <v>Moderate (25-49%)</v>
      </c>
      <c r="N332">
        <v>4.3</v>
      </c>
      <c r="O332" t="str">
        <f>IF(Table1[[#This Row],[rating]]&gt;=4.5,"Excellent",IF(Table1[[#This Row],[rating]]&gt;=4,"Good",IF(Table1[[#This Row],[rating]]&gt;=3.5,"Average","Below Average")))</f>
        <v>Good</v>
      </c>
      <c r="P332" t="str">
        <f t="shared" si="34"/>
        <v>⭐⭐⭐⭐ Good</v>
      </c>
      <c r="Q332">
        <v>301</v>
      </c>
      <c r="R332" s="4" t="str">
        <f>IF(Table1[[#This Row],[rating_count]]&gt;=10000,"High Volume",IF(Table1[[#This Row],[rating_count]]&gt;=1000,"Medium Volume","Low Volume"))</f>
        <v>Low Volume</v>
      </c>
      <c r="S332" s="4" t="str">
        <f t="shared" si="35"/>
        <v>No</v>
      </c>
      <c r="T332" t="s">
        <v>2921</v>
      </c>
      <c r="U332" t="s">
        <v>2922</v>
      </c>
      <c r="V332" t="s">
        <v>2923</v>
      </c>
      <c r="W332" t="s">
        <v>2924</v>
      </c>
      <c r="X332" t="s">
        <v>2925</v>
      </c>
      <c r="Y332" t="s">
        <v>2926</v>
      </c>
      <c r="Z332" t="s">
        <v>2927</v>
      </c>
      <c r="AA332" t="s">
        <v>2928</v>
      </c>
    </row>
    <row r="333" spans="1:27" x14ac:dyDescent="0.3">
      <c r="A333" t="s">
        <v>2929</v>
      </c>
      <c r="B333" t="s">
        <v>2930</v>
      </c>
      <c r="C333" t="str">
        <f t="shared" si="30"/>
        <v>ESR</v>
      </c>
      <c r="D333" t="s">
        <v>18</v>
      </c>
      <c r="E333" t="str">
        <f>IFERROR(LEFT(Table1[[#This Row],[category]],FIND("|",Table1[[#This Row],[category]])-1),Table1[[#This Row],[category]])</f>
        <v>Computers&amp;Accessories</v>
      </c>
      <c r="F333" t="str">
        <f>IFERROR(MID(Table1[[#This Row],[category]],FIND("|",Table1[[#This Row],[category]])+1,50),"N/A")</f>
        <v>Accessories&amp;Peripherals|Cables&amp;Accessories|Cables|</v>
      </c>
      <c r="G333" s="5">
        <v>1519</v>
      </c>
      <c r="H333" s="5" t="str">
        <f t="shared" si="31"/>
        <v>Mid-Range (501-2000)</v>
      </c>
      <c r="I333" s="5">
        <v>1899</v>
      </c>
      <c r="J333" s="5">
        <f>Table1[[#This Row],[actual_price]]-Table1[[#This Row],[discounted_price]]</f>
        <v>380</v>
      </c>
      <c r="K333" s="12">
        <f t="shared" si="32"/>
        <v>0.2001053185887309</v>
      </c>
      <c r="L333" s="13">
        <v>0.2</v>
      </c>
      <c r="M333" s="1" t="str">
        <f t="shared" si="33"/>
        <v>Minimal (0-24%)</v>
      </c>
      <c r="N333">
        <v>4.4000000000000004</v>
      </c>
      <c r="O333" t="str">
        <f>IF(Table1[[#This Row],[rating]]&gt;=4.5,"Excellent",IF(Table1[[#This Row],[rating]]&gt;=4,"Good",IF(Table1[[#This Row],[rating]]&gt;=3.5,"Average","Below Average")))</f>
        <v>Good</v>
      </c>
      <c r="P333" t="str">
        <f t="shared" si="34"/>
        <v>⭐⭐⭐⭐ Good</v>
      </c>
      <c r="Q333" s="2">
        <v>19763</v>
      </c>
      <c r="R333" s="4" t="str">
        <f>IF(Table1[[#This Row],[rating_count]]&gt;=10000,"High Volume",IF(Table1[[#This Row],[rating_count]]&gt;=1000,"Medium Volume","Low Volume"))</f>
        <v>High Volume</v>
      </c>
      <c r="S333" s="4" t="str">
        <f t="shared" si="35"/>
        <v>Yes</v>
      </c>
      <c r="T333" t="s">
        <v>2931</v>
      </c>
      <c r="U333" t="s">
        <v>2932</v>
      </c>
      <c r="V333" t="s">
        <v>2933</v>
      </c>
      <c r="W333" t="s">
        <v>2934</v>
      </c>
      <c r="X333" t="s">
        <v>2935</v>
      </c>
      <c r="Y333" t="s">
        <v>2936</v>
      </c>
      <c r="Z333" t="s">
        <v>2937</v>
      </c>
      <c r="AA333" t="s">
        <v>2938</v>
      </c>
    </row>
    <row r="334" spans="1:27" x14ac:dyDescent="0.3">
      <c r="A334" t="s">
        <v>2939</v>
      </c>
      <c r="B334" t="s">
        <v>2940</v>
      </c>
      <c r="C334" t="str">
        <f t="shared" si="30"/>
        <v>MI</v>
      </c>
      <c r="D334" t="s">
        <v>170</v>
      </c>
      <c r="E334" t="str">
        <f>IFERROR(LEFT(Table1[[#This Row],[category]],FIND("|",Table1[[#This Row],[category]])-1),Table1[[#This Row],[category]])</f>
        <v>Electronics</v>
      </c>
      <c r="F334" t="str">
        <f>IFERROR(MID(Table1[[#This Row],[category]],FIND("|",Table1[[#This Row],[category]])+1,50),"N/A")</f>
        <v>HomeTheater,TV&amp;Video|Televisions|SmartTelevisions</v>
      </c>
      <c r="G334" s="5">
        <v>46999</v>
      </c>
      <c r="H334" s="5" t="str">
        <f t="shared" si="31"/>
        <v>Premium (&gt;2000)</v>
      </c>
      <c r="I334" s="5">
        <v>69999</v>
      </c>
      <c r="J334" s="5">
        <f>Table1[[#This Row],[actual_price]]-Table1[[#This Row],[discounted_price]]</f>
        <v>23000</v>
      </c>
      <c r="K334" s="12">
        <f t="shared" si="32"/>
        <v>0.32857612251603596</v>
      </c>
      <c r="L334" s="13">
        <v>0.33</v>
      </c>
      <c r="M334" s="1" t="str">
        <f t="shared" si="33"/>
        <v>Moderate (25-49%)</v>
      </c>
      <c r="N334">
        <v>4.3</v>
      </c>
      <c r="O334" t="str">
        <f>IF(Table1[[#This Row],[rating]]&gt;=4.5,"Excellent",IF(Table1[[#This Row],[rating]]&gt;=4,"Good",IF(Table1[[#This Row],[rating]]&gt;=3.5,"Average","Below Average")))</f>
        <v>Good</v>
      </c>
      <c r="P334" t="str">
        <f t="shared" si="34"/>
        <v>⭐⭐⭐⭐ Good</v>
      </c>
      <c r="Q334" s="2">
        <v>21252</v>
      </c>
      <c r="R334" s="4" t="str">
        <f>IF(Table1[[#This Row],[rating_count]]&gt;=10000,"High Volume",IF(Table1[[#This Row],[rating_count]]&gt;=1000,"Medium Volume","Low Volume"))</f>
        <v>High Volume</v>
      </c>
      <c r="S334" s="4" t="str">
        <f t="shared" si="35"/>
        <v>Yes</v>
      </c>
      <c r="T334" t="s">
        <v>2941</v>
      </c>
      <c r="U334" t="s">
        <v>2942</v>
      </c>
      <c r="V334" t="s">
        <v>2943</v>
      </c>
      <c r="W334" t="s">
        <v>2944</v>
      </c>
      <c r="X334" t="s">
        <v>2945</v>
      </c>
      <c r="Y334" t="s">
        <v>2946</v>
      </c>
      <c r="Z334" t="s">
        <v>2947</v>
      </c>
      <c r="AA334" t="s">
        <v>2948</v>
      </c>
    </row>
    <row r="335" spans="1:27" x14ac:dyDescent="0.3">
      <c r="A335" t="s">
        <v>2949</v>
      </c>
      <c r="B335" t="s">
        <v>2950</v>
      </c>
      <c r="C335" t="str">
        <f t="shared" si="30"/>
        <v>Storite</v>
      </c>
      <c r="D335" t="s">
        <v>18</v>
      </c>
      <c r="E335" t="str">
        <f>IFERROR(LEFT(Table1[[#This Row],[category]],FIND("|",Table1[[#This Row],[category]])-1),Table1[[#This Row],[category]])</f>
        <v>Computers&amp;Accessories</v>
      </c>
      <c r="F335" t="str">
        <f>IFERROR(MID(Table1[[#This Row],[category]],FIND("|",Table1[[#This Row],[category]])+1,50),"N/A")</f>
        <v>Accessories&amp;Peripherals|Cables&amp;Accessories|Cables|</v>
      </c>
      <c r="G335" s="5">
        <v>299</v>
      </c>
      <c r="H335" s="5" t="str">
        <f t="shared" si="31"/>
        <v>Economy (201-500)</v>
      </c>
      <c r="I335" s="5">
        <v>799</v>
      </c>
      <c r="J335" s="5">
        <f>Table1[[#This Row],[actual_price]]-Table1[[#This Row],[discounted_price]]</f>
        <v>500</v>
      </c>
      <c r="K335" s="12">
        <f t="shared" si="32"/>
        <v>0.62578222778473092</v>
      </c>
      <c r="L335" s="13">
        <v>0.63</v>
      </c>
      <c r="M335" s="1" t="str">
        <f t="shared" si="33"/>
        <v>High (50-69%)</v>
      </c>
      <c r="N335">
        <v>4.3</v>
      </c>
      <c r="O335" t="str">
        <f>IF(Table1[[#This Row],[rating]]&gt;=4.5,"Excellent",IF(Table1[[#This Row],[rating]]&gt;=4,"Good",IF(Table1[[#This Row],[rating]]&gt;=3.5,"Average","Below Average")))</f>
        <v>Good</v>
      </c>
      <c r="P335" t="str">
        <f t="shared" si="34"/>
        <v>⭐⭐⭐⭐ Good</v>
      </c>
      <c r="Q335" s="2">
        <v>1902</v>
      </c>
      <c r="R335" s="4" t="str">
        <f>IF(Table1[[#This Row],[rating_count]]&gt;=10000,"High Volume",IF(Table1[[#This Row],[rating_count]]&gt;=1000,"Medium Volume","Low Volume"))</f>
        <v>Medium Volume</v>
      </c>
      <c r="S335" s="4" t="str">
        <f t="shared" si="35"/>
        <v>Yes</v>
      </c>
      <c r="T335" t="s">
        <v>2951</v>
      </c>
      <c r="U335" t="s">
        <v>2952</v>
      </c>
      <c r="V335" t="s">
        <v>2953</v>
      </c>
      <c r="W335" t="s">
        <v>2954</v>
      </c>
      <c r="X335" t="s">
        <v>2955</v>
      </c>
      <c r="Y335" t="s">
        <v>2956</v>
      </c>
      <c r="Z335" t="s">
        <v>2957</v>
      </c>
      <c r="AA335" t="s">
        <v>2958</v>
      </c>
    </row>
    <row r="336" spans="1:27" x14ac:dyDescent="0.3">
      <c r="A336" t="s">
        <v>2959</v>
      </c>
      <c r="B336" t="s">
        <v>2960</v>
      </c>
      <c r="C336" t="str">
        <f t="shared" si="30"/>
        <v>Fire-Boltt</v>
      </c>
      <c r="D336" t="s">
        <v>2961</v>
      </c>
      <c r="E336" t="str">
        <f>IFERROR(LEFT(Table1[[#This Row],[category]],FIND("|",Table1[[#This Row],[category]])-1),Table1[[#This Row],[category]])</f>
        <v>Electronics</v>
      </c>
      <c r="F336" t="str">
        <f>IFERROR(MID(Table1[[#This Row],[category]],FIND("|",Table1[[#This Row],[category]])+1,50),"N/A")</f>
        <v>WearableTechnology|SmartWatches</v>
      </c>
      <c r="G336" s="5">
        <v>1799</v>
      </c>
      <c r="H336" s="5" t="str">
        <f t="shared" si="31"/>
        <v>Mid-Range (501-2000)</v>
      </c>
      <c r="I336" s="5">
        <v>19999</v>
      </c>
      <c r="J336" s="5">
        <f>Table1[[#This Row],[actual_price]]-Table1[[#This Row],[discounted_price]]</f>
        <v>18200</v>
      </c>
      <c r="K336" s="12">
        <f t="shared" si="32"/>
        <v>0.91004550227511372</v>
      </c>
      <c r="L336" s="13">
        <v>0.91</v>
      </c>
      <c r="M336" s="1" t="str">
        <f t="shared" si="33"/>
        <v>Very High (70-100%)</v>
      </c>
      <c r="N336">
        <v>4.2</v>
      </c>
      <c r="O336" t="str">
        <f>IF(Table1[[#This Row],[rating]]&gt;=4.5,"Excellent",IF(Table1[[#This Row],[rating]]&gt;=4,"Good",IF(Table1[[#This Row],[rating]]&gt;=3.5,"Average","Below Average")))</f>
        <v>Good</v>
      </c>
      <c r="P336" t="str">
        <f t="shared" si="34"/>
        <v>⭐⭐⭐⭐ Good</v>
      </c>
      <c r="Q336" s="2">
        <v>13937</v>
      </c>
      <c r="R336" s="4" t="str">
        <f>IF(Table1[[#This Row],[rating_count]]&gt;=10000,"High Volume",IF(Table1[[#This Row],[rating_count]]&gt;=1000,"Medium Volume","Low Volume"))</f>
        <v>High Volume</v>
      </c>
      <c r="S336" s="4" t="str">
        <f t="shared" si="35"/>
        <v>Yes</v>
      </c>
      <c r="T336" t="s">
        <v>2962</v>
      </c>
      <c r="U336" t="s">
        <v>2963</v>
      </c>
      <c r="V336" t="s">
        <v>2964</v>
      </c>
      <c r="W336" t="s">
        <v>2965</v>
      </c>
      <c r="X336" t="s">
        <v>2966</v>
      </c>
      <c r="Y336" t="s">
        <v>2967</v>
      </c>
      <c r="Z336" t="s">
        <v>2968</v>
      </c>
      <c r="AA336" t="s">
        <v>2969</v>
      </c>
    </row>
    <row r="337" spans="1:27" x14ac:dyDescent="0.3">
      <c r="A337" t="s">
        <v>2970</v>
      </c>
      <c r="B337" t="s">
        <v>2971</v>
      </c>
      <c r="C337" t="str">
        <f t="shared" si="30"/>
        <v>Fire-Boltt</v>
      </c>
      <c r="D337" t="s">
        <v>2961</v>
      </c>
      <c r="E337" t="str">
        <f>IFERROR(LEFT(Table1[[#This Row],[category]],FIND("|",Table1[[#This Row],[category]])-1),Table1[[#This Row],[category]])</f>
        <v>Electronics</v>
      </c>
      <c r="F337" t="str">
        <f>IFERROR(MID(Table1[[#This Row],[category]],FIND("|",Table1[[#This Row],[category]])+1,50),"N/A")</f>
        <v>WearableTechnology|SmartWatches</v>
      </c>
      <c r="G337" s="5">
        <v>1998</v>
      </c>
      <c r="H337" s="5" t="str">
        <f t="shared" si="31"/>
        <v>Mid-Range (501-2000)</v>
      </c>
      <c r="I337" s="5">
        <v>9999</v>
      </c>
      <c r="J337" s="5">
        <f>Table1[[#This Row],[actual_price]]-Table1[[#This Row],[discounted_price]]</f>
        <v>8001</v>
      </c>
      <c r="K337" s="12">
        <f t="shared" si="32"/>
        <v>0.80018001800180016</v>
      </c>
      <c r="L337" s="13">
        <v>0.8</v>
      </c>
      <c r="M337" s="1" t="str">
        <f t="shared" si="33"/>
        <v>Very High (70-100%)</v>
      </c>
      <c r="N337">
        <v>4.3</v>
      </c>
      <c r="O337" t="str">
        <f>IF(Table1[[#This Row],[rating]]&gt;=4.5,"Excellent",IF(Table1[[#This Row],[rating]]&gt;=4,"Good",IF(Table1[[#This Row],[rating]]&gt;=3.5,"Average","Below Average")))</f>
        <v>Good</v>
      </c>
      <c r="P337" t="str">
        <f t="shared" si="34"/>
        <v>⭐⭐⭐⭐ Good</v>
      </c>
      <c r="Q337" s="2">
        <v>27696</v>
      </c>
      <c r="R337" s="4" t="str">
        <f>IF(Table1[[#This Row],[rating_count]]&gt;=10000,"High Volume",IF(Table1[[#This Row],[rating_count]]&gt;=1000,"Medium Volume","Low Volume"))</f>
        <v>High Volume</v>
      </c>
      <c r="S337" s="4" t="str">
        <f t="shared" si="35"/>
        <v>Yes</v>
      </c>
      <c r="T337" t="s">
        <v>2972</v>
      </c>
      <c r="U337" t="s">
        <v>2973</v>
      </c>
      <c r="V337" t="s">
        <v>2974</v>
      </c>
      <c r="W337" t="s">
        <v>2975</v>
      </c>
      <c r="X337" t="s">
        <v>2976</v>
      </c>
      <c r="Y337" t="s">
        <v>2977</v>
      </c>
      <c r="Z337" t="s">
        <v>2978</v>
      </c>
      <c r="AA337" t="s">
        <v>2979</v>
      </c>
    </row>
    <row r="338" spans="1:27" x14ac:dyDescent="0.3">
      <c r="A338" t="s">
        <v>2980</v>
      </c>
      <c r="B338" t="s">
        <v>2981</v>
      </c>
      <c r="C338" t="str">
        <f t="shared" si="30"/>
        <v>boAt</v>
      </c>
      <c r="D338" t="s">
        <v>2961</v>
      </c>
      <c r="E338" t="str">
        <f>IFERROR(LEFT(Table1[[#This Row],[category]],FIND("|",Table1[[#This Row],[category]])-1),Table1[[#This Row],[category]])</f>
        <v>Electronics</v>
      </c>
      <c r="F338" t="str">
        <f>IFERROR(MID(Table1[[#This Row],[category]],FIND("|",Table1[[#This Row],[category]])+1,50),"N/A")</f>
        <v>WearableTechnology|SmartWatches</v>
      </c>
      <c r="G338" s="5">
        <v>1999</v>
      </c>
      <c r="H338" s="5" t="str">
        <f t="shared" si="31"/>
        <v>Mid-Range (501-2000)</v>
      </c>
      <c r="I338" s="5">
        <v>7990</v>
      </c>
      <c r="J338" s="5">
        <f>Table1[[#This Row],[actual_price]]-Table1[[#This Row],[discounted_price]]</f>
        <v>5991</v>
      </c>
      <c r="K338" s="12">
        <f t="shared" si="32"/>
        <v>0.74981226533166456</v>
      </c>
      <c r="L338" s="13">
        <v>0.75</v>
      </c>
      <c r="M338" s="1" t="str">
        <f t="shared" si="33"/>
        <v>Very High (70-100%)</v>
      </c>
      <c r="N338">
        <v>3.8</v>
      </c>
      <c r="O338" t="str">
        <f>IF(Table1[[#This Row],[rating]]&gt;=4.5,"Excellent",IF(Table1[[#This Row],[rating]]&gt;=4,"Good",IF(Table1[[#This Row],[rating]]&gt;=3.5,"Average","Below Average")))</f>
        <v>Average</v>
      </c>
      <c r="P338" t="str">
        <f t="shared" si="34"/>
        <v>⭐⭐⭐ Average</v>
      </c>
      <c r="Q338" s="2">
        <v>17831</v>
      </c>
      <c r="R338" s="4" t="str">
        <f>IF(Table1[[#This Row],[rating_count]]&gt;=10000,"High Volume",IF(Table1[[#This Row],[rating_count]]&gt;=1000,"Medium Volume","Low Volume"))</f>
        <v>High Volume</v>
      </c>
      <c r="S338" s="4" t="str">
        <f t="shared" si="35"/>
        <v>Yes</v>
      </c>
      <c r="T338" t="s">
        <v>2982</v>
      </c>
      <c r="U338" t="s">
        <v>2983</v>
      </c>
      <c r="V338" t="s">
        <v>2984</v>
      </c>
      <c r="W338" t="s">
        <v>2985</v>
      </c>
      <c r="X338" t="s">
        <v>2986</v>
      </c>
      <c r="Y338" t="s">
        <v>2987</v>
      </c>
      <c r="Z338" t="s">
        <v>2988</v>
      </c>
      <c r="AA338" t="s">
        <v>2989</v>
      </c>
    </row>
    <row r="339" spans="1:27" x14ac:dyDescent="0.3">
      <c r="A339" t="s">
        <v>2990</v>
      </c>
      <c r="B339" t="s">
        <v>2991</v>
      </c>
      <c r="C339" t="str">
        <f t="shared" si="30"/>
        <v>MI</v>
      </c>
      <c r="D339" t="s">
        <v>2992</v>
      </c>
      <c r="E339" t="str">
        <f>IFERROR(LEFT(Table1[[#This Row],[category]],FIND("|",Table1[[#This Row],[category]])-1),Table1[[#This Row],[category]])</f>
        <v>Electronics</v>
      </c>
      <c r="F339" t="str">
        <f>IFERROR(MID(Table1[[#This Row],[category]],FIND("|",Table1[[#This Row],[category]])+1,50),"N/A")</f>
        <v>Mobiles&amp;Accessories|MobileAccessories|Chargers|Pow</v>
      </c>
      <c r="G339" s="5">
        <v>2049</v>
      </c>
      <c r="H339" s="5" t="str">
        <f t="shared" si="31"/>
        <v>Premium (&gt;2000)</v>
      </c>
      <c r="I339" s="5">
        <v>2199</v>
      </c>
      <c r="J339" s="5">
        <f>Table1[[#This Row],[actual_price]]-Table1[[#This Row],[discounted_price]]</f>
        <v>150</v>
      </c>
      <c r="K339" s="12">
        <f t="shared" si="32"/>
        <v>6.8212824010914053E-2</v>
      </c>
      <c r="L339" s="13">
        <v>7.0000000000000007E-2</v>
      </c>
      <c r="M339" s="1" t="str">
        <f t="shared" si="33"/>
        <v>Minimal (0-24%)</v>
      </c>
      <c r="N339">
        <v>4.3</v>
      </c>
      <c r="O339" t="str">
        <f>IF(Table1[[#This Row],[rating]]&gt;=4.5,"Excellent",IF(Table1[[#This Row],[rating]]&gt;=4,"Good",IF(Table1[[#This Row],[rating]]&gt;=3.5,"Average","Below Average")))</f>
        <v>Good</v>
      </c>
      <c r="P339" t="str">
        <f t="shared" si="34"/>
        <v>⭐⭐⭐⭐ Good</v>
      </c>
      <c r="Q339" s="2">
        <v>178912</v>
      </c>
      <c r="R339" s="4" t="str">
        <f>IF(Table1[[#This Row],[rating_count]]&gt;=10000,"High Volume",IF(Table1[[#This Row],[rating_count]]&gt;=1000,"Medium Volume","Low Volume"))</f>
        <v>High Volume</v>
      </c>
      <c r="S339" s="4" t="str">
        <f t="shared" si="35"/>
        <v>Yes</v>
      </c>
      <c r="T339" t="s">
        <v>2993</v>
      </c>
      <c r="U339" t="s">
        <v>2994</v>
      </c>
      <c r="V339" t="s">
        <v>2995</v>
      </c>
      <c r="W339" t="s">
        <v>2996</v>
      </c>
      <c r="X339" t="s">
        <v>2997</v>
      </c>
      <c r="Y339" t="s">
        <v>2998</v>
      </c>
      <c r="Z339" t="s">
        <v>2999</v>
      </c>
      <c r="AA339" t="s">
        <v>3000</v>
      </c>
    </row>
    <row r="340" spans="1:27" x14ac:dyDescent="0.3">
      <c r="A340" t="s">
        <v>3001</v>
      </c>
      <c r="B340" t="s">
        <v>3002</v>
      </c>
      <c r="C340" t="str">
        <f t="shared" si="30"/>
        <v>Redmi</v>
      </c>
      <c r="D340" t="s">
        <v>3003</v>
      </c>
      <c r="E340" t="str">
        <f>IFERROR(LEFT(Table1[[#This Row],[category]],FIND("|",Table1[[#This Row],[category]])-1),Table1[[#This Row],[category]])</f>
        <v>Electronics</v>
      </c>
      <c r="F340" t="str">
        <f>IFERROR(MID(Table1[[#This Row],[category]],FIND("|",Table1[[#This Row],[category]])+1,50),"N/A")</f>
        <v>Mobiles&amp;Accessories|Smartphones&amp;BasicMobiles|Smart</v>
      </c>
      <c r="G340" s="5">
        <v>6499</v>
      </c>
      <c r="H340" s="5" t="str">
        <f t="shared" si="31"/>
        <v>Premium (&gt;2000)</v>
      </c>
      <c r="I340" s="5">
        <v>8999</v>
      </c>
      <c r="J340" s="5">
        <f>Table1[[#This Row],[actual_price]]-Table1[[#This Row],[discounted_price]]</f>
        <v>2500</v>
      </c>
      <c r="K340" s="12">
        <f t="shared" si="32"/>
        <v>0.27780864540504502</v>
      </c>
      <c r="L340" s="13">
        <v>0.28000000000000003</v>
      </c>
      <c r="M340" s="1" t="str">
        <f t="shared" si="33"/>
        <v>Moderate (25-49%)</v>
      </c>
      <c r="N340">
        <v>4</v>
      </c>
      <c r="O340" t="str">
        <f>IF(Table1[[#This Row],[rating]]&gt;=4.5,"Excellent",IF(Table1[[#This Row],[rating]]&gt;=4,"Good",IF(Table1[[#This Row],[rating]]&gt;=3.5,"Average","Below Average")))</f>
        <v>Good</v>
      </c>
      <c r="P340" t="str">
        <f t="shared" si="34"/>
        <v>⭐⭐⭐⭐ Good</v>
      </c>
      <c r="Q340" s="2">
        <v>7807</v>
      </c>
      <c r="R340" s="4" t="str">
        <f>IF(Table1[[#This Row],[rating_count]]&gt;=10000,"High Volume",IF(Table1[[#This Row],[rating_count]]&gt;=1000,"Medium Volume","Low Volume"))</f>
        <v>Medium Volume</v>
      </c>
      <c r="S340" s="4" t="str">
        <f t="shared" si="35"/>
        <v>Yes</v>
      </c>
      <c r="T340" t="s">
        <v>3004</v>
      </c>
      <c r="U340" t="s">
        <v>3005</v>
      </c>
      <c r="V340" t="s">
        <v>3006</v>
      </c>
      <c r="W340" t="s">
        <v>3007</v>
      </c>
      <c r="X340" t="s">
        <v>3008</v>
      </c>
      <c r="Y340" t="s">
        <v>3009</v>
      </c>
      <c r="Z340" t="s">
        <v>3010</v>
      </c>
      <c r="AA340" t="s">
        <v>3011</v>
      </c>
    </row>
    <row r="341" spans="1:27" x14ac:dyDescent="0.3">
      <c r="A341" t="s">
        <v>3012</v>
      </c>
      <c r="B341" t="s">
        <v>3013</v>
      </c>
      <c r="C341" t="str">
        <f t="shared" si="30"/>
        <v>OnePlus</v>
      </c>
      <c r="D341" t="s">
        <v>3003</v>
      </c>
      <c r="E341" t="str">
        <f>IFERROR(LEFT(Table1[[#This Row],[category]],FIND("|",Table1[[#This Row],[category]])-1),Table1[[#This Row],[category]])</f>
        <v>Electronics</v>
      </c>
      <c r="F341" t="str">
        <f>IFERROR(MID(Table1[[#This Row],[category]],FIND("|",Table1[[#This Row],[category]])+1,50),"N/A")</f>
        <v>Mobiles&amp;Accessories|Smartphones&amp;BasicMobiles|Smart</v>
      </c>
      <c r="G341" s="5">
        <v>28999</v>
      </c>
      <c r="H341" s="5" t="str">
        <f t="shared" si="31"/>
        <v>Premium (&gt;2000)</v>
      </c>
      <c r="I341" s="5">
        <v>28999</v>
      </c>
      <c r="J341" s="5">
        <f>Table1[[#This Row],[actual_price]]-Table1[[#This Row],[discounted_price]]</f>
        <v>0</v>
      </c>
      <c r="K341" s="12">
        <f t="shared" si="32"/>
        <v>0</v>
      </c>
      <c r="L341" s="13">
        <v>0</v>
      </c>
      <c r="M341" s="1" t="str">
        <f t="shared" si="33"/>
        <v>Minimal (0-24%)</v>
      </c>
      <c r="N341">
        <v>4.3</v>
      </c>
      <c r="O341" t="str">
        <f>IF(Table1[[#This Row],[rating]]&gt;=4.5,"Excellent",IF(Table1[[#This Row],[rating]]&gt;=4,"Good",IF(Table1[[#This Row],[rating]]&gt;=3.5,"Average","Below Average")))</f>
        <v>Good</v>
      </c>
      <c r="P341" t="str">
        <f t="shared" si="34"/>
        <v>⭐⭐⭐⭐ Good</v>
      </c>
      <c r="Q341" s="2">
        <v>17415</v>
      </c>
      <c r="R341" s="4" t="str">
        <f>IF(Table1[[#This Row],[rating_count]]&gt;=10000,"High Volume",IF(Table1[[#This Row],[rating_count]]&gt;=1000,"Medium Volume","Low Volume"))</f>
        <v>High Volume</v>
      </c>
      <c r="S341" s="4" t="str">
        <f t="shared" si="35"/>
        <v>Yes</v>
      </c>
      <c r="T341" t="s">
        <v>3014</v>
      </c>
      <c r="U341" t="s">
        <v>3015</v>
      </c>
      <c r="V341" t="s">
        <v>3016</v>
      </c>
      <c r="W341" t="s">
        <v>3017</v>
      </c>
      <c r="X341" t="s">
        <v>3018</v>
      </c>
      <c r="Y341" t="s">
        <v>3019</v>
      </c>
      <c r="Z341" t="s">
        <v>3020</v>
      </c>
      <c r="AA341" t="s">
        <v>3021</v>
      </c>
    </row>
    <row r="342" spans="1:27" x14ac:dyDescent="0.3">
      <c r="A342" t="s">
        <v>3022</v>
      </c>
      <c r="B342" t="s">
        <v>3023</v>
      </c>
      <c r="C342" t="str">
        <f t="shared" si="30"/>
        <v>OnePlus</v>
      </c>
      <c r="D342" t="s">
        <v>3003</v>
      </c>
      <c r="E342" t="str">
        <f>IFERROR(LEFT(Table1[[#This Row],[category]],FIND("|",Table1[[#This Row],[category]])-1),Table1[[#This Row],[category]])</f>
        <v>Electronics</v>
      </c>
      <c r="F342" t="str">
        <f>IFERROR(MID(Table1[[#This Row],[category]],FIND("|",Table1[[#This Row],[category]])+1,50),"N/A")</f>
        <v>Mobiles&amp;Accessories|Smartphones&amp;BasicMobiles|Smart</v>
      </c>
      <c r="G342" s="5">
        <v>28999</v>
      </c>
      <c r="H342" s="5" t="str">
        <f t="shared" si="31"/>
        <v>Premium (&gt;2000)</v>
      </c>
      <c r="I342" s="5">
        <v>28999</v>
      </c>
      <c r="J342" s="5">
        <f>Table1[[#This Row],[actual_price]]-Table1[[#This Row],[discounted_price]]</f>
        <v>0</v>
      </c>
      <c r="K342" s="12">
        <f t="shared" si="32"/>
        <v>0</v>
      </c>
      <c r="L342" s="13">
        <v>0</v>
      </c>
      <c r="M342" s="1" t="str">
        <f t="shared" si="33"/>
        <v>Minimal (0-24%)</v>
      </c>
      <c r="N342">
        <v>4.3</v>
      </c>
      <c r="O342" t="str">
        <f>IF(Table1[[#This Row],[rating]]&gt;=4.5,"Excellent",IF(Table1[[#This Row],[rating]]&gt;=4,"Good",IF(Table1[[#This Row],[rating]]&gt;=3.5,"Average","Below Average")))</f>
        <v>Good</v>
      </c>
      <c r="P342" t="str">
        <f t="shared" si="34"/>
        <v>⭐⭐⭐⭐ Good</v>
      </c>
      <c r="Q342" s="2">
        <v>17415</v>
      </c>
      <c r="R342" s="4" t="str">
        <f>IF(Table1[[#This Row],[rating_count]]&gt;=10000,"High Volume",IF(Table1[[#This Row],[rating_count]]&gt;=1000,"Medium Volume","Low Volume"))</f>
        <v>High Volume</v>
      </c>
      <c r="S342" s="4" t="str">
        <f t="shared" si="35"/>
        <v>Yes</v>
      </c>
      <c r="T342" t="s">
        <v>3024</v>
      </c>
      <c r="U342" t="s">
        <v>3015</v>
      </c>
      <c r="V342" t="s">
        <v>3016</v>
      </c>
      <c r="W342" t="s">
        <v>3017</v>
      </c>
      <c r="X342" t="s">
        <v>3018</v>
      </c>
      <c r="Y342" t="s">
        <v>3019</v>
      </c>
      <c r="Z342" t="s">
        <v>3025</v>
      </c>
      <c r="AA342" t="s">
        <v>3026</v>
      </c>
    </row>
    <row r="343" spans="1:27" x14ac:dyDescent="0.3">
      <c r="A343" t="s">
        <v>3027</v>
      </c>
      <c r="B343" t="s">
        <v>3028</v>
      </c>
      <c r="C343" t="str">
        <f t="shared" si="30"/>
        <v>Redmi</v>
      </c>
      <c r="D343" t="s">
        <v>3003</v>
      </c>
      <c r="E343" t="str">
        <f>IFERROR(LEFT(Table1[[#This Row],[category]],FIND("|",Table1[[#This Row],[category]])-1),Table1[[#This Row],[category]])</f>
        <v>Electronics</v>
      </c>
      <c r="F343" t="str">
        <f>IFERROR(MID(Table1[[#This Row],[category]],FIND("|",Table1[[#This Row],[category]])+1,50),"N/A")</f>
        <v>Mobiles&amp;Accessories|Smartphones&amp;BasicMobiles|Smart</v>
      </c>
      <c r="G343" s="5">
        <v>6499</v>
      </c>
      <c r="H343" s="5" t="str">
        <f t="shared" si="31"/>
        <v>Premium (&gt;2000)</v>
      </c>
      <c r="I343" s="5">
        <v>8999</v>
      </c>
      <c r="J343" s="5">
        <f>Table1[[#This Row],[actual_price]]-Table1[[#This Row],[discounted_price]]</f>
        <v>2500</v>
      </c>
      <c r="K343" s="12">
        <f t="shared" si="32"/>
        <v>0.27780864540504502</v>
      </c>
      <c r="L343" s="13">
        <v>0.28000000000000003</v>
      </c>
      <c r="M343" s="1" t="str">
        <f t="shared" si="33"/>
        <v>Moderate (25-49%)</v>
      </c>
      <c r="N343">
        <v>4</v>
      </c>
      <c r="O343" t="str">
        <f>IF(Table1[[#This Row],[rating]]&gt;=4.5,"Excellent",IF(Table1[[#This Row],[rating]]&gt;=4,"Good",IF(Table1[[#This Row],[rating]]&gt;=3.5,"Average","Below Average")))</f>
        <v>Good</v>
      </c>
      <c r="P343" t="str">
        <f t="shared" si="34"/>
        <v>⭐⭐⭐⭐ Good</v>
      </c>
      <c r="Q343" s="2">
        <v>7807</v>
      </c>
      <c r="R343" s="4" t="str">
        <f>IF(Table1[[#This Row],[rating_count]]&gt;=10000,"High Volume",IF(Table1[[#This Row],[rating_count]]&gt;=1000,"Medium Volume","Low Volume"))</f>
        <v>Medium Volume</v>
      </c>
      <c r="S343" s="4" t="str">
        <f t="shared" si="35"/>
        <v>Yes</v>
      </c>
      <c r="T343" t="s">
        <v>3004</v>
      </c>
      <c r="U343" t="s">
        <v>3005</v>
      </c>
      <c r="V343" t="s">
        <v>3006</v>
      </c>
      <c r="W343" t="s">
        <v>3007</v>
      </c>
      <c r="X343" t="s">
        <v>3008</v>
      </c>
      <c r="Y343" t="s">
        <v>3009</v>
      </c>
      <c r="Z343" t="s">
        <v>3029</v>
      </c>
      <c r="AA343" t="s">
        <v>3030</v>
      </c>
    </row>
    <row r="344" spans="1:27" x14ac:dyDescent="0.3">
      <c r="A344" t="s">
        <v>3031</v>
      </c>
      <c r="B344" t="s">
        <v>3032</v>
      </c>
      <c r="C344" t="str">
        <f t="shared" si="30"/>
        <v>Redmi</v>
      </c>
      <c r="D344" t="s">
        <v>3003</v>
      </c>
      <c r="E344" t="str">
        <f>IFERROR(LEFT(Table1[[#This Row],[category]],FIND("|",Table1[[#This Row],[category]])-1),Table1[[#This Row],[category]])</f>
        <v>Electronics</v>
      </c>
      <c r="F344" t="str">
        <f>IFERROR(MID(Table1[[#This Row],[category]],FIND("|",Table1[[#This Row],[category]])+1,50),"N/A")</f>
        <v>Mobiles&amp;Accessories|Smartphones&amp;BasicMobiles|Smart</v>
      </c>
      <c r="G344" s="5">
        <v>6499</v>
      </c>
      <c r="H344" s="5" t="str">
        <f t="shared" si="31"/>
        <v>Premium (&gt;2000)</v>
      </c>
      <c r="I344" s="5">
        <v>8999</v>
      </c>
      <c r="J344" s="5">
        <f>Table1[[#This Row],[actual_price]]-Table1[[#This Row],[discounted_price]]</f>
        <v>2500</v>
      </c>
      <c r="K344" s="12">
        <f t="shared" si="32"/>
        <v>0.27780864540504502</v>
      </c>
      <c r="L344" s="13">
        <v>0.28000000000000003</v>
      </c>
      <c r="M344" s="1" t="str">
        <f t="shared" si="33"/>
        <v>Moderate (25-49%)</v>
      </c>
      <c r="N344">
        <v>4</v>
      </c>
      <c r="O344" t="str">
        <f>IF(Table1[[#This Row],[rating]]&gt;=4.5,"Excellent",IF(Table1[[#This Row],[rating]]&gt;=4,"Good",IF(Table1[[#This Row],[rating]]&gt;=3.5,"Average","Below Average")))</f>
        <v>Good</v>
      </c>
      <c r="P344" t="str">
        <f t="shared" si="34"/>
        <v>⭐⭐⭐⭐ Good</v>
      </c>
      <c r="Q344" s="2">
        <v>7807</v>
      </c>
      <c r="R344" s="4" t="str">
        <f>IF(Table1[[#This Row],[rating_count]]&gt;=10000,"High Volume",IF(Table1[[#This Row],[rating_count]]&gt;=1000,"Medium Volume","Low Volume"))</f>
        <v>Medium Volume</v>
      </c>
      <c r="S344" s="4" t="str">
        <f t="shared" si="35"/>
        <v>Yes</v>
      </c>
      <c r="T344" t="s">
        <v>3004</v>
      </c>
      <c r="U344" t="s">
        <v>3005</v>
      </c>
      <c r="V344" t="s">
        <v>3006</v>
      </c>
      <c r="W344" t="s">
        <v>3007</v>
      </c>
      <c r="X344" t="s">
        <v>3008</v>
      </c>
      <c r="Y344" t="s">
        <v>3009</v>
      </c>
      <c r="Z344" t="s">
        <v>3033</v>
      </c>
      <c r="AA344" t="s">
        <v>3034</v>
      </c>
    </row>
    <row r="345" spans="1:27" x14ac:dyDescent="0.3">
      <c r="A345" t="s">
        <v>3035</v>
      </c>
      <c r="B345" t="s">
        <v>3036</v>
      </c>
      <c r="C345" t="str">
        <f t="shared" si="30"/>
        <v>SanDisk</v>
      </c>
      <c r="D345" t="s">
        <v>3037</v>
      </c>
      <c r="E345" t="str">
        <f>IFERROR(LEFT(Table1[[#This Row],[category]],FIND("|",Table1[[#This Row],[category]])-1),Table1[[#This Row],[category]])</f>
        <v>Electronics</v>
      </c>
      <c r="F345" t="str">
        <f>IFERROR(MID(Table1[[#This Row],[category]],FIND("|",Table1[[#This Row],[category]])+1,50),"N/A")</f>
        <v>Accessories|MemoryCards|MicroSD</v>
      </c>
      <c r="G345" s="5">
        <v>569</v>
      </c>
      <c r="H345" s="5" t="str">
        <f t="shared" si="31"/>
        <v>Mid-Range (501-2000)</v>
      </c>
      <c r="I345" s="5">
        <v>1000</v>
      </c>
      <c r="J345" s="5">
        <f>Table1[[#This Row],[actual_price]]-Table1[[#This Row],[discounted_price]]</f>
        <v>431</v>
      </c>
      <c r="K345" s="12">
        <f t="shared" si="32"/>
        <v>0.43099999999999999</v>
      </c>
      <c r="L345" s="13">
        <v>0.43</v>
      </c>
      <c r="M345" s="1" t="str">
        <f t="shared" si="33"/>
        <v>Moderate (25-49%)</v>
      </c>
      <c r="N345">
        <v>4.4000000000000004</v>
      </c>
      <c r="O345" t="str">
        <f>IF(Table1[[#This Row],[rating]]&gt;=4.5,"Excellent",IF(Table1[[#This Row],[rating]]&gt;=4,"Good",IF(Table1[[#This Row],[rating]]&gt;=3.5,"Average","Below Average")))</f>
        <v>Good</v>
      </c>
      <c r="P345" t="str">
        <f t="shared" si="34"/>
        <v>⭐⭐⭐⭐ Good</v>
      </c>
      <c r="Q345" s="2">
        <v>67259</v>
      </c>
      <c r="R345" s="4" t="str">
        <f>IF(Table1[[#This Row],[rating_count]]&gt;=10000,"High Volume",IF(Table1[[#This Row],[rating_count]]&gt;=1000,"Medium Volume","Low Volume"))</f>
        <v>High Volume</v>
      </c>
      <c r="S345" s="4" t="str">
        <f t="shared" si="35"/>
        <v>Yes</v>
      </c>
      <c r="T345" t="s">
        <v>3038</v>
      </c>
      <c r="U345" t="s">
        <v>3039</v>
      </c>
      <c r="V345" t="s">
        <v>3040</v>
      </c>
      <c r="W345" t="s">
        <v>3041</v>
      </c>
      <c r="X345" t="s">
        <v>3042</v>
      </c>
      <c r="Y345" t="s">
        <v>3043</v>
      </c>
      <c r="Z345" t="s">
        <v>3044</v>
      </c>
      <c r="AA345" t="s">
        <v>3045</v>
      </c>
    </row>
    <row r="346" spans="1:27" x14ac:dyDescent="0.3">
      <c r="A346" t="s">
        <v>3046</v>
      </c>
      <c r="B346" t="s">
        <v>3047</v>
      </c>
      <c r="C346" t="str">
        <f t="shared" si="30"/>
        <v>Noise</v>
      </c>
      <c r="D346" t="s">
        <v>2961</v>
      </c>
      <c r="E346" t="str">
        <f>IFERROR(LEFT(Table1[[#This Row],[category]],FIND("|",Table1[[#This Row],[category]])-1),Table1[[#This Row],[category]])</f>
        <v>Electronics</v>
      </c>
      <c r="F346" t="str">
        <f>IFERROR(MID(Table1[[#This Row],[category]],FIND("|",Table1[[#This Row],[category]])+1,50),"N/A")</f>
        <v>WearableTechnology|SmartWatches</v>
      </c>
      <c r="G346" s="5">
        <v>1898</v>
      </c>
      <c r="H346" s="5" t="str">
        <f t="shared" si="31"/>
        <v>Mid-Range (501-2000)</v>
      </c>
      <c r="I346" s="5">
        <v>4999</v>
      </c>
      <c r="J346" s="5">
        <f>Table1[[#This Row],[actual_price]]-Table1[[#This Row],[discounted_price]]</f>
        <v>3101</v>
      </c>
      <c r="K346" s="12">
        <f t="shared" si="32"/>
        <v>0.62032406481296254</v>
      </c>
      <c r="L346" s="13">
        <v>0.62</v>
      </c>
      <c r="M346" s="1" t="str">
        <f t="shared" si="33"/>
        <v>High (50-69%)</v>
      </c>
      <c r="N346">
        <v>4.0999999999999996</v>
      </c>
      <c r="O346" t="str">
        <f>IF(Table1[[#This Row],[rating]]&gt;=4.5,"Excellent",IF(Table1[[#This Row],[rating]]&gt;=4,"Good",IF(Table1[[#This Row],[rating]]&gt;=3.5,"Average","Below Average")))</f>
        <v>Good</v>
      </c>
      <c r="P346" t="str">
        <f t="shared" si="34"/>
        <v>⭐⭐⭐⭐ Good</v>
      </c>
      <c r="Q346" s="2">
        <v>10689</v>
      </c>
      <c r="R346" s="4" t="str">
        <f>IF(Table1[[#This Row],[rating_count]]&gt;=10000,"High Volume",IF(Table1[[#This Row],[rating_count]]&gt;=1000,"Medium Volume","Low Volume"))</f>
        <v>High Volume</v>
      </c>
      <c r="S346" s="4" t="str">
        <f t="shared" si="35"/>
        <v>Yes</v>
      </c>
      <c r="T346" t="s">
        <v>3048</v>
      </c>
      <c r="U346" t="s">
        <v>3049</v>
      </c>
      <c r="V346" t="s">
        <v>3050</v>
      </c>
      <c r="W346" t="s">
        <v>3051</v>
      </c>
      <c r="X346" t="s">
        <v>3052</v>
      </c>
      <c r="Y346" t="s">
        <v>3053</v>
      </c>
      <c r="Z346" t="s">
        <v>3054</v>
      </c>
      <c r="AA346" t="s">
        <v>3055</v>
      </c>
    </row>
    <row r="347" spans="1:27" x14ac:dyDescent="0.3">
      <c r="A347" t="s">
        <v>3056</v>
      </c>
      <c r="B347" t="s">
        <v>3057</v>
      </c>
      <c r="C347" t="str">
        <f t="shared" si="30"/>
        <v>Nokia</v>
      </c>
      <c r="D347" t="s">
        <v>3058</v>
      </c>
      <c r="E347" t="str">
        <f>IFERROR(LEFT(Table1[[#This Row],[category]],FIND("|",Table1[[#This Row],[category]])-1),Table1[[#This Row],[category]])</f>
        <v>Electronics</v>
      </c>
      <c r="F347" t="str">
        <f>IFERROR(MID(Table1[[#This Row],[category]],FIND("|",Table1[[#This Row],[category]])+1,50),"N/A")</f>
        <v>Mobiles&amp;Accessories|Smartphones&amp;BasicMobiles|Basic</v>
      </c>
      <c r="G347" s="5">
        <v>1299</v>
      </c>
      <c r="H347" s="5" t="str">
        <f t="shared" si="31"/>
        <v>Mid-Range (501-2000)</v>
      </c>
      <c r="I347" s="5">
        <v>1599</v>
      </c>
      <c r="J347" s="5">
        <f>Table1[[#This Row],[actual_price]]-Table1[[#This Row],[discounted_price]]</f>
        <v>300</v>
      </c>
      <c r="K347" s="12">
        <f t="shared" si="32"/>
        <v>0.18761726078799248</v>
      </c>
      <c r="L347" s="13">
        <v>0.19</v>
      </c>
      <c r="M347" s="1" t="str">
        <f t="shared" si="33"/>
        <v>Minimal (0-24%)</v>
      </c>
      <c r="N347">
        <v>4</v>
      </c>
      <c r="O347" t="str">
        <f>IF(Table1[[#This Row],[rating]]&gt;=4.5,"Excellent",IF(Table1[[#This Row],[rating]]&gt;=4,"Good",IF(Table1[[#This Row],[rating]]&gt;=3.5,"Average","Below Average")))</f>
        <v>Good</v>
      </c>
      <c r="P347" t="str">
        <f t="shared" si="34"/>
        <v>⭐⭐⭐⭐ Good</v>
      </c>
      <c r="Q347" s="2">
        <v>128311</v>
      </c>
      <c r="R347" s="4" t="str">
        <f>IF(Table1[[#This Row],[rating_count]]&gt;=10000,"High Volume",IF(Table1[[#This Row],[rating_count]]&gt;=1000,"Medium Volume","Low Volume"))</f>
        <v>High Volume</v>
      </c>
      <c r="S347" s="4" t="str">
        <f t="shared" si="35"/>
        <v>Yes</v>
      </c>
      <c r="T347" t="s">
        <v>3059</v>
      </c>
      <c r="U347" t="s">
        <v>3060</v>
      </c>
      <c r="V347" t="s">
        <v>3061</v>
      </c>
      <c r="W347" t="s">
        <v>3062</v>
      </c>
      <c r="X347" t="s">
        <v>3063</v>
      </c>
      <c r="Y347" t="s">
        <v>3064</v>
      </c>
      <c r="Z347" t="s">
        <v>3065</v>
      </c>
      <c r="AA347" t="s">
        <v>3066</v>
      </c>
    </row>
    <row r="348" spans="1:27" x14ac:dyDescent="0.3">
      <c r="A348" t="s">
        <v>3067</v>
      </c>
      <c r="B348" t="s">
        <v>3068</v>
      </c>
      <c r="C348" t="str">
        <f t="shared" si="30"/>
        <v>boAt</v>
      </c>
      <c r="D348" t="s">
        <v>2961</v>
      </c>
      <c r="E348" t="str">
        <f>IFERROR(LEFT(Table1[[#This Row],[category]],FIND("|",Table1[[#This Row],[category]])-1),Table1[[#This Row],[category]])</f>
        <v>Electronics</v>
      </c>
      <c r="F348" t="str">
        <f>IFERROR(MID(Table1[[#This Row],[category]],FIND("|",Table1[[#This Row],[category]])+1,50),"N/A")</f>
        <v>WearableTechnology|SmartWatches</v>
      </c>
      <c r="G348" s="5">
        <v>1499</v>
      </c>
      <c r="H348" s="5" t="str">
        <f t="shared" si="31"/>
        <v>Mid-Range (501-2000)</v>
      </c>
      <c r="I348" s="5">
        <v>6990</v>
      </c>
      <c r="J348" s="5">
        <f>Table1[[#This Row],[actual_price]]-Table1[[#This Row],[discounted_price]]</f>
        <v>5491</v>
      </c>
      <c r="K348" s="12">
        <f t="shared" si="32"/>
        <v>0.78555078683834045</v>
      </c>
      <c r="L348" s="13">
        <v>0.79</v>
      </c>
      <c r="M348" s="1" t="str">
        <f t="shared" si="33"/>
        <v>Very High (70-100%)</v>
      </c>
      <c r="N348">
        <v>3.9</v>
      </c>
      <c r="O348" t="str">
        <f>IF(Table1[[#This Row],[rating]]&gt;=4.5,"Excellent",IF(Table1[[#This Row],[rating]]&gt;=4,"Good",IF(Table1[[#This Row],[rating]]&gt;=3.5,"Average","Below Average")))</f>
        <v>Average</v>
      </c>
      <c r="P348" t="str">
        <f t="shared" si="34"/>
        <v>⭐⭐⭐ Average</v>
      </c>
      <c r="Q348" s="2">
        <v>21796</v>
      </c>
      <c r="R348" s="4" t="str">
        <f>IF(Table1[[#This Row],[rating_count]]&gt;=10000,"High Volume",IF(Table1[[#This Row],[rating_count]]&gt;=1000,"Medium Volume","Low Volume"))</f>
        <v>High Volume</v>
      </c>
      <c r="S348" s="4" t="str">
        <f t="shared" si="35"/>
        <v>Yes</v>
      </c>
      <c r="T348" t="s">
        <v>3069</v>
      </c>
      <c r="U348" t="s">
        <v>3070</v>
      </c>
      <c r="V348" t="s">
        <v>3071</v>
      </c>
      <c r="W348" t="s">
        <v>3072</v>
      </c>
      <c r="X348" t="s">
        <v>3073</v>
      </c>
      <c r="Y348" t="s">
        <v>3074</v>
      </c>
      <c r="Z348" t="s">
        <v>3075</v>
      </c>
      <c r="AA348" t="s">
        <v>3076</v>
      </c>
    </row>
    <row r="349" spans="1:27" x14ac:dyDescent="0.3">
      <c r="A349" t="s">
        <v>3077</v>
      </c>
      <c r="B349" t="s">
        <v>3078</v>
      </c>
      <c r="C349" t="str">
        <f t="shared" si="30"/>
        <v>JBL</v>
      </c>
      <c r="D349" t="s">
        <v>3079</v>
      </c>
      <c r="E349" t="str">
        <f>IFERROR(LEFT(Table1[[#This Row],[category]],FIND("|",Table1[[#This Row],[category]])-1),Table1[[#This Row],[category]])</f>
        <v>Electronics</v>
      </c>
      <c r="F349" t="str">
        <f>IFERROR(MID(Table1[[#This Row],[category]],FIND("|",Table1[[#This Row],[category]])+1,50),"N/A")</f>
        <v>Headphones,Earbuds&amp;Accessories|Headphones|In-Ear</v>
      </c>
      <c r="G349" s="5">
        <v>599</v>
      </c>
      <c r="H349" s="5" t="str">
        <f t="shared" si="31"/>
        <v>Mid-Range (501-2000)</v>
      </c>
      <c r="I349" s="5">
        <v>999</v>
      </c>
      <c r="J349" s="5">
        <f>Table1[[#This Row],[actual_price]]-Table1[[#This Row],[discounted_price]]</f>
        <v>400</v>
      </c>
      <c r="K349" s="12">
        <f t="shared" si="32"/>
        <v>0.40040040040040042</v>
      </c>
      <c r="L349" s="13">
        <v>0.4</v>
      </c>
      <c r="M349" s="1" t="str">
        <f t="shared" si="33"/>
        <v>Moderate (25-49%)</v>
      </c>
      <c r="N349">
        <v>4.0999999999999996</v>
      </c>
      <c r="O349" t="str">
        <f>IF(Table1[[#This Row],[rating]]&gt;=4.5,"Excellent",IF(Table1[[#This Row],[rating]]&gt;=4,"Good",IF(Table1[[#This Row],[rating]]&gt;=3.5,"Average","Below Average")))</f>
        <v>Good</v>
      </c>
      <c r="P349" t="str">
        <f t="shared" si="34"/>
        <v>⭐⭐⭐⭐ Good</v>
      </c>
      <c r="Q349" s="2">
        <v>192590</v>
      </c>
      <c r="R349" s="4" t="str">
        <f>IF(Table1[[#This Row],[rating_count]]&gt;=10000,"High Volume",IF(Table1[[#This Row],[rating_count]]&gt;=1000,"Medium Volume","Low Volume"))</f>
        <v>High Volume</v>
      </c>
      <c r="S349" s="4" t="str">
        <f t="shared" si="35"/>
        <v>Yes</v>
      </c>
      <c r="T349" t="s">
        <v>3080</v>
      </c>
      <c r="U349" t="s">
        <v>3081</v>
      </c>
      <c r="V349" t="s">
        <v>3082</v>
      </c>
      <c r="W349" t="s">
        <v>3083</v>
      </c>
      <c r="X349" t="s">
        <v>3084</v>
      </c>
      <c r="Y349" t="s">
        <v>3085</v>
      </c>
      <c r="Z349" t="s">
        <v>3086</v>
      </c>
      <c r="AA349" t="s">
        <v>3087</v>
      </c>
    </row>
    <row r="350" spans="1:27" x14ac:dyDescent="0.3">
      <c r="A350" t="s">
        <v>3088</v>
      </c>
      <c r="B350" t="s">
        <v>3089</v>
      </c>
      <c r="C350" t="str">
        <f t="shared" si="30"/>
        <v>Samsung</v>
      </c>
      <c r="D350" t="s">
        <v>3003</v>
      </c>
      <c r="E350" t="str">
        <f>IFERROR(LEFT(Table1[[#This Row],[category]],FIND("|",Table1[[#This Row],[category]])-1),Table1[[#This Row],[category]])</f>
        <v>Electronics</v>
      </c>
      <c r="F350" t="str">
        <f>IFERROR(MID(Table1[[#This Row],[category]],FIND("|",Table1[[#This Row],[category]])+1,50),"N/A")</f>
        <v>Mobiles&amp;Accessories|Smartphones&amp;BasicMobiles|Smart</v>
      </c>
      <c r="G350" s="5">
        <v>9499</v>
      </c>
      <c r="H350" s="5" t="str">
        <f t="shared" si="31"/>
        <v>Premium (&gt;2000)</v>
      </c>
      <c r="I350" s="5">
        <v>11999</v>
      </c>
      <c r="J350" s="5">
        <f>Table1[[#This Row],[actual_price]]-Table1[[#This Row],[discounted_price]]</f>
        <v>2500</v>
      </c>
      <c r="K350" s="12">
        <f t="shared" si="32"/>
        <v>0.20835069589132427</v>
      </c>
      <c r="L350" s="13">
        <v>0.21</v>
      </c>
      <c r="M350" s="1" t="str">
        <f t="shared" si="33"/>
        <v>Minimal (0-24%)</v>
      </c>
      <c r="N350">
        <v>4.2</v>
      </c>
      <c r="O350" t="str">
        <f>IF(Table1[[#This Row],[rating]]&gt;=4.5,"Excellent",IF(Table1[[#This Row],[rating]]&gt;=4,"Good",IF(Table1[[#This Row],[rating]]&gt;=3.5,"Average","Below Average")))</f>
        <v>Good</v>
      </c>
      <c r="P350" t="str">
        <f t="shared" si="34"/>
        <v>⭐⭐⭐⭐ Good</v>
      </c>
      <c r="Q350">
        <v>284</v>
      </c>
      <c r="R350" s="4" t="str">
        <f>IF(Table1[[#This Row],[rating_count]]&gt;=10000,"High Volume",IF(Table1[[#This Row],[rating_count]]&gt;=1000,"Medium Volume","Low Volume"))</f>
        <v>Low Volume</v>
      </c>
      <c r="S350" s="4" t="str">
        <f t="shared" si="35"/>
        <v>No</v>
      </c>
      <c r="T350" t="s">
        <v>3090</v>
      </c>
      <c r="U350" t="s">
        <v>3091</v>
      </c>
      <c r="V350" t="s">
        <v>3092</v>
      </c>
      <c r="W350" t="s">
        <v>3093</v>
      </c>
      <c r="X350" t="s">
        <v>3094</v>
      </c>
      <c r="Y350" t="s">
        <v>3095</v>
      </c>
      <c r="Z350" t="s">
        <v>3096</v>
      </c>
      <c r="AA350" t="s">
        <v>3097</v>
      </c>
    </row>
    <row r="351" spans="1:27" x14ac:dyDescent="0.3">
      <c r="A351" t="s">
        <v>3098</v>
      </c>
      <c r="B351" t="s">
        <v>3099</v>
      </c>
      <c r="C351" t="str">
        <f t="shared" si="30"/>
        <v>PTron</v>
      </c>
      <c r="D351" t="s">
        <v>3079</v>
      </c>
      <c r="E351" t="str">
        <f>IFERROR(LEFT(Table1[[#This Row],[category]],FIND("|",Table1[[#This Row],[category]])-1),Table1[[#This Row],[category]])</f>
        <v>Electronics</v>
      </c>
      <c r="F351" t="str">
        <f>IFERROR(MID(Table1[[#This Row],[category]],FIND("|",Table1[[#This Row],[category]])+1,50),"N/A")</f>
        <v>Headphones,Earbuds&amp;Accessories|Headphones|In-Ear</v>
      </c>
      <c r="G351" s="5">
        <v>599</v>
      </c>
      <c r="H351" s="5" t="str">
        <f t="shared" si="31"/>
        <v>Mid-Range (501-2000)</v>
      </c>
      <c r="I351" s="5">
        <v>2499</v>
      </c>
      <c r="J351" s="5">
        <f>Table1[[#This Row],[actual_price]]-Table1[[#This Row],[discounted_price]]</f>
        <v>1900</v>
      </c>
      <c r="K351" s="12">
        <f t="shared" si="32"/>
        <v>0.76030412164865946</v>
      </c>
      <c r="L351" s="13">
        <v>0.76</v>
      </c>
      <c r="M351" s="1" t="str">
        <f t="shared" si="33"/>
        <v>Very High (70-100%)</v>
      </c>
      <c r="N351">
        <v>3.9</v>
      </c>
      <c r="O351" t="str">
        <f>IF(Table1[[#This Row],[rating]]&gt;=4.5,"Excellent",IF(Table1[[#This Row],[rating]]&gt;=4,"Good",IF(Table1[[#This Row],[rating]]&gt;=3.5,"Average","Below Average")))</f>
        <v>Average</v>
      </c>
      <c r="P351" t="str">
        <f t="shared" si="34"/>
        <v>⭐⭐⭐ Average</v>
      </c>
      <c r="Q351" s="2">
        <v>58162</v>
      </c>
      <c r="R351" s="4" t="str">
        <f>IF(Table1[[#This Row],[rating_count]]&gt;=10000,"High Volume",IF(Table1[[#This Row],[rating_count]]&gt;=1000,"Medium Volume","Low Volume"))</f>
        <v>High Volume</v>
      </c>
      <c r="S351" s="4" t="str">
        <f t="shared" si="35"/>
        <v>Yes</v>
      </c>
      <c r="T351" t="s">
        <v>3100</v>
      </c>
      <c r="U351" t="s">
        <v>3101</v>
      </c>
      <c r="V351" t="s">
        <v>3102</v>
      </c>
      <c r="W351" t="s">
        <v>3103</v>
      </c>
      <c r="X351" t="s">
        <v>3104</v>
      </c>
      <c r="Y351" t="s">
        <v>3105</v>
      </c>
      <c r="Z351" t="s">
        <v>3106</v>
      </c>
      <c r="AA351" t="s">
        <v>3107</v>
      </c>
    </row>
    <row r="352" spans="1:27" x14ac:dyDescent="0.3">
      <c r="A352" t="s">
        <v>3108</v>
      </c>
      <c r="B352" t="s">
        <v>3109</v>
      </c>
      <c r="C352" t="str">
        <f t="shared" si="30"/>
        <v>Redmi</v>
      </c>
      <c r="D352" t="s">
        <v>3003</v>
      </c>
      <c r="E352" t="str">
        <f>IFERROR(LEFT(Table1[[#This Row],[category]],FIND("|",Table1[[#This Row],[category]])-1),Table1[[#This Row],[category]])</f>
        <v>Electronics</v>
      </c>
      <c r="F352" t="str">
        <f>IFERROR(MID(Table1[[#This Row],[category]],FIND("|",Table1[[#This Row],[category]])+1,50),"N/A")</f>
        <v>Mobiles&amp;Accessories|Smartphones&amp;BasicMobiles|Smart</v>
      </c>
      <c r="G352" s="5">
        <v>8999</v>
      </c>
      <c r="H352" s="5" t="str">
        <f t="shared" si="31"/>
        <v>Premium (&gt;2000)</v>
      </c>
      <c r="I352" s="5">
        <v>11999</v>
      </c>
      <c r="J352" s="5">
        <f>Table1[[#This Row],[actual_price]]-Table1[[#This Row],[discounted_price]]</f>
        <v>3000</v>
      </c>
      <c r="K352" s="12">
        <f t="shared" si="32"/>
        <v>0.25002083506958911</v>
      </c>
      <c r="L352" s="13">
        <v>0.25</v>
      </c>
      <c r="M352" s="1" t="str">
        <f t="shared" si="33"/>
        <v>Moderate (25-49%)</v>
      </c>
      <c r="N352">
        <v>4</v>
      </c>
      <c r="O352" t="str">
        <f>IF(Table1[[#This Row],[rating]]&gt;=4.5,"Excellent",IF(Table1[[#This Row],[rating]]&gt;=4,"Good",IF(Table1[[#This Row],[rating]]&gt;=3.5,"Average","Below Average")))</f>
        <v>Good</v>
      </c>
      <c r="P352" t="str">
        <f t="shared" si="34"/>
        <v>⭐⭐⭐⭐ Good</v>
      </c>
      <c r="Q352" s="2">
        <v>12796</v>
      </c>
      <c r="R352" s="4" t="str">
        <f>IF(Table1[[#This Row],[rating_count]]&gt;=10000,"High Volume",IF(Table1[[#This Row],[rating_count]]&gt;=1000,"Medium Volume","Low Volume"))</f>
        <v>High Volume</v>
      </c>
      <c r="S352" s="4" t="str">
        <f t="shared" si="35"/>
        <v>Yes</v>
      </c>
      <c r="T352" t="s">
        <v>3110</v>
      </c>
      <c r="U352" t="s">
        <v>3111</v>
      </c>
      <c r="V352" t="s">
        <v>3112</v>
      </c>
      <c r="W352" t="s">
        <v>3113</v>
      </c>
      <c r="X352" t="s">
        <v>3114</v>
      </c>
      <c r="Y352" t="s">
        <v>3115</v>
      </c>
      <c r="Z352" t="s">
        <v>3116</v>
      </c>
      <c r="AA352" t="s">
        <v>3117</v>
      </c>
    </row>
    <row r="353" spans="1:27" x14ac:dyDescent="0.3">
      <c r="A353" t="s">
        <v>3118</v>
      </c>
      <c r="B353" t="s">
        <v>3119</v>
      </c>
      <c r="C353" t="str">
        <f t="shared" si="30"/>
        <v>pTron</v>
      </c>
      <c r="D353" t="s">
        <v>3120</v>
      </c>
      <c r="E353" t="str">
        <f>IFERROR(LEFT(Table1[[#This Row],[category]],FIND("|",Table1[[#This Row],[category]])-1),Table1[[#This Row],[category]])</f>
        <v>Electronics</v>
      </c>
      <c r="F353" t="str">
        <f>IFERROR(MID(Table1[[#This Row],[category]],FIND("|",Table1[[#This Row],[category]])+1,50),"N/A")</f>
        <v>Mobiles&amp;Accessories|MobileAccessories|Chargers|Aut</v>
      </c>
      <c r="G353" s="5">
        <v>349</v>
      </c>
      <c r="H353" s="5" t="str">
        <f t="shared" si="31"/>
        <v>Economy (201-500)</v>
      </c>
      <c r="I353" s="5">
        <v>1299</v>
      </c>
      <c r="J353" s="5">
        <f>Table1[[#This Row],[actual_price]]-Table1[[#This Row],[discounted_price]]</f>
        <v>950</v>
      </c>
      <c r="K353" s="12">
        <f t="shared" si="32"/>
        <v>0.73133179368745194</v>
      </c>
      <c r="L353" s="13">
        <v>0.73</v>
      </c>
      <c r="M353" s="1" t="str">
        <f t="shared" si="33"/>
        <v>Very High (70-100%)</v>
      </c>
      <c r="N353">
        <v>4</v>
      </c>
      <c r="O353" t="str">
        <f>IF(Table1[[#This Row],[rating]]&gt;=4.5,"Excellent",IF(Table1[[#This Row],[rating]]&gt;=4,"Good",IF(Table1[[#This Row],[rating]]&gt;=3.5,"Average","Below Average")))</f>
        <v>Good</v>
      </c>
      <c r="P353" t="str">
        <f t="shared" si="34"/>
        <v>⭐⭐⭐⭐ Good</v>
      </c>
      <c r="Q353" s="2">
        <v>14282</v>
      </c>
      <c r="R353" s="4" t="str">
        <f>IF(Table1[[#This Row],[rating_count]]&gt;=10000,"High Volume",IF(Table1[[#This Row],[rating_count]]&gt;=1000,"Medium Volume","Low Volume"))</f>
        <v>High Volume</v>
      </c>
      <c r="S353" s="4" t="str">
        <f t="shared" si="35"/>
        <v>Yes</v>
      </c>
      <c r="T353" t="s">
        <v>3121</v>
      </c>
      <c r="U353" t="s">
        <v>3122</v>
      </c>
      <c r="V353" t="s">
        <v>3123</v>
      </c>
      <c r="W353" t="s">
        <v>3124</v>
      </c>
      <c r="X353" t="s">
        <v>3125</v>
      </c>
      <c r="Y353" t="s">
        <v>3126</v>
      </c>
      <c r="Z353" t="s">
        <v>3127</v>
      </c>
      <c r="AA353" t="s">
        <v>3128</v>
      </c>
    </row>
    <row r="354" spans="1:27" x14ac:dyDescent="0.3">
      <c r="A354" t="s">
        <v>3129</v>
      </c>
      <c r="B354" t="s">
        <v>3130</v>
      </c>
      <c r="C354" t="str">
        <f t="shared" si="30"/>
        <v>boAt</v>
      </c>
      <c r="D354" t="s">
        <v>3079</v>
      </c>
      <c r="E354" t="str">
        <f>IFERROR(LEFT(Table1[[#This Row],[category]],FIND("|",Table1[[#This Row],[category]])-1),Table1[[#This Row],[category]])</f>
        <v>Electronics</v>
      </c>
      <c r="F354" t="str">
        <f>IFERROR(MID(Table1[[#This Row],[category]],FIND("|",Table1[[#This Row],[category]])+1,50),"N/A")</f>
        <v>Headphones,Earbuds&amp;Accessories|Headphones|In-Ear</v>
      </c>
      <c r="G354" s="5">
        <v>349</v>
      </c>
      <c r="H354" s="5" t="str">
        <f t="shared" si="31"/>
        <v>Economy (201-500)</v>
      </c>
      <c r="I354" s="5">
        <v>999</v>
      </c>
      <c r="J354" s="5">
        <f>Table1[[#This Row],[actual_price]]-Table1[[#This Row],[discounted_price]]</f>
        <v>650</v>
      </c>
      <c r="K354" s="12">
        <f t="shared" si="32"/>
        <v>0.65065065065065064</v>
      </c>
      <c r="L354" s="13">
        <v>0.65</v>
      </c>
      <c r="M354" s="1" t="str">
        <f t="shared" si="33"/>
        <v>High (50-69%)</v>
      </c>
      <c r="N354">
        <v>4.0999999999999996</v>
      </c>
      <c r="O354" t="str">
        <f>IF(Table1[[#This Row],[rating]]&gt;=4.5,"Excellent",IF(Table1[[#This Row],[rating]]&gt;=4,"Good",IF(Table1[[#This Row],[rating]]&gt;=3.5,"Average","Below Average")))</f>
        <v>Good</v>
      </c>
      <c r="P354" t="str">
        <f t="shared" si="34"/>
        <v>⭐⭐⭐⭐ Good</v>
      </c>
      <c r="Q354" s="2">
        <v>363713</v>
      </c>
      <c r="R354" s="4" t="str">
        <f>IF(Table1[[#This Row],[rating_count]]&gt;=10000,"High Volume",IF(Table1[[#This Row],[rating_count]]&gt;=1000,"Medium Volume","Low Volume"))</f>
        <v>High Volume</v>
      </c>
      <c r="S354" s="4" t="str">
        <f t="shared" si="35"/>
        <v>Yes</v>
      </c>
      <c r="T354" t="s">
        <v>3131</v>
      </c>
      <c r="U354" t="s">
        <v>3132</v>
      </c>
      <c r="V354" t="s">
        <v>3133</v>
      </c>
      <c r="W354" t="s">
        <v>3134</v>
      </c>
      <c r="X354" t="s">
        <v>3135</v>
      </c>
      <c r="Y354" t="s">
        <v>3136</v>
      </c>
      <c r="Z354" t="s">
        <v>3137</v>
      </c>
      <c r="AA354" t="s">
        <v>3138</v>
      </c>
    </row>
    <row r="355" spans="1:27" x14ac:dyDescent="0.3">
      <c r="A355" t="s">
        <v>3139</v>
      </c>
      <c r="B355" t="s">
        <v>3140</v>
      </c>
      <c r="C355" t="str">
        <f t="shared" si="30"/>
        <v>SanDisk</v>
      </c>
      <c r="D355" t="s">
        <v>3037</v>
      </c>
      <c r="E355" t="str">
        <f>IFERROR(LEFT(Table1[[#This Row],[category]],FIND("|",Table1[[#This Row],[category]])-1),Table1[[#This Row],[category]])</f>
        <v>Electronics</v>
      </c>
      <c r="F355" t="str">
        <f>IFERROR(MID(Table1[[#This Row],[category]],FIND("|",Table1[[#This Row],[category]])+1,50),"N/A")</f>
        <v>Accessories|MemoryCards|MicroSD</v>
      </c>
      <c r="G355" s="5">
        <v>959</v>
      </c>
      <c r="H355" s="5" t="str">
        <f t="shared" si="31"/>
        <v>Mid-Range (501-2000)</v>
      </c>
      <c r="I355" s="5">
        <v>1800</v>
      </c>
      <c r="J355" s="5">
        <f>Table1[[#This Row],[actual_price]]-Table1[[#This Row],[discounted_price]]</f>
        <v>841</v>
      </c>
      <c r="K355" s="12">
        <f t="shared" si="32"/>
        <v>0.46722222222222221</v>
      </c>
      <c r="L355" s="13">
        <v>0.47</v>
      </c>
      <c r="M355" s="1" t="str">
        <f t="shared" si="33"/>
        <v>Moderate (25-49%)</v>
      </c>
      <c r="N355">
        <v>4.4000000000000004</v>
      </c>
      <c r="O355" t="str">
        <f>IF(Table1[[#This Row],[rating]]&gt;=4.5,"Excellent",IF(Table1[[#This Row],[rating]]&gt;=4,"Good",IF(Table1[[#This Row],[rating]]&gt;=3.5,"Average","Below Average")))</f>
        <v>Good</v>
      </c>
      <c r="P355" t="str">
        <f t="shared" si="34"/>
        <v>⭐⭐⭐⭐ Good</v>
      </c>
      <c r="Q355" s="2">
        <v>67259</v>
      </c>
      <c r="R355" s="4" t="str">
        <f>IF(Table1[[#This Row],[rating_count]]&gt;=10000,"High Volume",IF(Table1[[#This Row],[rating_count]]&gt;=1000,"Medium Volume","Low Volume"))</f>
        <v>High Volume</v>
      </c>
      <c r="S355" s="4" t="str">
        <f t="shared" si="35"/>
        <v>Yes</v>
      </c>
      <c r="T355" t="s">
        <v>3038</v>
      </c>
      <c r="U355" t="s">
        <v>3039</v>
      </c>
      <c r="V355" t="s">
        <v>3040</v>
      </c>
      <c r="W355" t="s">
        <v>3041</v>
      </c>
      <c r="X355" t="s">
        <v>3042</v>
      </c>
      <c r="Y355" t="s">
        <v>3043</v>
      </c>
      <c r="Z355" t="s">
        <v>3141</v>
      </c>
      <c r="AA355" t="s">
        <v>3142</v>
      </c>
    </row>
    <row r="356" spans="1:27" x14ac:dyDescent="0.3">
      <c r="A356" t="s">
        <v>3143</v>
      </c>
      <c r="B356" t="s">
        <v>3144</v>
      </c>
      <c r="C356" t="str">
        <f t="shared" si="30"/>
        <v>Samsung</v>
      </c>
      <c r="D356" t="s">
        <v>3003</v>
      </c>
      <c r="E356" t="str">
        <f>IFERROR(LEFT(Table1[[#This Row],[category]],FIND("|",Table1[[#This Row],[category]])-1),Table1[[#This Row],[category]])</f>
        <v>Electronics</v>
      </c>
      <c r="F356" t="str">
        <f>IFERROR(MID(Table1[[#This Row],[category]],FIND("|",Table1[[#This Row],[category]])+1,50),"N/A")</f>
        <v>Mobiles&amp;Accessories|Smartphones&amp;BasicMobiles|Smart</v>
      </c>
      <c r="G356" s="5">
        <v>9499</v>
      </c>
      <c r="H356" s="5" t="str">
        <f t="shared" si="31"/>
        <v>Premium (&gt;2000)</v>
      </c>
      <c r="I356" s="5">
        <v>11999</v>
      </c>
      <c r="J356" s="5">
        <f>Table1[[#This Row],[actual_price]]-Table1[[#This Row],[discounted_price]]</f>
        <v>2500</v>
      </c>
      <c r="K356" s="12">
        <f t="shared" si="32"/>
        <v>0.20835069589132427</v>
      </c>
      <c r="L356" s="13">
        <v>0.21</v>
      </c>
      <c r="M356" s="1" t="str">
        <f t="shared" si="33"/>
        <v>Minimal (0-24%)</v>
      </c>
      <c r="N356">
        <v>4.2</v>
      </c>
      <c r="O356" t="str">
        <f>IF(Table1[[#This Row],[rating]]&gt;=4.5,"Excellent",IF(Table1[[#This Row],[rating]]&gt;=4,"Good",IF(Table1[[#This Row],[rating]]&gt;=3.5,"Average","Below Average")))</f>
        <v>Good</v>
      </c>
      <c r="P356" t="str">
        <f t="shared" si="34"/>
        <v>⭐⭐⭐⭐ Good</v>
      </c>
      <c r="Q356">
        <v>284</v>
      </c>
      <c r="R356" s="4" t="str">
        <f>IF(Table1[[#This Row],[rating_count]]&gt;=10000,"High Volume",IF(Table1[[#This Row],[rating_count]]&gt;=1000,"Medium Volume","Low Volume"))</f>
        <v>Low Volume</v>
      </c>
      <c r="S356" s="4" t="str">
        <f t="shared" si="35"/>
        <v>No</v>
      </c>
      <c r="T356" t="s">
        <v>3090</v>
      </c>
      <c r="U356" t="s">
        <v>3091</v>
      </c>
      <c r="V356" t="s">
        <v>3092</v>
      </c>
      <c r="W356" t="s">
        <v>3093</v>
      </c>
      <c r="X356" t="s">
        <v>3094</v>
      </c>
      <c r="Y356" t="s">
        <v>3095</v>
      </c>
      <c r="Z356" t="s">
        <v>3145</v>
      </c>
      <c r="AA356" t="s">
        <v>3146</v>
      </c>
    </row>
    <row r="357" spans="1:27" x14ac:dyDescent="0.3">
      <c r="A357" t="s">
        <v>3147</v>
      </c>
      <c r="B357" t="s">
        <v>3148</v>
      </c>
      <c r="C357" t="str">
        <f t="shared" si="30"/>
        <v>MI</v>
      </c>
      <c r="D357" t="s">
        <v>2992</v>
      </c>
      <c r="E357" t="str">
        <f>IFERROR(LEFT(Table1[[#This Row],[category]],FIND("|",Table1[[#This Row],[category]])-1),Table1[[#This Row],[category]])</f>
        <v>Electronics</v>
      </c>
      <c r="F357" t="str">
        <f>IFERROR(MID(Table1[[#This Row],[category]],FIND("|",Table1[[#This Row],[category]])+1,50),"N/A")</f>
        <v>Mobiles&amp;Accessories|MobileAccessories|Chargers|Pow</v>
      </c>
      <c r="G357" s="5">
        <v>1499</v>
      </c>
      <c r="H357" s="5" t="str">
        <f t="shared" si="31"/>
        <v>Mid-Range (501-2000)</v>
      </c>
      <c r="I357" s="5">
        <v>2499</v>
      </c>
      <c r="J357" s="5">
        <f>Table1[[#This Row],[actual_price]]-Table1[[#This Row],[discounted_price]]</f>
        <v>1000</v>
      </c>
      <c r="K357" s="12">
        <f t="shared" si="32"/>
        <v>0.40016006402561022</v>
      </c>
      <c r="L357" s="13">
        <v>0.4</v>
      </c>
      <c r="M357" s="1" t="str">
        <f t="shared" si="33"/>
        <v>Moderate (25-49%)</v>
      </c>
      <c r="N357">
        <v>4.3</v>
      </c>
      <c r="O357" t="str">
        <f>IF(Table1[[#This Row],[rating]]&gt;=4.5,"Excellent",IF(Table1[[#This Row],[rating]]&gt;=4,"Good",IF(Table1[[#This Row],[rating]]&gt;=3.5,"Average","Below Average")))</f>
        <v>Good</v>
      </c>
      <c r="P357" t="str">
        <f t="shared" si="34"/>
        <v>⭐⭐⭐⭐ Good</v>
      </c>
      <c r="Q357" s="2">
        <v>15970</v>
      </c>
      <c r="R357" s="4" t="str">
        <f>IF(Table1[[#This Row],[rating_count]]&gt;=10000,"High Volume",IF(Table1[[#This Row],[rating_count]]&gt;=1000,"Medium Volume","Low Volume"))</f>
        <v>High Volume</v>
      </c>
      <c r="S357" s="4" t="str">
        <f t="shared" si="35"/>
        <v>Yes</v>
      </c>
      <c r="T357" t="s">
        <v>3149</v>
      </c>
      <c r="U357" t="s">
        <v>3150</v>
      </c>
      <c r="V357" t="s">
        <v>3151</v>
      </c>
      <c r="W357" t="s">
        <v>3152</v>
      </c>
      <c r="X357" t="s">
        <v>3153</v>
      </c>
      <c r="Y357" t="s">
        <v>3154</v>
      </c>
      <c r="Z357" t="s">
        <v>3155</v>
      </c>
      <c r="AA357" t="s">
        <v>3156</v>
      </c>
    </row>
    <row r="358" spans="1:27" x14ac:dyDescent="0.3">
      <c r="A358" t="s">
        <v>3157</v>
      </c>
      <c r="B358" t="s">
        <v>3158</v>
      </c>
      <c r="C358" t="str">
        <f t="shared" si="30"/>
        <v>Mi</v>
      </c>
      <c r="D358" t="s">
        <v>2992</v>
      </c>
      <c r="E358" t="str">
        <f>IFERROR(LEFT(Table1[[#This Row],[category]],FIND("|",Table1[[#This Row],[category]])-1),Table1[[#This Row],[category]])</f>
        <v>Electronics</v>
      </c>
      <c r="F358" t="str">
        <f>IFERROR(MID(Table1[[#This Row],[category]],FIND("|",Table1[[#This Row],[category]])+1,50),"N/A")</f>
        <v>Mobiles&amp;Accessories|MobileAccessories|Chargers|Pow</v>
      </c>
      <c r="G358" s="5">
        <v>1149</v>
      </c>
      <c r="H358" s="5" t="str">
        <f t="shared" si="31"/>
        <v>Mid-Range (501-2000)</v>
      </c>
      <c r="I358" s="5">
        <v>2199</v>
      </c>
      <c r="J358" s="5">
        <f>Table1[[#This Row],[actual_price]]-Table1[[#This Row],[discounted_price]]</f>
        <v>1050</v>
      </c>
      <c r="K358" s="12">
        <f t="shared" si="32"/>
        <v>0.47748976807639837</v>
      </c>
      <c r="L358" s="13">
        <v>0.48</v>
      </c>
      <c r="M358" s="1" t="str">
        <f t="shared" si="33"/>
        <v>Moderate (25-49%)</v>
      </c>
      <c r="N358">
        <v>4.3</v>
      </c>
      <c r="O358" t="str">
        <f>IF(Table1[[#This Row],[rating]]&gt;=4.5,"Excellent",IF(Table1[[#This Row],[rating]]&gt;=4,"Good",IF(Table1[[#This Row],[rating]]&gt;=3.5,"Average","Below Average")))</f>
        <v>Good</v>
      </c>
      <c r="P358" t="str">
        <f t="shared" si="34"/>
        <v>⭐⭐⭐⭐ Good</v>
      </c>
      <c r="Q358" s="2">
        <v>178912</v>
      </c>
      <c r="R358" s="4" t="str">
        <f>IF(Table1[[#This Row],[rating_count]]&gt;=10000,"High Volume",IF(Table1[[#This Row],[rating_count]]&gt;=1000,"Medium Volume","Low Volume"))</f>
        <v>High Volume</v>
      </c>
      <c r="S358" s="4" t="str">
        <f t="shared" si="35"/>
        <v>Yes</v>
      </c>
      <c r="T358" t="s">
        <v>3159</v>
      </c>
      <c r="U358" t="s">
        <v>2994</v>
      </c>
      <c r="V358" t="s">
        <v>2995</v>
      </c>
      <c r="W358" t="s">
        <v>2996</v>
      </c>
      <c r="X358" t="s">
        <v>2997</v>
      </c>
      <c r="Y358" t="s">
        <v>2998</v>
      </c>
      <c r="Z358" t="s">
        <v>3160</v>
      </c>
      <c r="AA358" t="s">
        <v>3161</v>
      </c>
    </row>
    <row r="359" spans="1:27" x14ac:dyDescent="0.3">
      <c r="A359" t="s">
        <v>3162</v>
      </c>
      <c r="B359" t="s">
        <v>3163</v>
      </c>
      <c r="C359" t="str">
        <f t="shared" si="30"/>
        <v>ELV</v>
      </c>
      <c r="D359" t="s">
        <v>3164</v>
      </c>
      <c r="E359" t="str">
        <f>IFERROR(LEFT(Table1[[#This Row],[category]],FIND("|",Table1[[#This Row],[category]])-1),Table1[[#This Row],[category]])</f>
        <v>Electronics</v>
      </c>
      <c r="F359" t="str">
        <f>IFERROR(MID(Table1[[#This Row],[category]],FIND("|",Table1[[#This Row],[category]])+1,50),"N/A")</f>
        <v>Mobiles&amp;Accessories|MobileAccessories|AutomobileAc</v>
      </c>
      <c r="G359" s="5">
        <v>349</v>
      </c>
      <c r="H359" s="5" t="str">
        <f t="shared" si="31"/>
        <v>Economy (201-500)</v>
      </c>
      <c r="I359" s="5">
        <v>999</v>
      </c>
      <c r="J359" s="5">
        <f>Table1[[#This Row],[actual_price]]-Table1[[#This Row],[discounted_price]]</f>
        <v>650</v>
      </c>
      <c r="K359" s="12">
        <f t="shared" si="32"/>
        <v>0.65065065065065064</v>
      </c>
      <c r="L359" s="13">
        <v>0.65</v>
      </c>
      <c r="M359" s="1" t="str">
        <f t="shared" si="33"/>
        <v>High (50-69%)</v>
      </c>
      <c r="N359">
        <v>3.9</v>
      </c>
      <c r="O359" t="str">
        <f>IF(Table1[[#This Row],[rating]]&gt;=4.5,"Excellent",IF(Table1[[#This Row],[rating]]&gt;=4,"Good",IF(Table1[[#This Row],[rating]]&gt;=3.5,"Average","Below Average")))</f>
        <v>Average</v>
      </c>
      <c r="P359" t="str">
        <f t="shared" si="34"/>
        <v>⭐⭐⭐ Average</v>
      </c>
      <c r="Q359" s="2">
        <v>46399</v>
      </c>
      <c r="R359" s="4" t="str">
        <f>IF(Table1[[#This Row],[rating_count]]&gt;=10000,"High Volume",IF(Table1[[#This Row],[rating_count]]&gt;=1000,"Medium Volume","Low Volume"))</f>
        <v>High Volume</v>
      </c>
      <c r="S359" s="4" t="str">
        <f t="shared" si="35"/>
        <v>Yes</v>
      </c>
      <c r="T359" t="s">
        <v>3165</v>
      </c>
      <c r="U359" t="s">
        <v>3166</v>
      </c>
      <c r="V359" t="s">
        <v>3167</v>
      </c>
      <c r="W359" t="s">
        <v>3168</v>
      </c>
      <c r="X359" t="s">
        <v>3169</v>
      </c>
      <c r="Y359" t="s">
        <v>3170</v>
      </c>
      <c r="Z359" t="s">
        <v>3171</v>
      </c>
      <c r="AA359" t="s">
        <v>3172</v>
      </c>
    </row>
    <row r="360" spans="1:27" x14ac:dyDescent="0.3">
      <c r="A360" t="s">
        <v>3173</v>
      </c>
      <c r="B360" t="s">
        <v>3174</v>
      </c>
      <c r="C360" t="str">
        <f t="shared" si="30"/>
        <v>Samsung</v>
      </c>
      <c r="D360" t="s">
        <v>3175</v>
      </c>
      <c r="E360" t="str">
        <f>IFERROR(LEFT(Table1[[#This Row],[category]],FIND("|",Table1[[#This Row],[category]])-1),Table1[[#This Row],[category]])</f>
        <v>Electronics</v>
      </c>
      <c r="F360" t="str">
        <f>IFERROR(MID(Table1[[#This Row],[category]],FIND("|",Table1[[#This Row],[category]])+1,50),"N/A")</f>
        <v>Mobiles&amp;Accessories|MobileAccessories|Chargers|Wal</v>
      </c>
      <c r="G360" s="5">
        <v>1219</v>
      </c>
      <c r="H360" s="5" t="str">
        <f t="shared" si="31"/>
        <v>Mid-Range (501-2000)</v>
      </c>
      <c r="I360" s="5">
        <v>1699</v>
      </c>
      <c r="J360" s="5">
        <f>Table1[[#This Row],[actual_price]]-Table1[[#This Row],[discounted_price]]</f>
        <v>480</v>
      </c>
      <c r="K360" s="12">
        <f t="shared" si="32"/>
        <v>0.28251912889935255</v>
      </c>
      <c r="L360" s="13">
        <v>0.28000000000000003</v>
      </c>
      <c r="M360" s="1" t="str">
        <f t="shared" si="33"/>
        <v>Moderate (25-49%)</v>
      </c>
      <c r="N360">
        <v>4.4000000000000004</v>
      </c>
      <c r="O360" t="str">
        <f>IF(Table1[[#This Row],[rating]]&gt;=4.5,"Excellent",IF(Table1[[#This Row],[rating]]&gt;=4,"Good",IF(Table1[[#This Row],[rating]]&gt;=3.5,"Average","Below Average")))</f>
        <v>Good</v>
      </c>
      <c r="P360" t="str">
        <f t="shared" si="34"/>
        <v>⭐⭐⭐⭐ Good</v>
      </c>
      <c r="Q360" s="2">
        <v>8891</v>
      </c>
      <c r="R360" s="4" t="str">
        <f>IF(Table1[[#This Row],[rating_count]]&gt;=10000,"High Volume",IF(Table1[[#This Row],[rating_count]]&gt;=1000,"Medium Volume","Low Volume"))</f>
        <v>Medium Volume</v>
      </c>
      <c r="S360" s="4" t="str">
        <f t="shared" si="35"/>
        <v>Yes</v>
      </c>
      <c r="T360" t="s">
        <v>3176</v>
      </c>
      <c r="U360" t="s">
        <v>3177</v>
      </c>
      <c r="V360" t="s">
        <v>3178</v>
      </c>
      <c r="W360" t="s">
        <v>3179</v>
      </c>
      <c r="X360" t="s">
        <v>3180</v>
      </c>
      <c r="Y360" t="s">
        <v>3181</v>
      </c>
      <c r="Z360" t="s">
        <v>3182</v>
      </c>
      <c r="AA360" t="s">
        <v>3183</v>
      </c>
    </row>
    <row r="361" spans="1:27" x14ac:dyDescent="0.3">
      <c r="A361" t="s">
        <v>3184</v>
      </c>
      <c r="B361" t="s">
        <v>3185</v>
      </c>
      <c r="C361" t="str">
        <f t="shared" si="30"/>
        <v>Noise</v>
      </c>
      <c r="D361" t="s">
        <v>2961</v>
      </c>
      <c r="E361" t="str">
        <f>IFERROR(LEFT(Table1[[#This Row],[category]],FIND("|",Table1[[#This Row],[category]])-1),Table1[[#This Row],[category]])</f>
        <v>Electronics</v>
      </c>
      <c r="F361" t="str">
        <f>IFERROR(MID(Table1[[#This Row],[category]],FIND("|",Table1[[#This Row],[category]])+1,50),"N/A")</f>
        <v>WearableTechnology|SmartWatches</v>
      </c>
      <c r="G361" s="5">
        <v>1599</v>
      </c>
      <c r="H361" s="5" t="str">
        <f t="shared" si="31"/>
        <v>Mid-Range (501-2000)</v>
      </c>
      <c r="I361" s="5">
        <v>3999</v>
      </c>
      <c r="J361" s="5">
        <f>Table1[[#This Row],[actual_price]]-Table1[[#This Row],[discounted_price]]</f>
        <v>2400</v>
      </c>
      <c r="K361" s="12">
        <f t="shared" si="32"/>
        <v>0.60015003750937734</v>
      </c>
      <c r="L361" s="13">
        <v>0.6</v>
      </c>
      <c r="M361" s="1" t="str">
        <f t="shared" si="33"/>
        <v>High (50-69%)</v>
      </c>
      <c r="N361">
        <v>4</v>
      </c>
      <c r="O361" t="str">
        <f>IF(Table1[[#This Row],[rating]]&gt;=4.5,"Excellent",IF(Table1[[#This Row],[rating]]&gt;=4,"Good",IF(Table1[[#This Row],[rating]]&gt;=3.5,"Average","Below Average")))</f>
        <v>Good</v>
      </c>
      <c r="P361" t="str">
        <f t="shared" si="34"/>
        <v>⭐⭐⭐⭐ Good</v>
      </c>
      <c r="Q361" s="2">
        <v>30254</v>
      </c>
      <c r="R361" s="4" t="str">
        <f>IF(Table1[[#This Row],[rating_count]]&gt;=10000,"High Volume",IF(Table1[[#This Row],[rating_count]]&gt;=1000,"Medium Volume","Low Volume"))</f>
        <v>High Volume</v>
      </c>
      <c r="S361" s="4" t="str">
        <f t="shared" si="35"/>
        <v>Yes</v>
      </c>
      <c r="T361" t="s">
        <v>3186</v>
      </c>
      <c r="U361" t="s">
        <v>3187</v>
      </c>
      <c r="V361" t="s">
        <v>3188</v>
      </c>
      <c r="W361" t="s">
        <v>3189</v>
      </c>
      <c r="X361" t="s">
        <v>3190</v>
      </c>
      <c r="Y361" t="s">
        <v>3191</v>
      </c>
      <c r="Z361" t="s">
        <v>3192</v>
      </c>
      <c r="AA361" t="s">
        <v>3193</v>
      </c>
    </row>
    <row r="362" spans="1:27" x14ac:dyDescent="0.3">
      <c r="A362" t="s">
        <v>3194</v>
      </c>
      <c r="B362" t="s">
        <v>3195</v>
      </c>
      <c r="C362" t="str">
        <f t="shared" si="30"/>
        <v>Fire-Boltt</v>
      </c>
      <c r="D362" t="s">
        <v>2961</v>
      </c>
      <c r="E362" t="str">
        <f>IFERROR(LEFT(Table1[[#This Row],[category]],FIND("|",Table1[[#This Row],[category]])-1),Table1[[#This Row],[category]])</f>
        <v>Electronics</v>
      </c>
      <c r="F362" t="str">
        <f>IFERROR(MID(Table1[[#This Row],[category]],FIND("|",Table1[[#This Row],[category]])+1,50),"N/A")</f>
        <v>WearableTechnology|SmartWatches</v>
      </c>
      <c r="G362" s="5">
        <v>1499</v>
      </c>
      <c r="H362" s="5" t="str">
        <f t="shared" si="31"/>
        <v>Mid-Range (501-2000)</v>
      </c>
      <c r="I362" s="5">
        <v>7999</v>
      </c>
      <c r="J362" s="5">
        <f>Table1[[#This Row],[actual_price]]-Table1[[#This Row],[discounted_price]]</f>
        <v>6500</v>
      </c>
      <c r="K362" s="12">
        <f t="shared" si="32"/>
        <v>0.81260157519689957</v>
      </c>
      <c r="L362" s="13">
        <v>0.81</v>
      </c>
      <c r="M362" s="1" t="str">
        <f t="shared" si="33"/>
        <v>Very High (70-100%)</v>
      </c>
      <c r="N362">
        <v>4.2</v>
      </c>
      <c r="O362" t="str">
        <f>IF(Table1[[#This Row],[rating]]&gt;=4.5,"Excellent",IF(Table1[[#This Row],[rating]]&gt;=4,"Good",IF(Table1[[#This Row],[rating]]&gt;=3.5,"Average","Below Average")))</f>
        <v>Good</v>
      </c>
      <c r="P362" t="str">
        <f t="shared" si="34"/>
        <v>⭐⭐⭐⭐ Good</v>
      </c>
      <c r="Q362" s="2">
        <v>22636</v>
      </c>
      <c r="R362" s="4" t="str">
        <f>IF(Table1[[#This Row],[rating_count]]&gt;=10000,"High Volume",IF(Table1[[#This Row],[rating_count]]&gt;=1000,"Medium Volume","Low Volume"))</f>
        <v>High Volume</v>
      </c>
      <c r="S362" s="4" t="str">
        <f t="shared" si="35"/>
        <v>Yes</v>
      </c>
      <c r="T362" t="s">
        <v>3196</v>
      </c>
      <c r="U362" t="s">
        <v>3197</v>
      </c>
      <c r="V362" t="s">
        <v>3198</v>
      </c>
      <c r="W362" t="s">
        <v>3199</v>
      </c>
      <c r="X362" t="s">
        <v>3200</v>
      </c>
      <c r="Y362" t="s">
        <v>3201</v>
      </c>
      <c r="Z362" t="s">
        <v>3202</v>
      </c>
      <c r="AA362" t="s">
        <v>3203</v>
      </c>
    </row>
    <row r="363" spans="1:27" x14ac:dyDescent="0.3">
      <c r="A363" t="s">
        <v>3204</v>
      </c>
      <c r="B363" t="s">
        <v>3205</v>
      </c>
      <c r="C363" t="str">
        <f t="shared" si="30"/>
        <v>Samsung</v>
      </c>
      <c r="D363" t="s">
        <v>3003</v>
      </c>
      <c r="E363" t="str">
        <f>IFERROR(LEFT(Table1[[#This Row],[category]],FIND("|",Table1[[#This Row],[category]])-1),Table1[[#This Row],[category]])</f>
        <v>Electronics</v>
      </c>
      <c r="F363" t="str">
        <f>IFERROR(MID(Table1[[#This Row],[category]],FIND("|",Table1[[#This Row],[category]])+1,50),"N/A")</f>
        <v>Mobiles&amp;Accessories|Smartphones&amp;BasicMobiles|Smart</v>
      </c>
      <c r="G363" s="5">
        <v>18499</v>
      </c>
      <c r="H363" s="5" t="str">
        <f t="shared" si="31"/>
        <v>Premium (&gt;2000)</v>
      </c>
      <c r="I363" s="5">
        <v>25999</v>
      </c>
      <c r="J363" s="5">
        <f>Table1[[#This Row],[actual_price]]-Table1[[#This Row],[discounted_price]]</f>
        <v>7500</v>
      </c>
      <c r="K363" s="12">
        <f t="shared" si="32"/>
        <v>0.28847263356282932</v>
      </c>
      <c r="L363" s="13">
        <v>0.28999999999999998</v>
      </c>
      <c r="M363" s="1" t="str">
        <f t="shared" si="33"/>
        <v>Moderate (25-49%)</v>
      </c>
      <c r="N363">
        <v>4.0999999999999996</v>
      </c>
      <c r="O363" t="str">
        <f>IF(Table1[[#This Row],[rating]]&gt;=4.5,"Excellent",IF(Table1[[#This Row],[rating]]&gt;=4,"Good",IF(Table1[[#This Row],[rating]]&gt;=3.5,"Average","Below Average")))</f>
        <v>Good</v>
      </c>
      <c r="P363" t="str">
        <f t="shared" si="34"/>
        <v>⭐⭐⭐⭐ Good</v>
      </c>
      <c r="Q363" s="2">
        <v>22318</v>
      </c>
      <c r="R363" s="4" t="str">
        <f>IF(Table1[[#This Row],[rating_count]]&gt;=10000,"High Volume",IF(Table1[[#This Row],[rating_count]]&gt;=1000,"Medium Volume","Low Volume"))</f>
        <v>High Volume</v>
      </c>
      <c r="S363" s="4" t="str">
        <f t="shared" si="35"/>
        <v>Yes</v>
      </c>
      <c r="T363" t="s">
        <v>3206</v>
      </c>
      <c r="U363" t="s">
        <v>3207</v>
      </c>
      <c r="V363" t="s">
        <v>3208</v>
      </c>
      <c r="W363" t="s">
        <v>3209</v>
      </c>
      <c r="X363" t="s">
        <v>3210</v>
      </c>
      <c r="Y363" t="s">
        <v>3211</v>
      </c>
      <c r="Z363" t="s">
        <v>3212</v>
      </c>
      <c r="AA363" t="s">
        <v>3213</v>
      </c>
    </row>
    <row r="364" spans="1:27" x14ac:dyDescent="0.3">
      <c r="A364" t="s">
        <v>3214</v>
      </c>
      <c r="B364" t="s">
        <v>3215</v>
      </c>
      <c r="C364" t="str">
        <f t="shared" si="30"/>
        <v>SanDisk</v>
      </c>
      <c r="D364" t="s">
        <v>3037</v>
      </c>
      <c r="E364" t="str">
        <f>IFERROR(LEFT(Table1[[#This Row],[category]],FIND("|",Table1[[#This Row],[category]])-1),Table1[[#This Row],[category]])</f>
        <v>Electronics</v>
      </c>
      <c r="F364" t="str">
        <f>IFERROR(MID(Table1[[#This Row],[category]],FIND("|",Table1[[#This Row],[category]])+1,50),"N/A")</f>
        <v>Accessories|MemoryCards|MicroSD</v>
      </c>
      <c r="G364" s="5">
        <v>369</v>
      </c>
      <c r="H364" s="5" t="str">
        <f t="shared" si="31"/>
        <v>Economy (201-500)</v>
      </c>
      <c r="I364" s="5">
        <v>700</v>
      </c>
      <c r="J364" s="5">
        <f>Table1[[#This Row],[actual_price]]-Table1[[#This Row],[discounted_price]]</f>
        <v>331</v>
      </c>
      <c r="K364" s="12">
        <f t="shared" si="32"/>
        <v>0.47285714285714286</v>
      </c>
      <c r="L364" s="13">
        <v>0.47</v>
      </c>
      <c r="M364" s="1" t="str">
        <f t="shared" si="33"/>
        <v>Moderate (25-49%)</v>
      </c>
      <c r="N364">
        <v>4.4000000000000004</v>
      </c>
      <c r="O364" t="str">
        <f>IF(Table1[[#This Row],[rating]]&gt;=4.5,"Excellent",IF(Table1[[#This Row],[rating]]&gt;=4,"Good",IF(Table1[[#This Row],[rating]]&gt;=3.5,"Average","Below Average")))</f>
        <v>Good</v>
      </c>
      <c r="P364" t="str">
        <f t="shared" si="34"/>
        <v>⭐⭐⭐⭐ Good</v>
      </c>
      <c r="Q364" s="2">
        <v>67259</v>
      </c>
      <c r="R364" s="4" t="str">
        <f>IF(Table1[[#This Row],[rating_count]]&gt;=10000,"High Volume",IF(Table1[[#This Row],[rating_count]]&gt;=1000,"Medium Volume","Low Volume"))</f>
        <v>High Volume</v>
      </c>
      <c r="S364" s="4" t="str">
        <f t="shared" si="35"/>
        <v>Yes</v>
      </c>
      <c r="T364" t="s">
        <v>3216</v>
      </c>
      <c r="U364" t="s">
        <v>3039</v>
      </c>
      <c r="V364" t="s">
        <v>3040</v>
      </c>
      <c r="W364" t="s">
        <v>3041</v>
      </c>
      <c r="X364" t="s">
        <v>3042</v>
      </c>
      <c r="Y364" t="s">
        <v>3043</v>
      </c>
      <c r="Z364" t="s">
        <v>3217</v>
      </c>
      <c r="AA364" t="s">
        <v>3218</v>
      </c>
    </row>
    <row r="365" spans="1:27" x14ac:dyDescent="0.3">
      <c r="A365" t="s">
        <v>3219</v>
      </c>
      <c r="B365" t="s">
        <v>3220</v>
      </c>
      <c r="C365" t="str">
        <f t="shared" si="30"/>
        <v>Samsung</v>
      </c>
      <c r="D365" t="s">
        <v>3003</v>
      </c>
      <c r="E365" t="str">
        <f>IFERROR(LEFT(Table1[[#This Row],[category]],FIND("|",Table1[[#This Row],[category]])-1),Table1[[#This Row],[category]])</f>
        <v>Electronics</v>
      </c>
      <c r="F365" t="str">
        <f>IFERROR(MID(Table1[[#This Row],[category]],FIND("|",Table1[[#This Row],[category]])+1,50),"N/A")</f>
        <v>Mobiles&amp;Accessories|Smartphones&amp;BasicMobiles|Smart</v>
      </c>
      <c r="G365" s="5">
        <v>12999</v>
      </c>
      <c r="H365" s="5" t="str">
        <f t="shared" si="31"/>
        <v>Premium (&gt;2000)</v>
      </c>
      <c r="I365" s="5">
        <v>17999</v>
      </c>
      <c r="J365" s="5">
        <f>Table1[[#This Row],[actual_price]]-Table1[[#This Row],[discounted_price]]</f>
        <v>5000</v>
      </c>
      <c r="K365" s="12">
        <f t="shared" si="32"/>
        <v>0.27779321073392965</v>
      </c>
      <c r="L365" s="13">
        <v>0.28000000000000003</v>
      </c>
      <c r="M365" s="1" t="str">
        <f t="shared" si="33"/>
        <v>Moderate (25-49%)</v>
      </c>
      <c r="N365">
        <v>4.0999999999999996</v>
      </c>
      <c r="O365" t="str">
        <f>IF(Table1[[#This Row],[rating]]&gt;=4.5,"Excellent",IF(Table1[[#This Row],[rating]]&gt;=4,"Good",IF(Table1[[#This Row],[rating]]&gt;=3.5,"Average","Below Average")))</f>
        <v>Good</v>
      </c>
      <c r="P365" t="str">
        <f t="shared" si="34"/>
        <v>⭐⭐⭐⭐ Good</v>
      </c>
      <c r="Q365" s="2">
        <v>18998</v>
      </c>
      <c r="R365" s="4" t="str">
        <f>IF(Table1[[#This Row],[rating_count]]&gt;=10000,"High Volume",IF(Table1[[#This Row],[rating_count]]&gt;=1000,"Medium Volume","Low Volume"))</f>
        <v>High Volume</v>
      </c>
      <c r="S365" s="4" t="str">
        <f t="shared" si="35"/>
        <v>Yes</v>
      </c>
      <c r="T365" t="s">
        <v>3221</v>
      </c>
      <c r="U365" t="s">
        <v>3222</v>
      </c>
      <c r="V365" t="s">
        <v>3223</v>
      </c>
      <c r="W365" t="s">
        <v>3224</v>
      </c>
      <c r="X365" t="s">
        <v>3225</v>
      </c>
      <c r="Y365" t="s">
        <v>3226</v>
      </c>
      <c r="Z365" t="s">
        <v>3227</v>
      </c>
      <c r="AA365" t="s">
        <v>3228</v>
      </c>
    </row>
    <row r="366" spans="1:27" x14ac:dyDescent="0.3">
      <c r="A366" t="s">
        <v>3229</v>
      </c>
      <c r="B366" t="s">
        <v>2960</v>
      </c>
      <c r="C366" t="str">
        <f t="shared" si="30"/>
        <v>Fire-Boltt</v>
      </c>
      <c r="D366" t="s">
        <v>2961</v>
      </c>
      <c r="E366" t="str">
        <f>IFERROR(LEFT(Table1[[#This Row],[category]],FIND("|",Table1[[#This Row],[category]])-1),Table1[[#This Row],[category]])</f>
        <v>Electronics</v>
      </c>
      <c r="F366" t="str">
        <f>IFERROR(MID(Table1[[#This Row],[category]],FIND("|",Table1[[#This Row],[category]])+1,50),"N/A")</f>
        <v>WearableTechnology|SmartWatches</v>
      </c>
      <c r="G366" s="5">
        <v>1799</v>
      </c>
      <c r="H366" s="5" t="str">
        <f t="shared" si="31"/>
        <v>Mid-Range (501-2000)</v>
      </c>
      <c r="I366" s="5">
        <v>19999</v>
      </c>
      <c r="J366" s="5">
        <f>Table1[[#This Row],[actual_price]]-Table1[[#This Row],[discounted_price]]</f>
        <v>18200</v>
      </c>
      <c r="K366" s="12">
        <f t="shared" si="32"/>
        <v>0.91004550227511372</v>
      </c>
      <c r="L366" s="13">
        <v>0.91</v>
      </c>
      <c r="M366" s="1" t="str">
        <f t="shared" si="33"/>
        <v>Very High (70-100%)</v>
      </c>
      <c r="N366">
        <v>4.2</v>
      </c>
      <c r="O366" t="str">
        <f>IF(Table1[[#This Row],[rating]]&gt;=4.5,"Excellent",IF(Table1[[#This Row],[rating]]&gt;=4,"Good",IF(Table1[[#This Row],[rating]]&gt;=3.5,"Average","Below Average")))</f>
        <v>Good</v>
      </c>
      <c r="P366" t="str">
        <f t="shared" si="34"/>
        <v>⭐⭐⭐⭐ Good</v>
      </c>
      <c r="Q366" s="2">
        <v>13937</v>
      </c>
      <c r="R366" s="4" t="str">
        <f>IF(Table1[[#This Row],[rating_count]]&gt;=10000,"High Volume",IF(Table1[[#This Row],[rating_count]]&gt;=1000,"Medium Volume","Low Volume"))</f>
        <v>High Volume</v>
      </c>
      <c r="S366" s="4" t="str">
        <f t="shared" si="35"/>
        <v>Yes</v>
      </c>
      <c r="T366" t="s">
        <v>3230</v>
      </c>
      <c r="U366" t="s">
        <v>2963</v>
      </c>
      <c r="V366" t="s">
        <v>2964</v>
      </c>
      <c r="W366" t="s">
        <v>2965</v>
      </c>
      <c r="X366" t="s">
        <v>2966</v>
      </c>
      <c r="Y366" t="s">
        <v>2967</v>
      </c>
      <c r="Z366" t="s">
        <v>3231</v>
      </c>
      <c r="AA366" t="s">
        <v>3232</v>
      </c>
    </row>
    <row r="367" spans="1:27" x14ac:dyDescent="0.3">
      <c r="A367" t="s">
        <v>3233</v>
      </c>
      <c r="B367" t="s">
        <v>3234</v>
      </c>
      <c r="C367" t="str">
        <f t="shared" si="30"/>
        <v>Fire-Boltt</v>
      </c>
      <c r="D367" t="s">
        <v>2961</v>
      </c>
      <c r="E367" t="str">
        <f>IFERROR(LEFT(Table1[[#This Row],[category]],FIND("|",Table1[[#This Row],[category]])-1),Table1[[#This Row],[category]])</f>
        <v>Electronics</v>
      </c>
      <c r="F367" t="str">
        <f>IFERROR(MID(Table1[[#This Row],[category]],FIND("|",Table1[[#This Row],[category]])+1,50),"N/A")</f>
        <v>WearableTechnology|SmartWatches</v>
      </c>
      <c r="G367" s="5">
        <v>2199</v>
      </c>
      <c r="H367" s="5" t="str">
        <f t="shared" si="31"/>
        <v>Premium (&gt;2000)</v>
      </c>
      <c r="I367" s="5">
        <v>9999</v>
      </c>
      <c r="J367" s="5">
        <f>Table1[[#This Row],[actual_price]]-Table1[[#This Row],[discounted_price]]</f>
        <v>7800</v>
      </c>
      <c r="K367" s="12">
        <f t="shared" si="32"/>
        <v>0.78007800780078007</v>
      </c>
      <c r="L367" s="13">
        <v>0.78</v>
      </c>
      <c r="M367" s="1" t="str">
        <f t="shared" si="33"/>
        <v>Very High (70-100%)</v>
      </c>
      <c r="N367">
        <v>4.2</v>
      </c>
      <c r="O367" t="str">
        <f>IF(Table1[[#This Row],[rating]]&gt;=4.5,"Excellent",IF(Table1[[#This Row],[rating]]&gt;=4,"Good",IF(Table1[[#This Row],[rating]]&gt;=3.5,"Average","Below Average")))</f>
        <v>Good</v>
      </c>
      <c r="P367" t="str">
        <f t="shared" si="34"/>
        <v>⭐⭐⭐⭐ Good</v>
      </c>
      <c r="Q367" s="2">
        <v>29471</v>
      </c>
      <c r="R367" s="4" t="str">
        <f>IF(Table1[[#This Row],[rating_count]]&gt;=10000,"High Volume",IF(Table1[[#This Row],[rating_count]]&gt;=1000,"Medium Volume","Low Volume"))</f>
        <v>High Volume</v>
      </c>
      <c r="S367" s="4" t="str">
        <f t="shared" si="35"/>
        <v>Yes</v>
      </c>
      <c r="T367" t="s">
        <v>3235</v>
      </c>
      <c r="U367" t="s">
        <v>3236</v>
      </c>
      <c r="V367" t="s">
        <v>3237</v>
      </c>
      <c r="W367" t="s">
        <v>3238</v>
      </c>
      <c r="X367" t="s">
        <v>3239</v>
      </c>
      <c r="Y367" t="s">
        <v>3240</v>
      </c>
      <c r="Z367" t="s">
        <v>3241</v>
      </c>
      <c r="AA367" t="s">
        <v>3242</v>
      </c>
    </row>
    <row r="368" spans="1:27" x14ac:dyDescent="0.3">
      <c r="A368" t="s">
        <v>3243</v>
      </c>
      <c r="B368" t="s">
        <v>3244</v>
      </c>
      <c r="C368" t="str">
        <f t="shared" si="30"/>
        <v>Samsung</v>
      </c>
      <c r="D368" t="s">
        <v>3003</v>
      </c>
      <c r="E368" t="str">
        <f>IFERROR(LEFT(Table1[[#This Row],[category]],FIND("|",Table1[[#This Row],[category]])-1),Table1[[#This Row],[category]])</f>
        <v>Electronics</v>
      </c>
      <c r="F368" t="str">
        <f>IFERROR(MID(Table1[[#This Row],[category]],FIND("|",Table1[[#This Row],[category]])+1,50),"N/A")</f>
        <v>Mobiles&amp;Accessories|Smartphones&amp;BasicMobiles|Smart</v>
      </c>
      <c r="G368" s="5">
        <v>16999</v>
      </c>
      <c r="H368" s="5" t="str">
        <f t="shared" si="31"/>
        <v>Premium (&gt;2000)</v>
      </c>
      <c r="I368" s="5">
        <v>24999</v>
      </c>
      <c r="J368" s="5">
        <f>Table1[[#This Row],[actual_price]]-Table1[[#This Row],[discounted_price]]</f>
        <v>8000</v>
      </c>
      <c r="K368" s="12">
        <f t="shared" si="32"/>
        <v>0.32001280051202047</v>
      </c>
      <c r="L368" s="13">
        <v>0.32</v>
      </c>
      <c r="M368" s="1" t="str">
        <f t="shared" si="33"/>
        <v>Moderate (25-49%)</v>
      </c>
      <c r="N368">
        <v>4.0999999999999996</v>
      </c>
      <c r="O368" t="str">
        <f>IF(Table1[[#This Row],[rating]]&gt;=4.5,"Excellent",IF(Table1[[#This Row],[rating]]&gt;=4,"Good",IF(Table1[[#This Row],[rating]]&gt;=3.5,"Average","Below Average")))</f>
        <v>Good</v>
      </c>
      <c r="P368" t="str">
        <f t="shared" si="34"/>
        <v>⭐⭐⭐⭐ Good</v>
      </c>
      <c r="Q368" s="2">
        <v>22318</v>
      </c>
      <c r="R368" s="4" t="str">
        <f>IF(Table1[[#This Row],[rating_count]]&gt;=10000,"High Volume",IF(Table1[[#This Row],[rating_count]]&gt;=1000,"Medium Volume","Low Volume"))</f>
        <v>High Volume</v>
      </c>
      <c r="S368" s="4" t="str">
        <f t="shared" si="35"/>
        <v>Yes</v>
      </c>
      <c r="T368" t="s">
        <v>3245</v>
      </c>
      <c r="U368" t="s">
        <v>3207</v>
      </c>
      <c r="V368" t="s">
        <v>3208</v>
      </c>
      <c r="W368" t="s">
        <v>3209</v>
      </c>
      <c r="X368" t="s">
        <v>3210</v>
      </c>
      <c r="Y368" t="s">
        <v>3211</v>
      </c>
      <c r="Z368" t="s">
        <v>3246</v>
      </c>
      <c r="AA368" t="s">
        <v>3247</v>
      </c>
    </row>
    <row r="369" spans="1:27" x14ac:dyDescent="0.3">
      <c r="A369" t="s">
        <v>3248</v>
      </c>
      <c r="B369" t="s">
        <v>3249</v>
      </c>
      <c r="C369" t="str">
        <f t="shared" si="30"/>
        <v>iQOO</v>
      </c>
      <c r="D369" t="s">
        <v>3003</v>
      </c>
      <c r="E369" t="str">
        <f>IFERROR(LEFT(Table1[[#This Row],[category]],FIND("|",Table1[[#This Row],[category]])-1),Table1[[#This Row],[category]])</f>
        <v>Electronics</v>
      </c>
      <c r="F369" t="str">
        <f>IFERROR(MID(Table1[[#This Row],[category]],FIND("|",Table1[[#This Row],[category]])+1,50),"N/A")</f>
        <v>Mobiles&amp;Accessories|Smartphones&amp;BasicMobiles|Smart</v>
      </c>
      <c r="G369" s="5">
        <v>16499</v>
      </c>
      <c r="H369" s="5" t="str">
        <f t="shared" si="31"/>
        <v>Premium (&gt;2000)</v>
      </c>
      <c r="I369" s="5">
        <v>20999</v>
      </c>
      <c r="J369" s="5">
        <f>Table1[[#This Row],[actual_price]]-Table1[[#This Row],[discounted_price]]</f>
        <v>4500</v>
      </c>
      <c r="K369" s="12">
        <f t="shared" si="32"/>
        <v>0.21429591885327873</v>
      </c>
      <c r="L369" s="13">
        <v>0.21</v>
      </c>
      <c r="M369" s="1" t="str">
        <f t="shared" si="33"/>
        <v>Minimal (0-24%)</v>
      </c>
      <c r="N369">
        <v>4</v>
      </c>
      <c r="O369" t="str">
        <f>IF(Table1[[#This Row],[rating]]&gt;=4.5,"Excellent",IF(Table1[[#This Row],[rating]]&gt;=4,"Good",IF(Table1[[#This Row],[rating]]&gt;=3.5,"Average","Below Average")))</f>
        <v>Good</v>
      </c>
      <c r="P369" t="str">
        <f t="shared" si="34"/>
        <v>⭐⭐⭐⭐ Good</v>
      </c>
      <c r="Q369" s="2">
        <v>21350</v>
      </c>
      <c r="R369" s="4" t="str">
        <f>IF(Table1[[#This Row],[rating_count]]&gt;=10000,"High Volume",IF(Table1[[#This Row],[rating_count]]&gt;=1000,"Medium Volume","Low Volume"))</f>
        <v>High Volume</v>
      </c>
      <c r="S369" s="4" t="str">
        <f t="shared" si="35"/>
        <v>Yes</v>
      </c>
      <c r="T369" t="s">
        <v>3250</v>
      </c>
      <c r="U369" t="s">
        <v>3251</v>
      </c>
      <c r="V369" t="s">
        <v>3252</v>
      </c>
      <c r="W369" t="s">
        <v>3253</v>
      </c>
      <c r="X369" t="s">
        <v>3254</v>
      </c>
      <c r="Y369" t="s">
        <v>3255</v>
      </c>
      <c r="Z369" t="s">
        <v>3256</v>
      </c>
      <c r="AA369" t="s">
        <v>3257</v>
      </c>
    </row>
    <row r="370" spans="1:27" x14ac:dyDescent="0.3">
      <c r="A370" t="s">
        <v>3258</v>
      </c>
      <c r="B370" t="s">
        <v>2960</v>
      </c>
      <c r="C370" t="str">
        <f t="shared" si="30"/>
        <v>Fire-Boltt</v>
      </c>
      <c r="D370" t="s">
        <v>2961</v>
      </c>
      <c r="E370" t="str">
        <f>IFERROR(LEFT(Table1[[#This Row],[category]],FIND("|",Table1[[#This Row],[category]])-1),Table1[[#This Row],[category]])</f>
        <v>Electronics</v>
      </c>
      <c r="F370" t="str">
        <f>IFERROR(MID(Table1[[#This Row],[category]],FIND("|",Table1[[#This Row],[category]])+1,50),"N/A")</f>
        <v>WearableTechnology|SmartWatches</v>
      </c>
      <c r="G370" s="5">
        <v>1799</v>
      </c>
      <c r="H370" s="5" t="str">
        <f t="shared" si="31"/>
        <v>Mid-Range (501-2000)</v>
      </c>
      <c r="I370" s="5">
        <v>19999</v>
      </c>
      <c r="J370" s="5">
        <f>Table1[[#This Row],[actual_price]]-Table1[[#This Row],[discounted_price]]</f>
        <v>18200</v>
      </c>
      <c r="K370" s="12">
        <f t="shared" si="32"/>
        <v>0.91004550227511372</v>
      </c>
      <c r="L370" s="13">
        <v>0.91</v>
      </c>
      <c r="M370" s="1" t="str">
        <f t="shared" si="33"/>
        <v>Very High (70-100%)</v>
      </c>
      <c r="N370">
        <v>4.2</v>
      </c>
      <c r="O370" t="str">
        <f>IF(Table1[[#This Row],[rating]]&gt;=4.5,"Excellent",IF(Table1[[#This Row],[rating]]&gt;=4,"Good",IF(Table1[[#This Row],[rating]]&gt;=3.5,"Average","Below Average")))</f>
        <v>Good</v>
      </c>
      <c r="P370" t="str">
        <f t="shared" si="34"/>
        <v>⭐⭐⭐⭐ Good</v>
      </c>
      <c r="Q370" s="2">
        <v>13937</v>
      </c>
      <c r="R370" s="4" t="str">
        <f>IF(Table1[[#This Row],[rating_count]]&gt;=10000,"High Volume",IF(Table1[[#This Row],[rating_count]]&gt;=1000,"Medium Volume","Low Volume"))</f>
        <v>High Volume</v>
      </c>
      <c r="S370" s="4" t="str">
        <f t="shared" si="35"/>
        <v>Yes</v>
      </c>
      <c r="T370" t="s">
        <v>3230</v>
      </c>
      <c r="U370" t="s">
        <v>2963</v>
      </c>
      <c r="V370" t="s">
        <v>2964</v>
      </c>
      <c r="W370" t="s">
        <v>2965</v>
      </c>
      <c r="X370" t="s">
        <v>2966</v>
      </c>
      <c r="Y370" t="s">
        <v>2967</v>
      </c>
      <c r="Z370" t="s">
        <v>3259</v>
      </c>
      <c r="AA370" t="s">
        <v>3260</v>
      </c>
    </row>
    <row r="371" spans="1:27" x14ac:dyDescent="0.3">
      <c r="A371" t="s">
        <v>16</v>
      </c>
      <c r="B371" t="s">
        <v>17</v>
      </c>
      <c r="C371" t="str">
        <f t="shared" si="30"/>
        <v>Wayona</v>
      </c>
      <c r="D371" t="s">
        <v>18</v>
      </c>
      <c r="E371" t="str">
        <f>IFERROR(LEFT(Table1[[#This Row],[category]],FIND("|",Table1[[#This Row],[category]])-1),Table1[[#This Row],[category]])</f>
        <v>Computers&amp;Accessories</v>
      </c>
      <c r="F371" t="str">
        <f>IFERROR(MID(Table1[[#This Row],[category]],FIND("|",Table1[[#This Row],[category]])+1,50),"N/A")</f>
        <v>Accessories&amp;Peripherals|Cables&amp;Accessories|Cables|</v>
      </c>
      <c r="G371" s="5">
        <v>399</v>
      </c>
      <c r="H371" s="5" t="str">
        <f t="shared" si="31"/>
        <v>Economy (201-500)</v>
      </c>
      <c r="I371" s="5">
        <v>1099</v>
      </c>
      <c r="J371" s="5">
        <f>Table1[[#This Row],[actual_price]]-Table1[[#This Row],[discounted_price]]</f>
        <v>700</v>
      </c>
      <c r="K371" s="12">
        <f t="shared" si="32"/>
        <v>0.63694267515923564</v>
      </c>
      <c r="L371" s="13">
        <v>0.64</v>
      </c>
      <c r="M371" s="1" t="str">
        <f t="shared" si="33"/>
        <v>High (50-69%)</v>
      </c>
      <c r="N371">
        <v>4.2</v>
      </c>
      <c r="O371" t="str">
        <f>IF(Table1[[#This Row],[rating]]&gt;=4.5,"Excellent",IF(Table1[[#This Row],[rating]]&gt;=4,"Good",IF(Table1[[#This Row],[rating]]&gt;=3.5,"Average","Below Average")))</f>
        <v>Good</v>
      </c>
      <c r="P371" t="str">
        <f t="shared" si="34"/>
        <v>⭐⭐⭐⭐ Good</v>
      </c>
      <c r="Q371" s="2">
        <v>24270</v>
      </c>
      <c r="R371" s="4" t="str">
        <f>IF(Table1[[#This Row],[rating_count]]&gt;=10000,"High Volume",IF(Table1[[#This Row],[rating_count]]&gt;=1000,"Medium Volume","Low Volume"))</f>
        <v>High Volume</v>
      </c>
      <c r="S371" s="4" t="str">
        <f t="shared" si="35"/>
        <v>Yes</v>
      </c>
      <c r="T371" t="s">
        <v>19</v>
      </c>
      <c r="U371" t="s">
        <v>20</v>
      </c>
      <c r="V371" t="s">
        <v>21</v>
      </c>
      <c r="W371" t="s">
        <v>22</v>
      </c>
      <c r="X371" t="s">
        <v>23</v>
      </c>
      <c r="Y371" t="s">
        <v>832</v>
      </c>
      <c r="Z371" t="s">
        <v>3261</v>
      </c>
      <c r="AA371" t="s">
        <v>3262</v>
      </c>
    </row>
    <row r="372" spans="1:27" x14ac:dyDescent="0.3">
      <c r="A372" t="s">
        <v>3263</v>
      </c>
      <c r="B372" t="s">
        <v>3264</v>
      </c>
      <c r="C372" t="str">
        <f t="shared" si="30"/>
        <v>Redmi</v>
      </c>
      <c r="D372" t="s">
        <v>3003</v>
      </c>
      <c r="E372" t="str">
        <f>IFERROR(LEFT(Table1[[#This Row],[category]],FIND("|",Table1[[#This Row],[category]])-1),Table1[[#This Row],[category]])</f>
        <v>Electronics</v>
      </c>
      <c r="F372" t="str">
        <f>IFERROR(MID(Table1[[#This Row],[category]],FIND("|",Table1[[#This Row],[category]])+1,50),"N/A")</f>
        <v>Mobiles&amp;Accessories|Smartphones&amp;BasicMobiles|Smart</v>
      </c>
      <c r="G372" s="5">
        <v>8499</v>
      </c>
      <c r="H372" s="5" t="str">
        <f t="shared" si="31"/>
        <v>Premium (&gt;2000)</v>
      </c>
      <c r="I372" s="5">
        <v>10999</v>
      </c>
      <c r="J372" s="5">
        <f>Table1[[#This Row],[actual_price]]-Table1[[#This Row],[discounted_price]]</f>
        <v>2500</v>
      </c>
      <c r="K372" s="12">
        <f t="shared" si="32"/>
        <v>0.22729339030820983</v>
      </c>
      <c r="L372" s="13">
        <v>0.23</v>
      </c>
      <c r="M372" s="1" t="str">
        <f t="shared" si="33"/>
        <v>Minimal (0-24%)</v>
      </c>
      <c r="N372">
        <v>4.0999999999999996</v>
      </c>
      <c r="O372" t="str">
        <f>IF(Table1[[#This Row],[rating]]&gt;=4.5,"Excellent",IF(Table1[[#This Row],[rating]]&gt;=4,"Good",IF(Table1[[#This Row],[rating]]&gt;=3.5,"Average","Below Average")))</f>
        <v>Good</v>
      </c>
      <c r="P372" t="str">
        <f t="shared" si="34"/>
        <v>⭐⭐⭐⭐ Good</v>
      </c>
      <c r="Q372" s="2">
        <v>313836</v>
      </c>
      <c r="R372" s="4" t="str">
        <f>IF(Table1[[#This Row],[rating_count]]&gt;=10000,"High Volume",IF(Table1[[#This Row],[rating_count]]&gt;=1000,"Medium Volume","Low Volume"))</f>
        <v>High Volume</v>
      </c>
      <c r="S372" s="4" t="str">
        <f t="shared" si="35"/>
        <v>Yes</v>
      </c>
      <c r="T372" t="s">
        <v>3265</v>
      </c>
      <c r="U372" t="s">
        <v>3266</v>
      </c>
      <c r="V372" t="s">
        <v>3267</v>
      </c>
      <c r="W372" t="s">
        <v>3268</v>
      </c>
      <c r="X372" t="s">
        <v>3269</v>
      </c>
      <c r="Y372" t="s">
        <v>3270</v>
      </c>
      <c r="Z372" t="s">
        <v>3271</v>
      </c>
      <c r="AA372" t="s">
        <v>3272</v>
      </c>
    </row>
    <row r="373" spans="1:27" x14ac:dyDescent="0.3">
      <c r="A373" t="s">
        <v>3273</v>
      </c>
      <c r="B373" t="s">
        <v>3274</v>
      </c>
      <c r="C373" t="str">
        <f t="shared" si="30"/>
        <v>Redmi</v>
      </c>
      <c r="D373" t="s">
        <v>3003</v>
      </c>
      <c r="E373" t="str">
        <f>IFERROR(LEFT(Table1[[#This Row],[category]],FIND("|",Table1[[#This Row],[category]])-1),Table1[[#This Row],[category]])</f>
        <v>Electronics</v>
      </c>
      <c r="F373" t="str">
        <f>IFERROR(MID(Table1[[#This Row],[category]],FIND("|",Table1[[#This Row],[category]])+1,50),"N/A")</f>
        <v>Mobiles&amp;Accessories|Smartphones&amp;BasicMobiles|Smart</v>
      </c>
      <c r="G373" s="5">
        <v>6499</v>
      </c>
      <c r="H373" s="5" t="str">
        <f t="shared" si="31"/>
        <v>Premium (&gt;2000)</v>
      </c>
      <c r="I373" s="5">
        <v>8499</v>
      </c>
      <c r="J373" s="5">
        <f>Table1[[#This Row],[actual_price]]-Table1[[#This Row],[discounted_price]]</f>
        <v>2000</v>
      </c>
      <c r="K373" s="12">
        <f t="shared" si="32"/>
        <v>0.23532180256500765</v>
      </c>
      <c r="L373" s="13">
        <v>0.24</v>
      </c>
      <c r="M373" s="1" t="str">
        <f t="shared" si="33"/>
        <v>Minimal (0-24%)</v>
      </c>
      <c r="N373">
        <v>4.0999999999999996</v>
      </c>
      <c r="O373" t="str">
        <f>IF(Table1[[#This Row],[rating]]&gt;=4.5,"Excellent",IF(Table1[[#This Row],[rating]]&gt;=4,"Good",IF(Table1[[#This Row],[rating]]&gt;=3.5,"Average","Below Average")))</f>
        <v>Good</v>
      </c>
      <c r="P373" t="str">
        <f t="shared" si="34"/>
        <v>⭐⭐⭐⭐ Good</v>
      </c>
      <c r="Q373" s="2">
        <v>313836</v>
      </c>
      <c r="R373" s="4" t="str">
        <f>IF(Table1[[#This Row],[rating_count]]&gt;=10000,"High Volume",IF(Table1[[#This Row],[rating_count]]&gt;=1000,"Medium Volume","Low Volume"))</f>
        <v>High Volume</v>
      </c>
      <c r="S373" s="4" t="str">
        <f t="shared" si="35"/>
        <v>Yes</v>
      </c>
      <c r="T373" t="s">
        <v>3275</v>
      </c>
      <c r="U373" t="s">
        <v>3266</v>
      </c>
      <c r="V373" t="s">
        <v>3267</v>
      </c>
      <c r="W373" t="s">
        <v>3268</v>
      </c>
      <c r="X373" t="s">
        <v>3269</v>
      </c>
      <c r="Y373" t="s">
        <v>3270</v>
      </c>
      <c r="Z373" t="s">
        <v>3276</v>
      </c>
      <c r="AA373" t="s">
        <v>3277</v>
      </c>
    </row>
    <row r="374" spans="1:27" x14ac:dyDescent="0.3">
      <c r="A374" t="s">
        <v>3278</v>
      </c>
      <c r="B374" t="s">
        <v>2960</v>
      </c>
      <c r="C374" t="str">
        <f t="shared" si="30"/>
        <v>Fire-Boltt</v>
      </c>
      <c r="D374" t="s">
        <v>2961</v>
      </c>
      <c r="E374" t="str">
        <f>IFERROR(LEFT(Table1[[#This Row],[category]],FIND("|",Table1[[#This Row],[category]])-1),Table1[[#This Row],[category]])</f>
        <v>Electronics</v>
      </c>
      <c r="F374" t="str">
        <f>IFERROR(MID(Table1[[#This Row],[category]],FIND("|",Table1[[#This Row],[category]])+1,50),"N/A")</f>
        <v>WearableTechnology|SmartWatches</v>
      </c>
      <c r="G374" s="5">
        <v>1799</v>
      </c>
      <c r="H374" s="5" t="str">
        <f t="shared" si="31"/>
        <v>Mid-Range (501-2000)</v>
      </c>
      <c r="I374" s="5">
        <v>19999</v>
      </c>
      <c r="J374" s="5">
        <f>Table1[[#This Row],[actual_price]]-Table1[[#This Row],[discounted_price]]</f>
        <v>18200</v>
      </c>
      <c r="K374" s="12">
        <f t="shared" si="32"/>
        <v>0.91004550227511372</v>
      </c>
      <c r="L374" s="13">
        <v>0.91</v>
      </c>
      <c r="M374" s="1" t="str">
        <f t="shared" si="33"/>
        <v>Very High (70-100%)</v>
      </c>
      <c r="N374">
        <v>4.2</v>
      </c>
      <c r="O374" t="str">
        <f>IF(Table1[[#This Row],[rating]]&gt;=4.5,"Excellent",IF(Table1[[#This Row],[rating]]&gt;=4,"Good",IF(Table1[[#This Row],[rating]]&gt;=3.5,"Average","Below Average")))</f>
        <v>Good</v>
      </c>
      <c r="P374" t="str">
        <f t="shared" si="34"/>
        <v>⭐⭐⭐⭐ Good</v>
      </c>
      <c r="Q374" s="2">
        <v>13937</v>
      </c>
      <c r="R374" s="4" t="str">
        <f>IF(Table1[[#This Row],[rating_count]]&gt;=10000,"High Volume",IF(Table1[[#This Row],[rating_count]]&gt;=1000,"Medium Volume","Low Volume"))</f>
        <v>High Volume</v>
      </c>
      <c r="S374" s="4" t="str">
        <f t="shared" si="35"/>
        <v>Yes</v>
      </c>
      <c r="T374" t="s">
        <v>3279</v>
      </c>
      <c r="U374" t="s">
        <v>2963</v>
      </c>
      <c r="V374" t="s">
        <v>2964</v>
      </c>
      <c r="W374" t="s">
        <v>2965</v>
      </c>
      <c r="X374" t="s">
        <v>2966</v>
      </c>
      <c r="Y374" t="s">
        <v>2967</v>
      </c>
      <c r="Z374" t="s">
        <v>3280</v>
      </c>
      <c r="AA374" t="s">
        <v>3281</v>
      </c>
    </row>
    <row r="375" spans="1:27" x14ac:dyDescent="0.3">
      <c r="A375" t="s">
        <v>3282</v>
      </c>
      <c r="B375" t="s">
        <v>3283</v>
      </c>
      <c r="C375" t="str">
        <f t="shared" si="30"/>
        <v>Redmi</v>
      </c>
      <c r="D375" t="s">
        <v>3003</v>
      </c>
      <c r="E375" t="str">
        <f>IFERROR(LEFT(Table1[[#This Row],[category]],FIND("|",Table1[[#This Row],[category]])-1),Table1[[#This Row],[category]])</f>
        <v>Electronics</v>
      </c>
      <c r="F375" t="str">
        <f>IFERROR(MID(Table1[[#This Row],[category]],FIND("|",Table1[[#This Row],[category]])+1,50),"N/A")</f>
        <v>Mobiles&amp;Accessories|Smartphones&amp;BasicMobiles|Smart</v>
      </c>
      <c r="G375" s="5">
        <v>8999</v>
      </c>
      <c r="H375" s="5" t="str">
        <f t="shared" si="31"/>
        <v>Premium (&gt;2000)</v>
      </c>
      <c r="I375" s="5">
        <v>11999</v>
      </c>
      <c r="J375" s="5">
        <f>Table1[[#This Row],[actual_price]]-Table1[[#This Row],[discounted_price]]</f>
        <v>3000</v>
      </c>
      <c r="K375" s="12">
        <f t="shared" si="32"/>
        <v>0.25002083506958911</v>
      </c>
      <c r="L375" s="13">
        <v>0.25</v>
      </c>
      <c r="M375" s="1" t="str">
        <f t="shared" si="33"/>
        <v>Moderate (25-49%)</v>
      </c>
      <c r="N375">
        <v>4</v>
      </c>
      <c r="O375" t="str">
        <f>IF(Table1[[#This Row],[rating]]&gt;=4.5,"Excellent",IF(Table1[[#This Row],[rating]]&gt;=4,"Good",IF(Table1[[#This Row],[rating]]&gt;=3.5,"Average","Below Average")))</f>
        <v>Good</v>
      </c>
      <c r="P375" t="str">
        <f t="shared" si="34"/>
        <v>⭐⭐⭐⭐ Good</v>
      </c>
      <c r="Q375" s="2">
        <v>12796</v>
      </c>
      <c r="R375" s="4" t="str">
        <f>IF(Table1[[#This Row],[rating_count]]&gt;=10000,"High Volume",IF(Table1[[#This Row],[rating_count]]&gt;=1000,"Medium Volume","Low Volume"))</f>
        <v>High Volume</v>
      </c>
      <c r="S375" s="4" t="str">
        <f t="shared" si="35"/>
        <v>Yes</v>
      </c>
      <c r="T375" t="s">
        <v>3110</v>
      </c>
      <c r="U375" t="s">
        <v>3111</v>
      </c>
      <c r="V375" t="s">
        <v>3112</v>
      </c>
      <c r="W375" t="s">
        <v>3113</v>
      </c>
      <c r="X375" t="s">
        <v>3114</v>
      </c>
      <c r="Y375" t="s">
        <v>3115</v>
      </c>
      <c r="Z375" t="s">
        <v>3284</v>
      </c>
      <c r="AA375" t="s">
        <v>3285</v>
      </c>
    </row>
    <row r="376" spans="1:27" x14ac:dyDescent="0.3">
      <c r="A376" t="s">
        <v>3286</v>
      </c>
      <c r="B376" t="s">
        <v>3287</v>
      </c>
      <c r="C376" t="str">
        <f t="shared" si="30"/>
        <v>AGARO</v>
      </c>
      <c r="D376" t="s">
        <v>3288</v>
      </c>
      <c r="E376" t="str">
        <f>IFERROR(LEFT(Table1[[#This Row],[category]],FIND("|",Table1[[#This Row],[category]])-1),Table1[[#This Row],[category]])</f>
        <v>Electronics</v>
      </c>
      <c r="F376" t="str">
        <f>IFERROR(MID(Table1[[#This Row],[category]],FIND("|",Table1[[#This Row],[category]])+1,50),"N/A")</f>
        <v>Mobiles&amp;Accessories|MobileAccessories|Cables&amp;Adapt</v>
      </c>
      <c r="G376" s="5">
        <v>139</v>
      </c>
      <c r="H376" s="5" t="str">
        <f t="shared" si="31"/>
        <v>Budget (≤200)</v>
      </c>
      <c r="I376" s="5">
        <v>495</v>
      </c>
      <c r="J376" s="5">
        <f>Table1[[#This Row],[actual_price]]-Table1[[#This Row],[discounted_price]]</f>
        <v>356</v>
      </c>
      <c r="K376" s="12">
        <f t="shared" si="32"/>
        <v>0.71919191919191916</v>
      </c>
      <c r="L376" s="13">
        <v>0.72</v>
      </c>
      <c r="M376" s="1" t="str">
        <f t="shared" si="33"/>
        <v>Very High (70-100%)</v>
      </c>
      <c r="N376">
        <v>4.3</v>
      </c>
      <c r="O376" t="str">
        <f>IF(Table1[[#This Row],[rating]]&gt;=4.5,"Excellent",IF(Table1[[#This Row],[rating]]&gt;=4,"Good",IF(Table1[[#This Row],[rating]]&gt;=3.5,"Average","Below Average")))</f>
        <v>Good</v>
      </c>
      <c r="P376" t="str">
        <f t="shared" si="34"/>
        <v>⭐⭐⭐⭐ Good</v>
      </c>
      <c r="Q376" s="2">
        <v>14185</v>
      </c>
      <c r="R376" s="4" t="str">
        <f>IF(Table1[[#This Row],[rating_count]]&gt;=10000,"High Volume",IF(Table1[[#This Row],[rating_count]]&gt;=1000,"Medium Volume","Low Volume"))</f>
        <v>High Volume</v>
      </c>
      <c r="S376" s="4" t="str">
        <f t="shared" si="35"/>
        <v>Yes</v>
      </c>
      <c r="T376" t="s">
        <v>3289</v>
      </c>
      <c r="U376" t="s">
        <v>2049</v>
      </c>
      <c r="V376" t="s">
        <v>2050</v>
      </c>
      <c r="W376" t="s">
        <v>2051</v>
      </c>
      <c r="X376" t="s">
        <v>2052</v>
      </c>
      <c r="Y376" t="s">
        <v>3290</v>
      </c>
      <c r="Z376" t="s">
        <v>3291</v>
      </c>
      <c r="AA376" t="s">
        <v>3292</v>
      </c>
    </row>
    <row r="377" spans="1:27" x14ac:dyDescent="0.3">
      <c r="A377" t="s">
        <v>3293</v>
      </c>
      <c r="B377" t="s">
        <v>3294</v>
      </c>
      <c r="C377" t="str">
        <f t="shared" si="30"/>
        <v>Fire-Boltt</v>
      </c>
      <c r="D377" t="s">
        <v>2961</v>
      </c>
      <c r="E377" t="str">
        <f>IFERROR(LEFT(Table1[[#This Row],[category]],FIND("|",Table1[[#This Row],[category]])-1),Table1[[#This Row],[category]])</f>
        <v>Electronics</v>
      </c>
      <c r="F377" t="str">
        <f>IFERROR(MID(Table1[[#This Row],[category]],FIND("|",Table1[[#This Row],[category]])+1,50),"N/A")</f>
        <v>WearableTechnology|SmartWatches</v>
      </c>
      <c r="G377" s="5">
        <v>3999</v>
      </c>
      <c r="H377" s="5" t="str">
        <f t="shared" si="31"/>
        <v>Premium (&gt;2000)</v>
      </c>
      <c r="I377" s="5">
        <v>16999</v>
      </c>
      <c r="J377" s="5">
        <f>Table1[[#This Row],[actual_price]]-Table1[[#This Row],[discounted_price]]</f>
        <v>13000</v>
      </c>
      <c r="K377" s="12">
        <f t="shared" si="32"/>
        <v>0.76475086769809986</v>
      </c>
      <c r="L377" s="13">
        <v>0.76</v>
      </c>
      <c r="M377" s="1" t="str">
        <f t="shared" si="33"/>
        <v>Very High (70-100%)</v>
      </c>
      <c r="N377">
        <v>4.3</v>
      </c>
      <c r="O377" t="str">
        <f>IF(Table1[[#This Row],[rating]]&gt;=4.5,"Excellent",IF(Table1[[#This Row],[rating]]&gt;=4,"Good",IF(Table1[[#This Row],[rating]]&gt;=3.5,"Average","Below Average")))</f>
        <v>Good</v>
      </c>
      <c r="P377" t="str">
        <f t="shared" si="34"/>
        <v>⭐⭐⭐⭐ Good</v>
      </c>
      <c r="Q377" s="2">
        <v>17159</v>
      </c>
      <c r="R377" s="4" t="str">
        <f>IF(Table1[[#This Row],[rating_count]]&gt;=10000,"High Volume",IF(Table1[[#This Row],[rating_count]]&gt;=1000,"Medium Volume","Low Volume"))</f>
        <v>High Volume</v>
      </c>
      <c r="S377" s="4" t="str">
        <f t="shared" si="35"/>
        <v>Yes</v>
      </c>
      <c r="T377" t="s">
        <v>3295</v>
      </c>
      <c r="U377" t="s">
        <v>3296</v>
      </c>
      <c r="V377" t="s">
        <v>3297</v>
      </c>
      <c r="W377" t="s">
        <v>3298</v>
      </c>
      <c r="X377" t="s">
        <v>3299</v>
      </c>
      <c r="Y377" t="s">
        <v>3300</v>
      </c>
      <c r="Z377" t="s">
        <v>3301</v>
      </c>
      <c r="AA377" t="s">
        <v>3302</v>
      </c>
    </row>
    <row r="378" spans="1:27" x14ac:dyDescent="0.3">
      <c r="A378" t="s">
        <v>3303</v>
      </c>
      <c r="B378" t="s">
        <v>3304</v>
      </c>
      <c r="C378" t="str">
        <f t="shared" si="30"/>
        <v>Noise</v>
      </c>
      <c r="D378" t="s">
        <v>2961</v>
      </c>
      <c r="E378" t="str">
        <f>IFERROR(LEFT(Table1[[#This Row],[category]],FIND("|",Table1[[#This Row],[category]])-1),Table1[[#This Row],[category]])</f>
        <v>Electronics</v>
      </c>
      <c r="F378" t="str">
        <f>IFERROR(MID(Table1[[#This Row],[category]],FIND("|",Table1[[#This Row],[category]])+1,50),"N/A")</f>
        <v>WearableTechnology|SmartWatches</v>
      </c>
      <c r="G378" s="5">
        <v>2998</v>
      </c>
      <c r="H378" s="5" t="str">
        <f t="shared" si="31"/>
        <v>Premium (&gt;2000)</v>
      </c>
      <c r="I378" s="5">
        <v>5999</v>
      </c>
      <c r="J378" s="5">
        <f>Table1[[#This Row],[actual_price]]-Table1[[#This Row],[discounted_price]]</f>
        <v>3001</v>
      </c>
      <c r="K378" s="12">
        <f t="shared" si="32"/>
        <v>0.50025004167361231</v>
      </c>
      <c r="L378" s="13">
        <v>0.5</v>
      </c>
      <c r="M378" s="1" t="str">
        <f t="shared" si="33"/>
        <v>High (50-69%)</v>
      </c>
      <c r="N378">
        <v>4.0999999999999996</v>
      </c>
      <c r="O378" t="str">
        <f>IF(Table1[[#This Row],[rating]]&gt;=4.5,"Excellent",IF(Table1[[#This Row],[rating]]&gt;=4,"Good",IF(Table1[[#This Row],[rating]]&gt;=3.5,"Average","Below Average")))</f>
        <v>Good</v>
      </c>
      <c r="P378" t="str">
        <f t="shared" si="34"/>
        <v>⭐⭐⭐⭐ Good</v>
      </c>
      <c r="Q378" s="2">
        <v>5179</v>
      </c>
      <c r="R378" s="4" t="str">
        <f>IF(Table1[[#This Row],[rating_count]]&gt;=10000,"High Volume",IF(Table1[[#This Row],[rating_count]]&gt;=1000,"Medium Volume","Low Volume"))</f>
        <v>Medium Volume</v>
      </c>
      <c r="S378" s="4" t="str">
        <f t="shared" si="35"/>
        <v>Yes</v>
      </c>
      <c r="T378" t="s">
        <v>3305</v>
      </c>
      <c r="U378" t="s">
        <v>3306</v>
      </c>
      <c r="V378" t="s">
        <v>3307</v>
      </c>
      <c r="W378" t="s">
        <v>3308</v>
      </c>
      <c r="X378" t="s">
        <v>3309</v>
      </c>
      <c r="Y378" t="s">
        <v>3310</v>
      </c>
      <c r="Z378" t="s">
        <v>3311</v>
      </c>
      <c r="AA378" t="s">
        <v>3312</v>
      </c>
    </row>
    <row r="379" spans="1:27" x14ac:dyDescent="0.3">
      <c r="A379" t="s">
        <v>27</v>
      </c>
      <c r="B379" t="s">
        <v>28</v>
      </c>
      <c r="C379" t="str">
        <f t="shared" si="30"/>
        <v>Ambrane</v>
      </c>
      <c r="D379" t="s">
        <v>18</v>
      </c>
      <c r="E379" t="str">
        <f>IFERROR(LEFT(Table1[[#This Row],[category]],FIND("|",Table1[[#This Row],[category]])-1),Table1[[#This Row],[category]])</f>
        <v>Computers&amp;Accessories</v>
      </c>
      <c r="F379" t="str">
        <f>IFERROR(MID(Table1[[#This Row],[category]],FIND("|",Table1[[#This Row],[category]])+1,50),"N/A")</f>
        <v>Accessories&amp;Peripherals|Cables&amp;Accessories|Cables|</v>
      </c>
      <c r="G379" s="5">
        <v>199</v>
      </c>
      <c r="H379" s="5" t="str">
        <f t="shared" si="31"/>
        <v>Budget (≤200)</v>
      </c>
      <c r="I379" s="5">
        <v>349</v>
      </c>
      <c r="J379" s="5">
        <f>Table1[[#This Row],[actual_price]]-Table1[[#This Row],[discounted_price]]</f>
        <v>150</v>
      </c>
      <c r="K379" s="12">
        <f t="shared" si="32"/>
        <v>0.42979942693409739</v>
      </c>
      <c r="L379" s="13">
        <v>0.43</v>
      </c>
      <c r="M379" s="1" t="str">
        <f t="shared" si="33"/>
        <v>Moderate (25-49%)</v>
      </c>
      <c r="N379">
        <v>4</v>
      </c>
      <c r="O379" t="str">
        <f>IF(Table1[[#This Row],[rating]]&gt;=4.5,"Excellent",IF(Table1[[#This Row],[rating]]&gt;=4,"Good",IF(Table1[[#This Row],[rating]]&gt;=3.5,"Average","Below Average")))</f>
        <v>Good</v>
      </c>
      <c r="P379" t="str">
        <f t="shared" si="34"/>
        <v>⭐⭐⭐⭐ Good</v>
      </c>
      <c r="Q379" s="2">
        <v>43993</v>
      </c>
      <c r="R379" s="4" t="str">
        <f>IF(Table1[[#This Row],[rating_count]]&gt;=10000,"High Volume",IF(Table1[[#This Row],[rating_count]]&gt;=1000,"Medium Volume","Low Volume"))</f>
        <v>High Volume</v>
      </c>
      <c r="S379" s="4" t="str">
        <f t="shared" si="35"/>
        <v>Yes</v>
      </c>
      <c r="T379" t="s">
        <v>29</v>
      </c>
      <c r="U379" t="s">
        <v>30</v>
      </c>
      <c r="V379" t="s">
        <v>31</v>
      </c>
      <c r="W379" t="s">
        <v>32</v>
      </c>
      <c r="X379" t="s">
        <v>33</v>
      </c>
      <c r="Y379" t="s">
        <v>34</v>
      </c>
      <c r="Z379" t="s">
        <v>3313</v>
      </c>
      <c r="AA379" t="s">
        <v>3314</v>
      </c>
    </row>
    <row r="380" spans="1:27" x14ac:dyDescent="0.3">
      <c r="A380" t="s">
        <v>3315</v>
      </c>
      <c r="B380" t="s">
        <v>3316</v>
      </c>
      <c r="C380" t="str">
        <f t="shared" si="30"/>
        <v>iQOO</v>
      </c>
      <c r="D380" t="s">
        <v>3003</v>
      </c>
      <c r="E380" t="str">
        <f>IFERROR(LEFT(Table1[[#This Row],[category]],FIND("|",Table1[[#This Row],[category]])-1),Table1[[#This Row],[category]])</f>
        <v>Electronics</v>
      </c>
      <c r="F380" t="str">
        <f>IFERROR(MID(Table1[[#This Row],[category]],FIND("|",Table1[[#This Row],[category]])+1,50),"N/A")</f>
        <v>Mobiles&amp;Accessories|Smartphones&amp;BasicMobiles|Smart</v>
      </c>
      <c r="G380" s="5">
        <v>15499</v>
      </c>
      <c r="H380" s="5" t="str">
        <f t="shared" si="31"/>
        <v>Premium (&gt;2000)</v>
      </c>
      <c r="I380" s="5">
        <v>18999</v>
      </c>
      <c r="J380" s="5">
        <f>Table1[[#This Row],[actual_price]]-Table1[[#This Row],[discounted_price]]</f>
        <v>3500</v>
      </c>
      <c r="K380" s="12">
        <f t="shared" si="32"/>
        <v>0.18422022211695352</v>
      </c>
      <c r="L380" s="13">
        <v>0.18</v>
      </c>
      <c r="M380" s="1" t="str">
        <f t="shared" si="33"/>
        <v>Minimal (0-24%)</v>
      </c>
      <c r="N380">
        <v>4.0999999999999996</v>
      </c>
      <c r="O380" t="str">
        <f>IF(Table1[[#This Row],[rating]]&gt;=4.5,"Excellent",IF(Table1[[#This Row],[rating]]&gt;=4,"Good",IF(Table1[[#This Row],[rating]]&gt;=3.5,"Average","Below Average")))</f>
        <v>Good</v>
      </c>
      <c r="P380" t="str">
        <f t="shared" si="34"/>
        <v>⭐⭐⭐⭐ Good</v>
      </c>
      <c r="Q380" s="2">
        <v>19252</v>
      </c>
      <c r="R380" s="4" t="str">
        <f>IF(Table1[[#This Row],[rating_count]]&gt;=10000,"High Volume",IF(Table1[[#This Row],[rating_count]]&gt;=1000,"Medium Volume","Low Volume"))</f>
        <v>High Volume</v>
      </c>
      <c r="S380" s="4" t="str">
        <f t="shared" si="35"/>
        <v>Yes</v>
      </c>
      <c r="T380" t="s">
        <v>3317</v>
      </c>
      <c r="U380" t="s">
        <v>3318</v>
      </c>
      <c r="V380" t="s">
        <v>3319</v>
      </c>
      <c r="W380" t="s">
        <v>3320</v>
      </c>
      <c r="X380" t="s">
        <v>3321</v>
      </c>
      <c r="Y380" t="s">
        <v>3322</v>
      </c>
      <c r="Z380" t="s">
        <v>3323</v>
      </c>
      <c r="AA380" t="s">
        <v>3324</v>
      </c>
    </row>
    <row r="381" spans="1:27" x14ac:dyDescent="0.3">
      <c r="A381" t="s">
        <v>37</v>
      </c>
      <c r="B381" t="s">
        <v>38</v>
      </c>
      <c r="C381" t="str">
        <f t="shared" si="30"/>
        <v>Sounce</v>
      </c>
      <c r="D381" t="s">
        <v>18</v>
      </c>
      <c r="E381" t="str">
        <f>IFERROR(LEFT(Table1[[#This Row],[category]],FIND("|",Table1[[#This Row],[category]])-1),Table1[[#This Row],[category]])</f>
        <v>Computers&amp;Accessories</v>
      </c>
      <c r="F381" t="str">
        <f>IFERROR(MID(Table1[[#This Row],[category]],FIND("|",Table1[[#This Row],[category]])+1,50),"N/A")</f>
        <v>Accessories&amp;Peripherals|Cables&amp;Accessories|Cables|</v>
      </c>
      <c r="G381" s="5">
        <v>199</v>
      </c>
      <c r="H381" s="5" t="str">
        <f t="shared" si="31"/>
        <v>Budget (≤200)</v>
      </c>
      <c r="I381" s="5">
        <v>999</v>
      </c>
      <c r="J381" s="5">
        <f>Table1[[#This Row],[actual_price]]-Table1[[#This Row],[discounted_price]]</f>
        <v>800</v>
      </c>
      <c r="K381" s="12">
        <f t="shared" si="32"/>
        <v>0.80080080080080085</v>
      </c>
      <c r="L381" s="13">
        <v>0.8</v>
      </c>
      <c r="M381" s="1" t="str">
        <f t="shared" si="33"/>
        <v>Very High (70-100%)</v>
      </c>
      <c r="N381">
        <v>3.9</v>
      </c>
      <c r="O381" t="str">
        <f>IF(Table1[[#This Row],[rating]]&gt;=4.5,"Excellent",IF(Table1[[#This Row],[rating]]&gt;=4,"Good",IF(Table1[[#This Row],[rating]]&gt;=3.5,"Average","Below Average")))</f>
        <v>Average</v>
      </c>
      <c r="P381" t="str">
        <f t="shared" si="34"/>
        <v>⭐⭐⭐ Average</v>
      </c>
      <c r="Q381" s="2">
        <v>7928</v>
      </c>
      <c r="R381" s="4" t="str">
        <f>IF(Table1[[#This Row],[rating_count]]&gt;=10000,"High Volume",IF(Table1[[#This Row],[rating_count]]&gt;=1000,"Medium Volume","Low Volume"))</f>
        <v>Medium Volume</v>
      </c>
      <c r="S381" s="4" t="str">
        <f t="shared" si="35"/>
        <v>Yes</v>
      </c>
      <c r="T381" t="s">
        <v>3325</v>
      </c>
      <c r="U381" t="s">
        <v>40</v>
      </c>
      <c r="V381" t="s">
        <v>41</v>
      </c>
      <c r="W381" t="s">
        <v>42</v>
      </c>
      <c r="X381" t="s">
        <v>43</v>
      </c>
      <c r="Y381" t="s">
        <v>3326</v>
      </c>
      <c r="Z381" t="s">
        <v>3327</v>
      </c>
      <c r="AA381" t="s">
        <v>3328</v>
      </c>
    </row>
    <row r="382" spans="1:27" x14ac:dyDescent="0.3">
      <c r="A382" t="s">
        <v>3329</v>
      </c>
      <c r="B382" t="s">
        <v>2960</v>
      </c>
      <c r="C382" t="str">
        <f t="shared" si="30"/>
        <v>Fire-Boltt</v>
      </c>
      <c r="D382" t="s">
        <v>2961</v>
      </c>
      <c r="E382" t="str">
        <f>IFERROR(LEFT(Table1[[#This Row],[category]],FIND("|",Table1[[#This Row],[category]])-1),Table1[[#This Row],[category]])</f>
        <v>Electronics</v>
      </c>
      <c r="F382" t="str">
        <f>IFERROR(MID(Table1[[#This Row],[category]],FIND("|",Table1[[#This Row],[category]])+1,50),"N/A")</f>
        <v>WearableTechnology|SmartWatches</v>
      </c>
      <c r="G382" s="5">
        <v>1799</v>
      </c>
      <c r="H382" s="5" t="str">
        <f t="shared" si="31"/>
        <v>Mid-Range (501-2000)</v>
      </c>
      <c r="I382" s="5">
        <v>19999</v>
      </c>
      <c r="J382" s="5">
        <f>Table1[[#This Row],[actual_price]]-Table1[[#This Row],[discounted_price]]</f>
        <v>18200</v>
      </c>
      <c r="K382" s="12">
        <f t="shared" si="32"/>
        <v>0.91004550227511372</v>
      </c>
      <c r="L382" s="13">
        <v>0.91</v>
      </c>
      <c r="M382" s="1" t="str">
        <f t="shared" si="33"/>
        <v>Very High (70-100%)</v>
      </c>
      <c r="N382">
        <v>4.2</v>
      </c>
      <c r="O382" t="str">
        <f>IF(Table1[[#This Row],[rating]]&gt;=4.5,"Excellent",IF(Table1[[#This Row],[rating]]&gt;=4,"Good",IF(Table1[[#This Row],[rating]]&gt;=3.5,"Average","Below Average")))</f>
        <v>Good</v>
      </c>
      <c r="P382" t="str">
        <f t="shared" si="34"/>
        <v>⭐⭐⭐⭐ Good</v>
      </c>
      <c r="Q382" s="2">
        <v>13937</v>
      </c>
      <c r="R382" s="4" t="str">
        <f>IF(Table1[[#This Row],[rating_count]]&gt;=10000,"High Volume",IF(Table1[[#This Row],[rating_count]]&gt;=1000,"Medium Volume","Low Volume"))</f>
        <v>High Volume</v>
      </c>
      <c r="S382" s="4" t="str">
        <f t="shared" si="35"/>
        <v>Yes</v>
      </c>
      <c r="T382" t="s">
        <v>2962</v>
      </c>
      <c r="U382" t="s">
        <v>2963</v>
      </c>
      <c r="V382" t="s">
        <v>2964</v>
      </c>
      <c r="W382" t="s">
        <v>2965</v>
      </c>
      <c r="X382" t="s">
        <v>2966</v>
      </c>
      <c r="Y382" t="s">
        <v>2967</v>
      </c>
      <c r="Z382" t="s">
        <v>3330</v>
      </c>
      <c r="AA382" t="s">
        <v>3331</v>
      </c>
    </row>
    <row r="383" spans="1:27" x14ac:dyDescent="0.3">
      <c r="A383" t="s">
        <v>3332</v>
      </c>
      <c r="B383" t="s">
        <v>3333</v>
      </c>
      <c r="C383" t="str">
        <f t="shared" si="30"/>
        <v>Redmi</v>
      </c>
      <c r="D383" t="s">
        <v>3003</v>
      </c>
      <c r="E383" t="str">
        <f>IFERROR(LEFT(Table1[[#This Row],[category]],FIND("|",Table1[[#This Row],[category]])-1),Table1[[#This Row],[category]])</f>
        <v>Electronics</v>
      </c>
      <c r="F383" t="str">
        <f>IFERROR(MID(Table1[[#This Row],[category]],FIND("|",Table1[[#This Row],[category]])+1,50),"N/A")</f>
        <v>Mobiles&amp;Accessories|Smartphones&amp;BasicMobiles|Smart</v>
      </c>
      <c r="G383" s="5">
        <v>8999</v>
      </c>
      <c r="H383" s="5" t="str">
        <f t="shared" si="31"/>
        <v>Premium (&gt;2000)</v>
      </c>
      <c r="I383" s="5">
        <v>11999</v>
      </c>
      <c r="J383" s="5">
        <f>Table1[[#This Row],[actual_price]]-Table1[[#This Row],[discounted_price]]</f>
        <v>3000</v>
      </c>
      <c r="K383" s="12">
        <f t="shared" si="32"/>
        <v>0.25002083506958911</v>
      </c>
      <c r="L383" s="13">
        <v>0.25</v>
      </c>
      <c r="M383" s="1" t="str">
        <f t="shared" si="33"/>
        <v>Moderate (25-49%)</v>
      </c>
      <c r="N383">
        <v>4</v>
      </c>
      <c r="O383" t="str">
        <f>IF(Table1[[#This Row],[rating]]&gt;=4.5,"Excellent",IF(Table1[[#This Row],[rating]]&gt;=4,"Good",IF(Table1[[#This Row],[rating]]&gt;=3.5,"Average","Below Average")))</f>
        <v>Good</v>
      </c>
      <c r="P383" t="str">
        <f t="shared" si="34"/>
        <v>⭐⭐⭐⭐ Good</v>
      </c>
      <c r="Q383" s="2">
        <v>12796</v>
      </c>
      <c r="R383" s="4" t="str">
        <f>IF(Table1[[#This Row],[rating_count]]&gt;=10000,"High Volume",IF(Table1[[#This Row],[rating_count]]&gt;=1000,"Medium Volume","Low Volume"))</f>
        <v>High Volume</v>
      </c>
      <c r="S383" s="4" t="str">
        <f t="shared" si="35"/>
        <v>Yes</v>
      </c>
      <c r="T383" t="s">
        <v>3110</v>
      </c>
      <c r="U383" t="s">
        <v>3111</v>
      </c>
      <c r="V383" t="s">
        <v>3112</v>
      </c>
      <c r="W383" t="s">
        <v>3113</v>
      </c>
      <c r="X383" t="s">
        <v>3114</v>
      </c>
      <c r="Y383" t="s">
        <v>3115</v>
      </c>
      <c r="Z383" t="s">
        <v>3334</v>
      </c>
      <c r="AA383" t="s">
        <v>3335</v>
      </c>
    </row>
    <row r="384" spans="1:27" x14ac:dyDescent="0.3">
      <c r="A384" t="s">
        <v>3336</v>
      </c>
      <c r="B384" t="s">
        <v>3337</v>
      </c>
      <c r="C384" t="str">
        <f t="shared" si="30"/>
        <v>Duracell</v>
      </c>
      <c r="D384" t="s">
        <v>3120</v>
      </c>
      <c r="E384" t="str">
        <f>IFERROR(LEFT(Table1[[#This Row],[category]],FIND("|",Table1[[#This Row],[category]])-1),Table1[[#This Row],[category]])</f>
        <v>Electronics</v>
      </c>
      <c r="F384" t="str">
        <f>IFERROR(MID(Table1[[#This Row],[category]],FIND("|",Table1[[#This Row],[category]])+1,50),"N/A")</f>
        <v>Mobiles&amp;Accessories|MobileAccessories|Chargers|Aut</v>
      </c>
      <c r="G384" s="5">
        <v>873</v>
      </c>
      <c r="H384" s="5" t="str">
        <f t="shared" si="31"/>
        <v>Mid-Range (501-2000)</v>
      </c>
      <c r="I384" s="5">
        <v>1699</v>
      </c>
      <c r="J384" s="5">
        <f>Table1[[#This Row],[actual_price]]-Table1[[#This Row],[discounted_price]]</f>
        <v>826</v>
      </c>
      <c r="K384" s="12">
        <f t="shared" si="32"/>
        <v>0.48616833431430251</v>
      </c>
      <c r="L384" s="13">
        <v>0.49</v>
      </c>
      <c r="M384" s="1" t="str">
        <f t="shared" si="33"/>
        <v>Moderate (25-49%)</v>
      </c>
      <c r="N384">
        <v>4.4000000000000004</v>
      </c>
      <c r="O384" t="str">
        <f>IF(Table1[[#This Row],[rating]]&gt;=4.5,"Excellent",IF(Table1[[#This Row],[rating]]&gt;=4,"Good",IF(Table1[[#This Row],[rating]]&gt;=3.5,"Average","Below Average")))</f>
        <v>Good</v>
      </c>
      <c r="P384" t="str">
        <f t="shared" si="34"/>
        <v>⭐⭐⭐⭐ Good</v>
      </c>
      <c r="Q384" s="2">
        <v>1680</v>
      </c>
      <c r="R384" s="4" t="str">
        <f>IF(Table1[[#This Row],[rating_count]]&gt;=10000,"High Volume",IF(Table1[[#This Row],[rating_count]]&gt;=1000,"Medium Volume","Low Volume"))</f>
        <v>Medium Volume</v>
      </c>
      <c r="S384" s="4" t="str">
        <f t="shared" si="35"/>
        <v>Yes</v>
      </c>
      <c r="T384" t="s">
        <v>3338</v>
      </c>
      <c r="U384" t="s">
        <v>3339</v>
      </c>
      <c r="V384" t="s">
        <v>3340</v>
      </c>
      <c r="W384" t="s">
        <v>3341</v>
      </c>
      <c r="X384" t="s">
        <v>3342</v>
      </c>
      <c r="Y384" t="s">
        <v>3343</v>
      </c>
      <c r="Z384" t="s">
        <v>3344</v>
      </c>
      <c r="AA384" t="s">
        <v>3345</v>
      </c>
    </row>
    <row r="385" spans="1:27" x14ac:dyDescent="0.3">
      <c r="A385" t="s">
        <v>3346</v>
      </c>
      <c r="B385" t="s">
        <v>3347</v>
      </c>
      <c r="C385" t="str">
        <f t="shared" si="30"/>
        <v>realme</v>
      </c>
      <c r="D385" t="s">
        <v>3003</v>
      </c>
      <c r="E385" t="str">
        <f>IFERROR(LEFT(Table1[[#This Row],[category]],FIND("|",Table1[[#This Row],[category]])-1),Table1[[#This Row],[category]])</f>
        <v>Electronics</v>
      </c>
      <c r="F385" t="str">
        <f>IFERROR(MID(Table1[[#This Row],[category]],FIND("|",Table1[[#This Row],[category]])+1,50),"N/A")</f>
        <v>Mobiles&amp;Accessories|Smartphones&amp;BasicMobiles|Smart</v>
      </c>
      <c r="G385" s="5">
        <v>12999</v>
      </c>
      <c r="H385" s="5" t="str">
        <f t="shared" si="31"/>
        <v>Premium (&gt;2000)</v>
      </c>
      <c r="I385" s="5">
        <v>15999</v>
      </c>
      <c r="J385" s="5">
        <f>Table1[[#This Row],[actual_price]]-Table1[[#This Row],[discounted_price]]</f>
        <v>3000</v>
      </c>
      <c r="K385" s="12">
        <f t="shared" si="32"/>
        <v>0.18751171948246764</v>
      </c>
      <c r="L385" s="13">
        <v>0.19</v>
      </c>
      <c r="M385" s="1" t="str">
        <f t="shared" si="33"/>
        <v>Minimal (0-24%)</v>
      </c>
      <c r="N385">
        <v>4.2</v>
      </c>
      <c r="O385" t="str">
        <f>IF(Table1[[#This Row],[rating]]&gt;=4.5,"Excellent",IF(Table1[[#This Row],[rating]]&gt;=4,"Good",IF(Table1[[#This Row],[rating]]&gt;=3.5,"Average","Below Average")))</f>
        <v>Good</v>
      </c>
      <c r="P385" t="str">
        <f t="shared" si="34"/>
        <v>⭐⭐⭐⭐ Good</v>
      </c>
      <c r="Q385" s="2">
        <v>13246</v>
      </c>
      <c r="R385" s="4" t="str">
        <f>IF(Table1[[#This Row],[rating_count]]&gt;=10000,"High Volume",IF(Table1[[#This Row],[rating_count]]&gt;=1000,"Medium Volume","Low Volume"))</f>
        <v>High Volume</v>
      </c>
      <c r="S385" s="4" t="str">
        <f t="shared" si="35"/>
        <v>Yes</v>
      </c>
      <c r="T385" t="s">
        <v>3348</v>
      </c>
      <c r="U385" t="s">
        <v>3349</v>
      </c>
      <c r="V385" t="s">
        <v>3350</v>
      </c>
      <c r="W385" t="s">
        <v>3351</v>
      </c>
      <c r="X385" t="s">
        <v>3352</v>
      </c>
      <c r="Y385" t="s">
        <v>3353</v>
      </c>
      <c r="Z385" t="s">
        <v>3354</v>
      </c>
      <c r="AA385" t="s">
        <v>3355</v>
      </c>
    </row>
    <row r="386" spans="1:27" x14ac:dyDescent="0.3">
      <c r="A386" t="s">
        <v>3356</v>
      </c>
      <c r="B386" t="s">
        <v>3357</v>
      </c>
      <c r="C386" t="str">
        <f t="shared" ref="C386:C449" si="36">IFERROR(LEFT(B386,FIND(" ",B386)-1),"Unknown")</f>
        <v>WeCool</v>
      </c>
      <c r="D386" t="s">
        <v>3358</v>
      </c>
      <c r="E386" t="str">
        <f>IFERROR(LEFT(Table1[[#This Row],[category]],FIND("|",Table1[[#This Row],[category]])-1),Table1[[#This Row],[category]])</f>
        <v>Electronics</v>
      </c>
      <c r="F386" t="str">
        <f>IFERROR(MID(Table1[[#This Row],[category]],FIND("|",Table1[[#This Row],[category]])+1,50),"N/A")</f>
        <v>Mobiles&amp;Accessories|MobileAccessories|Photo&amp;VideoA</v>
      </c>
      <c r="G386" s="5">
        <v>539</v>
      </c>
      <c r="H386" s="5" t="str">
        <f t="shared" ref="H386:H449" si="37">IF(G386&lt;=200,"Budget (≤200)",IF(G386&lt;=500,"Economy (201-500)",IF(G386&lt;=2000,"Mid-Range (501-2000)","Premium (&gt;2000)")))</f>
        <v>Mid-Range (501-2000)</v>
      </c>
      <c r="I386" s="5">
        <v>1599</v>
      </c>
      <c r="J386" s="5">
        <f>Table1[[#This Row],[actual_price]]-Table1[[#This Row],[discounted_price]]</f>
        <v>1060</v>
      </c>
      <c r="K386" s="12">
        <f t="shared" ref="K386:K449" si="38">(I386-G386)/I386</f>
        <v>0.66291432145090678</v>
      </c>
      <c r="L386" s="13">
        <v>0.66</v>
      </c>
      <c r="M386" s="1" t="str">
        <f t="shared" ref="M386:M449" si="39">IF(L386&gt;=0.7,"Very High (70-100%)",IF(L386&gt;=0.5,"High (50-69%)",IF(L386&gt;=0.25,"Moderate (25-49%)","Minimal (0-24%)")))</f>
        <v>High (50-69%)</v>
      </c>
      <c r="N386">
        <v>3.8</v>
      </c>
      <c r="O386" t="str">
        <f>IF(Table1[[#This Row],[rating]]&gt;=4.5,"Excellent",IF(Table1[[#This Row],[rating]]&gt;=4,"Good",IF(Table1[[#This Row],[rating]]&gt;=3.5,"Average","Below Average")))</f>
        <v>Average</v>
      </c>
      <c r="P386" t="str">
        <f t="shared" ref="P386:P449" si="40">IF(N386&gt;4.4,"⭐⭐⭐⭐⭐ Excellent",IF(N386&gt;3.9,"⭐⭐⭐⭐ Good",IF(N386&gt;3.5,"⭐⭐⭐ Average","⭐⭐ Below Avg")))</f>
        <v>⭐⭐⭐ Average</v>
      </c>
      <c r="Q386" s="2">
        <v>14648</v>
      </c>
      <c r="R386" s="4" t="str">
        <f>IF(Table1[[#This Row],[rating_count]]&gt;=10000,"High Volume",IF(Table1[[#This Row],[rating_count]]&gt;=1000,"Medium Volume","Low Volume"))</f>
        <v>High Volume</v>
      </c>
      <c r="S386" s="4" t="str">
        <f t="shared" ref="S386:S449" si="41">IF(Q386&gt;=500,"Yes","No")</f>
        <v>Yes</v>
      </c>
      <c r="T386" t="s">
        <v>3359</v>
      </c>
      <c r="U386" t="s">
        <v>3360</v>
      </c>
      <c r="V386" t="s">
        <v>3361</v>
      </c>
      <c r="W386" t="s">
        <v>3362</v>
      </c>
      <c r="X386" t="s">
        <v>3363</v>
      </c>
      <c r="Y386" t="s">
        <v>3364</v>
      </c>
      <c r="Z386" t="s">
        <v>3365</v>
      </c>
      <c r="AA386" t="s">
        <v>3366</v>
      </c>
    </row>
    <row r="387" spans="1:27" x14ac:dyDescent="0.3">
      <c r="A387" t="s">
        <v>3367</v>
      </c>
      <c r="B387" t="s">
        <v>2971</v>
      </c>
      <c r="C387" t="str">
        <f t="shared" si="36"/>
        <v>Fire-Boltt</v>
      </c>
      <c r="D387" t="s">
        <v>2961</v>
      </c>
      <c r="E387" t="str">
        <f>IFERROR(LEFT(Table1[[#This Row],[category]],FIND("|",Table1[[#This Row],[category]])-1),Table1[[#This Row],[category]])</f>
        <v>Electronics</v>
      </c>
      <c r="F387" t="str">
        <f>IFERROR(MID(Table1[[#This Row],[category]],FIND("|",Table1[[#This Row],[category]])+1,50),"N/A")</f>
        <v>WearableTechnology|SmartWatches</v>
      </c>
      <c r="G387" s="5">
        <v>1999</v>
      </c>
      <c r="H387" s="5" t="str">
        <f t="shared" si="37"/>
        <v>Mid-Range (501-2000)</v>
      </c>
      <c r="I387" s="5">
        <v>9999</v>
      </c>
      <c r="J387" s="5">
        <f>Table1[[#This Row],[actual_price]]-Table1[[#This Row],[discounted_price]]</f>
        <v>8000</v>
      </c>
      <c r="K387" s="12">
        <f t="shared" si="38"/>
        <v>0.80008000800080004</v>
      </c>
      <c r="L387" s="13">
        <v>0.8</v>
      </c>
      <c r="M387" s="1" t="str">
        <f t="shared" si="39"/>
        <v>Very High (70-100%)</v>
      </c>
      <c r="N387">
        <v>4.3</v>
      </c>
      <c r="O387" t="str">
        <f>IF(Table1[[#This Row],[rating]]&gt;=4.5,"Excellent",IF(Table1[[#This Row],[rating]]&gt;=4,"Good",IF(Table1[[#This Row],[rating]]&gt;=3.5,"Average","Below Average")))</f>
        <v>Good</v>
      </c>
      <c r="P387" t="str">
        <f t="shared" si="40"/>
        <v>⭐⭐⭐⭐ Good</v>
      </c>
      <c r="Q387" s="2">
        <v>27696</v>
      </c>
      <c r="R387" s="4" t="str">
        <f>IF(Table1[[#This Row],[rating_count]]&gt;=10000,"High Volume",IF(Table1[[#This Row],[rating_count]]&gt;=1000,"Medium Volume","Low Volume"))</f>
        <v>High Volume</v>
      </c>
      <c r="S387" s="4" t="str">
        <f t="shared" si="41"/>
        <v>Yes</v>
      </c>
      <c r="T387" t="s">
        <v>3368</v>
      </c>
      <c r="U387" t="s">
        <v>2973</v>
      </c>
      <c r="V387" t="s">
        <v>2974</v>
      </c>
      <c r="W387" t="s">
        <v>2975</v>
      </c>
      <c r="X387" t="s">
        <v>2976</v>
      </c>
      <c r="Y387" t="s">
        <v>2977</v>
      </c>
      <c r="Z387" t="s">
        <v>3369</v>
      </c>
      <c r="AA387" t="s">
        <v>3370</v>
      </c>
    </row>
    <row r="388" spans="1:27" x14ac:dyDescent="0.3">
      <c r="A388" t="s">
        <v>3371</v>
      </c>
      <c r="B388" t="s">
        <v>3372</v>
      </c>
      <c r="C388" t="str">
        <f t="shared" si="36"/>
        <v>OPPO</v>
      </c>
      <c r="D388" t="s">
        <v>3003</v>
      </c>
      <c r="E388" t="str">
        <f>IFERROR(LEFT(Table1[[#This Row],[category]],FIND("|",Table1[[#This Row],[category]])-1),Table1[[#This Row],[category]])</f>
        <v>Electronics</v>
      </c>
      <c r="F388" t="str">
        <f>IFERROR(MID(Table1[[#This Row],[category]],FIND("|",Table1[[#This Row],[category]])+1,50),"N/A")</f>
        <v>Mobiles&amp;Accessories|Smartphones&amp;BasicMobiles|Smart</v>
      </c>
      <c r="G388" s="5">
        <v>15490</v>
      </c>
      <c r="H388" s="5" t="str">
        <f t="shared" si="37"/>
        <v>Premium (&gt;2000)</v>
      </c>
      <c r="I388" s="5">
        <v>20990</v>
      </c>
      <c r="J388" s="5">
        <f>Table1[[#This Row],[actual_price]]-Table1[[#This Row],[discounted_price]]</f>
        <v>5500</v>
      </c>
      <c r="K388" s="12">
        <f t="shared" si="38"/>
        <v>0.26202953787517863</v>
      </c>
      <c r="L388" s="13">
        <v>0.26</v>
      </c>
      <c r="M388" s="1" t="str">
        <f t="shared" si="39"/>
        <v>Moderate (25-49%)</v>
      </c>
      <c r="N388">
        <v>4.2</v>
      </c>
      <c r="O388" t="str">
        <f>IF(Table1[[#This Row],[rating]]&gt;=4.5,"Excellent",IF(Table1[[#This Row],[rating]]&gt;=4,"Good",IF(Table1[[#This Row],[rating]]&gt;=3.5,"Average","Below Average")))</f>
        <v>Good</v>
      </c>
      <c r="P388" t="str">
        <f t="shared" si="40"/>
        <v>⭐⭐⭐⭐ Good</v>
      </c>
      <c r="Q388" s="2">
        <v>32916</v>
      </c>
      <c r="R388" s="4" t="str">
        <f>IF(Table1[[#This Row],[rating_count]]&gt;=10000,"High Volume",IF(Table1[[#This Row],[rating_count]]&gt;=1000,"Medium Volume","Low Volume"))</f>
        <v>High Volume</v>
      </c>
      <c r="S388" s="4" t="str">
        <f t="shared" si="41"/>
        <v>Yes</v>
      </c>
      <c r="T388" t="s">
        <v>3373</v>
      </c>
      <c r="U388" t="s">
        <v>3374</v>
      </c>
      <c r="V388" t="s">
        <v>3375</v>
      </c>
      <c r="W388" t="s">
        <v>3376</v>
      </c>
      <c r="X388" t="s">
        <v>3377</v>
      </c>
      <c r="Y388" t="s">
        <v>3378</v>
      </c>
      <c r="Z388" t="s">
        <v>3379</v>
      </c>
      <c r="AA388" t="s">
        <v>3380</v>
      </c>
    </row>
    <row r="389" spans="1:27" x14ac:dyDescent="0.3">
      <c r="A389" t="s">
        <v>3381</v>
      </c>
      <c r="B389" t="s">
        <v>3382</v>
      </c>
      <c r="C389" t="str">
        <f t="shared" si="36"/>
        <v>Redmi</v>
      </c>
      <c r="D389" t="s">
        <v>3003</v>
      </c>
      <c r="E389" t="str">
        <f>IFERROR(LEFT(Table1[[#This Row],[category]],FIND("|",Table1[[#This Row],[category]])-1),Table1[[#This Row],[category]])</f>
        <v>Electronics</v>
      </c>
      <c r="F389" t="str">
        <f>IFERROR(MID(Table1[[#This Row],[category]],FIND("|",Table1[[#This Row],[category]])+1,50),"N/A")</f>
        <v>Mobiles&amp;Accessories|Smartphones&amp;BasicMobiles|Smart</v>
      </c>
      <c r="G389" s="5">
        <v>19999</v>
      </c>
      <c r="H389" s="5" t="str">
        <f t="shared" si="37"/>
        <v>Premium (&gt;2000)</v>
      </c>
      <c r="I389" s="5">
        <v>24999</v>
      </c>
      <c r="J389" s="5">
        <f>Table1[[#This Row],[actual_price]]-Table1[[#This Row],[discounted_price]]</f>
        <v>5000</v>
      </c>
      <c r="K389" s="12">
        <f t="shared" si="38"/>
        <v>0.20000800032001281</v>
      </c>
      <c r="L389" s="13">
        <v>0.2</v>
      </c>
      <c r="M389" s="1" t="str">
        <f t="shared" si="39"/>
        <v>Minimal (0-24%)</v>
      </c>
      <c r="N389">
        <v>3.9</v>
      </c>
      <c r="O389" t="str">
        <f>IF(Table1[[#This Row],[rating]]&gt;=4.5,"Excellent",IF(Table1[[#This Row],[rating]]&gt;=4,"Good",IF(Table1[[#This Row],[rating]]&gt;=3.5,"Average","Below Average")))</f>
        <v>Average</v>
      </c>
      <c r="P389" t="str">
        <f t="shared" si="40"/>
        <v>⭐⭐⭐ Average</v>
      </c>
      <c r="Q389" s="2">
        <v>25824</v>
      </c>
      <c r="R389" s="4" t="str">
        <f>IF(Table1[[#This Row],[rating_count]]&gt;=10000,"High Volume",IF(Table1[[#This Row],[rating_count]]&gt;=1000,"Medium Volume","Low Volume"))</f>
        <v>High Volume</v>
      </c>
      <c r="S389" s="4" t="str">
        <f t="shared" si="41"/>
        <v>Yes</v>
      </c>
      <c r="T389" t="s">
        <v>3383</v>
      </c>
      <c r="U389" t="s">
        <v>3384</v>
      </c>
      <c r="V389" t="s">
        <v>3385</v>
      </c>
      <c r="W389" t="s">
        <v>3386</v>
      </c>
      <c r="X389" t="s">
        <v>3387</v>
      </c>
      <c r="Y389" t="s">
        <v>3388</v>
      </c>
      <c r="Z389" t="s">
        <v>3389</v>
      </c>
      <c r="AA389" t="s">
        <v>3390</v>
      </c>
    </row>
    <row r="390" spans="1:27" x14ac:dyDescent="0.3">
      <c r="A390" t="s">
        <v>3391</v>
      </c>
      <c r="B390" t="s">
        <v>3392</v>
      </c>
      <c r="C390" t="str">
        <f t="shared" si="36"/>
        <v>Samsung</v>
      </c>
      <c r="D390" t="s">
        <v>3175</v>
      </c>
      <c r="E390" t="str">
        <f>IFERROR(LEFT(Table1[[#This Row],[category]],FIND("|",Table1[[#This Row],[category]])-1),Table1[[#This Row],[category]])</f>
        <v>Electronics</v>
      </c>
      <c r="F390" t="str">
        <f>IFERROR(MID(Table1[[#This Row],[category]],FIND("|",Table1[[#This Row],[category]])+1,50),"N/A")</f>
        <v>Mobiles&amp;Accessories|MobileAccessories|Chargers|Wal</v>
      </c>
      <c r="G390" s="5">
        <v>1075</v>
      </c>
      <c r="H390" s="5" t="str">
        <f t="shared" si="37"/>
        <v>Mid-Range (501-2000)</v>
      </c>
      <c r="I390" s="5">
        <v>1699</v>
      </c>
      <c r="J390" s="5">
        <f>Table1[[#This Row],[actual_price]]-Table1[[#This Row],[discounted_price]]</f>
        <v>624</v>
      </c>
      <c r="K390" s="12">
        <f t="shared" si="38"/>
        <v>0.36727486756915834</v>
      </c>
      <c r="L390" s="13">
        <v>0.37</v>
      </c>
      <c r="M390" s="1" t="str">
        <f t="shared" si="39"/>
        <v>Moderate (25-49%)</v>
      </c>
      <c r="N390">
        <v>4.4000000000000004</v>
      </c>
      <c r="O390" t="str">
        <f>IF(Table1[[#This Row],[rating]]&gt;=4.5,"Excellent",IF(Table1[[#This Row],[rating]]&gt;=4,"Good",IF(Table1[[#This Row],[rating]]&gt;=3.5,"Average","Below Average")))</f>
        <v>Good</v>
      </c>
      <c r="P390" t="str">
        <f t="shared" si="40"/>
        <v>⭐⭐⭐⭐ Good</v>
      </c>
      <c r="Q390" s="2">
        <v>7462</v>
      </c>
      <c r="R390" s="4" t="str">
        <f>IF(Table1[[#This Row],[rating_count]]&gt;=10000,"High Volume",IF(Table1[[#This Row],[rating_count]]&gt;=1000,"Medium Volume","Low Volume"))</f>
        <v>Medium Volume</v>
      </c>
      <c r="S390" s="4" t="str">
        <f t="shared" si="41"/>
        <v>Yes</v>
      </c>
      <c r="T390" t="s">
        <v>3393</v>
      </c>
      <c r="U390" t="s">
        <v>3394</v>
      </c>
      <c r="V390" t="s">
        <v>3395</v>
      </c>
      <c r="W390" t="s">
        <v>3396</v>
      </c>
      <c r="X390" t="s">
        <v>3397</v>
      </c>
      <c r="Y390" t="s">
        <v>3398</v>
      </c>
      <c r="Z390" t="s">
        <v>3399</v>
      </c>
      <c r="AA390" t="s">
        <v>3400</v>
      </c>
    </row>
    <row r="391" spans="1:27" x14ac:dyDescent="0.3">
      <c r="A391" t="s">
        <v>3401</v>
      </c>
      <c r="B391" t="s">
        <v>3402</v>
      </c>
      <c r="C391" t="str">
        <f t="shared" si="36"/>
        <v>realme</v>
      </c>
      <c r="D391" t="s">
        <v>3079</v>
      </c>
      <c r="E391" t="str">
        <f>IFERROR(LEFT(Table1[[#This Row],[category]],FIND("|",Table1[[#This Row],[category]])-1),Table1[[#This Row],[category]])</f>
        <v>Electronics</v>
      </c>
      <c r="F391" t="str">
        <f>IFERROR(MID(Table1[[#This Row],[category]],FIND("|",Table1[[#This Row],[category]])+1,50),"N/A")</f>
        <v>Headphones,Earbuds&amp;Accessories|Headphones|In-Ear</v>
      </c>
      <c r="G391" s="5">
        <v>399</v>
      </c>
      <c r="H391" s="5" t="str">
        <f t="shared" si="37"/>
        <v>Economy (201-500)</v>
      </c>
      <c r="I391" s="5">
        <v>699</v>
      </c>
      <c r="J391" s="5">
        <f>Table1[[#This Row],[actual_price]]-Table1[[#This Row],[discounted_price]]</f>
        <v>300</v>
      </c>
      <c r="K391" s="12">
        <f t="shared" si="38"/>
        <v>0.42918454935622319</v>
      </c>
      <c r="L391" s="13">
        <v>0.43</v>
      </c>
      <c r="M391" s="1" t="str">
        <f t="shared" si="39"/>
        <v>Moderate (25-49%)</v>
      </c>
      <c r="N391">
        <v>4</v>
      </c>
      <c r="O391" t="str">
        <f>IF(Table1[[#This Row],[rating]]&gt;=4.5,"Excellent",IF(Table1[[#This Row],[rating]]&gt;=4,"Good",IF(Table1[[#This Row],[rating]]&gt;=3.5,"Average","Below Average")))</f>
        <v>Good</v>
      </c>
      <c r="P391" t="str">
        <f t="shared" si="40"/>
        <v>⭐⭐⭐⭐ Good</v>
      </c>
      <c r="Q391" s="2">
        <v>37817</v>
      </c>
      <c r="R391" s="4" t="str">
        <f>IF(Table1[[#This Row],[rating_count]]&gt;=10000,"High Volume",IF(Table1[[#This Row],[rating_count]]&gt;=1000,"Medium Volume","Low Volume"))</f>
        <v>High Volume</v>
      </c>
      <c r="S391" s="4" t="str">
        <f t="shared" si="41"/>
        <v>Yes</v>
      </c>
      <c r="T391" t="s">
        <v>3403</v>
      </c>
      <c r="U391" t="s">
        <v>3404</v>
      </c>
      <c r="V391" t="s">
        <v>3405</v>
      </c>
      <c r="W391" t="s">
        <v>3406</v>
      </c>
      <c r="X391" t="s">
        <v>3407</v>
      </c>
      <c r="Y391" t="s">
        <v>3408</v>
      </c>
      <c r="Z391" t="s">
        <v>3409</v>
      </c>
      <c r="AA391" t="s">
        <v>3410</v>
      </c>
    </row>
    <row r="392" spans="1:27" x14ac:dyDescent="0.3">
      <c r="A392" t="s">
        <v>3411</v>
      </c>
      <c r="B392" t="s">
        <v>3412</v>
      </c>
      <c r="C392" t="str">
        <f t="shared" si="36"/>
        <v>Noise</v>
      </c>
      <c r="D392" t="s">
        <v>2961</v>
      </c>
      <c r="E392" t="str">
        <f>IFERROR(LEFT(Table1[[#This Row],[category]],FIND("|",Table1[[#This Row],[category]])-1),Table1[[#This Row],[category]])</f>
        <v>Electronics</v>
      </c>
      <c r="F392" t="str">
        <f>IFERROR(MID(Table1[[#This Row],[category]],FIND("|",Table1[[#This Row],[category]])+1,50),"N/A")</f>
        <v>WearableTechnology|SmartWatches</v>
      </c>
      <c r="G392" s="5">
        <v>1999</v>
      </c>
      <c r="H392" s="5" t="str">
        <f t="shared" si="37"/>
        <v>Mid-Range (501-2000)</v>
      </c>
      <c r="I392" s="5">
        <v>3990</v>
      </c>
      <c r="J392" s="5">
        <f>Table1[[#This Row],[actual_price]]-Table1[[#This Row],[discounted_price]]</f>
        <v>1991</v>
      </c>
      <c r="K392" s="12">
        <f t="shared" si="38"/>
        <v>0.49899749373433583</v>
      </c>
      <c r="L392" s="13">
        <v>0.5</v>
      </c>
      <c r="M392" s="1" t="str">
        <f t="shared" si="39"/>
        <v>High (50-69%)</v>
      </c>
      <c r="N392">
        <v>4</v>
      </c>
      <c r="O392" t="str">
        <f>IF(Table1[[#This Row],[rating]]&gt;=4.5,"Excellent",IF(Table1[[#This Row],[rating]]&gt;=4,"Good",IF(Table1[[#This Row],[rating]]&gt;=3.5,"Average","Below Average")))</f>
        <v>Good</v>
      </c>
      <c r="P392" t="str">
        <f t="shared" si="40"/>
        <v>⭐⭐⭐⭐ Good</v>
      </c>
      <c r="Q392" s="2">
        <v>30254</v>
      </c>
      <c r="R392" s="4" t="str">
        <f>IF(Table1[[#This Row],[rating_count]]&gt;=10000,"High Volume",IF(Table1[[#This Row],[rating_count]]&gt;=1000,"Medium Volume","Low Volume"))</f>
        <v>High Volume</v>
      </c>
      <c r="S392" s="4" t="str">
        <f t="shared" si="41"/>
        <v>Yes</v>
      </c>
      <c r="T392" t="s">
        <v>3413</v>
      </c>
      <c r="U392" t="s">
        <v>3187</v>
      </c>
      <c r="V392" t="s">
        <v>3188</v>
      </c>
      <c r="W392" t="s">
        <v>3189</v>
      </c>
      <c r="X392" t="s">
        <v>3190</v>
      </c>
      <c r="Y392" t="s">
        <v>3191</v>
      </c>
      <c r="Z392" t="s">
        <v>3414</v>
      </c>
      <c r="AA392" t="s">
        <v>3415</v>
      </c>
    </row>
    <row r="393" spans="1:27" x14ac:dyDescent="0.3">
      <c r="A393" t="s">
        <v>3416</v>
      </c>
      <c r="B393" t="s">
        <v>3417</v>
      </c>
      <c r="C393" t="str">
        <f t="shared" si="36"/>
        <v>boAt</v>
      </c>
      <c r="D393" t="s">
        <v>2961</v>
      </c>
      <c r="E393" t="str">
        <f>IFERROR(LEFT(Table1[[#This Row],[category]],FIND("|",Table1[[#This Row],[category]])-1),Table1[[#This Row],[category]])</f>
        <v>Electronics</v>
      </c>
      <c r="F393" t="str">
        <f>IFERROR(MID(Table1[[#This Row],[category]],FIND("|",Table1[[#This Row],[category]])+1,50),"N/A")</f>
        <v>WearableTechnology|SmartWatches</v>
      </c>
      <c r="G393" s="5">
        <v>1999</v>
      </c>
      <c r="H393" s="5" t="str">
        <f t="shared" si="37"/>
        <v>Mid-Range (501-2000)</v>
      </c>
      <c r="I393" s="5">
        <v>7990</v>
      </c>
      <c r="J393" s="5">
        <f>Table1[[#This Row],[actual_price]]-Table1[[#This Row],[discounted_price]]</f>
        <v>5991</v>
      </c>
      <c r="K393" s="12">
        <f t="shared" si="38"/>
        <v>0.74981226533166456</v>
      </c>
      <c r="L393" s="13">
        <v>0.75</v>
      </c>
      <c r="M393" s="1" t="str">
        <f t="shared" si="39"/>
        <v>Very High (70-100%)</v>
      </c>
      <c r="N393">
        <v>3.8</v>
      </c>
      <c r="O393" t="str">
        <f>IF(Table1[[#This Row],[rating]]&gt;=4.5,"Excellent",IF(Table1[[#This Row],[rating]]&gt;=4,"Good",IF(Table1[[#This Row],[rating]]&gt;=3.5,"Average","Below Average")))</f>
        <v>Average</v>
      </c>
      <c r="P393" t="str">
        <f t="shared" si="40"/>
        <v>⭐⭐⭐ Average</v>
      </c>
      <c r="Q393" s="2">
        <v>17831</v>
      </c>
      <c r="R393" s="4" t="str">
        <f>IF(Table1[[#This Row],[rating_count]]&gt;=10000,"High Volume",IF(Table1[[#This Row],[rating_count]]&gt;=1000,"Medium Volume","Low Volume"))</f>
        <v>High Volume</v>
      </c>
      <c r="S393" s="4" t="str">
        <f t="shared" si="41"/>
        <v>Yes</v>
      </c>
      <c r="T393" t="s">
        <v>2982</v>
      </c>
      <c r="U393" t="s">
        <v>2983</v>
      </c>
      <c r="V393" t="s">
        <v>2984</v>
      </c>
      <c r="W393" t="s">
        <v>2985</v>
      </c>
      <c r="X393" t="s">
        <v>2986</v>
      </c>
      <c r="Y393" t="s">
        <v>2987</v>
      </c>
      <c r="Z393" t="s">
        <v>3418</v>
      </c>
      <c r="AA393" t="s">
        <v>3419</v>
      </c>
    </row>
    <row r="394" spans="1:27" x14ac:dyDescent="0.3">
      <c r="A394" t="s">
        <v>47</v>
      </c>
      <c r="B394" t="s">
        <v>48</v>
      </c>
      <c r="C394" t="str">
        <f t="shared" si="36"/>
        <v>boAt</v>
      </c>
      <c r="D394" t="s">
        <v>18</v>
      </c>
      <c r="E394" t="str">
        <f>IFERROR(LEFT(Table1[[#This Row],[category]],FIND("|",Table1[[#This Row],[category]])-1),Table1[[#This Row],[category]])</f>
        <v>Computers&amp;Accessories</v>
      </c>
      <c r="F394" t="str">
        <f>IFERROR(MID(Table1[[#This Row],[category]],FIND("|",Table1[[#This Row],[category]])+1,50),"N/A")</f>
        <v>Accessories&amp;Peripherals|Cables&amp;Accessories|Cables|</v>
      </c>
      <c r="G394" s="5">
        <v>329</v>
      </c>
      <c r="H394" s="5" t="str">
        <f t="shared" si="37"/>
        <v>Economy (201-500)</v>
      </c>
      <c r="I394" s="5">
        <v>699</v>
      </c>
      <c r="J394" s="5">
        <f>Table1[[#This Row],[actual_price]]-Table1[[#This Row],[discounted_price]]</f>
        <v>370</v>
      </c>
      <c r="K394" s="12">
        <f t="shared" si="38"/>
        <v>0.52932761087267521</v>
      </c>
      <c r="L394" s="13">
        <v>0.53</v>
      </c>
      <c r="M394" s="1" t="str">
        <f t="shared" si="39"/>
        <v>High (50-69%)</v>
      </c>
      <c r="N394">
        <v>4.2</v>
      </c>
      <c r="O394" t="str">
        <f>IF(Table1[[#This Row],[rating]]&gt;=4.5,"Excellent",IF(Table1[[#This Row],[rating]]&gt;=4,"Good",IF(Table1[[#This Row],[rating]]&gt;=3.5,"Average","Below Average")))</f>
        <v>Good</v>
      </c>
      <c r="P394" t="str">
        <f t="shared" si="40"/>
        <v>⭐⭐⭐⭐ Good</v>
      </c>
      <c r="Q394" s="2">
        <v>94364</v>
      </c>
      <c r="R394" s="4" t="str">
        <f>IF(Table1[[#This Row],[rating_count]]&gt;=10000,"High Volume",IF(Table1[[#This Row],[rating_count]]&gt;=1000,"Medium Volume","Low Volume"))</f>
        <v>High Volume</v>
      </c>
      <c r="S394" s="4" t="str">
        <f t="shared" si="41"/>
        <v>Yes</v>
      </c>
      <c r="T394" t="s">
        <v>49</v>
      </c>
      <c r="U394" t="s">
        <v>50</v>
      </c>
      <c r="V394" t="s">
        <v>51</v>
      </c>
      <c r="W394" t="s">
        <v>52</v>
      </c>
      <c r="X394" t="s">
        <v>53</v>
      </c>
      <c r="Y394" t="s">
        <v>54</v>
      </c>
      <c r="Z394" t="s">
        <v>3420</v>
      </c>
      <c r="AA394" t="s">
        <v>3421</v>
      </c>
    </row>
    <row r="395" spans="1:27" x14ac:dyDescent="0.3">
      <c r="A395" t="s">
        <v>57</v>
      </c>
      <c r="B395" t="s">
        <v>58</v>
      </c>
      <c r="C395" t="str">
        <f t="shared" si="36"/>
        <v>Portronics</v>
      </c>
      <c r="D395" t="s">
        <v>18</v>
      </c>
      <c r="E395" t="str">
        <f>IFERROR(LEFT(Table1[[#This Row],[category]],FIND("|",Table1[[#This Row],[category]])-1),Table1[[#This Row],[category]])</f>
        <v>Computers&amp;Accessories</v>
      </c>
      <c r="F395" t="str">
        <f>IFERROR(MID(Table1[[#This Row],[category]],FIND("|",Table1[[#This Row],[category]])+1,50),"N/A")</f>
        <v>Accessories&amp;Peripherals|Cables&amp;Accessories|Cables|</v>
      </c>
      <c r="G395" s="5">
        <v>154</v>
      </c>
      <c r="H395" s="5" t="str">
        <f t="shared" si="37"/>
        <v>Budget (≤200)</v>
      </c>
      <c r="I395" s="5">
        <v>399</v>
      </c>
      <c r="J395" s="5">
        <f>Table1[[#This Row],[actual_price]]-Table1[[#This Row],[discounted_price]]</f>
        <v>245</v>
      </c>
      <c r="K395" s="12">
        <f t="shared" si="38"/>
        <v>0.61403508771929827</v>
      </c>
      <c r="L395" s="13">
        <v>0.61</v>
      </c>
      <c r="M395" s="1" t="str">
        <f t="shared" si="39"/>
        <v>High (50-69%)</v>
      </c>
      <c r="N395">
        <v>4.2</v>
      </c>
      <c r="O395" t="str">
        <f>IF(Table1[[#This Row],[rating]]&gt;=4.5,"Excellent",IF(Table1[[#This Row],[rating]]&gt;=4,"Good",IF(Table1[[#This Row],[rating]]&gt;=3.5,"Average","Below Average")))</f>
        <v>Good</v>
      </c>
      <c r="P395" t="str">
        <f t="shared" si="40"/>
        <v>⭐⭐⭐⭐ Good</v>
      </c>
      <c r="Q395" s="2">
        <v>16905</v>
      </c>
      <c r="R395" s="4" t="str">
        <f>IF(Table1[[#This Row],[rating_count]]&gt;=10000,"High Volume",IF(Table1[[#This Row],[rating_count]]&gt;=1000,"Medium Volume","Low Volume"))</f>
        <v>High Volume</v>
      </c>
      <c r="S395" s="4" t="str">
        <f t="shared" si="41"/>
        <v>Yes</v>
      </c>
      <c r="T395" t="s">
        <v>59</v>
      </c>
      <c r="U395" t="s">
        <v>60</v>
      </c>
      <c r="V395" t="s">
        <v>61</v>
      </c>
      <c r="W395" t="s">
        <v>62</v>
      </c>
      <c r="X395" t="s">
        <v>63</v>
      </c>
      <c r="Y395" t="s">
        <v>64</v>
      </c>
      <c r="Z395" t="s">
        <v>3422</v>
      </c>
      <c r="AA395" t="s">
        <v>3423</v>
      </c>
    </row>
    <row r="396" spans="1:27" x14ac:dyDescent="0.3">
      <c r="A396" t="s">
        <v>3424</v>
      </c>
      <c r="B396" t="s">
        <v>3425</v>
      </c>
      <c r="C396" t="str">
        <f t="shared" si="36"/>
        <v>iQOO</v>
      </c>
      <c r="D396" t="s">
        <v>3003</v>
      </c>
      <c r="E396" t="str">
        <f>IFERROR(LEFT(Table1[[#This Row],[category]],FIND("|",Table1[[#This Row],[category]])-1),Table1[[#This Row],[category]])</f>
        <v>Electronics</v>
      </c>
      <c r="F396" t="str">
        <f>IFERROR(MID(Table1[[#This Row],[category]],FIND("|",Table1[[#This Row],[category]])+1,50),"N/A")</f>
        <v>Mobiles&amp;Accessories|Smartphones&amp;BasicMobiles|Smart</v>
      </c>
      <c r="G396" s="5">
        <v>28999</v>
      </c>
      <c r="H396" s="5" t="str">
        <f t="shared" si="37"/>
        <v>Premium (&gt;2000)</v>
      </c>
      <c r="I396" s="5">
        <v>34999</v>
      </c>
      <c r="J396" s="5">
        <f>Table1[[#This Row],[actual_price]]-Table1[[#This Row],[discounted_price]]</f>
        <v>6000</v>
      </c>
      <c r="K396" s="12">
        <f t="shared" si="38"/>
        <v>0.1714334695277008</v>
      </c>
      <c r="L396" s="13">
        <v>0.17</v>
      </c>
      <c r="M396" s="1" t="str">
        <f t="shared" si="39"/>
        <v>Minimal (0-24%)</v>
      </c>
      <c r="N396">
        <v>4.4000000000000004</v>
      </c>
      <c r="O396" t="str">
        <f>IF(Table1[[#This Row],[rating]]&gt;=4.5,"Excellent",IF(Table1[[#This Row],[rating]]&gt;=4,"Good",IF(Table1[[#This Row],[rating]]&gt;=3.5,"Average","Below Average")))</f>
        <v>Good</v>
      </c>
      <c r="P396" t="str">
        <f t="shared" si="40"/>
        <v>⭐⭐⭐⭐ Good</v>
      </c>
      <c r="Q396" s="2">
        <v>20311</v>
      </c>
      <c r="R396" s="4" t="str">
        <f>IF(Table1[[#This Row],[rating_count]]&gt;=10000,"High Volume",IF(Table1[[#This Row],[rating_count]]&gt;=1000,"Medium Volume","Low Volume"))</f>
        <v>High Volume</v>
      </c>
      <c r="S396" s="4" t="str">
        <f t="shared" si="41"/>
        <v>Yes</v>
      </c>
      <c r="T396" t="s">
        <v>3426</v>
      </c>
      <c r="U396" t="s">
        <v>3427</v>
      </c>
      <c r="V396" t="s">
        <v>3428</v>
      </c>
      <c r="W396" t="s">
        <v>3429</v>
      </c>
      <c r="X396" t="s">
        <v>3430</v>
      </c>
      <c r="Y396" t="s">
        <v>3431</v>
      </c>
      <c r="Z396" t="s">
        <v>3432</v>
      </c>
      <c r="AA396" t="s">
        <v>3433</v>
      </c>
    </row>
    <row r="397" spans="1:27" x14ac:dyDescent="0.3">
      <c r="A397" t="s">
        <v>3434</v>
      </c>
      <c r="B397" t="s">
        <v>3435</v>
      </c>
      <c r="C397" t="str">
        <f t="shared" si="36"/>
        <v>boAt</v>
      </c>
      <c r="D397" t="s">
        <v>2961</v>
      </c>
      <c r="E397" t="str">
        <f>IFERROR(LEFT(Table1[[#This Row],[category]],FIND("|",Table1[[#This Row],[category]])-1),Table1[[#This Row],[category]])</f>
        <v>Electronics</v>
      </c>
      <c r="F397" t="str">
        <f>IFERROR(MID(Table1[[#This Row],[category]],FIND("|",Table1[[#This Row],[category]])+1,50),"N/A")</f>
        <v>WearableTechnology|SmartWatches</v>
      </c>
      <c r="G397" s="5">
        <v>2299</v>
      </c>
      <c r="H397" s="5" t="str">
        <f t="shared" si="37"/>
        <v>Premium (&gt;2000)</v>
      </c>
      <c r="I397" s="5">
        <v>7990</v>
      </c>
      <c r="J397" s="5">
        <f>Table1[[#This Row],[actual_price]]-Table1[[#This Row],[discounted_price]]</f>
        <v>5691</v>
      </c>
      <c r="K397" s="12">
        <f t="shared" si="38"/>
        <v>0.71226533166458073</v>
      </c>
      <c r="L397" s="13">
        <v>0.71</v>
      </c>
      <c r="M397" s="1" t="str">
        <f t="shared" si="39"/>
        <v>Very High (70-100%)</v>
      </c>
      <c r="N397">
        <v>4.2</v>
      </c>
      <c r="O397" t="str">
        <f>IF(Table1[[#This Row],[rating]]&gt;=4.5,"Excellent",IF(Table1[[#This Row],[rating]]&gt;=4,"Good",IF(Table1[[#This Row],[rating]]&gt;=3.5,"Average","Below Average")))</f>
        <v>Good</v>
      </c>
      <c r="P397" t="str">
        <f t="shared" si="40"/>
        <v>⭐⭐⭐⭐ Good</v>
      </c>
      <c r="Q397" s="2">
        <v>69622</v>
      </c>
      <c r="R397" s="4" t="str">
        <f>IF(Table1[[#This Row],[rating_count]]&gt;=10000,"High Volume",IF(Table1[[#This Row],[rating_count]]&gt;=1000,"Medium Volume","Low Volume"))</f>
        <v>High Volume</v>
      </c>
      <c r="S397" s="4" t="str">
        <f t="shared" si="41"/>
        <v>Yes</v>
      </c>
      <c r="T397" t="s">
        <v>3436</v>
      </c>
      <c r="U397" t="s">
        <v>3437</v>
      </c>
      <c r="V397" t="s">
        <v>3438</v>
      </c>
      <c r="W397" t="s">
        <v>3439</v>
      </c>
      <c r="X397" t="s">
        <v>3440</v>
      </c>
      <c r="Y397" t="s">
        <v>3441</v>
      </c>
      <c r="Z397" t="s">
        <v>3442</v>
      </c>
      <c r="AA397" t="s">
        <v>3443</v>
      </c>
    </row>
    <row r="398" spans="1:27" x14ac:dyDescent="0.3">
      <c r="A398" t="s">
        <v>3444</v>
      </c>
      <c r="B398" t="s">
        <v>3445</v>
      </c>
      <c r="C398" t="str">
        <f t="shared" si="36"/>
        <v>Tygot</v>
      </c>
      <c r="D398" t="s">
        <v>3446</v>
      </c>
      <c r="E398" t="str">
        <f>IFERROR(LEFT(Table1[[#This Row],[category]],FIND("|",Table1[[#This Row],[category]])-1),Table1[[#This Row],[category]])</f>
        <v>Electronics</v>
      </c>
      <c r="F398" t="str">
        <f>IFERROR(MID(Table1[[#This Row],[category]],FIND("|",Table1[[#This Row],[category]])+1,50),"N/A")</f>
        <v>Mobiles&amp;Accessories|MobileAccessories|Photo&amp;VideoA</v>
      </c>
      <c r="G398" s="5">
        <v>399</v>
      </c>
      <c r="H398" s="5" t="str">
        <f t="shared" si="37"/>
        <v>Economy (201-500)</v>
      </c>
      <c r="I398" s="5">
        <v>1999</v>
      </c>
      <c r="J398" s="5">
        <f>Table1[[#This Row],[actual_price]]-Table1[[#This Row],[discounted_price]]</f>
        <v>1600</v>
      </c>
      <c r="K398" s="12">
        <f t="shared" si="38"/>
        <v>0.80040020010004997</v>
      </c>
      <c r="L398" s="13">
        <v>0.8</v>
      </c>
      <c r="M398" s="1" t="str">
        <f t="shared" si="39"/>
        <v>Very High (70-100%)</v>
      </c>
      <c r="N398">
        <v>4</v>
      </c>
      <c r="O398" t="str">
        <f>IF(Table1[[#This Row],[rating]]&gt;=4.5,"Excellent",IF(Table1[[#This Row],[rating]]&gt;=4,"Good",IF(Table1[[#This Row],[rating]]&gt;=3.5,"Average","Below Average")))</f>
        <v>Good</v>
      </c>
      <c r="P398" t="str">
        <f t="shared" si="40"/>
        <v>⭐⭐⭐⭐ Good</v>
      </c>
      <c r="Q398" s="2">
        <v>3382</v>
      </c>
      <c r="R398" s="4" t="str">
        <f>IF(Table1[[#This Row],[rating_count]]&gt;=10000,"High Volume",IF(Table1[[#This Row],[rating_count]]&gt;=1000,"Medium Volume","Low Volume"))</f>
        <v>Medium Volume</v>
      </c>
      <c r="S398" s="4" t="str">
        <f t="shared" si="41"/>
        <v>Yes</v>
      </c>
      <c r="T398" t="s">
        <v>3447</v>
      </c>
      <c r="U398" t="s">
        <v>3448</v>
      </c>
      <c r="V398" t="s">
        <v>3449</v>
      </c>
      <c r="W398" t="s">
        <v>3450</v>
      </c>
      <c r="X398" t="s">
        <v>3451</v>
      </c>
      <c r="Y398" t="s">
        <v>3452</v>
      </c>
      <c r="Z398" t="s">
        <v>3453</v>
      </c>
      <c r="AA398" t="s">
        <v>3454</v>
      </c>
    </row>
    <row r="399" spans="1:27" x14ac:dyDescent="0.3">
      <c r="A399" t="s">
        <v>3455</v>
      </c>
      <c r="B399" t="s">
        <v>3456</v>
      </c>
      <c r="C399" t="str">
        <f t="shared" si="36"/>
        <v>Samsung</v>
      </c>
      <c r="D399" t="s">
        <v>3037</v>
      </c>
      <c r="E399" t="str">
        <f>IFERROR(LEFT(Table1[[#This Row],[category]],FIND("|",Table1[[#This Row],[category]])-1),Table1[[#This Row],[category]])</f>
        <v>Electronics</v>
      </c>
      <c r="F399" t="str">
        <f>IFERROR(MID(Table1[[#This Row],[category]],FIND("|",Table1[[#This Row],[category]])+1,50),"N/A")</f>
        <v>Accessories|MemoryCards|MicroSD</v>
      </c>
      <c r="G399" s="5">
        <v>1149</v>
      </c>
      <c r="H399" s="5" t="str">
        <f t="shared" si="37"/>
        <v>Mid-Range (501-2000)</v>
      </c>
      <c r="I399" s="5">
        <v>3999</v>
      </c>
      <c r="J399" s="5">
        <f>Table1[[#This Row],[actual_price]]-Table1[[#This Row],[discounted_price]]</f>
        <v>2850</v>
      </c>
      <c r="K399" s="12">
        <f t="shared" si="38"/>
        <v>0.71267816954238561</v>
      </c>
      <c r="L399" s="13">
        <v>0.71</v>
      </c>
      <c r="M399" s="1" t="str">
        <f t="shared" si="39"/>
        <v>Very High (70-100%)</v>
      </c>
      <c r="N399">
        <v>4.3</v>
      </c>
      <c r="O399" t="str">
        <f>IF(Table1[[#This Row],[rating]]&gt;=4.5,"Excellent",IF(Table1[[#This Row],[rating]]&gt;=4,"Good",IF(Table1[[#This Row],[rating]]&gt;=3.5,"Average","Below Average")))</f>
        <v>Good</v>
      </c>
      <c r="P399" t="str">
        <f t="shared" si="40"/>
        <v>⭐⭐⭐⭐ Good</v>
      </c>
      <c r="Q399" s="2">
        <v>140036</v>
      </c>
      <c r="R399" s="4" t="str">
        <f>IF(Table1[[#This Row],[rating_count]]&gt;=10000,"High Volume",IF(Table1[[#This Row],[rating_count]]&gt;=1000,"Medium Volume","Low Volume"))</f>
        <v>High Volume</v>
      </c>
      <c r="S399" s="4" t="str">
        <f t="shared" si="41"/>
        <v>Yes</v>
      </c>
      <c r="T399" t="s">
        <v>3457</v>
      </c>
      <c r="U399" t="s">
        <v>3458</v>
      </c>
      <c r="V399" t="s">
        <v>3459</v>
      </c>
      <c r="W399" t="s">
        <v>3460</v>
      </c>
      <c r="X399" t="s">
        <v>3461</v>
      </c>
      <c r="Y399" t="s">
        <v>3462</v>
      </c>
      <c r="Z399" t="s">
        <v>3463</v>
      </c>
      <c r="AA399" t="s">
        <v>3464</v>
      </c>
    </row>
    <row r="400" spans="1:27" x14ac:dyDescent="0.3">
      <c r="A400" t="s">
        <v>3465</v>
      </c>
      <c r="B400" t="s">
        <v>3466</v>
      </c>
      <c r="C400" t="str">
        <f t="shared" si="36"/>
        <v>Portronics</v>
      </c>
      <c r="D400" t="s">
        <v>3175</v>
      </c>
      <c r="E400" t="str">
        <f>IFERROR(LEFT(Table1[[#This Row],[category]],FIND("|",Table1[[#This Row],[category]])-1),Table1[[#This Row],[category]])</f>
        <v>Electronics</v>
      </c>
      <c r="F400" t="str">
        <f>IFERROR(MID(Table1[[#This Row],[category]],FIND("|",Table1[[#This Row],[category]])+1,50),"N/A")</f>
        <v>Mobiles&amp;Accessories|MobileAccessories|Chargers|Wal</v>
      </c>
      <c r="G400" s="5">
        <v>529</v>
      </c>
      <c r="H400" s="5" t="str">
        <f t="shared" si="37"/>
        <v>Mid-Range (501-2000)</v>
      </c>
      <c r="I400" s="5">
        <v>1499</v>
      </c>
      <c r="J400" s="5">
        <f>Table1[[#This Row],[actual_price]]-Table1[[#This Row],[discounted_price]]</f>
        <v>970</v>
      </c>
      <c r="K400" s="12">
        <f t="shared" si="38"/>
        <v>0.64709806537691794</v>
      </c>
      <c r="L400" s="13">
        <v>0.65</v>
      </c>
      <c r="M400" s="1" t="str">
        <f t="shared" si="39"/>
        <v>High (50-69%)</v>
      </c>
      <c r="N400">
        <v>4.0999999999999996</v>
      </c>
      <c r="O400" t="str">
        <f>IF(Table1[[#This Row],[rating]]&gt;=4.5,"Excellent",IF(Table1[[#This Row],[rating]]&gt;=4,"Good",IF(Table1[[#This Row],[rating]]&gt;=3.5,"Average","Below Average")))</f>
        <v>Good</v>
      </c>
      <c r="P400" t="str">
        <f t="shared" si="40"/>
        <v>⭐⭐⭐⭐ Good</v>
      </c>
      <c r="Q400" s="2">
        <v>8599</v>
      </c>
      <c r="R400" s="4" t="str">
        <f>IF(Table1[[#This Row],[rating_count]]&gt;=10000,"High Volume",IF(Table1[[#This Row],[rating_count]]&gt;=1000,"Medium Volume","Low Volume"))</f>
        <v>Medium Volume</v>
      </c>
      <c r="S400" s="4" t="str">
        <f t="shared" si="41"/>
        <v>Yes</v>
      </c>
      <c r="T400" t="s">
        <v>3467</v>
      </c>
      <c r="U400" t="s">
        <v>3468</v>
      </c>
      <c r="V400" t="s">
        <v>3469</v>
      </c>
      <c r="W400" t="s">
        <v>3470</v>
      </c>
      <c r="X400" t="s">
        <v>3471</v>
      </c>
      <c r="Y400" t="s">
        <v>3472</v>
      </c>
      <c r="Z400" t="s">
        <v>3473</v>
      </c>
      <c r="AA400" t="s">
        <v>3474</v>
      </c>
    </row>
    <row r="401" spans="1:27" x14ac:dyDescent="0.3">
      <c r="A401" t="s">
        <v>3475</v>
      </c>
      <c r="B401" t="s">
        <v>3476</v>
      </c>
      <c r="C401" t="str">
        <f t="shared" si="36"/>
        <v>Samsung</v>
      </c>
      <c r="D401" t="s">
        <v>3003</v>
      </c>
      <c r="E401" t="str">
        <f>IFERROR(LEFT(Table1[[#This Row],[category]],FIND("|",Table1[[#This Row],[category]])-1),Table1[[#This Row],[category]])</f>
        <v>Electronics</v>
      </c>
      <c r="F401" t="str">
        <f>IFERROR(MID(Table1[[#This Row],[category]],FIND("|",Table1[[#This Row],[category]])+1,50),"N/A")</f>
        <v>Mobiles&amp;Accessories|Smartphones&amp;BasicMobiles|Smart</v>
      </c>
      <c r="G401" s="5">
        <v>13999</v>
      </c>
      <c r="H401" s="5" t="str">
        <f t="shared" si="37"/>
        <v>Premium (&gt;2000)</v>
      </c>
      <c r="I401" s="5">
        <v>19499</v>
      </c>
      <c r="J401" s="5">
        <f>Table1[[#This Row],[actual_price]]-Table1[[#This Row],[discounted_price]]</f>
        <v>5500</v>
      </c>
      <c r="K401" s="12">
        <f t="shared" si="38"/>
        <v>0.28206574696138265</v>
      </c>
      <c r="L401" s="13">
        <v>0.28000000000000003</v>
      </c>
      <c r="M401" s="1" t="str">
        <f t="shared" si="39"/>
        <v>Moderate (25-49%)</v>
      </c>
      <c r="N401">
        <v>4.0999999999999996</v>
      </c>
      <c r="O401" t="str">
        <f>IF(Table1[[#This Row],[rating]]&gt;=4.5,"Excellent",IF(Table1[[#This Row],[rating]]&gt;=4,"Good",IF(Table1[[#This Row],[rating]]&gt;=3.5,"Average","Below Average")))</f>
        <v>Good</v>
      </c>
      <c r="P401" t="str">
        <f t="shared" si="40"/>
        <v>⭐⭐⭐⭐ Good</v>
      </c>
      <c r="Q401" s="2">
        <v>18998</v>
      </c>
      <c r="R401" s="4" t="str">
        <f>IF(Table1[[#This Row],[rating_count]]&gt;=10000,"High Volume",IF(Table1[[#This Row],[rating_count]]&gt;=1000,"Medium Volume","Low Volume"))</f>
        <v>High Volume</v>
      </c>
      <c r="S401" s="4" t="str">
        <f t="shared" si="41"/>
        <v>Yes</v>
      </c>
      <c r="T401" t="s">
        <v>3477</v>
      </c>
      <c r="U401" t="s">
        <v>3222</v>
      </c>
      <c r="V401" t="s">
        <v>3223</v>
      </c>
      <c r="W401" t="s">
        <v>3224</v>
      </c>
      <c r="X401" t="s">
        <v>3225</v>
      </c>
      <c r="Y401" t="s">
        <v>3226</v>
      </c>
      <c r="Z401" t="s">
        <v>3478</v>
      </c>
      <c r="AA401" t="s">
        <v>3479</v>
      </c>
    </row>
    <row r="402" spans="1:27" x14ac:dyDescent="0.3">
      <c r="A402" t="s">
        <v>3480</v>
      </c>
      <c r="B402" t="s">
        <v>3481</v>
      </c>
      <c r="C402" t="str">
        <f t="shared" si="36"/>
        <v>boAt</v>
      </c>
      <c r="D402" t="s">
        <v>3079</v>
      </c>
      <c r="E402" t="str">
        <f>IFERROR(LEFT(Table1[[#This Row],[category]],FIND("|",Table1[[#This Row],[category]])-1),Table1[[#This Row],[category]])</f>
        <v>Electronics</v>
      </c>
      <c r="F402" t="str">
        <f>IFERROR(MID(Table1[[#This Row],[category]],FIND("|",Table1[[#This Row],[category]])+1,50),"N/A")</f>
        <v>Headphones,Earbuds&amp;Accessories|Headphones|In-Ear</v>
      </c>
      <c r="G402" s="5">
        <v>379</v>
      </c>
      <c r="H402" s="5" t="str">
        <f t="shared" si="37"/>
        <v>Economy (201-500)</v>
      </c>
      <c r="I402" s="5">
        <v>999</v>
      </c>
      <c r="J402" s="5">
        <f>Table1[[#This Row],[actual_price]]-Table1[[#This Row],[discounted_price]]</f>
        <v>620</v>
      </c>
      <c r="K402" s="12">
        <f t="shared" si="38"/>
        <v>0.62062062062062062</v>
      </c>
      <c r="L402" s="13">
        <v>0.62</v>
      </c>
      <c r="M402" s="1" t="str">
        <f t="shared" si="39"/>
        <v>High (50-69%)</v>
      </c>
      <c r="N402">
        <v>4.0999999999999996</v>
      </c>
      <c r="O402" t="str">
        <f>IF(Table1[[#This Row],[rating]]&gt;=4.5,"Excellent",IF(Table1[[#This Row],[rating]]&gt;=4,"Good",IF(Table1[[#This Row],[rating]]&gt;=3.5,"Average","Below Average")))</f>
        <v>Good</v>
      </c>
      <c r="P402" t="str">
        <f t="shared" si="40"/>
        <v>⭐⭐⭐⭐ Good</v>
      </c>
      <c r="Q402" s="2">
        <v>363713</v>
      </c>
      <c r="R402" s="4" t="str">
        <f>IF(Table1[[#This Row],[rating_count]]&gt;=10000,"High Volume",IF(Table1[[#This Row],[rating_count]]&gt;=1000,"Medium Volume","Low Volume"))</f>
        <v>High Volume</v>
      </c>
      <c r="S402" s="4" t="str">
        <f t="shared" si="41"/>
        <v>Yes</v>
      </c>
      <c r="T402" t="s">
        <v>3482</v>
      </c>
      <c r="U402" t="s">
        <v>3132</v>
      </c>
      <c r="V402" t="s">
        <v>3133</v>
      </c>
      <c r="W402" t="s">
        <v>3134</v>
      </c>
      <c r="X402" t="s">
        <v>3135</v>
      </c>
      <c r="Y402" t="s">
        <v>3136</v>
      </c>
      <c r="Z402" t="s">
        <v>3483</v>
      </c>
      <c r="AA402" t="s">
        <v>3484</v>
      </c>
    </row>
    <row r="403" spans="1:27" x14ac:dyDescent="0.3">
      <c r="A403" t="s">
        <v>3485</v>
      </c>
      <c r="B403" t="s">
        <v>3486</v>
      </c>
      <c r="C403" t="str">
        <f t="shared" si="36"/>
        <v>iQOO</v>
      </c>
      <c r="D403" t="s">
        <v>3003</v>
      </c>
      <c r="E403" t="str">
        <f>IFERROR(LEFT(Table1[[#This Row],[category]],FIND("|",Table1[[#This Row],[category]])-1),Table1[[#This Row],[category]])</f>
        <v>Electronics</v>
      </c>
      <c r="F403" t="str">
        <f>IFERROR(MID(Table1[[#This Row],[category]],FIND("|",Table1[[#This Row],[category]])+1,50),"N/A")</f>
        <v>Mobiles&amp;Accessories|Smartphones&amp;BasicMobiles|Smart</v>
      </c>
      <c r="G403" s="5">
        <v>13999</v>
      </c>
      <c r="H403" s="5" t="str">
        <f t="shared" si="37"/>
        <v>Premium (&gt;2000)</v>
      </c>
      <c r="I403" s="5">
        <v>19999</v>
      </c>
      <c r="J403" s="5">
        <f>Table1[[#This Row],[actual_price]]-Table1[[#This Row],[discounted_price]]</f>
        <v>6000</v>
      </c>
      <c r="K403" s="12">
        <f t="shared" si="38"/>
        <v>0.30001500075003751</v>
      </c>
      <c r="L403" s="13">
        <v>0.3</v>
      </c>
      <c r="M403" s="1" t="str">
        <f t="shared" si="39"/>
        <v>Moderate (25-49%)</v>
      </c>
      <c r="N403">
        <v>4.0999999999999996</v>
      </c>
      <c r="O403" t="str">
        <f>IF(Table1[[#This Row],[rating]]&gt;=4.5,"Excellent",IF(Table1[[#This Row],[rating]]&gt;=4,"Good",IF(Table1[[#This Row],[rating]]&gt;=3.5,"Average","Below Average")))</f>
        <v>Good</v>
      </c>
      <c r="P403" t="str">
        <f t="shared" si="40"/>
        <v>⭐⭐⭐⭐ Good</v>
      </c>
      <c r="Q403" s="2">
        <v>19252</v>
      </c>
      <c r="R403" s="4" t="str">
        <f>IF(Table1[[#This Row],[rating_count]]&gt;=10000,"High Volume",IF(Table1[[#This Row],[rating_count]]&gt;=1000,"Medium Volume","Low Volume"))</f>
        <v>High Volume</v>
      </c>
      <c r="S403" s="4" t="str">
        <f t="shared" si="41"/>
        <v>Yes</v>
      </c>
      <c r="T403" t="s">
        <v>3487</v>
      </c>
      <c r="U403" t="s">
        <v>3318</v>
      </c>
      <c r="V403" t="s">
        <v>3319</v>
      </c>
      <c r="W403" t="s">
        <v>3320</v>
      </c>
      <c r="X403" t="s">
        <v>3321</v>
      </c>
      <c r="Y403" t="s">
        <v>3322</v>
      </c>
      <c r="Z403" t="s">
        <v>3488</v>
      </c>
      <c r="AA403" t="s">
        <v>3489</v>
      </c>
    </row>
    <row r="404" spans="1:27" x14ac:dyDescent="0.3">
      <c r="A404" t="s">
        <v>3490</v>
      </c>
      <c r="B404" t="s">
        <v>3491</v>
      </c>
      <c r="C404" t="str">
        <f t="shared" si="36"/>
        <v>Fire-Boltt</v>
      </c>
      <c r="D404" t="s">
        <v>2961</v>
      </c>
      <c r="E404" t="str">
        <f>IFERROR(LEFT(Table1[[#This Row],[category]],FIND("|",Table1[[#This Row],[category]])-1),Table1[[#This Row],[category]])</f>
        <v>Electronics</v>
      </c>
      <c r="F404" t="str">
        <f>IFERROR(MID(Table1[[#This Row],[category]],FIND("|",Table1[[#This Row],[category]])+1,50),"N/A")</f>
        <v>WearableTechnology|SmartWatches</v>
      </c>
      <c r="G404" s="5">
        <v>3999</v>
      </c>
      <c r="H404" s="5" t="str">
        <f t="shared" si="37"/>
        <v>Premium (&gt;2000)</v>
      </c>
      <c r="I404" s="5">
        <v>9999</v>
      </c>
      <c r="J404" s="5">
        <f>Table1[[#This Row],[actual_price]]-Table1[[#This Row],[discounted_price]]</f>
        <v>6000</v>
      </c>
      <c r="K404" s="12">
        <f t="shared" si="38"/>
        <v>0.60006000600060005</v>
      </c>
      <c r="L404" s="13">
        <v>0.6</v>
      </c>
      <c r="M404" s="1" t="str">
        <f t="shared" si="39"/>
        <v>High (50-69%)</v>
      </c>
      <c r="N404">
        <v>4.4000000000000004</v>
      </c>
      <c r="O404" t="str">
        <f>IF(Table1[[#This Row],[rating]]&gt;=4.5,"Excellent",IF(Table1[[#This Row],[rating]]&gt;=4,"Good",IF(Table1[[#This Row],[rating]]&gt;=3.5,"Average","Below Average")))</f>
        <v>Good</v>
      </c>
      <c r="P404" t="str">
        <f t="shared" si="40"/>
        <v>⭐⭐⭐⭐ Good</v>
      </c>
      <c r="Q404">
        <v>73</v>
      </c>
      <c r="R404" s="4" t="str">
        <f>IF(Table1[[#This Row],[rating_count]]&gt;=10000,"High Volume",IF(Table1[[#This Row],[rating_count]]&gt;=1000,"Medium Volume","Low Volume"))</f>
        <v>Low Volume</v>
      </c>
      <c r="S404" s="4" t="str">
        <f t="shared" si="41"/>
        <v>No</v>
      </c>
      <c r="T404" t="s">
        <v>3492</v>
      </c>
      <c r="U404" t="s">
        <v>3493</v>
      </c>
      <c r="V404" t="s">
        <v>3494</v>
      </c>
      <c r="W404" t="s">
        <v>3495</v>
      </c>
      <c r="X404" t="s">
        <v>3496</v>
      </c>
      <c r="Y404" t="s">
        <v>3497</v>
      </c>
      <c r="Z404" t="s">
        <v>3498</v>
      </c>
      <c r="AA404" t="s">
        <v>3499</v>
      </c>
    </row>
    <row r="405" spans="1:27" x14ac:dyDescent="0.3">
      <c r="A405" t="s">
        <v>67</v>
      </c>
      <c r="B405" t="s">
        <v>68</v>
      </c>
      <c r="C405" t="str">
        <f t="shared" si="36"/>
        <v>pTron</v>
      </c>
      <c r="D405" t="s">
        <v>18</v>
      </c>
      <c r="E405" t="str">
        <f>IFERROR(LEFT(Table1[[#This Row],[category]],FIND("|",Table1[[#This Row],[category]])-1),Table1[[#This Row],[category]])</f>
        <v>Computers&amp;Accessories</v>
      </c>
      <c r="F405" t="str">
        <f>IFERROR(MID(Table1[[#This Row],[category]],FIND("|",Table1[[#This Row],[category]])+1,50),"N/A")</f>
        <v>Accessories&amp;Peripherals|Cables&amp;Accessories|Cables|</v>
      </c>
      <c r="G405" s="5">
        <v>149</v>
      </c>
      <c r="H405" s="5" t="str">
        <f t="shared" si="37"/>
        <v>Budget (≤200)</v>
      </c>
      <c r="I405" s="5">
        <v>1000</v>
      </c>
      <c r="J405" s="5">
        <f>Table1[[#This Row],[actual_price]]-Table1[[#This Row],[discounted_price]]</f>
        <v>851</v>
      </c>
      <c r="K405" s="12">
        <f t="shared" si="38"/>
        <v>0.85099999999999998</v>
      </c>
      <c r="L405" s="13">
        <v>0.85</v>
      </c>
      <c r="M405" s="1" t="str">
        <f t="shared" si="39"/>
        <v>Very High (70-100%)</v>
      </c>
      <c r="N405">
        <v>3.9</v>
      </c>
      <c r="O405" t="str">
        <f>IF(Table1[[#This Row],[rating]]&gt;=4.5,"Excellent",IF(Table1[[#This Row],[rating]]&gt;=4,"Good",IF(Table1[[#This Row],[rating]]&gt;=3.5,"Average","Below Average")))</f>
        <v>Average</v>
      </c>
      <c r="P405" t="str">
        <f t="shared" si="40"/>
        <v>⭐⭐⭐ Average</v>
      </c>
      <c r="Q405" s="2">
        <v>24870</v>
      </c>
      <c r="R405" s="4" t="str">
        <f>IF(Table1[[#This Row],[rating_count]]&gt;=10000,"High Volume",IF(Table1[[#This Row],[rating_count]]&gt;=1000,"Medium Volume","Low Volume"))</f>
        <v>High Volume</v>
      </c>
      <c r="S405" s="4" t="str">
        <f t="shared" si="41"/>
        <v>Yes</v>
      </c>
      <c r="T405" t="s">
        <v>69</v>
      </c>
      <c r="U405" t="s">
        <v>3500</v>
      </c>
      <c r="V405" t="s">
        <v>3501</v>
      </c>
      <c r="W405" t="s">
        <v>3502</v>
      </c>
      <c r="X405" t="s">
        <v>3503</v>
      </c>
      <c r="Y405" t="s">
        <v>3504</v>
      </c>
      <c r="Z405" t="s">
        <v>3505</v>
      </c>
      <c r="AA405" t="s">
        <v>3506</v>
      </c>
    </row>
    <row r="406" spans="1:27" x14ac:dyDescent="0.3">
      <c r="A406" t="s">
        <v>3507</v>
      </c>
      <c r="B406" t="s">
        <v>3508</v>
      </c>
      <c r="C406" t="str">
        <f t="shared" si="36"/>
        <v>STRIFF</v>
      </c>
      <c r="D406" t="s">
        <v>3509</v>
      </c>
      <c r="E406" t="str">
        <f>IFERROR(LEFT(Table1[[#This Row],[category]],FIND("|",Table1[[#This Row],[category]])-1),Table1[[#This Row],[category]])</f>
        <v>Electronics</v>
      </c>
      <c r="F406" t="str">
        <f>IFERROR(MID(Table1[[#This Row],[category]],FIND("|",Table1[[#This Row],[category]])+1,50),"N/A")</f>
        <v>Mobiles&amp;Accessories|MobileAccessories|Stands</v>
      </c>
      <c r="G406" s="5">
        <v>99</v>
      </c>
      <c r="H406" s="5" t="str">
        <f t="shared" si="37"/>
        <v>Budget (≤200)</v>
      </c>
      <c r="I406" s="5">
        <v>499</v>
      </c>
      <c r="J406" s="5">
        <f>Table1[[#This Row],[actual_price]]-Table1[[#This Row],[discounted_price]]</f>
        <v>400</v>
      </c>
      <c r="K406" s="12">
        <f t="shared" si="38"/>
        <v>0.80160320641282568</v>
      </c>
      <c r="L406" s="13">
        <v>0.8</v>
      </c>
      <c r="M406" s="1" t="str">
        <f t="shared" si="39"/>
        <v>Very High (70-100%)</v>
      </c>
      <c r="N406">
        <v>4.3</v>
      </c>
      <c r="O406" t="str">
        <f>IF(Table1[[#This Row],[rating]]&gt;=4.5,"Excellent",IF(Table1[[#This Row],[rating]]&gt;=4,"Good",IF(Table1[[#This Row],[rating]]&gt;=3.5,"Average","Below Average")))</f>
        <v>Good</v>
      </c>
      <c r="P406" t="str">
        <f t="shared" si="40"/>
        <v>⭐⭐⭐⭐ Good</v>
      </c>
      <c r="Q406" s="2">
        <v>42641</v>
      </c>
      <c r="R406" s="4" t="str">
        <f>IF(Table1[[#This Row],[rating_count]]&gt;=10000,"High Volume",IF(Table1[[#This Row],[rating_count]]&gt;=1000,"Medium Volume","Low Volume"))</f>
        <v>High Volume</v>
      </c>
      <c r="S406" s="4" t="str">
        <f t="shared" si="41"/>
        <v>Yes</v>
      </c>
      <c r="T406" t="s">
        <v>3510</v>
      </c>
      <c r="U406" t="s">
        <v>3511</v>
      </c>
      <c r="V406" t="s">
        <v>3512</v>
      </c>
      <c r="W406" t="s">
        <v>3513</v>
      </c>
      <c r="X406" t="s">
        <v>3514</v>
      </c>
      <c r="Y406" t="s">
        <v>3515</v>
      </c>
      <c r="Z406" t="s">
        <v>3516</v>
      </c>
      <c r="AA406" t="s">
        <v>3517</v>
      </c>
    </row>
    <row r="407" spans="1:27" x14ac:dyDescent="0.3">
      <c r="A407" t="s">
        <v>3518</v>
      </c>
      <c r="B407" t="s">
        <v>3519</v>
      </c>
      <c r="C407" t="str">
        <f t="shared" si="36"/>
        <v>Samsung</v>
      </c>
      <c r="D407" t="s">
        <v>3079</v>
      </c>
      <c r="E407" t="str">
        <f>IFERROR(LEFT(Table1[[#This Row],[category]],FIND("|",Table1[[#This Row],[category]])-1),Table1[[#This Row],[category]])</f>
        <v>Electronics</v>
      </c>
      <c r="F407" t="str">
        <f>IFERROR(MID(Table1[[#This Row],[category]],FIND("|",Table1[[#This Row],[category]])+1,50),"N/A")</f>
        <v>Headphones,Earbuds&amp;Accessories|Headphones|In-Ear</v>
      </c>
      <c r="G407" s="5">
        <v>4790</v>
      </c>
      <c r="H407" s="5" t="str">
        <f t="shared" si="37"/>
        <v>Premium (&gt;2000)</v>
      </c>
      <c r="I407" s="5">
        <v>15990</v>
      </c>
      <c r="J407" s="5">
        <f>Table1[[#This Row],[actual_price]]-Table1[[#This Row],[discounted_price]]</f>
        <v>11200</v>
      </c>
      <c r="K407" s="12">
        <f t="shared" si="38"/>
        <v>0.70043777360850534</v>
      </c>
      <c r="L407" s="13">
        <v>0.7</v>
      </c>
      <c r="M407" s="1" t="str">
        <f t="shared" si="39"/>
        <v>Very High (70-100%)</v>
      </c>
      <c r="N407">
        <v>4</v>
      </c>
      <c r="O407" t="str">
        <f>IF(Table1[[#This Row],[rating]]&gt;=4.5,"Excellent",IF(Table1[[#This Row],[rating]]&gt;=4,"Good",IF(Table1[[#This Row],[rating]]&gt;=3.5,"Average","Below Average")))</f>
        <v>Good</v>
      </c>
      <c r="P407" t="str">
        <f t="shared" si="40"/>
        <v>⭐⭐⭐⭐ Good</v>
      </c>
      <c r="Q407" s="2">
        <v>4390</v>
      </c>
      <c r="R407" s="4" t="str">
        <f>IF(Table1[[#This Row],[rating_count]]&gt;=10000,"High Volume",IF(Table1[[#This Row],[rating_count]]&gt;=1000,"Medium Volume","Low Volume"))</f>
        <v>Medium Volume</v>
      </c>
      <c r="S407" s="4" t="str">
        <f t="shared" si="41"/>
        <v>Yes</v>
      </c>
      <c r="T407" t="s">
        <v>3520</v>
      </c>
      <c r="U407" t="s">
        <v>3521</v>
      </c>
      <c r="V407" t="s">
        <v>3522</v>
      </c>
      <c r="W407" t="s">
        <v>3523</v>
      </c>
      <c r="X407" t="s">
        <v>3524</v>
      </c>
      <c r="Y407" t="s">
        <v>3525</v>
      </c>
      <c r="Z407" t="s">
        <v>3526</v>
      </c>
      <c r="AA407" t="s">
        <v>3527</v>
      </c>
    </row>
    <row r="408" spans="1:27" x14ac:dyDescent="0.3">
      <c r="A408" t="s">
        <v>3528</v>
      </c>
      <c r="B408" t="s">
        <v>3529</v>
      </c>
      <c r="C408" t="str">
        <f t="shared" si="36"/>
        <v>OnePlus</v>
      </c>
      <c r="D408" t="s">
        <v>3003</v>
      </c>
      <c r="E408" t="str">
        <f>IFERROR(LEFT(Table1[[#This Row],[category]],FIND("|",Table1[[#This Row],[category]])-1),Table1[[#This Row],[category]])</f>
        <v>Electronics</v>
      </c>
      <c r="F408" t="str">
        <f>IFERROR(MID(Table1[[#This Row],[category]],FIND("|",Table1[[#This Row],[category]])+1,50),"N/A")</f>
        <v>Mobiles&amp;Accessories|Smartphones&amp;BasicMobiles|Smart</v>
      </c>
      <c r="G408" s="5">
        <v>33999</v>
      </c>
      <c r="H408" s="5" t="str">
        <f t="shared" si="37"/>
        <v>Premium (&gt;2000)</v>
      </c>
      <c r="I408" s="5">
        <v>33999</v>
      </c>
      <c r="J408" s="5">
        <f>Table1[[#This Row],[actual_price]]-Table1[[#This Row],[discounted_price]]</f>
        <v>0</v>
      </c>
      <c r="K408" s="12">
        <f t="shared" si="38"/>
        <v>0</v>
      </c>
      <c r="L408" s="13">
        <v>0</v>
      </c>
      <c r="M408" s="1" t="str">
        <f t="shared" si="39"/>
        <v>Minimal (0-24%)</v>
      </c>
      <c r="N408">
        <v>4.3</v>
      </c>
      <c r="O408" t="str">
        <f>IF(Table1[[#This Row],[rating]]&gt;=4.5,"Excellent",IF(Table1[[#This Row],[rating]]&gt;=4,"Good",IF(Table1[[#This Row],[rating]]&gt;=3.5,"Average","Below Average")))</f>
        <v>Good</v>
      </c>
      <c r="P408" t="str">
        <f t="shared" si="40"/>
        <v>⭐⭐⭐⭐ Good</v>
      </c>
      <c r="Q408" s="2">
        <v>17415</v>
      </c>
      <c r="R408" s="4" t="str">
        <f>IF(Table1[[#This Row],[rating_count]]&gt;=10000,"High Volume",IF(Table1[[#This Row],[rating_count]]&gt;=1000,"Medium Volume","Low Volume"))</f>
        <v>High Volume</v>
      </c>
      <c r="S408" s="4" t="str">
        <f t="shared" si="41"/>
        <v>Yes</v>
      </c>
      <c r="T408" t="s">
        <v>3530</v>
      </c>
      <c r="U408" t="s">
        <v>3015</v>
      </c>
      <c r="V408" t="s">
        <v>3016</v>
      </c>
      <c r="W408" t="s">
        <v>3017</v>
      </c>
      <c r="X408" t="s">
        <v>3018</v>
      </c>
      <c r="Y408" t="s">
        <v>3019</v>
      </c>
      <c r="Z408" t="s">
        <v>3020</v>
      </c>
      <c r="AA408" t="s">
        <v>3531</v>
      </c>
    </row>
    <row r="409" spans="1:27" x14ac:dyDescent="0.3">
      <c r="A409" t="s">
        <v>3532</v>
      </c>
      <c r="B409" t="s">
        <v>3533</v>
      </c>
      <c r="C409" t="str">
        <f t="shared" si="36"/>
        <v>Sounce</v>
      </c>
      <c r="D409" t="s">
        <v>3534</v>
      </c>
      <c r="E409" t="str">
        <f>IFERROR(LEFT(Table1[[#This Row],[category]],FIND("|",Table1[[#This Row],[category]])-1),Table1[[#This Row],[category]])</f>
        <v>Computers&amp;Accessories</v>
      </c>
      <c r="F409" t="str">
        <f>IFERROR(MID(Table1[[#This Row],[category]],FIND("|",Table1[[#This Row],[category]])+1,50),"N/A")</f>
        <v>Accessories&amp;Peripherals|Cables&amp;Accessories|CableCo</v>
      </c>
      <c r="G409" s="5">
        <v>99</v>
      </c>
      <c r="H409" s="5" t="str">
        <f t="shared" si="37"/>
        <v>Budget (≤200)</v>
      </c>
      <c r="I409" s="5">
        <v>999</v>
      </c>
      <c r="J409" s="5">
        <f>Table1[[#This Row],[actual_price]]-Table1[[#This Row],[discounted_price]]</f>
        <v>900</v>
      </c>
      <c r="K409" s="12">
        <f t="shared" si="38"/>
        <v>0.90090090090090091</v>
      </c>
      <c r="L409" s="13">
        <v>0.9</v>
      </c>
      <c r="M409" s="1" t="str">
        <f t="shared" si="39"/>
        <v>Very High (70-100%)</v>
      </c>
      <c r="N409">
        <v>4</v>
      </c>
      <c r="O409" t="str">
        <f>IF(Table1[[#This Row],[rating]]&gt;=4.5,"Excellent",IF(Table1[[#This Row],[rating]]&gt;=4,"Good",IF(Table1[[#This Row],[rating]]&gt;=3.5,"Average","Below Average")))</f>
        <v>Good</v>
      </c>
      <c r="P409" t="str">
        <f t="shared" si="40"/>
        <v>⭐⭐⭐⭐ Good</v>
      </c>
      <c r="Q409" s="2">
        <v>1396</v>
      </c>
      <c r="R409" s="4" t="str">
        <f>IF(Table1[[#This Row],[rating_count]]&gt;=10000,"High Volume",IF(Table1[[#This Row],[rating_count]]&gt;=1000,"Medium Volume","Low Volume"))</f>
        <v>Medium Volume</v>
      </c>
      <c r="S409" s="4" t="str">
        <f t="shared" si="41"/>
        <v>Yes</v>
      </c>
      <c r="T409" t="s">
        <v>3535</v>
      </c>
      <c r="U409" t="s">
        <v>3536</v>
      </c>
      <c r="V409" t="s">
        <v>3537</v>
      </c>
      <c r="W409" t="s">
        <v>3538</v>
      </c>
      <c r="X409" t="s">
        <v>3539</v>
      </c>
      <c r="Y409" t="s">
        <v>3540</v>
      </c>
      <c r="Z409" t="s">
        <v>3541</v>
      </c>
      <c r="AA409" t="s">
        <v>3542</v>
      </c>
    </row>
    <row r="410" spans="1:27" x14ac:dyDescent="0.3">
      <c r="A410" t="s">
        <v>3543</v>
      </c>
      <c r="B410" t="s">
        <v>3544</v>
      </c>
      <c r="C410" t="str">
        <f t="shared" si="36"/>
        <v>PTron</v>
      </c>
      <c r="D410" t="s">
        <v>3079</v>
      </c>
      <c r="E410" t="str">
        <f>IFERROR(LEFT(Table1[[#This Row],[category]],FIND("|",Table1[[#This Row],[category]])-1),Table1[[#This Row],[category]])</f>
        <v>Electronics</v>
      </c>
      <c r="F410" t="str">
        <f>IFERROR(MID(Table1[[#This Row],[category]],FIND("|",Table1[[#This Row],[category]])+1,50),"N/A")</f>
        <v>Headphones,Earbuds&amp;Accessories|Headphones|In-Ear</v>
      </c>
      <c r="G410" s="5">
        <v>299</v>
      </c>
      <c r="H410" s="5" t="str">
        <f t="shared" si="37"/>
        <v>Economy (201-500)</v>
      </c>
      <c r="I410" s="5">
        <v>1900</v>
      </c>
      <c r="J410" s="5">
        <f>Table1[[#This Row],[actual_price]]-Table1[[#This Row],[discounted_price]]</f>
        <v>1601</v>
      </c>
      <c r="K410" s="12">
        <f t="shared" si="38"/>
        <v>0.8426315789473684</v>
      </c>
      <c r="L410" s="13">
        <v>0.84</v>
      </c>
      <c r="M410" s="1" t="str">
        <f t="shared" si="39"/>
        <v>Very High (70-100%)</v>
      </c>
      <c r="N410">
        <v>3.6</v>
      </c>
      <c r="O410" t="str">
        <f>IF(Table1[[#This Row],[rating]]&gt;=4.5,"Excellent",IF(Table1[[#This Row],[rating]]&gt;=4,"Good",IF(Table1[[#This Row],[rating]]&gt;=3.5,"Average","Below Average")))</f>
        <v>Average</v>
      </c>
      <c r="P410" t="str">
        <f t="shared" si="40"/>
        <v>⭐⭐⭐ Average</v>
      </c>
      <c r="Q410" s="2">
        <v>18202</v>
      </c>
      <c r="R410" s="4" t="str">
        <f>IF(Table1[[#This Row],[rating_count]]&gt;=10000,"High Volume",IF(Table1[[#This Row],[rating_count]]&gt;=1000,"Medium Volume","Low Volume"))</f>
        <v>High Volume</v>
      </c>
      <c r="S410" s="4" t="str">
        <f t="shared" si="41"/>
        <v>Yes</v>
      </c>
      <c r="T410" t="s">
        <v>3545</v>
      </c>
      <c r="U410" t="s">
        <v>3546</v>
      </c>
      <c r="V410" t="s">
        <v>3547</v>
      </c>
      <c r="W410" t="s">
        <v>3548</v>
      </c>
      <c r="X410" t="s">
        <v>3549</v>
      </c>
      <c r="Y410" t="s">
        <v>3550</v>
      </c>
      <c r="Z410" t="s">
        <v>3551</v>
      </c>
      <c r="AA410" t="s">
        <v>3552</v>
      </c>
    </row>
    <row r="411" spans="1:27" x14ac:dyDescent="0.3">
      <c r="A411" t="s">
        <v>3553</v>
      </c>
      <c r="B411" t="s">
        <v>3554</v>
      </c>
      <c r="C411" t="str">
        <f t="shared" si="36"/>
        <v>Samsung</v>
      </c>
      <c r="D411" t="s">
        <v>3003</v>
      </c>
      <c r="E411" t="str">
        <f>IFERROR(LEFT(Table1[[#This Row],[category]],FIND("|",Table1[[#This Row],[category]])-1),Table1[[#This Row],[category]])</f>
        <v>Electronics</v>
      </c>
      <c r="F411" t="str">
        <f>IFERROR(MID(Table1[[#This Row],[category]],FIND("|",Table1[[#This Row],[category]])+1,50),"N/A")</f>
        <v>Mobiles&amp;Accessories|Smartphones&amp;BasicMobiles|Smart</v>
      </c>
      <c r="G411" s="5">
        <v>10999</v>
      </c>
      <c r="H411" s="5" t="str">
        <f t="shared" si="37"/>
        <v>Premium (&gt;2000)</v>
      </c>
      <c r="I411" s="5">
        <v>14999</v>
      </c>
      <c r="J411" s="5">
        <f>Table1[[#This Row],[actual_price]]-Table1[[#This Row],[discounted_price]]</f>
        <v>4000</v>
      </c>
      <c r="K411" s="12">
        <f t="shared" si="38"/>
        <v>0.26668444562970867</v>
      </c>
      <c r="L411" s="13">
        <v>0.27</v>
      </c>
      <c r="M411" s="1" t="str">
        <f t="shared" si="39"/>
        <v>Moderate (25-49%)</v>
      </c>
      <c r="N411">
        <v>4.0999999999999996</v>
      </c>
      <c r="O411" t="str">
        <f>IF(Table1[[#This Row],[rating]]&gt;=4.5,"Excellent",IF(Table1[[#This Row],[rating]]&gt;=4,"Good",IF(Table1[[#This Row],[rating]]&gt;=3.5,"Average","Below Average")))</f>
        <v>Good</v>
      </c>
      <c r="P411" t="str">
        <f t="shared" si="40"/>
        <v>⭐⭐⭐⭐ Good</v>
      </c>
      <c r="Q411" s="2">
        <v>18998</v>
      </c>
      <c r="R411" s="4" t="str">
        <f>IF(Table1[[#This Row],[rating_count]]&gt;=10000,"High Volume",IF(Table1[[#This Row],[rating_count]]&gt;=1000,"Medium Volume","Low Volume"))</f>
        <v>High Volume</v>
      </c>
      <c r="S411" s="4" t="str">
        <f t="shared" si="41"/>
        <v>Yes</v>
      </c>
      <c r="T411" t="s">
        <v>3555</v>
      </c>
      <c r="U411" t="s">
        <v>3222</v>
      </c>
      <c r="V411" t="s">
        <v>3223</v>
      </c>
      <c r="W411" t="s">
        <v>3224</v>
      </c>
      <c r="X411" t="s">
        <v>3225</v>
      </c>
      <c r="Y411" t="s">
        <v>3226</v>
      </c>
      <c r="Z411" t="s">
        <v>3227</v>
      </c>
      <c r="AA411" t="s">
        <v>3556</v>
      </c>
    </row>
    <row r="412" spans="1:27" x14ac:dyDescent="0.3">
      <c r="A412" t="s">
        <v>3557</v>
      </c>
      <c r="B412" t="s">
        <v>3558</v>
      </c>
      <c r="C412" t="str">
        <f t="shared" si="36"/>
        <v>OnePlus</v>
      </c>
      <c r="D412" t="s">
        <v>3003</v>
      </c>
      <c r="E412" t="str">
        <f>IFERROR(LEFT(Table1[[#This Row],[category]],FIND("|",Table1[[#This Row],[category]])-1),Table1[[#This Row],[category]])</f>
        <v>Electronics</v>
      </c>
      <c r="F412" t="str">
        <f>IFERROR(MID(Table1[[#This Row],[category]],FIND("|",Table1[[#This Row],[category]])+1,50),"N/A")</f>
        <v>Mobiles&amp;Accessories|Smartphones&amp;BasicMobiles|Smart</v>
      </c>
      <c r="G412" s="5">
        <v>34999</v>
      </c>
      <c r="H412" s="5" t="str">
        <f t="shared" si="37"/>
        <v>Premium (&gt;2000)</v>
      </c>
      <c r="I412" s="5">
        <v>38999</v>
      </c>
      <c r="J412" s="5">
        <f>Table1[[#This Row],[actual_price]]-Table1[[#This Row],[discounted_price]]</f>
        <v>4000</v>
      </c>
      <c r="K412" s="12">
        <f t="shared" si="38"/>
        <v>0.10256673248032001</v>
      </c>
      <c r="L412" s="13">
        <v>0.1</v>
      </c>
      <c r="M412" s="1" t="str">
        <f t="shared" si="39"/>
        <v>Minimal (0-24%)</v>
      </c>
      <c r="N412">
        <v>4.2</v>
      </c>
      <c r="O412" t="str">
        <f>IF(Table1[[#This Row],[rating]]&gt;=4.5,"Excellent",IF(Table1[[#This Row],[rating]]&gt;=4,"Good",IF(Table1[[#This Row],[rating]]&gt;=3.5,"Average","Below Average")))</f>
        <v>Good</v>
      </c>
      <c r="P412" t="str">
        <f t="shared" si="40"/>
        <v>⭐⭐⭐⭐ Good</v>
      </c>
      <c r="Q412" s="2">
        <v>11029</v>
      </c>
      <c r="R412" s="4" t="str">
        <f>IF(Table1[[#This Row],[rating_count]]&gt;=10000,"High Volume",IF(Table1[[#This Row],[rating_count]]&gt;=1000,"Medium Volume","Low Volume"))</f>
        <v>High Volume</v>
      </c>
      <c r="S412" s="4" t="str">
        <f t="shared" si="41"/>
        <v>Yes</v>
      </c>
      <c r="T412" t="s">
        <v>3559</v>
      </c>
      <c r="U412" t="s">
        <v>3560</v>
      </c>
      <c r="V412" t="s">
        <v>3561</v>
      </c>
      <c r="W412" t="s">
        <v>3562</v>
      </c>
      <c r="X412" t="s">
        <v>3563</v>
      </c>
      <c r="Y412" t="s">
        <v>3564</v>
      </c>
      <c r="Z412" t="s">
        <v>3565</v>
      </c>
      <c r="AA412" t="s">
        <v>3566</v>
      </c>
    </row>
    <row r="413" spans="1:27" x14ac:dyDescent="0.3">
      <c r="A413" t="s">
        <v>3567</v>
      </c>
      <c r="B413" t="s">
        <v>3244</v>
      </c>
      <c r="C413" t="str">
        <f t="shared" si="36"/>
        <v>Samsung</v>
      </c>
      <c r="D413" t="s">
        <v>3003</v>
      </c>
      <c r="E413" t="str">
        <f>IFERROR(LEFT(Table1[[#This Row],[category]],FIND("|",Table1[[#This Row],[category]])-1),Table1[[#This Row],[category]])</f>
        <v>Electronics</v>
      </c>
      <c r="F413" t="str">
        <f>IFERROR(MID(Table1[[#This Row],[category]],FIND("|",Table1[[#This Row],[category]])+1,50),"N/A")</f>
        <v>Mobiles&amp;Accessories|Smartphones&amp;BasicMobiles|Smart</v>
      </c>
      <c r="G413" s="5">
        <v>16999</v>
      </c>
      <c r="H413" s="5" t="str">
        <f t="shared" si="37"/>
        <v>Premium (&gt;2000)</v>
      </c>
      <c r="I413" s="5">
        <v>24999</v>
      </c>
      <c r="J413" s="5">
        <f>Table1[[#This Row],[actual_price]]-Table1[[#This Row],[discounted_price]]</f>
        <v>8000</v>
      </c>
      <c r="K413" s="12">
        <f t="shared" si="38"/>
        <v>0.32001280051202047</v>
      </c>
      <c r="L413" s="13">
        <v>0.32</v>
      </c>
      <c r="M413" s="1" t="str">
        <f t="shared" si="39"/>
        <v>Moderate (25-49%)</v>
      </c>
      <c r="N413">
        <v>4.0999999999999996</v>
      </c>
      <c r="O413" t="str">
        <f>IF(Table1[[#This Row],[rating]]&gt;=4.5,"Excellent",IF(Table1[[#This Row],[rating]]&gt;=4,"Good",IF(Table1[[#This Row],[rating]]&gt;=3.5,"Average","Below Average")))</f>
        <v>Good</v>
      </c>
      <c r="P413" t="str">
        <f t="shared" si="40"/>
        <v>⭐⭐⭐⭐ Good</v>
      </c>
      <c r="Q413" s="2">
        <v>22318</v>
      </c>
      <c r="R413" s="4" t="str">
        <f>IF(Table1[[#This Row],[rating_count]]&gt;=10000,"High Volume",IF(Table1[[#This Row],[rating_count]]&gt;=1000,"Medium Volume","Low Volume"))</f>
        <v>High Volume</v>
      </c>
      <c r="S413" s="4" t="str">
        <f t="shared" si="41"/>
        <v>Yes</v>
      </c>
      <c r="T413" t="s">
        <v>3245</v>
      </c>
      <c r="U413" t="s">
        <v>3207</v>
      </c>
      <c r="V413" t="s">
        <v>3208</v>
      </c>
      <c r="W413" t="s">
        <v>3209</v>
      </c>
      <c r="X413" t="s">
        <v>3210</v>
      </c>
      <c r="Y413" t="s">
        <v>3211</v>
      </c>
      <c r="Z413" t="s">
        <v>3246</v>
      </c>
      <c r="AA413" t="s">
        <v>3568</v>
      </c>
    </row>
    <row r="414" spans="1:27" x14ac:dyDescent="0.3">
      <c r="A414" t="s">
        <v>3569</v>
      </c>
      <c r="B414" t="s">
        <v>3570</v>
      </c>
      <c r="C414" t="str">
        <f t="shared" si="36"/>
        <v>Ambrane</v>
      </c>
      <c r="D414" t="s">
        <v>3509</v>
      </c>
      <c r="E414" t="str">
        <f>IFERROR(LEFT(Table1[[#This Row],[category]],FIND("|",Table1[[#This Row],[category]])-1),Table1[[#This Row],[category]])</f>
        <v>Electronics</v>
      </c>
      <c r="F414" t="str">
        <f>IFERROR(MID(Table1[[#This Row],[category]],FIND("|",Table1[[#This Row],[category]])+1,50),"N/A")</f>
        <v>Mobiles&amp;Accessories|MobileAccessories|Stands</v>
      </c>
      <c r="G414" s="5">
        <v>199</v>
      </c>
      <c r="H414" s="5" t="str">
        <f t="shared" si="37"/>
        <v>Budget (≤200)</v>
      </c>
      <c r="I414" s="5">
        <v>499</v>
      </c>
      <c r="J414" s="5">
        <f>Table1[[#This Row],[actual_price]]-Table1[[#This Row],[discounted_price]]</f>
        <v>300</v>
      </c>
      <c r="K414" s="12">
        <f t="shared" si="38"/>
        <v>0.60120240480961928</v>
      </c>
      <c r="L414" s="13">
        <v>0.6</v>
      </c>
      <c r="M414" s="1" t="str">
        <f t="shared" si="39"/>
        <v>High (50-69%)</v>
      </c>
      <c r="N414">
        <v>4.0999999999999996</v>
      </c>
      <c r="O414" t="str">
        <f>IF(Table1[[#This Row],[rating]]&gt;=4.5,"Excellent",IF(Table1[[#This Row],[rating]]&gt;=4,"Good",IF(Table1[[#This Row],[rating]]&gt;=3.5,"Average","Below Average")))</f>
        <v>Good</v>
      </c>
      <c r="P414" t="str">
        <f t="shared" si="40"/>
        <v>⭐⭐⭐⭐ Good</v>
      </c>
      <c r="Q414" s="2">
        <v>1786</v>
      </c>
      <c r="R414" s="4" t="str">
        <f>IF(Table1[[#This Row],[rating_count]]&gt;=10000,"High Volume",IF(Table1[[#This Row],[rating_count]]&gt;=1000,"Medium Volume","Low Volume"))</f>
        <v>Medium Volume</v>
      </c>
      <c r="S414" s="4" t="str">
        <f t="shared" si="41"/>
        <v>Yes</v>
      </c>
      <c r="T414" t="s">
        <v>3571</v>
      </c>
      <c r="U414" t="s">
        <v>3572</v>
      </c>
      <c r="V414" t="s">
        <v>3573</v>
      </c>
      <c r="W414" t="s">
        <v>3574</v>
      </c>
      <c r="X414" t="s">
        <v>3575</v>
      </c>
      <c r="Y414" t="s">
        <v>3576</v>
      </c>
      <c r="Z414" t="s">
        <v>3577</v>
      </c>
      <c r="AA414" t="s">
        <v>3578</v>
      </c>
    </row>
    <row r="415" spans="1:27" x14ac:dyDescent="0.3">
      <c r="A415" t="s">
        <v>3579</v>
      </c>
      <c r="B415" t="s">
        <v>3580</v>
      </c>
      <c r="C415" t="str">
        <f t="shared" si="36"/>
        <v>Ambrane</v>
      </c>
      <c r="D415" t="s">
        <v>2992</v>
      </c>
      <c r="E415" t="str">
        <f>IFERROR(LEFT(Table1[[#This Row],[category]],FIND("|",Table1[[#This Row],[category]])-1),Table1[[#This Row],[category]])</f>
        <v>Electronics</v>
      </c>
      <c r="F415" t="str">
        <f>IFERROR(MID(Table1[[#This Row],[category]],FIND("|",Table1[[#This Row],[category]])+1,50),"N/A")</f>
        <v>Mobiles&amp;Accessories|MobileAccessories|Chargers|Pow</v>
      </c>
      <c r="G415" s="5">
        <v>999</v>
      </c>
      <c r="H415" s="5" t="str">
        <f t="shared" si="37"/>
        <v>Mid-Range (501-2000)</v>
      </c>
      <c r="I415" s="5">
        <v>1599</v>
      </c>
      <c r="J415" s="5">
        <f>Table1[[#This Row],[actual_price]]-Table1[[#This Row],[discounted_price]]</f>
        <v>600</v>
      </c>
      <c r="K415" s="12">
        <f t="shared" si="38"/>
        <v>0.37523452157598497</v>
      </c>
      <c r="L415" s="13">
        <v>0.38</v>
      </c>
      <c r="M415" s="1" t="str">
        <f t="shared" si="39"/>
        <v>Moderate (25-49%)</v>
      </c>
      <c r="N415">
        <v>4</v>
      </c>
      <c r="O415" t="str">
        <f>IF(Table1[[#This Row],[rating]]&gt;=4.5,"Excellent",IF(Table1[[#This Row],[rating]]&gt;=4,"Good",IF(Table1[[#This Row],[rating]]&gt;=3.5,"Average","Below Average")))</f>
        <v>Good</v>
      </c>
      <c r="P415" t="str">
        <f t="shared" si="40"/>
        <v>⭐⭐⭐⭐ Good</v>
      </c>
      <c r="Q415" s="2">
        <v>7222</v>
      </c>
      <c r="R415" s="4" t="str">
        <f>IF(Table1[[#This Row],[rating_count]]&gt;=10000,"High Volume",IF(Table1[[#This Row],[rating_count]]&gt;=1000,"Medium Volume","Low Volume"))</f>
        <v>Medium Volume</v>
      </c>
      <c r="S415" s="4" t="str">
        <f t="shared" si="41"/>
        <v>Yes</v>
      </c>
      <c r="T415" t="s">
        <v>3581</v>
      </c>
      <c r="U415" t="s">
        <v>3582</v>
      </c>
      <c r="V415" t="s">
        <v>3583</v>
      </c>
      <c r="W415" t="s">
        <v>3584</v>
      </c>
      <c r="X415" t="s">
        <v>3585</v>
      </c>
      <c r="Y415" t="s">
        <v>3586</v>
      </c>
      <c r="Z415" t="s">
        <v>3587</v>
      </c>
      <c r="AA415" t="s">
        <v>3588</v>
      </c>
    </row>
    <row r="416" spans="1:27" x14ac:dyDescent="0.3">
      <c r="A416" t="s">
        <v>3589</v>
      </c>
      <c r="B416" t="s">
        <v>3590</v>
      </c>
      <c r="C416" t="str">
        <f t="shared" si="36"/>
        <v>Nokia</v>
      </c>
      <c r="D416" t="s">
        <v>3058</v>
      </c>
      <c r="E416" t="str">
        <f>IFERROR(LEFT(Table1[[#This Row],[category]],FIND("|",Table1[[#This Row],[category]])-1),Table1[[#This Row],[category]])</f>
        <v>Electronics</v>
      </c>
      <c r="F416" t="str">
        <f>IFERROR(MID(Table1[[#This Row],[category]],FIND("|",Table1[[#This Row],[category]])+1,50),"N/A")</f>
        <v>Mobiles&amp;Accessories|Smartphones&amp;BasicMobiles|Basic</v>
      </c>
      <c r="G416" s="5">
        <v>1299</v>
      </c>
      <c r="H416" s="5" t="str">
        <f t="shared" si="37"/>
        <v>Mid-Range (501-2000)</v>
      </c>
      <c r="I416" s="5">
        <v>1599</v>
      </c>
      <c r="J416" s="5">
        <f>Table1[[#This Row],[actual_price]]-Table1[[#This Row],[discounted_price]]</f>
        <v>300</v>
      </c>
      <c r="K416" s="12">
        <f t="shared" si="38"/>
        <v>0.18761726078799248</v>
      </c>
      <c r="L416" s="13">
        <v>0.19</v>
      </c>
      <c r="M416" s="1" t="str">
        <f t="shared" si="39"/>
        <v>Minimal (0-24%)</v>
      </c>
      <c r="N416">
        <v>4</v>
      </c>
      <c r="O416" t="str">
        <f>IF(Table1[[#This Row],[rating]]&gt;=4.5,"Excellent",IF(Table1[[#This Row],[rating]]&gt;=4,"Good",IF(Table1[[#This Row],[rating]]&gt;=3.5,"Average","Below Average")))</f>
        <v>Good</v>
      </c>
      <c r="P416" t="str">
        <f t="shared" si="40"/>
        <v>⭐⭐⭐⭐ Good</v>
      </c>
      <c r="Q416" s="2">
        <v>128311</v>
      </c>
      <c r="R416" s="4" t="str">
        <f>IF(Table1[[#This Row],[rating_count]]&gt;=10000,"High Volume",IF(Table1[[#This Row],[rating_count]]&gt;=1000,"Medium Volume","Low Volume"))</f>
        <v>High Volume</v>
      </c>
      <c r="S416" s="4" t="str">
        <f t="shared" si="41"/>
        <v>Yes</v>
      </c>
      <c r="T416" t="s">
        <v>3059</v>
      </c>
      <c r="U416" t="s">
        <v>3060</v>
      </c>
      <c r="V416" t="s">
        <v>3061</v>
      </c>
      <c r="W416" t="s">
        <v>3062</v>
      </c>
      <c r="X416" t="s">
        <v>3063</v>
      </c>
      <c r="Y416" t="s">
        <v>3064</v>
      </c>
      <c r="Z416" t="s">
        <v>3591</v>
      </c>
      <c r="AA416" t="s">
        <v>3592</v>
      </c>
    </row>
    <row r="417" spans="1:27" x14ac:dyDescent="0.3">
      <c r="A417" t="s">
        <v>3593</v>
      </c>
      <c r="B417" t="s">
        <v>3594</v>
      </c>
      <c r="C417" t="str">
        <f t="shared" si="36"/>
        <v>PTron</v>
      </c>
      <c r="D417" t="s">
        <v>3079</v>
      </c>
      <c r="E417" t="str">
        <f>IFERROR(LEFT(Table1[[#This Row],[category]],FIND("|",Table1[[#This Row],[category]])-1),Table1[[#This Row],[category]])</f>
        <v>Electronics</v>
      </c>
      <c r="F417" t="str">
        <f>IFERROR(MID(Table1[[#This Row],[category]],FIND("|",Table1[[#This Row],[category]])+1,50),"N/A")</f>
        <v>Headphones,Earbuds&amp;Accessories|Headphones|In-Ear</v>
      </c>
      <c r="G417" s="5">
        <v>599</v>
      </c>
      <c r="H417" s="5" t="str">
        <f t="shared" si="37"/>
        <v>Mid-Range (501-2000)</v>
      </c>
      <c r="I417" s="5">
        <v>1800</v>
      </c>
      <c r="J417" s="5">
        <f>Table1[[#This Row],[actual_price]]-Table1[[#This Row],[discounted_price]]</f>
        <v>1201</v>
      </c>
      <c r="K417" s="12">
        <f t="shared" si="38"/>
        <v>0.66722222222222227</v>
      </c>
      <c r="L417" s="13">
        <v>0.67</v>
      </c>
      <c r="M417" s="1" t="str">
        <f t="shared" si="39"/>
        <v>High (50-69%)</v>
      </c>
      <c r="N417">
        <v>3.5</v>
      </c>
      <c r="O417" t="str">
        <f>IF(Table1[[#This Row],[rating]]&gt;=4.5,"Excellent",IF(Table1[[#This Row],[rating]]&gt;=4,"Good",IF(Table1[[#This Row],[rating]]&gt;=3.5,"Average","Below Average")))</f>
        <v>Average</v>
      </c>
      <c r="P417" t="str">
        <f t="shared" si="40"/>
        <v>⭐⭐ Below Avg</v>
      </c>
      <c r="Q417" s="2">
        <v>83996</v>
      </c>
      <c r="R417" s="4" t="str">
        <f>IF(Table1[[#This Row],[rating_count]]&gt;=10000,"High Volume",IF(Table1[[#This Row],[rating_count]]&gt;=1000,"Medium Volume","Low Volume"))</f>
        <v>High Volume</v>
      </c>
      <c r="S417" s="4" t="str">
        <f t="shared" si="41"/>
        <v>Yes</v>
      </c>
      <c r="T417" t="s">
        <v>3595</v>
      </c>
      <c r="U417" t="s">
        <v>3596</v>
      </c>
      <c r="V417" t="s">
        <v>3597</v>
      </c>
      <c r="W417" t="s">
        <v>3598</v>
      </c>
      <c r="X417" t="s">
        <v>3599</v>
      </c>
      <c r="Y417" t="s">
        <v>3600</v>
      </c>
      <c r="Z417" t="s">
        <v>3601</v>
      </c>
      <c r="AA417" t="s">
        <v>3602</v>
      </c>
    </row>
    <row r="418" spans="1:27" x14ac:dyDescent="0.3">
      <c r="A418" t="s">
        <v>3603</v>
      </c>
      <c r="B418" t="s">
        <v>3604</v>
      </c>
      <c r="C418" t="str">
        <f t="shared" si="36"/>
        <v>Samsung</v>
      </c>
      <c r="D418" t="s">
        <v>3037</v>
      </c>
      <c r="E418" t="str">
        <f>IFERROR(LEFT(Table1[[#This Row],[category]],FIND("|",Table1[[#This Row],[category]])-1),Table1[[#This Row],[category]])</f>
        <v>Electronics</v>
      </c>
      <c r="F418" t="str">
        <f>IFERROR(MID(Table1[[#This Row],[category]],FIND("|",Table1[[#This Row],[category]])+1,50),"N/A")</f>
        <v>Accessories|MemoryCards|MicroSD</v>
      </c>
      <c r="G418" s="5">
        <v>599</v>
      </c>
      <c r="H418" s="5" t="str">
        <f t="shared" si="37"/>
        <v>Mid-Range (501-2000)</v>
      </c>
      <c r="I418" s="5">
        <v>1899</v>
      </c>
      <c r="J418" s="5">
        <f>Table1[[#This Row],[actual_price]]-Table1[[#This Row],[discounted_price]]</f>
        <v>1300</v>
      </c>
      <c r="K418" s="12">
        <f t="shared" si="38"/>
        <v>0.68457082675092151</v>
      </c>
      <c r="L418" s="13">
        <v>0.68</v>
      </c>
      <c r="M418" s="1" t="str">
        <f t="shared" si="39"/>
        <v>High (50-69%)</v>
      </c>
      <c r="N418">
        <v>4.3</v>
      </c>
      <c r="O418" t="str">
        <f>IF(Table1[[#This Row],[rating]]&gt;=4.5,"Excellent",IF(Table1[[#This Row],[rating]]&gt;=4,"Good",IF(Table1[[#This Row],[rating]]&gt;=3.5,"Average","Below Average")))</f>
        <v>Good</v>
      </c>
      <c r="P418" t="str">
        <f t="shared" si="40"/>
        <v>⭐⭐⭐⭐ Good</v>
      </c>
      <c r="Q418" s="2">
        <v>140036</v>
      </c>
      <c r="R418" s="4" t="str">
        <f>IF(Table1[[#This Row],[rating_count]]&gt;=10000,"High Volume",IF(Table1[[#This Row],[rating_count]]&gt;=1000,"Medium Volume","Low Volume"))</f>
        <v>High Volume</v>
      </c>
      <c r="S418" s="4" t="str">
        <f t="shared" si="41"/>
        <v>Yes</v>
      </c>
      <c r="T418" t="s">
        <v>3457</v>
      </c>
      <c r="U418" t="s">
        <v>3458</v>
      </c>
      <c r="V418" t="s">
        <v>3459</v>
      </c>
      <c r="W418" t="s">
        <v>3460</v>
      </c>
      <c r="X418" t="s">
        <v>3461</v>
      </c>
      <c r="Y418" t="s">
        <v>3462</v>
      </c>
      <c r="Z418" t="s">
        <v>3605</v>
      </c>
      <c r="AA418" t="s">
        <v>3606</v>
      </c>
    </row>
    <row r="419" spans="1:27" x14ac:dyDescent="0.3">
      <c r="A419" t="s">
        <v>3607</v>
      </c>
      <c r="B419" t="s">
        <v>3608</v>
      </c>
      <c r="C419" t="str">
        <f t="shared" si="36"/>
        <v>Ambrane</v>
      </c>
      <c r="D419" t="s">
        <v>2992</v>
      </c>
      <c r="E419" t="str">
        <f>IFERROR(LEFT(Table1[[#This Row],[category]],FIND("|",Table1[[#This Row],[category]])-1),Table1[[#This Row],[category]])</f>
        <v>Electronics</v>
      </c>
      <c r="F419" t="str">
        <f>IFERROR(MID(Table1[[#This Row],[category]],FIND("|",Table1[[#This Row],[category]])+1,50),"N/A")</f>
        <v>Mobiles&amp;Accessories|MobileAccessories|Chargers|Pow</v>
      </c>
      <c r="G419" s="5">
        <v>1799</v>
      </c>
      <c r="H419" s="5" t="str">
        <f t="shared" si="37"/>
        <v>Mid-Range (501-2000)</v>
      </c>
      <c r="I419" s="5">
        <v>2499</v>
      </c>
      <c r="J419" s="5">
        <f>Table1[[#This Row],[actual_price]]-Table1[[#This Row],[discounted_price]]</f>
        <v>700</v>
      </c>
      <c r="K419" s="12">
        <f t="shared" si="38"/>
        <v>0.28011204481792717</v>
      </c>
      <c r="L419" s="13">
        <v>0.28000000000000003</v>
      </c>
      <c r="M419" s="1" t="str">
        <f t="shared" si="39"/>
        <v>Moderate (25-49%)</v>
      </c>
      <c r="N419">
        <v>4.0999999999999996</v>
      </c>
      <c r="O419" t="str">
        <f>IF(Table1[[#This Row],[rating]]&gt;=4.5,"Excellent",IF(Table1[[#This Row],[rating]]&gt;=4,"Good",IF(Table1[[#This Row],[rating]]&gt;=3.5,"Average","Below Average")))</f>
        <v>Good</v>
      </c>
      <c r="P419" t="str">
        <f t="shared" si="40"/>
        <v>⭐⭐⭐⭐ Good</v>
      </c>
      <c r="Q419" s="2">
        <v>18678</v>
      </c>
      <c r="R419" s="4" t="str">
        <f>IF(Table1[[#This Row],[rating_count]]&gt;=10000,"High Volume",IF(Table1[[#This Row],[rating_count]]&gt;=1000,"Medium Volume","Low Volume"))</f>
        <v>High Volume</v>
      </c>
      <c r="S419" s="4" t="str">
        <f t="shared" si="41"/>
        <v>Yes</v>
      </c>
      <c r="T419" t="s">
        <v>3609</v>
      </c>
      <c r="U419" t="s">
        <v>3610</v>
      </c>
      <c r="V419" t="s">
        <v>3611</v>
      </c>
      <c r="W419" t="s">
        <v>3612</v>
      </c>
      <c r="X419" t="s">
        <v>3613</v>
      </c>
      <c r="Y419" t="s">
        <v>3614</v>
      </c>
      <c r="Z419" t="s">
        <v>3615</v>
      </c>
      <c r="AA419" t="s">
        <v>3616</v>
      </c>
    </row>
    <row r="420" spans="1:27" x14ac:dyDescent="0.3">
      <c r="A420" t="s">
        <v>77</v>
      </c>
      <c r="B420" t="s">
        <v>78</v>
      </c>
      <c r="C420" t="str">
        <f t="shared" si="36"/>
        <v>boAt</v>
      </c>
      <c r="D420" t="s">
        <v>18</v>
      </c>
      <c r="E420" t="str">
        <f>IFERROR(LEFT(Table1[[#This Row],[category]],FIND("|",Table1[[#This Row],[category]])-1),Table1[[#This Row],[category]])</f>
        <v>Computers&amp;Accessories</v>
      </c>
      <c r="F420" t="str">
        <f>IFERROR(MID(Table1[[#This Row],[category]],FIND("|",Table1[[#This Row],[category]])+1,50),"N/A")</f>
        <v>Accessories&amp;Peripherals|Cables&amp;Accessories|Cables|</v>
      </c>
      <c r="G420" s="5">
        <v>177</v>
      </c>
      <c r="H420" s="5" t="str">
        <f t="shared" si="37"/>
        <v>Budget (≤200)</v>
      </c>
      <c r="I420" s="5">
        <v>499</v>
      </c>
      <c r="J420" s="5">
        <f>Table1[[#This Row],[actual_price]]-Table1[[#This Row],[discounted_price]]</f>
        <v>322</v>
      </c>
      <c r="K420" s="12">
        <f t="shared" si="38"/>
        <v>0.64529058116232463</v>
      </c>
      <c r="L420" s="13">
        <v>0.65</v>
      </c>
      <c r="M420" s="1" t="str">
        <f t="shared" si="39"/>
        <v>High (50-69%)</v>
      </c>
      <c r="N420">
        <v>4.0999999999999996</v>
      </c>
      <c r="O420" t="str">
        <f>IF(Table1[[#This Row],[rating]]&gt;=4.5,"Excellent",IF(Table1[[#This Row],[rating]]&gt;=4,"Good",IF(Table1[[#This Row],[rating]]&gt;=3.5,"Average","Below Average")))</f>
        <v>Good</v>
      </c>
      <c r="P420" t="str">
        <f t="shared" si="40"/>
        <v>⭐⭐⭐⭐ Good</v>
      </c>
      <c r="Q420" s="2">
        <v>15189</v>
      </c>
      <c r="R420" s="4" t="str">
        <f>IF(Table1[[#This Row],[rating_count]]&gt;=10000,"High Volume",IF(Table1[[#This Row],[rating_count]]&gt;=1000,"Medium Volume","Low Volume"))</f>
        <v>High Volume</v>
      </c>
      <c r="S420" s="4" t="str">
        <f t="shared" si="41"/>
        <v>Yes</v>
      </c>
      <c r="T420" t="s">
        <v>79</v>
      </c>
      <c r="U420" t="s">
        <v>80</v>
      </c>
      <c r="V420" t="s">
        <v>81</v>
      </c>
      <c r="W420" t="s">
        <v>82</v>
      </c>
      <c r="X420" t="s">
        <v>83</v>
      </c>
      <c r="Y420" t="s">
        <v>84</v>
      </c>
      <c r="Z420" t="s">
        <v>3617</v>
      </c>
      <c r="AA420" t="s">
        <v>3618</v>
      </c>
    </row>
    <row r="421" spans="1:27" x14ac:dyDescent="0.3">
      <c r="A421" t="s">
        <v>3619</v>
      </c>
      <c r="B421" t="s">
        <v>3620</v>
      </c>
      <c r="C421" t="str">
        <f t="shared" si="36"/>
        <v>Samsung</v>
      </c>
      <c r="D421" t="s">
        <v>3003</v>
      </c>
      <c r="E421" t="str">
        <f>IFERROR(LEFT(Table1[[#This Row],[category]],FIND("|",Table1[[#This Row],[category]])-1),Table1[[#This Row],[category]])</f>
        <v>Electronics</v>
      </c>
      <c r="F421" t="str">
        <f>IFERROR(MID(Table1[[#This Row],[category]],FIND("|",Table1[[#This Row],[category]])+1,50),"N/A")</f>
        <v>Mobiles&amp;Accessories|Smartphones&amp;BasicMobiles|Smart</v>
      </c>
      <c r="G421" s="5">
        <v>10999</v>
      </c>
      <c r="H421" s="5" t="str">
        <f t="shared" si="37"/>
        <v>Premium (&gt;2000)</v>
      </c>
      <c r="I421" s="5">
        <v>14999</v>
      </c>
      <c r="J421" s="5">
        <f>Table1[[#This Row],[actual_price]]-Table1[[#This Row],[discounted_price]]</f>
        <v>4000</v>
      </c>
      <c r="K421" s="12">
        <f t="shared" si="38"/>
        <v>0.26668444562970867</v>
      </c>
      <c r="L421" s="13">
        <v>0.27</v>
      </c>
      <c r="M421" s="1" t="str">
        <f t="shared" si="39"/>
        <v>Moderate (25-49%)</v>
      </c>
      <c r="N421">
        <v>4.0999999999999996</v>
      </c>
      <c r="O421" t="str">
        <f>IF(Table1[[#This Row],[rating]]&gt;=4.5,"Excellent",IF(Table1[[#This Row],[rating]]&gt;=4,"Good",IF(Table1[[#This Row],[rating]]&gt;=3.5,"Average","Below Average")))</f>
        <v>Good</v>
      </c>
      <c r="P421" t="str">
        <f t="shared" si="40"/>
        <v>⭐⭐⭐⭐ Good</v>
      </c>
      <c r="Q421" s="2">
        <v>18998</v>
      </c>
      <c r="R421" s="4" t="str">
        <f>IF(Table1[[#This Row],[rating_count]]&gt;=10000,"High Volume",IF(Table1[[#This Row],[rating_count]]&gt;=1000,"Medium Volume","Low Volume"))</f>
        <v>High Volume</v>
      </c>
      <c r="S421" s="4" t="str">
        <f t="shared" si="41"/>
        <v>Yes</v>
      </c>
      <c r="T421" t="s">
        <v>3555</v>
      </c>
      <c r="U421" t="s">
        <v>3222</v>
      </c>
      <c r="V421" t="s">
        <v>3223</v>
      </c>
      <c r="W421" t="s">
        <v>3224</v>
      </c>
      <c r="X421" t="s">
        <v>3225</v>
      </c>
      <c r="Y421" t="s">
        <v>3226</v>
      </c>
      <c r="Z421" t="s">
        <v>3621</v>
      </c>
      <c r="AA421" t="s">
        <v>3622</v>
      </c>
    </row>
    <row r="422" spans="1:27" x14ac:dyDescent="0.3">
      <c r="A422" t="s">
        <v>3623</v>
      </c>
      <c r="B422" t="s">
        <v>3624</v>
      </c>
      <c r="C422" t="str">
        <f t="shared" si="36"/>
        <v>boAt</v>
      </c>
      <c r="D422" t="s">
        <v>2961</v>
      </c>
      <c r="E422" t="str">
        <f>IFERROR(LEFT(Table1[[#This Row],[category]],FIND("|",Table1[[#This Row],[category]])-1),Table1[[#This Row],[category]])</f>
        <v>Electronics</v>
      </c>
      <c r="F422" t="str">
        <f>IFERROR(MID(Table1[[#This Row],[category]],FIND("|",Table1[[#This Row],[category]])+1,50),"N/A")</f>
        <v>WearableTechnology|SmartWatches</v>
      </c>
      <c r="G422" s="5">
        <v>2999</v>
      </c>
      <c r="H422" s="5" t="str">
        <f t="shared" si="37"/>
        <v>Premium (&gt;2000)</v>
      </c>
      <c r="I422" s="5">
        <v>7990</v>
      </c>
      <c r="J422" s="5">
        <f>Table1[[#This Row],[actual_price]]-Table1[[#This Row],[discounted_price]]</f>
        <v>4991</v>
      </c>
      <c r="K422" s="12">
        <f t="shared" si="38"/>
        <v>0.6246558197747184</v>
      </c>
      <c r="L422" s="13">
        <v>0.62</v>
      </c>
      <c r="M422" s="1" t="str">
        <f t="shared" si="39"/>
        <v>High (50-69%)</v>
      </c>
      <c r="N422">
        <v>4.0999999999999996</v>
      </c>
      <c r="O422" t="str">
        <f>IF(Table1[[#This Row],[rating]]&gt;=4.5,"Excellent",IF(Table1[[#This Row],[rating]]&gt;=4,"Good",IF(Table1[[#This Row],[rating]]&gt;=3.5,"Average","Below Average")))</f>
        <v>Good</v>
      </c>
      <c r="P422" t="str">
        <f t="shared" si="40"/>
        <v>⭐⭐⭐⭐ Good</v>
      </c>
      <c r="Q422" s="2">
        <v>48449</v>
      </c>
      <c r="R422" s="4" t="str">
        <f>IF(Table1[[#This Row],[rating_count]]&gt;=10000,"High Volume",IF(Table1[[#This Row],[rating_count]]&gt;=1000,"Medium Volume","Low Volume"))</f>
        <v>High Volume</v>
      </c>
      <c r="S422" s="4" t="str">
        <f t="shared" si="41"/>
        <v>Yes</v>
      </c>
      <c r="T422" t="s">
        <v>3436</v>
      </c>
      <c r="U422" t="s">
        <v>3625</v>
      </c>
      <c r="V422" t="s">
        <v>3626</v>
      </c>
      <c r="W422" t="s">
        <v>3627</v>
      </c>
      <c r="X422" t="s">
        <v>3628</v>
      </c>
      <c r="Y422" t="s">
        <v>3629</v>
      </c>
      <c r="Z422" t="s">
        <v>3630</v>
      </c>
      <c r="AA422" t="s">
        <v>3631</v>
      </c>
    </row>
    <row r="423" spans="1:27" x14ac:dyDescent="0.3">
      <c r="A423" t="s">
        <v>3632</v>
      </c>
      <c r="B423" t="s">
        <v>3633</v>
      </c>
      <c r="C423" t="str">
        <f t="shared" si="36"/>
        <v>boAt</v>
      </c>
      <c r="D423" t="s">
        <v>2961</v>
      </c>
      <c r="E423" t="str">
        <f>IFERROR(LEFT(Table1[[#This Row],[category]],FIND("|",Table1[[#This Row],[category]])-1),Table1[[#This Row],[category]])</f>
        <v>Electronics</v>
      </c>
      <c r="F423" t="str">
        <f>IFERROR(MID(Table1[[#This Row],[category]],FIND("|",Table1[[#This Row],[category]])+1,50),"N/A")</f>
        <v>WearableTechnology|SmartWatches</v>
      </c>
      <c r="G423" s="5">
        <v>1999</v>
      </c>
      <c r="H423" s="5" t="str">
        <f t="shared" si="37"/>
        <v>Mid-Range (501-2000)</v>
      </c>
      <c r="I423" s="5">
        <v>7990</v>
      </c>
      <c r="J423" s="5">
        <f>Table1[[#This Row],[actual_price]]-Table1[[#This Row],[discounted_price]]</f>
        <v>5991</v>
      </c>
      <c r="K423" s="12">
        <f t="shared" si="38"/>
        <v>0.74981226533166456</v>
      </c>
      <c r="L423" s="13">
        <v>0.75</v>
      </c>
      <c r="M423" s="1" t="str">
        <f t="shared" si="39"/>
        <v>Very High (70-100%)</v>
      </c>
      <c r="N423">
        <v>3.8</v>
      </c>
      <c r="O423" t="str">
        <f>IF(Table1[[#This Row],[rating]]&gt;=4.5,"Excellent",IF(Table1[[#This Row],[rating]]&gt;=4,"Good",IF(Table1[[#This Row],[rating]]&gt;=3.5,"Average","Below Average")))</f>
        <v>Average</v>
      </c>
      <c r="P423" t="str">
        <f t="shared" si="40"/>
        <v>⭐⭐⭐ Average</v>
      </c>
      <c r="Q423" s="2">
        <v>17831</v>
      </c>
      <c r="R423" s="4" t="str">
        <f>IF(Table1[[#This Row],[rating_count]]&gt;=10000,"High Volume",IF(Table1[[#This Row],[rating_count]]&gt;=1000,"Medium Volume","Low Volume"))</f>
        <v>High Volume</v>
      </c>
      <c r="S423" s="4" t="str">
        <f t="shared" si="41"/>
        <v>Yes</v>
      </c>
      <c r="T423" t="s">
        <v>2982</v>
      </c>
      <c r="U423" t="s">
        <v>2983</v>
      </c>
      <c r="V423" t="s">
        <v>2984</v>
      </c>
      <c r="W423" t="s">
        <v>2985</v>
      </c>
      <c r="X423" t="s">
        <v>2986</v>
      </c>
      <c r="Y423" t="s">
        <v>2987</v>
      </c>
      <c r="Z423" t="s">
        <v>3634</v>
      </c>
      <c r="AA423" t="s">
        <v>3635</v>
      </c>
    </row>
    <row r="424" spans="1:27" x14ac:dyDescent="0.3">
      <c r="A424" t="s">
        <v>87</v>
      </c>
      <c r="B424" t="s">
        <v>88</v>
      </c>
      <c r="C424" t="str">
        <f t="shared" si="36"/>
        <v>MI</v>
      </c>
      <c r="D424" t="s">
        <v>18</v>
      </c>
      <c r="E424" t="str">
        <f>IFERROR(LEFT(Table1[[#This Row],[category]],FIND("|",Table1[[#This Row],[category]])-1),Table1[[#This Row],[category]])</f>
        <v>Computers&amp;Accessories</v>
      </c>
      <c r="F424" t="str">
        <f>IFERROR(MID(Table1[[#This Row],[category]],FIND("|",Table1[[#This Row],[category]])+1,50),"N/A")</f>
        <v>Accessories&amp;Peripherals|Cables&amp;Accessories|Cables|</v>
      </c>
      <c r="G424" s="5">
        <v>229</v>
      </c>
      <c r="H424" s="5" t="str">
        <f t="shared" si="37"/>
        <v>Economy (201-500)</v>
      </c>
      <c r="I424" s="5">
        <v>299</v>
      </c>
      <c r="J424" s="5">
        <f>Table1[[#This Row],[actual_price]]-Table1[[#This Row],[discounted_price]]</f>
        <v>70</v>
      </c>
      <c r="K424" s="12">
        <f t="shared" si="38"/>
        <v>0.23411371237458195</v>
      </c>
      <c r="L424" s="13">
        <v>0.23</v>
      </c>
      <c r="M424" s="1" t="str">
        <f t="shared" si="39"/>
        <v>Minimal (0-24%)</v>
      </c>
      <c r="N424">
        <v>4.3</v>
      </c>
      <c r="O424" t="str">
        <f>IF(Table1[[#This Row],[rating]]&gt;=4.5,"Excellent",IF(Table1[[#This Row],[rating]]&gt;=4,"Good",IF(Table1[[#This Row],[rating]]&gt;=3.5,"Average","Below Average")))</f>
        <v>Good</v>
      </c>
      <c r="P424" t="str">
        <f t="shared" si="40"/>
        <v>⭐⭐⭐⭐ Good</v>
      </c>
      <c r="Q424" s="2">
        <v>30411</v>
      </c>
      <c r="R424" s="4" t="str">
        <f>IF(Table1[[#This Row],[rating_count]]&gt;=10000,"High Volume",IF(Table1[[#This Row],[rating_count]]&gt;=1000,"Medium Volume","Low Volume"))</f>
        <v>High Volume</v>
      </c>
      <c r="S424" s="4" t="str">
        <f t="shared" si="41"/>
        <v>Yes</v>
      </c>
      <c r="T424" t="s">
        <v>89</v>
      </c>
      <c r="U424" t="s">
        <v>90</v>
      </c>
      <c r="V424" t="s">
        <v>91</v>
      </c>
      <c r="W424" t="s">
        <v>92</v>
      </c>
      <c r="X424" t="s">
        <v>93</v>
      </c>
      <c r="Y424" t="s">
        <v>94</v>
      </c>
      <c r="Z424" t="s">
        <v>3636</v>
      </c>
      <c r="AA424" t="s">
        <v>3637</v>
      </c>
    </row>
    <row r="425" spans="1:27" x14ac:dyDescent="0.3">
      <c r="A425" t="s">
        <v>108</v>
      </c>
      <c r="B425" t="s">
        <v>109</v>
      </c>
      <c r="C425" t="str">
        <f t="shared" si="36"/>
        <v>Ambrane</v>
      </c>
      <c r="D425" t="s">
        <v>18</v>
      </c>
      <c r="E425" t="str">
        <f>IFERROR(LEFT(Table1[[#This Row],[category]],FIND("|",Table1[[#This Row],[category]])-1),Table1[[#This Row],[category]])</f>
        <v>Computers&amp;Accessories</v>
      </c>
      <c r="F425" t="str">
        <f>IFERROR(MID(Table1[[#This Row],[category]],FIND("|",Table1[[#This Row],[category]])+1,50),"N/A")</f>
        <v>Accessories&amp;Peripherals|Cables&amp;Accessories|Cables|</v>
      </c>
      <c r="G425" s="5">
        <v>199</v>
      </c>
      <c r="H425" s="5" t="str">
        <f t="shared" si="37"/>
        <v>Budget (≤200)</v>
      </c>
      <c r="I425" s="5">
        <v>299</v>
      </c>
      <c r="J425" s="5">
        <f>Table1[[#This Row],[actual_price]]-Table1[[#This Row],[discounted_price]]</f>
        <v>100</v>
      </c>
      <c r="K425" s="12">
        <f t="shared" si="38"/>
        <v>0.33444816053511706</v>
      </c>
      <c r="L425" s="13">
        <v>0.33</v>
      </c>
      <c r="M425" s="1" t="str">
        <f t="shared" si="39"/>
        <v>Moderate (25-49%)</v>
      </c>
      <c r="N425">
        <v>4</v>
      </c>
      <c r="O425" t="str">
        <f>IF(Table1[[#This Row],[rating]]&gt;=4.5,"Excellent",IF(Table1[[#This Row],[rating]]&gt;=4,"Good",IF(Table1[[#This Row],[rating]]&gt;=3.5,"Average","Below Average")))</f>
        <v>Good</v>
      </c>
      <c r="P425" t="str">
        <f t="shared" si="40"/>
        <v>⭐⭐⭐⭐ Good</v>
      </c>
      <c r="Q425" s="2">
        <v>43994</v>
      </c>
      <c r="R425" s="4" t="str">
        <f>IF(Table1[[#This Row],[rating_count]]&gt;=10000,"High Volume",IF(Table1[[#This Row],[rating_count]]&gt;=1000,"Medium Volume","Low Volume"))</f>
        <v>High Volume</v>
      </c>
      <c r="S425" s="4" t="str">
        <f t="shared" si="41"/>
        <v>Yes</v>
      </c>
      <c r="T425" t="s">
        <v>110</v>
      </c>
      <c r="U425" t="s">
        <v>30</v>
      </c>
      <c r="V425" t="s">
        <v>31</v>
      </c>
      <c r="W425" t="s">
        <v>32</v>
      </c>
      <c r="X425" t="s">
        <v>33</v>
      </c>
      <c r="Y425" t="s">
        <v>34</v>
      </c>
      <c r="Z425" t="s">
        <v>3638</v>
      </c>
      <c r="AA425" t="s">
        <v>3639</v>
      </c>
    </row>
    <row r="426" spans="1:27" x14ac:dyDescent="0.3">
      <c r="A426" t="s">
        <v>3640</v>
      </c>
      <c r="B426" t="s">
        <v>3641</v>
      </c>
      <c r="C426" t="str">
        <f t="shared" si="36"/>
        <v>MI</v>
      </c>
      <c r="D426" t="s">
        <v>3175</v>
      </c>
      <c r="E426" t="str">
        <f>IFERROR(LEFT(Table1[[#This Row],[category]],FIND("|",Table1[[#This Row],[category]])-1),Table1[[#This Row],[category]])</f>
        <v>Electronics</v>
      </c>
      <c r="F426" t="str">
        <f>IFERROR(MID(Table1[[#This Row],[category]],FIND("|",Table1[[#This Row],[category]])+1,50),"N/A")</f>
        <v>Mobiles&amp;Accessories|MobileAccessories|Chargers|Wal</v>
      </c>
      <c r="G426" s="5">
        <v>649</v>
      </c>
      <c r="H426" s="5" t="str">
        <f t="shared" si="37"/>
        <v>Mid-Range (501-2000)</v>
      </c>
      <c r="I426" s="5">
        <v>999</v>
      </c>
      <c r="J426" s="5">
        <f>Table1[[#This Row],[actual_price]]-Table1[[#This Row],[discounted_price]]</f>
        <v>350</v>
      </c>
      <c r="K426" s="12">
        <f t="shared" si="38"/>
        <v>0.35035035035035034</v>
      </c>
      <c r="L426" s="13">
        <v>0.35</v>
      </c>
      <c r="M426" s="1" t="str">
        <f t="shared" si="39"/>
        <v>Moderate (25-49%)</v>
      </c>
      <c r="N426">
        <v>4.2</v>
      </c>
      <c r="O426" t="str">
        <f>IF(Table1[[#This Row],[rating]]&gt;=4.5,"Excellent",IF(Table1[[#This Row],[rating]]&gt;=4,"Good",IF(Table1[[#This Row],[rating]]&gt;=3.5,"Average","Below Average")))</f>
        <v>Good</v>
      </c>
      <c r="P426" t="str">
        <f t="shared" si="40"/>
        <v>⭐⭐⭐⭐ Good</v>
      </c>
      <c r="Q426" s="2">
        <v>1315</v>
      </c>
      <c r="R426" s="4" t="str">
        <f>IF(Table1[[#This Row],[rating_count]]&gt;=10000,"High Volume",IF(Table1[[#This Row],[rating_count]]&gt;=1000,"Medium Volume","Low Volume"))</f>
        <v>Medium Volume</v>
      </c>
      <c r="S426" s="4" t="str">
        <f t="shared" si="41"/>
        <v>Yes</v>
      </c>
      <c r="T426" t="s">
        <v>3642</v>
      </c>
      <c r="U426" t="s">
        <v>3643</v>
      </c>
      <c r="V426" t="s">
        <v>3644</v>
      </c>
      <c r="W426" t="s">
        <v>3645</v>
      </c>
      <c r="X426" t="s">
        <v>3646</v>
      </c>
      <c r="Y426" t="s">
        <v>3647</v>
      </c>
      <c r="Z426" t="s">
        <v>3648</v>
      </c>
      <c r="AA426" t="s">
        <v>3649</v>
      </c>
    </row>
    <row r="427" spans="1:27" x14ac:dyDescent="0.3">
      <c r="A427" t="s">
        <v>3650</v>
      </c>
      <c r="B427" t="s">
        <v>3476</v>
      </c>
      <c r="C427" t="str">
        <f t="shared" si="36"/>
        <v>Samsung</v>
      </c>
      <c r="D427" t="s">
        <v>3003</v>
      </c>
      <c r="E427" t="str">
        <f>IFERROR(LEFT(Table1[[#This Row],[category]],FIND("|",Table1[[#This Row],[category]])-1),Table1[[#This Row],[category]])</f>
        <v>Electronics</v>
      </c>
      <c r="F427" t="str">
        <f>IFERROR(MID(Table1[[#This Row],[category]],FIND("|",Table1[[#This Row],[category]])+1,50),"N/A")</f>
        <v>Mobiles&amp;Accessories|Smartphones&amp;BasicMobiles|Smart</v>
      </c>
      <c r="G427" s="5">
        <v>13999</v>
      </c>
      <c r="H427" s="5" t="str">
        <f t="shared" si="37"/>
        <v>Premium (&gt;2000)</v>
      </c>
      <c r="I427" s="5">
        <v>19499</v>
      </c>
      <c r="J427" s="5">
        <f>Table1[[#This Row],[actual_price]]-Table1[[#This Row],[discounted_price]]</f>
        <v>5500</v>
      </c>
      <c r="K427" s="12">
        <f t="shared" si="38"/>
        <v>0.28206574696138265</v>
      </c>
      <c r="L427" s="13">
        <v>0.28000000000000003</v>
      </c>
      <c r="M427" s="1" t="str">
        <f t="shared" si="39"/>
        <v>Moderate (25-49%)</v>
      </c>
      <c r="N427">
        <v>4.0999999999999996</v>
      </c>
      <c r="O427" t="str">
        <f>IF(Table1[[#This Row],[rating]]&gt;=4.5,"Excellent",IF(Table1[[#This Row],[rating]]&gt;=4,"Good",IF(Table1[[#This Row],[rating]]&gt;=3.5,"Average","Below Average")))</f>
        <v>Good</v>
      </c>
      <c r="P427" t="str">
        <f t="shared" si="40"/>
        <v>⭐⭐⭐⭐ Good</v>
      </c>
      <c r="Q427" s="2">
        <v>18998</v>
      </c>
      <c r="R427" s="4" t="str">
        <f>IF(Table1[[#This Row],[rating_count]]&gt;=10000,"High Volume",IF(Table1[[#This Row],[rating_count]]&gt;=1000,"Medium Volume","Low Volume"))</f>
        <v>High Volume</v>
      </c>
      <c r="S427" s="4" t="str">
        <f t="shared" si="41"/>
        <v>Yes</v>
      </c>
      <c r="T427" t="s">
        <v>3477</v>
      </c>
      <c r="U427" t="s">
        <v>3222</v>
      </c>
      <c r="V427" t="s">
        <v>3223</v>
      </c>
      <c r="W427" t="s">
        <v>3224</v>
      </c>
      <c r="X427" t="s">
        <v>3225</v>
      </c>
      <c r="Y427" t="s">
        <v>3226</v>
      </c>
      <c r="Z427" t="s">
        <v>3478</v>
      </c>
      <c r="AA427" t="s">
        <v>3651</v>
      </c>
    </row>
    <row r="428" spans="1:27" x14ac:dyDescent="0.3">
      <c r="A428" t="s">
        <v>3652</v>
      </c>
      <c r="B428" t="s">
        <v>3653</v>
      </c>
      <c r="C428" t="str">
        <f t="shared" si="36"/>
        <v>Gizga</v>
      </c>
      <c r="D428" t="s">
        <v>3654</v>
      </c>
      <c r="E428" t="str">
        <f>IFERROR(LEFT(Table1[[#This Row],[category]],FIND("|",Table1[[#This Row],[category]])-1),Table1[[#This Row],[category]])</f>
        <v>Electronics</v>
      </c>
      <c r="F428" t="str">
        <f>IFERROR(MID(Table1[[#This Row],[category]],FIND("|",Table1[[#This Row],[category]])+1,50),"N/A")</f>
        <v>Mobiles&amp;Accessories|MobileAccessories|DÃ©cor</v>
      </c>
      <c r="G428" s="5">
        <v>119</v>
      </c>
      <c r="H428" s="5" t="str">
        <f t="shared" si="37"/>
        <v>Budget (≤200)</v>
      </c>
      <c r="I428" s="5">
        <v>299</v>
      </c>
      <c r="J428" s="5">
        <f>Table1[[#This Row],[actual_price]]-Table1[[#This Row],[discounted_price]]</f>
        <v>180</v>
      </c>
      <c r="K428" s="12">
        <f t="shared" si="38"/>
        <v>0.60200668896321075</v>
      </c>
      <c r="L428" s="13">
        <v>0.6</v>
      </c>
      <c r="M428" s="1" t="str">
        <f t="shared" si="39"/>
        <v>High (50-69%)</v>
      </c>
      <c r="N428">
        <v>4.0999999999999996</v>
      </c>
      <c r="O428" t="str">
        <f>IF(Table1[[#This Row],[rating]]&gt;=4.5,"Excellent",IF(Table1[[#This Row],[rating]]&gt;=4,"Good",IF(Table1[[#This Row],[rating]]&gt;=3.5,"Average","Below Average")))</f>
        <v>Good</v>
      </c>
      <c r="P428" t="str">
        <f t="shared" si="40"/>
        <v>⭐⭐⭐⭐ Good</v>
      </c>
      <c r="Q428" s="2">
        <v>5999</v>
      </c>
      <c r="R428" s="4" t="str">
        <f>IF(Table1[[#This Row],[rating_count]]&gt;=10000,"High Volume",IF(Table1[[#This Row],[rating_count]]&gt;=1000,"Medium Volume","Low Volume"))</f>
        <v>Medium Volume</v>
      </c>
      <c r="S428" s="4" t="str">
        <f t="shared" si="41"/>
        <v>Yes</v>
      </c>
      <c r="T428" t="s">
        <v>3655</v>
      </c>
      <c r="U428" t="s">
        <v>3656</v>
      </c>
      <c r="V428" t="s">
        <v>3657</v>
      </c>
      <c r="W428" t="s">
        <v>3658</v>
      </c>
      <c r="X428" t="s">
        <v>3659</v>
      </c>
      <c r="Y428" t="s">
        <v>3660</v>
      </c>
      <c r="Z428" t="s">
        <v>3661</v>
      </c>
      <c r="AA428" t="s">
        <v>3662</v>
      </c>
    </row>
    <row r="429" spans="1:27" x14ac:dyDescent="0.3">
      <c r="A429" t="s">
        <v>3663</v>
      </c>
      <c r="B429" t="s">
        <v>3664</v>
      </c>
      <c r="C429" t="str">
        <f t="shared" si="36"/>
        <v>Redmi</v>
      </c>
      <c r="D429" t="s">
        <v>3003</v>
      </c>
      <c r="E429" t="str">
        <f>IFERROR(LEFT(Table1[[#This Row],[category]],FIND("|",Table1[[#This Row],[category]])-1),Table1[[#This Row],[category]])</f>
        <v>Electronics</v>
      </c>
      <c r="F429" t="str">
        <f>IFERROR(MID(Table1[[#This Row],[category]],FIND("|",Table1[[#This Row],[category]])+1,50),"N/A")</f>
        <v>Mobiles&amp;Accessories|Smartphones&amp;BasicMobiles|Smart</v>
      </c>
      <c r="G429" s="5">
        <v>12999</v>
      </c>
      <c r="H429" s="5" t="str">
        <f t="shared" si="37"/>
        <v>Premium (&gt;2000)</v>
      </c>
      <c r="I429" s="5">
        <v>17999</v>
      </c>
      <c r="J429" s="5">
        <f>Table1[[#This Row],[actual_price]]-Table1[[#This Row],[discounted_price]]</f>
        <v>5000</v>
      </c>
      <c r="K429" s="12">
        <f t="shared" si="38"/>
        <v>0.27779321073392965</v>
      </c>
      <c r="L429" s="13">
        <v>0.28000000000000003</v>
      </c>
      <c r="M429" s="1" t="str">
        <f t="shared" si="39"/>
        <v>Moderate (25-49%)</v>
      </c>
      <c r="N429">
        <v>4.0999999999999996</v>
      </c>
      <c r="O429" t="str">
        <f>IF(Table1[[#This Row],[rating]]&gt;=4.5,"Excellent",IF(Table1[[#This Row],[rating]]&gt;=4,"Good",IF(Table1[[#This Row],[rating]]&gt;=3.5,"Average","Below Average")))</f>
        <v>Good</v>
      </c>
      <c r="P429" t="str">
        <f t="shared" si="40"/>
        <v>⭐⭐⭐⭐ Good</v>
      </c>
      <c r="Q429" s="2">
        <v>50772</v>
      </c>
      <c r="R429" s="4" t="str">
        <f>IF(Table1[[#This Row],[rating_count]]&gt;=10000,"High Volume",IF(Table1[[#This Row],[rating_count]]&gt;=1000,"Medium Volume","Low Volume"))</f>
        <v>High Volume</v>
      </c>
      <c r="S429" s="4" t="str">
        <f t="shared" si="41"/>
        <v>Yes</v>
      </c>
      <c r="T429" t="s">
        <v>3665</v>
      </c>
      <c r="U429" t="s">
        <v>3666</v>
      </c>
      <c r="V429" t="s">
        <v>3667</v>
      </c>
      <c r="W429" t="s">
        <v>3668</v>
      </c>
      <c r="X429" t="s">
        <v>3669</v>
      </c>
      <c r="Y429" t="s">
        <v>3670</v>
      </c>
      <c r="Z429" t="s">
        <v>3671</v>
      </c>
      <c r="AA429" t="s">
        <v>3672</v>
      </c>
    </row>
    <row r="430" spans="1:27" x14ac:dyDescent="0.3">
      <c r="A430" t="s">
        <v>113</v>
      </c>
      <c r="B430" t="s">
        <v>114</v>
      </c>
      <c r="C430" t="str">
        <f t="shared" si="36"/>
        <v>Portronics</v>
      </c>
      <c r="D430" t="s">
        <v>18</v>
      </c>
      <c r="E430" t="str">
        <f>IFERROR(LEFT(Table1[[#This Row],[category]],FIND("|",Table1[[#This Row],[category]])-1),Table1[[#This Row],[category]])</f>
        <v>Computers&amp;Accessories</v>
      </c>
      <c r="F430" t="str">
        <f>IFERROR(MID(Table1[[#This Row],[category]],FIND("|",Table1[[#This Row],[category]])+1,50),"N/A")</f>
        <v>Accessories&amp;Peripherals|Cables&amp;Accessories|Cables|</v>
      </c>
      <c r="G430" s="5">
        <v>154</v>
      </c>
      <c r="H430" s="5" t="str">
        <f t="shared" si="37"/>
        <v>Budget (≤200)</v>
      </c>
      <c r="I430" s="5">
        <v>339</v>
      </c>
      <c r="J430" s="5">
        <f>Table1[[#This Row],[actual_price]]-Table1[[#This Row],[discounted_price]]</f>
        <v>185</v>
      </c>
      <c r="K430" s="12">
        <f t="shared" si="38"/>
        <v>0.54572271386430682</v>
      </c>
      <c r="L430" s="13">
        <v>0.55000000000000004</v>
      </c>
      <c r="M430" s="1" t="str">
        <f t="shared" si="39"/>
        <v>High (50-69%)</v>
      </c>
      <c r="N430">
        <v>4.3</v>
      </c>
      <c r="O430" t="str">
        <f>IF(Table1[[#This Row],[rating]]&gt;=4.5,"Excellent",IF(Table1[[#This Row],[rating]]&gt;=4,"Good",IF(Table1[[#This Row],[rating]]&gt;=3.5,"Average","Below Average")))</f>
        <v>Good</v>
      </c>
      <c r="P430" t="str">
        <f t="shared" si="40"/>
        <v>⭐⭐⭐⭐ Good</v>
      </c>
      <c r="Q430" s="2">
        <v>13391</v>
      </c>
      <c r="R430" s="4" t="str">
        <f>IF(Table1[[#This Row],[rating_count]]&gt;=10000,"High Volume",IF(Table1[[#This Row],[rating_count]]&gt;=1000,"Medium Volume","Low Volume"))</f>
        <v>High Volume</v>
      </c>
      <c r="S430" s="4" t="str">
        <f t="shared" si="41"/>
        <v>Yes</v>
      </c>
      <c r="T430" t="s">
        <v>1050</v>
      </c>
      <c r="U430" t="s">
        <v>116</v>
      </c>
      <c r="V430" t="s">
        <v>117</v>
      </c>
      <c r="W430" t="s">
        <v>118</v>
      </c>
      <c r="X430" t="s">
        <v>119</v>
      </c>
      <c r="Y430" t="s">
        <v>120</v>
      </c>
      <c r="Z430" t="s">
        <v>121</v>
      </c>
      <c r="AA430" t="s">
        <v>3673</v>
      </c>
    </row>
    <row r="431" spans="1:27" x14ac:dyDescent="0.3">
      <c r="A431" t="s">
        <v>3674</v>
      </c>
      <c r="B431" t="s">
        <v>3675</v>
      </c>
      <c r="C431" t="str">
        <f t="shared" si="36"/>
        <v>Redmi</v>
      </c>
      <c r="D431" t="s">
        <v>3003</v>
      </c>
      <c r="E431" t="str">
        <f>IFERROR(LEFT(Table1[[#This Row],[category]],FIND("|",Table1[[#This Row],[category]])-1),Table1[[#This Row],[category]])</f>
        <v>Electronics</v>
      </c>
      <c r="F431" t="str">
        <f>IFERROR(MID(Table1[[#This Row],[category]],FIND("|",Table1[[#This Row],[category]])+1,50),"N/A")</f>
        <v>Mobiles&amp;Accessories|Smartphones&amp;BasicMobiles|Smart</v>
      </c>
      <c r="G431" s="5">
        <v>20999</v>
      </c>
      <c r="H431" s="5" t="str">
        <f t="shared" si="37"/>
        <v>Premium (&gt;2000)</v>
      </c>
      <c r="I431" s="5">
        <v>26999</v>
      </c>
      <c r="J431" s="5">
        <f>Table1[[#This Row],[actual_price]]-Table1[[#This Row],[discounted_price]]</f>
        <v>6000</v>
      </c>
      <c r="K431" s="12">
        <f t="shared" si="38"/>
        <v>0.22223045297973998</v>
      </c>
      <c r="L431" s="13">
        <v>0.22</v>
      </c>
      <c r="M431" s="1" t="str">
        <f t="shared" si="39"/>
        <v>Minimal (0-24%)</v>
      </c>
      <c r="N431">
        <v>3.9</v>
      </c>
      <c r="O431" t="str">
        <f>IF(Table1[[#This Row],[rating]]&gt;=4.5,"Excellent",IF(Table1[[#This Row],[rating]]&gt;=4,"Good",IF(Table1[[#This Row],[rating]]&gt;=3.5,"Average","Below Average")))</f>
        <v>Average</v>
      </c>
      <c r="P431" t="str">
        <f t="shared" si="40"/>
        <v>⭐⭐⭐ Average</v>
      </c>
      <c r="Q431" s="2">
        <v>25824</v>
      </c>
      <c r="R431" s="4" t="str">
        <f>IF(Table1[[#This Row],[rating_count]]&gt;=10000,"High Volume",IF(Table1[[#This Row],[rating_count]]&gt;=1000,"Medium Volume","Low Volume"))</f>
        <v>High Volume</v>
      </c>
      <c r="S431" s="4" t="str">
        <f t="shared" si="41"/>
        <v>Yes</v>
      </c>
      <c r="T431" t="s">
        <v>3676</v>
      </c>
      <c r="U431" t="s">
        <v>3384</v>
      </c>
      <c r="V431" t="s">
        <v>3385</v>
      </c>
      <c r="W431" t="s">
        <v>3386</v>
      </c>
      <c r="X431" t="s">
        <v>3387</v>
      </c>
      <c r="Y431" t="s">
        <v>3388</v>
      </c>
      <c r="Z431" t="s">
        <v>3677</v>
      </c>
      <c r="AA431" t="s">
        <v>3678</v>
      </c>
    </row>
    <row r="432" spans="1:27" x14ac:dyDescent="0.3">
      <c r="A432" t="s">
        <v>3679</v>
      </c>
      <c r="B432" t="s">
        <v>3680</v>
      </c>
      <c r="C432" t="str">
        <f t="shared" si="36"/>
        <v>USB</v>
      </c>
      <c r="D432" t="s">
        <v>3175</v>
      </c>
      <c r="E432" t="str">
        <f>IFERROR(LEFT(Table1[[#This Row],[category]],FIND("|",Table1[[#This Row],[category]])-1),Table1[[#This Row],[category]])</f>
        <v>Electronics</v>
      </c>
      <c r="F432" t="str">
        <f>IFERROR(MID(Table1[[#This Row],[category]],FIND("|",Table1[[#This Row],[category]])+1,50),"N/A")</f>
        <v>Mobiles&amp;Accessories|MobileAccessories|Chargers|Wal</v>
      </c>
      <c r="G432" s="5">
        <v>249</v>
      </c>
      <c r="H432" s="5" t="str">
        <f t="shared" si="37"/>
        <v>Economy (201-500)</v>
      </c>
      <c r="I432" s="5">
        <v>649</v>
      </c>
      <c r="J432" s="5">
        <f>Table1[[#This Row],[actual_price]]-Table1[[#This Row],[discounted_price]]</f>
        <v>400</v>
      </c>
      <c r="K432" s="12">
        <f t="shared" si="38"/>
        <v>0.61633281972265019</v>
      </c>
      <c r="L432" s="13">
        <v>0.62</v>
      </c>
      <c r="M432" s="1" t="str">
        <f t="shared" si="39"/>
        <v>High (50-69%)</v>
      </c>
      <c r="N432">
        <v>4</v>
      </c>
      <c r="O432" t="str">
        <f>IF(Table1[[#This Row],[rating]]&gt;=4.5,"Excellent",IF(Table1[[#This Row],[rating]]&gt;=4,"Good",IF(Table1[[#This Row],[rating]]&gt;=3.5,"Average","Below Average")))</f>
        <v>Good</v>
      </c>
      <c r="P432" t="str">
        <f t="shared" si="40"/>
        <v>⭐⭐⭐⭐ Good</v>
      </c>
      <c r="Q432" s="2">
        <v>14404</v>
      </c>
      <c r="R432" s="4" t="str">
        <f>IF(Table1[[#This Row],[rating_count]]&gt;=10000,"High Volume",IF(Table1[[#This Row],[rating_count]]&gt;=1000,"Medium Volume","Low Volume"))</f>
        <v>High Volume</v>
      </c>
      <c r="S432" s="4" t="str">
        <f t="shared" si="41"/>
        <v>Yes</v>
      </c>
      <c r="T432" t="s">
        <v>3681</v>
      </c>
      <c r="U432" t="s">
        <v>3682</v>
      </c>
      <c r="V432" t="s">
        <v>3683</v>
      </c>
      <c r="W432" t="s">
        <v>3684</v>
      </c>
      <c r="X432" t="s">
        <v>3685</v>
      </c>
      <c r="Y432" t="s">
        <v>3686</v>
      </c>
      <c r="Z432" t="s">
        <v>3687</v>
      </c>
      <c r="AA432" t="s">
        <v>3688</v>
      </c>
    </row>
    <row r="433" spans="1:27" x14ac:dyDescent="0.3">
      <c r="A433" t="s">
        <v>3689</v>
      </c>
      <c r="B433" t="s">
        <v>3690</v>
      </c>
      <c r="C433" t="str">
        <f t="shared" si="36"/>
        <v>Goldmedal</v>
      </c>
      <c r="D433" t="s">
        <v>3175</v>
      </c>
      <c r="E433" t="str">
        <f>IFERROR(LEFT(Table1[[#This Row],[category]],FIND("|",Table1[[#This Row],[category]])-1),Table1[[#This Row],[category]])</f>
        <v>Electronics</v>
      </c>
      <c r="F433" t="str">
        <f>IFERROR(MID(Table1[[#This Row],[category]],FIND("|",Table1[[#This Row],[category]])+1,50),"N/A")</f>
        <v>Mobiles&amp;Accessories|MobileAccessories|Chargers|Wal</v>
      </c>
      <c r="G433" s="5">
        <v>99</v>
      </c>
      <c r="H433" s="5" t="str">
        <f t="shared" si="37"/>
        <v>Budget (≤200)</v>
      </c>
      <c r="I433" s="5">
        <v>171</v>
      </c>
      <c r="J433" s="5">
        <f>Table1[[#This Row],[actual_price]]-Table1[[#This Row],[discounted_price]]</f>
        <v>72</v>
      </c>
      <c r="K433" s="12">
        <f t="shared" si="38"/>
        <v>0.42105263157894735</v>
      </c>
      <c r="L433" s="13">
        <v>0.42</v>
      </c>
      <c r="M433" s="1" t="str">
        <f t="shared" si="39"/>
        <v>Moderate (25-49%)</v>
      </c>
      <c r="N433">
        <v>4.5</v>
      </c>
      <c r="O433" t="str">
        <f>IF(Table1[[#This Row],[rating]]&gt;=4.5,"Excellent",IF(Table1[[#This Row],[rating]]&gt;=4,"Good",IF(Table1[[#This Row],[rating]]&gt;=3.5,"Average","Below Average")))</f>
        <v>Excellent</v>
      </c>
      <c r="P433" t="str">
        <f t="shared" si="40"/>
        <v>⭐⭐⭐⭐⭐ Excellent</v>
      </c>
      <c r="Q433" s="2">
        <v>11339</v>
      </c>
      <c r="R433" s="4" t="str">
        <f>IF(Table1[[#This Row],[rating_count]]&gt;=10000,"High Volume",IF(Table1[[#This Row],[rating_count]]&gt;=1000,"Medium Volume","Low Volume"))</f>
        <v>High Volume</v>
      </c>
      <c r="S433" s="4" t="str">
        <f t="shared" si="41"/>
        <v>Yes</v>
      </c>
      <c r="T433" t="s">
        <v>3691</v>
      </c>
      <c r="U433" t="s">
        <v>3692</v>
      </c>
      <c r="V433" t="s">
        <v>3693</v>
      </c>
      <c r="W433" t="s">
        <v>3694</v>
      </c>
      <c r="X433" t="s">
        <v>3695</v>
      </c>
      <c r="Y433" t="s">
        <v>3696</v>
      </c>
      <c r="Z433" t="s">
        <v>3697</v>
      </c>
      <c r="AA433" t="s">
        <v>3698</v>
      </c>
    </row>
    <row r="434" spans="1:27" x14ac:dyDescent="0.3">
      <c r="A434" t="s">
        <v>3699</v>
      </c>
      <c r="B434" t="s">
        <v>3700</v>
      </c>
      <c r="C434" t="str">
        <f t="shared" si="36"/>
        <v>WeCool</v>
      </c>
      <c r="D434" t="s">
        <v>3164</v>
      </c>
      <c r="E434" t="str">
        <f>IFERROR(LEFT(Table1[[#This Row],[category]],FIND("|",Table1[[#This Row],[category]])-1),Table1[[#This Row],[category]])</f>
        <v>Electronics</v>
      </c>
      <c r="F434" t="str">
        <f>IFERROR(MID(Table1[[#This Row],[category]],FIND("|",Table1[[#This Row],[category]])+1,50),"N/A")</f>
        <v>Mobiles&amp;Accessories|MobileAccessories|AutomobileAc</v>
      </c>
      <c r="G434" s="5">
        <v>489</v>
      </c>
      <c r="H434" s="5" t="str">
        <f t="shared" si="37"/>
        <v>Economy (201-500)</v>
      </c>
      <c r="I434" s="5">
        <v>1999</v>
      </c>
      <c r="J434" s="5">
        <f>Table1[[#This Row],[actual_price]]-Table1[[#This Row],[discounted_price]]</f>
        <v>1510</v>
      </c>
      <c r="K434" s="12">
        <f t="shared" si="38"/>
        <v>0.75537768884442225</v>
      </c>
      <c r="L434" s="13">
        <v>0.76</v>
      </c>
      <c r="M434" s="1" t="str">
        <f t="shared" si="39"/>
        <v>Very High (70-100%)</v>
      </c>
      <c r="N434">
        <v>4</v>
      </c>
      <c r="O434" t="str">
        <f>IF(Table1[[#This Row],[rating]]&gt;=4.5,"Excellent",IF(Table1[[#This Row],[rating]]&gt;=4,"Good",IF(Table1[[#This Row],[rating]]&gt;=3.5,"Average","Below Average")))</f>
        <v>Good</v>
      </c>
      <c r="P434" t="str">
        <f t="shared" si="40"/>
        <v>⭐⭐⭐⭐ Good</v>
      </c>
      <c r="Q434" s="2">
        <v>3626</v>
      </c>
      <c r="R434" s="4" t="str">
        <f>IF(Table1[[#This Row],[rating_count]]&gt;=10000,"High Volume",IF(Table1[[#This Row],[rating_count]]&gt;=1000,"Medium Volume","Low Volume"))</f>
        <v>Medium Volume</v>
      </c>
      <c r="S434" s="4" t="str">
        <f t="shared" si="41"/>
        <v>Yes</v>
      </c>
      <c r="T434" t="s">
        <v>3701</v>
      </c>
      <c r="U434" t="s">
        <v>3702</v>
      </c>
      <c r="V434" t="s">
        <v>3703</v>
      </c>
      <c r="W434" t="s">
        <v>3704</v>
      </c>
      <c r="X434" t="s">
        <v>3705</v>
      </c>
      <c r="Y434" t="s">
        <v>3706</v>
      </c>
      <c r="Z434" t="s">
        <v>3707</v>
      </c>
      <c r="AA434" t="s">
        <v>3708</v>
      </c>
    </row>
    <row r="435" spans="1:27" x14ac:dyDescent="0.3">
      <c r="A435" t="s">
        <v>3709</v>
      </c>
      <c r="B435" t="s">
        <v>3710</v>
      </c>
      <c r="C435" t="str">
        <f t="shared" si="36"/>
        <v>HP</v>
      </c>
      <c r="D435" t="s">
        <v>3037</v>
      </c>
      <c r="E435" t="str">
        <f>IFERROR(LEFT(Table1[[#This Row],[category]],FIND("|",Table1[[#This Row],[category]])-1),Table1[[#This Row],[category]])</f>
        <v>Electronics</v>
      </c>
      <c r="F435" t="str">
        <f>IFERROR(MID(Table1[[#This Row],[category]],FIND("|",Table1[[#This Row],[category]])+1,50),"N/A")</f>
        <v>Accessories|MemoryCards|MicroSD</v>
      </c>
      <c r="G435" s="5">
        <v>369</v>
      </c>
      <c r="H435" s="5" t="str">
        <f t="shared" si="37"/>
        <v>Economy (201-500)</v>
      </c>
      <c r="I435" s="5">
        <v>1600</v>
      </c>
      <c r="J435" s="5">
        <f>Table1[[#This Row],[actual_price]]-Table1[[#This Row],[discounted_price]]</f>
        <v>1231</v>
      </c>
      <c r="K435" s="12">
        <f t="shared" si="38"/>
        <v>0.76937500000000003</v>
      </c>
      <c r="L435" s="13">
        <v>0.77</v>
      </c>
      <c r="M435" s="1" t="str">
        <f t="shared" si="39"/>
        <v>Very High (70-100%)</v>
      </c>
      <c r="N435">
        <v>4</v>
      </c>
      <c r="O435" t="str">
        <f>IF(Table1[[#This Row],[rating]]&gt;=4.5,"Excellent",IF(Table1[[#This Row],[rating]]&gt;=4,"Good",IF(Table1[[#This Row],[rating]]&gt;=3.5,"Average","Below Average")))</f>
        <v>Good</v>
      </c>
      <c r="P435" t="str">
        <f t="shared" si="40"/>
        <v>⭐⭐⭐⭐ Good</v>
      </c>
      <c r="Q435" s="2">
        <v>32625</v>
      </c>
      <c r="R435" s="4" t="str">
        <f>IF(Table1[[#This Row],[rating_count]]&gt;=10000,"High Volume",IF(Table1[[#This Row],[rating_count]]&gt;=1000,"Medium Volume","Low Volume"))</f>
        <v>High Volume</v>
      </c>
      <c r="S435" s="4" t="str">
        <f t="shared" si="41"/>
        <v>Yes</v>
      </c>
      <c r="T435" t="s">
        <v>3711</v>
      </c>
      <c r="U435" t="s">
        <v>3712</v>
      </c>
      <c r="V435" t="s">
        <v>3713</v>
      </c>
      <c r="W435" t="s">
        <v>3714</v>
      </c>
      <c r="X435" t="s">
        <v>3715</v>
      </c>
      <c r="Y435" t="s">
        <v>3716</v>
      </c>
      <c r="Z435" t="s">
        <v>3717</v>
      </c>
      <c r="AA435" t="s">
        <v>3718</v>
      </c>
    </row>
    <row r="436" spans="1:27" x14ac:dyDescent="0.3">
      <c r="A436" t="s">
        <v>3719</v>
      </c>
      <c r="B436" t="s">
        <v>3720</v>
      </c>
      <c r="C436" t="str">
        <f t="shared" si="36"/>
        <v>iQOO</v>
      </c>
      <c r="D436" t="s">
        <v>3003</v>
      </c>
      <c r="E436" t="str">
        <f>IFERROR(LEFT(Table1[[#This Row],[category]],FIND("|",Table1[[#This Row],[category]])-1),Table1[[#This Row],[category]])</f>
        <v>Electronics</v>
      </c>
      <c r="F436" t="str">
        <f>IFERROR(MID(Table1[[#This Row],[category]],FIND("|",Table1[[#This Row],[category]])+1,50),"N/A")</f>
        <v>Mobiles&amp;Accessories|Smartphones&amp;BasicMobiles|Smart</v>
      </c>
      <c r="G436" s="5">
        <v>15499</v>
      </c>
      <c r="H436" s="5" t="str">
        <f t="shared" si="37"/>
        <v>Premium (&gt;2000)</v>
      </c>
      <c r="I436" s="5">
        <v>20999</v>
      </c>
      <c r="J436" s="5">
        <f>Table1[[#This Row],[actual_price]]-Table1[[#This Row],[discounted_price]]</f>
        <v>5500</v>
      </c>
      <c r="K436" s="12">
        <f t="shared" si="38"/>
        <v>0.26191723415400736</v>
      </c>
      <c r="L436" s="13">
        <v>0.26</v>
      </c>
      <c r="M436" s="1" t="str">
        <f t="shared" si="39"/>
        <v>Moderate (25-49%)</v>
      </c>
      <c r="N436">
        <v>4.0999999999999996</v>
      </c>
      <c r="O436" t="str">
        <f>IF(Table1[[#This Row],[rating]]&gt;=4.5,"Excellent",IF(Table1[[#This Row],[rating]]&gt;=4,"Good",IF(Table1[[#This Row],[rating]]&gt;=3.5,"Average","Below Average")))</f>
        <v>Good</v>
      </c>
      <c r="P436" t="str">
        <f t="shared" si="40"/>
        <v>⭐⭐⭐⭐ Good</v>
      </c>
      <c r="Q436" s="2">
        <v>19252</v>
      </c>
      <c r="R436" s="4" t="str">
        <f>IF(Table1[[#This Row],[rating_count]]&gt;=10000,"High Volume",IF(Table1[[#This Row],[rating_count]]&gt;=1000,"Medium Volume","Low Volume"))</f>
        <v>High Volume</v>
      </c>
      <c r="S436" s="4" t="str">
        <f t="shared" si="41"/>
        <v>Yes</v>
      </c>
      <c r="T436" t="s">
        <v>3721</v>
      </c>
      <c r="U436" t="s">
        <v>3318</v>
      </c>
      <c r="V436" t="s">
        <v>3319</v>
      </c>
      <c r="W436" t="s">
        <v>3320</v>
      </c>
      <c r="X436" t="s">
        <v>3321</v>
      </c>
      <c r="Y436" t="s">
        <v>3322</v>
      </c>
      <c r="Z436" t="s">
        <v>3488</v>
      </c>
      <c r="AA436" t="s">
        <v>3722</v>
      </c>
    </row>
    <row r="437" spans="1:27" x14ac:dyDescent="0.3">
      <c r="A437" t="s">
        <v>3723</v>
      </c>
      <c r="B437" t="s">
        <v>3724</v>
      </c>
      <c r="C437" t="str">
        <f t="shared" si="36"/>
        <v>iQOO</v>
      </c>
      <c r="D437" t="s">
        <v>3003</v>
      </c>
      <c r="E437" t="str">
        <f>IFERROR(LEFT(Table1[[#This Row],[category]],FIND("|",Table1[[#This Row],[category]])-1),Table1[[#This Row],[category]])</f>
        <v>Electronics</v>
      </c>
      <c r="F437" t="str">
        <f>IFERROR(MID(Table1[[#This Row],[category]],FIND("|",Table1[[#This Row],[category]])+1,50),"N/A")</f>
        <v>Mobiles&amp;Accessories|Smartphones&amp;BasicMobiles|Smart</v>
      </c>
      <c r="G437" s="5">
        <v>15499</v>
      </c>
      <c r="H437" s="5" t="str">
        <f t="shared" si="37"/>
        <v>Premium (&gt;2000)</v>
      </c>
      <c r="I437" s="5">
        <v>18999</v>
      </c>
      <c r="J437" s="5">
        <f>Table1[[#This Row],[actual_price]]-Table1[[#This Row],[discounted_price]]</f>
        <v>3500</v>
      </c>
      <c r="K437" s="12">
        <f t="shared" si="38"/>
        <v>0.18422022211695352</v>
      </c>
      <c r="L437" s="13">
        <v>0.18</v>
      </c>
      <c r="M437" s="1" t="str">
        <f t="shared" si="39"/>
        <v>Minimal (0-24%)</v>
      </c>
      <c r="N437">
        <v>4.0999999999999996</v>
      </c>
      <c r="O437" t="str">
        <f>IF(Table1[[#This Row],[rating]]&gt;=4.5,"Excellent",IF(Table1[[#This Row],[rating]]&gt;=4,"Good",IF(Table1[[#This Row],[rating]]&gt;=3.5,"Average","Below Average")))</f>
        <v>Good</v>
      </c>
      <c r="P437" t="str">
        <f t="shared" si="40"/>
        <v>⭐⭐⭐⭐ Good</v>
      </c>
      <c r="Q437" s="2">
        <v>19252</v>
      </c>
      <c r="R437" s="4" t="str">
        <f>IF(Table1[[#This Row],[rating_count]]&gt;=10000,"High Volume",IF(Table1[[#This Row],[rating_count]]&gt;=1000,"Medium Volume","Low Volume"))</f>
        <v>High Volume</v>
      </c>
      <c r="S437" s="4" t="str">
        <f t="shared" si="41"/>
        <v>Yes</v>
      </c>
      <c r="T437" t="s">
        <v>3317</v>
      </c>
      <c r="U437" t="s">
        <v>3318</v>
      </c>
      <c r="V437" t="s">
        <v>3319</v>
      </c>
      <c r="W437" t="s">
        <v>3320</v>
      </c>
      <c r="X437" t="s">
        <v>3321</v>
      </c>
      <c r="Y437" t="s">
        <v>3322</v>
      </c>
      <c r="Z437" t="s">
        <v>3725</v>
      </c>
      <c r="AA437" t="s">
        <v>3726</v>
      </c>
    </row>
    <row r="438" spans="1:27" x14ac:dyDescent="0.3">
      <c r="A438" t="s">
        <v>3727</v>
      </c>
      <c r="B438" t="s">
        <v>3728</v>
      </c>
      <c r="C438" t="str">
        <f t="shared" si="36"/>
        <v>Redmi</v>
      </c>
      <c r="D438" t="s">
        <v>3003</v>
      </c>
      <c r="E438" t="str">
        <f>IFERROR(LEFT(Table1[[#This Row],[category]],FIND("|",Table1[[#This Row],[category]])-1),Table1[[#This Row],[category]])</f>
        <v>Electronics</v>
      </c>
      <c r="F438" t="str">
        <f>IFERROR(MID(Table1[[#This Row],[category]],FIND("|",Table1[[#This Row],[category]])+1,50),"N/A")</f>
        <v>Mobiles&amp;Accessories|Smartphones&amp;BasicMobiles|Smart</v>
      </c>
      <c r="G438" s="5">
        <v>22999</v>
      </c>
      <c r="H438" s="5" t="str">
        <f t="shared" si="37"/>
        <v>Premium (&gt;2000)</v>
      </c>
      <c r="I438" s="5">
        <v>28999</v>
      </c>
      <c r="J438" s="5">
        <f>Table1[[#This Row],[actual_price]]-Table1[[#This Row],[discounted_price]]</f>
        <v>6000</v>
      </c>
      <c r="K438" s="12">
        <f t="shared" si="38"/>
        <v>0.20690368633401152</v>
      </c>
      <c r="L438" s="13">
        <v>0.21</v>
      </c>
      <c r="M438" s="1" t="str">
        <f t="shared" si="39"/>
        <v>Minimal (0-24%)</v>
      </c>
      <c r="N438">
        <v>3.9</v>
      </c>
      <c r="O438" t="str">
        <f>IF(Table1[[#This Row],[rating]]&gt;=4.5,"Excellent",IF(Table1[[#This Row],[rating]]&gt;=4,"Good",IF(Table1[[#This Row],[rating]]&gt;=3.5,"Average","Below Average")))</f>
        <v>Average</v>
      </c>
      <c r="P438" t="str">
        <f t="shared" si="40"/>
        <v>⭐⭐⭐ Average</v>
      </c>
      <c r="Q438" s="2">
        <v>25824</v>
      </c>
      <c r="R438" s="4" t="str">
        <f>IF(Table1[[#This Row],[rating_count]]&gt;=10000,"High Volume",IF(Table1[[#This Row],[rating_count]]&gt;=1000,"Medium Volume","Low Volume"))</f>
        <v>High Volume</v>
      </c>
      <c r="S438" s="4" t="str">
        <f t="shared" si="41"/>
        <v>Yes</v>
      </c>
      <c r="T438" t="s">
        <v>3729</v>
      </c>
      <c r="U438" t="s">
        <v>3384</v>
      </c>
      <c r="V438" t="s">
        <v>3385</v>
      </c>
      <c r="W438" t="s">
        <v>3386</v>
      </c>
      <c r="X438" t="s">
        <v>3387</v>
      </c>
      <c r="Y438" t="s">
        <v>3388</v>
      </c>
      <c r="Z438" t="s">
        <v>3389</v>
      </c>
      <c r="AA438" t="s">
        <v>3730</v>
      </c>
    </row>
    <row r="439" spans="1:27" x14ac:dyDescent="0.3">
      <c r="A439" t="s">
        <v>3731</v>
      </c>
      <c r="B439" t="s">
        <v>3732</v>
      </c>
      <c r="C439" t="str">
        <f t="shared" si="36"/>
        <v>boAt</v>
      </c>
      <c r="D439" t="s">
        <v>3079</v>
      </c>
      <c r="E439" t="str">
        <f>IFERROR(LEFT(Table1[[#This Row],[category]],FIND("|",Table1[[#This Row],[category]])-1),Table1[[#This Row],[category]])</f>
        <v>Electronics</v>
      </c>
      <c r="F439" t="str">
        <f>IFERROR(MID(Table1[[#This Row],[category]],FIND("|",Table1[[#This Row],[category]])+1,50),"N/A")</f>
        <v>Headphones,Earbuds&amp;Accessories|Headphones|In-Ear</v>
      </c>
      <c r="G439" s="5">
        <v>599</v>
      </c>
      <c r="H439" s="5" t="str">
        <f t="shared" si="37"/>
        <v>Mid-Range (501-2000)</v>
      </c>
      <c r="I439" s="5">
        <v>1490</v>
      </c>
      <c r="J439" s="5">
        <f>Table1[[#This Row],[actual_price]]-Table1[[#This Row],[discounted_price]]</f>
        <v>891</v>
      </c>
      <c r="K439" s="12">
        <f t="shared" si="38"/>
        <v>0.59798657718120807</v>
      </c>
      <c r="L439" s="13">
        <v>0.6</v>
      </c>
      <c r="M439" s="1" t="str">
        <f t="shared" si="39"/>
        <v>High (50-69%)</v>
      </c>
      <c r="N439">
        <v>4.0999999999999996</v>
      </c>
      <c r="O439" t="str">
        <f>IF(Table1[[#This Row],[rating]]&gt;=4.5,"Excellent",IF(Table1[[#This Row],[rating]]&gt;=4,"Good",IF(Table1[[#This Row],[rating]]&gt;=3.5,"Average","Below Average")))</f>
        <v>Good</v>
      </c>
      <c r="P439" t="str">
        <f t="shared" si="40"/>
        <v>⭐⭐⭐⭐ Good</v>
      </c>
      <c r="Q439" s="2">
        <v>161679</v>
      </c>
      <c r="R439" s="4" t="str">
        <f>IF(Table1[[#This Row],[rating_count]]&gt;=10000,"High Volume",IF(Table1[[#This Row],[rating_count]]&gt;=1000,"Medium Volume","Low Volume"))</f>
        <v>High Volume</v>
      </c>
      <c r="S439" s="4" t="str">
        <f t="shared" si="41"/>
        <v>Yes</v>
      </c>
      <c r="T439" t="s">
        <v>3733</v>
      </c>
      <c r="U439" t="s">
        <v>3734</v>
      </c>
      <c r="V439" t="s">
        <v>3735</v>
      </c>
      <c r="W439" t="s">
        <v>3736</v>
      </c>
      <c r="X439" t="s">
        <v>3737</v>
      </c>
      <c r="Y439" t="s">
        <v>3738</v>
      </c>
      <c r="Z439" t="s">
        <v>3739</v>
      </c>
      <c r="AA439" t="s">
        <v>3740</v>
      </c>
    </row>
    <row r="440" spans="1:27" x14ac:dyDescent="0.3">
      <c r="A440" t="s">
        <v>3741</v>
      </c>
      <c r="B440" t="s">
        <v>3742</v>
      </c>
      <c r="C440" t="str">
        <f t="shared" si="36"/>
        <v>Portronics</v>
      </c>
      <c r="D440" t="s">
        <v>3509</v>
      </c>
      <c r="E440" t="str">
        <f>IFERROR(LEFT(Table1[[#This Row],[category]],FIND("|",Table1[[#This Row],[category]])-1),Table1[[#This Row],[category]])</f>
        <v>Electronics</v>
      </c>
      <c r="F440" t="str">
        <f>IFERROR(MID(Table1[[#This Row],[category]],FIND("|",Table1[[#This Row],[category]])+1,50),"N/A")</f>
        <v>Mobiles&amp;Accessories|MobileAccessories|Stands</v>
      </c>
      <c r="G440" s="5">
        <v>134</v>
      </c>
      <c r="H440" s="5" t="str">
        <f t="shared" si="37"/>
        <v>Budget (≤200)</v>
      </c>
      <c r="I440" s="5">
        <v>699</v>
      </c>
      <c r="J440" s="5">
        <f>Table1[[#This Row],[actual_price]]-Table1[[#This Row],[discounted_price]]</f>
        <v>565</v>
      </c>
      <c r="K440" s="12">
        <f t="shared" si="38"/>
        <v>0.80829756795422036</v>
      </c>
      <c r="L440" s="13">
        <v>0.81</v>
      </c>
      <c r="M440" s="1" t="str">
        <f t="shared" si="39"/>
        <v>Very High (70-100%)</v>
      </c>
      <c r="N440">
        <v>4.0999999999999996</v>
      </c>
      <c r="O440" t="str">
        <f>IF(Table1[[#This Row],[rating]]&gt;=4.5,"Excellent",IF(Table1[[#This Row],[rating]]&gt;=4,"Good",IF(Table1[[#This Row],[rating]]&gt;=3.5,"Average","Below Average")))</f>
        <v>Good</v>
      </c>
      <c r="P440" t="str">
        <f t="shared" si="40"/>
        <v>⭐⭐⭐⭐ Good</v>
      </c>
      <c r="Q440" s="2">
        <v>16685</v>
      </c>
      <c r="R440" s="4" t="str">
        <f>IF(Table1[[#This Row],[rating_count]]&gt;=10000,"High Volume",IF(Table1[[#This Row],[rating_count]]&gt;=1000,"Medium Volume","Low Volume"))</f>
        <v>High Volume</v>
      </c>
      <c r="S440" s="4" t="str">
        <f t="shared" si="41"/>
        <v>Yes</v>
      </c>
      <c r="T440" t="s">
        <v>3743</v>
      </c>
      <c r="U440" t="s">
        <v>3744</v>
      </c>
      <c r="V440" t="s">
        <v>3745</v>
      </c>
      <c r="W440" t="s">
        <v>3746</v>
      </c>
      <c r="X440" t="s">
        <v>3747</v>
      </c>
      <c r="Y440" t="s">
        <v>3748</v>
      </c>
      <c r="Z440" t="s">
        <v>3749</v>
      </c>
      <c r="AA440" t="s">
        <v>3750</v>
      </c>
    </row>
    <row r="441" spans="1:27" x14ac:dyDescent="0.3">
      <c r="A441" t="s">
        <v>3751</v>
      </c>
      <c r="B441" t="s">
        <v>3752</v>
      </c>
      <c r="C441" t="str">
        <f t="shared" si="36"/>
        <v>realme</v>
      </c>
      <c r="D441" t="s">
        <v>3003</v>
      </c>
      <c r="E441" t="str">
        <f>IFERROR(LEFT(Table1[[#This Row],[category]],FIND("|",Table1[[#This Row],[category]])-1),Table1[[#This Row],[category]])</f>
        <v>Electronics</v>
      </c>
      <c r="F441" t="str">
        <f>IFERROR(MID(Table1[[#This Row],[category]],FIND("|",Table1[[#This Row],[category]])+1,50),"N/A")</f>
        <v>Mobiles&amp;Accessories|Smartphones&amp;BasicMobiles|Smart</v>
      </c>
      <c r="G441" s="5">
        <v>7499</v>
      </c>
      <c r="H441" s="5" t="str">
        <f t="shared" si="37"/>
        <v>Premium (&gt;2000)</v>
      </c>
      <c r="I441" s="5">
        <v>7999</v>
      </c>
      <c r="J441" s="5">
        <f>Table1[[#This Row],[actual_price]]-Table1[[#This Row],[discounted_price]]</f>
        <v>500</v>
      </c>
      <c r="K441" s="12">
        <f t="shared" si="38"/>
        <v>6.250781347668459E-2</v>
      </c>
      <c r="L441" s="13">
        <v>0.06</v>
      </c>
      <c r="M441" s="1" t="str">
        <f t="shared" si="39"/>
        <v>Minimal (0-24%)</v>
      </c>
      <c r="N441">
        <v>4</v>
      </c>
      <c r="O441" t="str">
        <f>IF(Table1[[#This Row],[rating]]&gt;=4.5,"Excellent",IF(Table1[[#This Row],[rating]]&gt;=4,"Good",IF(Table1[[#This Row],[rating]]&gt;=3.5,"Average","Below Average")))</f>
        <v>Good</v>
      </c>
      <c r="P441" t="str">
        <f t="shared" si="40"/>
        <v>⭐⭐⭐⭐ Good</v>
      </c>
      <c r="Q441" s="2">
        <v>30907</v>
      </c>
      <c r="R441" s="4" t="str">
        <f>IF(Table1[[#This Row],[rating_count]]&gt;=10000,"High Volume",IF(Table1[[#This Row],[rating_count]]&gt;=1000,"Medium Volume","Low Volume"))</f>
        <v>High Volume</v>
      </c>
      <c r="S441" s="4" t="str">
        <f t="shared" si="41"/>
        <v>Yes</v>
      </c>
      <c r="T441" t="s">
        <v>3753</v>
      </c>
      <c r="U441" t="s">
        <v>3754</v>
      </c>
      <c r="V441" t="s">
        <v>3755</v>
      </c>
      <c r="W441" t="s">
        <v>3756</v>
      </c>
      <c r="X441" t="s">
        <v>3757</v>
      </c>
      <c r="Y441" t="s">
        <v>3758</v>
      </c>
      <c r="Z441" t="s">
        <v>3759</v>
      </c>
      <c r="AA441" t="s">
        <v>3760</v>
      </c>
    </row>
    <row r="442" spans="1:27" x14ac:dyDescent="0.3">
      <c r="A442" t="s">
        <v>3761</v>
      </c>
      <c r="B442" t="s">
        <v>3762</v>
      </c>
      <c r="C442" t="str">
        <f t="shared" si="36"/>
        <v>MI</v>
      </c>
      <c r="D442" t="s">
        <v>2992</v>
      </c>
      <c r="E442" t="str">
        <f>IFERROR(LEFT(Table1[[#This Row],[category]],FIND("|",Table1[[#This Row],[category]])-1),Table1[[#This Row],[category]])</f>
        <v>Electronics</v>
      </c>
      <c r="F442" t="str">
        <f>IFERROR(MID(Table1[[#This Row],[category]],FIND("|",Table1[[#This Row],[category]])+1,50),"N/A")</f>
        <v>Mobiles&amp;Accessories|MobileAccessories|Chargers|Pow</v>
      </c>
      <c r="G442" s="5">
        <v>1149</v>
      </c>
      <c r="H442" s="5" t="str">
        <f t="shared" si="37"/>
        <v>Mid-Range (501-2000)</v>
      </c>
      <c r="I442" s="5">
        <v>2199</v>
      </c>
      <c r="J442" s="5">
        <f>Table1[[#This Row],[actual_price]]-Table1[[#This Row],[discounted_price]]</f>
        <v>1050</v>
      </c>
      <c r="K442" s="12">
        <f t="shared" si="38"/>
        <v>0.47748976807639837</v>
      </c>
      <c r="L442" s="13">
        <v>0.48</v>
      </c>
      <c r="M442" s="1" t="str">
        <f t="shared" si="39"/>
        <v>Moderate (25-49%)</v>
      </c>
      <c r="N442">
        <v>4.3</v>
      </c>
      <c r="O442" t="str">
        <f>IF(Table1[[#This Row],[rating]]&gt;=4.5,"Excellent",IF(Table1[[#This Row],[rating]]&gt;=4,"Good",IF(Table1[[#This Row],[rating]]&gt;=3.5,"Average","Below Average")))</f>
        <v>Good</v>
      </c>
      <c r="P442" t="str">
        <f t="shared" si="40"/>
        <v>⭐⭐⭐⭐ Good</v>
      </c>
      <c r="Q442" s="2">
        <v>178912</v>
      </c>
      <c r="R442" s="4" t="str">
        <f>IF(Table1[[#This Row],[rating_count]]&gt;=10000,"High Volume",IF(Table1[[#This Row],[rating_count]]&gt;=1000,"Medium Volume","Low Volume"))</f>
        <v>High Volume</v>
      </c>
      <c r="S442" s="4" t="str">
        <f t="shared" si="41"/>
        <v>Yes</v>
      </c>
      <c r="T442" t="s">
        <v>3763</v>
      </c>
      <c r="U442" t="s">
        <v>2994</v>
      </c>
      <c r="V442" t="s">
        <v>2995</v>
      </c>
      <c r="W442" t="s">
        <v>2996</v>
      </c>
      <c r="X442" t="s">
        <v>2997</v>
      </c>
      <c r="Y442" t="s">
        <v>2998</v>
      </c>
      <c r="Z442" t="s">
        <v>3764</v>
      </c>
      <c r="AA442" t="s">
        <v>3765</v>
      </c>
    </row>
    <row r="443" spans="1:27" x14ac:dyDescent="0.3">
      <c r="A443" t="s">
        <v>3766</v>
      </c>
      <c r="B443" t="s">
        <v>3767</v>
      </c>
      <c r="C443" t="str">
        <f t="shared" si="36"/>
        <v>Nokia</v>
      </c>
      <c r="D443" t="s">
        <v>3058</v>
      </c>
      <c r="E443" t="str">
        <f>IFERROR(LEFT(Table1[[#This Row],[category]],FIND("|",Table1[[#This Row],[category]])-1),Table1[[#This Row],[category]])</f>
        <v>Electronics</v>
      </c>
      <c r="F443" t="str">
        <f>IFERROR(MID(Table1[[#This Row],[category]],FIND("|",Table1[[#This Row],[category]])+1,50),"N/A")</f>
        <v>Mobiles&amp;Accessories|Smartphones&amp;BasicMobiles|Basic</v>
      </c>
      <c r="G443" s="5">
        <v>1324</v>
      </c>
      <c r="H443" s="5" t="str">
        <f t="shared" si="37"/>
        <v>Mid-Range (501-2000)</v>
      </c>
      <c r="I443" s="5">
        <v>1699</v>
      </c>
      <c r="J443" s="5">
        <f>Table1[[#This Row],[actual_price]]-Table1[[#This Row],[discounted_price]]</f>
        <v>375</v>
      </c>
      <c r="K443" s="12">
        <f t="shared" si="38"/>
        <v>0.22071806945261918</v>
      </c>
      <c r="L443" s="13">
        <v>0.22</v>
      </c>
      <c r="M443" s="1" t="str">
        <f t="shared" si="39"/>
        <v>Minimal (0-24%)</v>
      </c>
      <c r="N443">
        <v>4</v>
      </c>
      <c r="O443" t="str">
        <f>IF(Table1[[#This Row],[rating]]&gt;=4.5,"Excellent",IF(Table1[[#This Row],[rating]]&gt;=4,"Good",IF(Table1[[#This Row],[rating]]&gt;=3.5,"Average","Below Average")))</f>
        <v>Good</v>
      </c>
      <c r="P443" t="str">
        <f t="shared" si="40"/>
        <v>⭐⭐⭐⭐ Good</v>
      </c>
      <c r="Q443" s="2">
        <v>128311</v>
      </c>
      <c r="R443" s="4" t="str">
        <f>IF(Table1[[#This Row],[rating_count]]&gt;=10000,"High Volume",IF(Table1[[#This Row],[rating_count]]&gt;=1000,"Medium Volume","Low Volume"))</f>
        <v>High Volume</v>
      </c>
      <c r="S443" s="4" t="str">
        <f t="shared" si="41"/>
        <v>Yes</v>
      </c>
      <c r="T443" t="s">
        <v>3768</v>
      </c>
      <c r="U443" t="s">
        <v>3060</v>
      </c>
      <c r="V443" t="s">
        <v>3061</v>
      </c>
      <c r="W443" t="s">
        <v>3062</v>
      </c>
      <c r="X443" t="s">
        <v>3063</v>
      </c>
      <c r="Y443" t="s">
        <v>3064</v>
      </c>
      <c r="Z443" t="s">
        <v>3769</v>
      </c>
      <c r="AA443" t="s">
        <v>3770</v>
      </c>
    </row>
    <row r="444" spans="1:27" x14ac:dyDescent="0.3">
      <c r="A444" t="s">
        <v>3771</v>
      </c>
      <c r="B444" t="s">
        <v>3772</v>
      </c>
      <c r="C444" t="str">
        <f t="shared" si="36"/>
        <v>iQOO</v>
      </c>
      <c r="D444" t="s">
        <v>3003</v>
      </c>
      <c r="E444" t="str">
        <f>IFERROR(LEFT(Table1[[#This Row],[category]],FIND("|",Table1[[#This Row],[category]])-1),Table1[[#This Row],[category]])</f>
        <v>Electronics</v>
      </c>
      <c r="F444" t="str">
        <f>IFERROR(MID(Table1[[#This Row],[category]],FIND("|",Table1[[#This Row],[category]])+1,50),"N/A")</f>
        <v>Mobiles&amp;Accessories|Smartphones&amp;BasicMobiles|Smart</v>
      </c>
      <c r="G444" s="5">
        <v>13999</v>
      </c>
      <c r="H444" s="5" t="str">
        <f t="shared" si="37"/>
        <v>Premium (&gt;2000)</v>
      </c>
      <c r="I444" s="5">
        <v>19999</v>
      </c>
      <c r="J444" s="5">
        <f>Table1[[#This Row],[actual_price]]-Table1[[#This Row],[discounted_price]]</f>
        <v>6000</v>
      </c>
      <c r="K444" s="12">
        <f t="shared" si="38"/>
        <v>0.30001500075003751</v>
      </c>
      <c r="L444" s="13">
        <v>0.3</v>
      </c>
      <c r="M444" s="1" t="str">
        <f t="shared" si="39"/>
        <v>Moderate (25-49%)</v>
      </c>
      <c r="N444">
        <v>4.0999999999999996</v>
      </c>
      <c r="O444" t="str">
        <f>IF(Table1[[#This Row],[rating]]&gt;=4.5,"Excellent",IF(Table1[[#This Row],[rating]]&gt;=4,"Good",IF(Table1[[#This Row],[rating]]&gt;=3.5,"Average","Below Average")))</f>
        <v>Good</v>
      </c>
      <c r="P444" t="str">
        <f t="shared" si="40"/>
        <v>⭐⭐⭐⭐ Good</v>
      </c>
      <c r="Q444" s="2">
        <v>19252</v>
      </c>
      <c r="R444" s="4" t="str">
        <f>IF(Table1[[#This Row],[rating_count]]&gt;=10000,"High Volume",IF(Table1[[#This Row],[rating_count]]&gt;=1000,"Medium Volume","Low Volume"))</f>
        <v>High Volume</v>
      </c>
      <c r="S444" s="4" t="str">
        <f t="shared" si="41"/>
        <v>Yes</v>
      </c>
      <c r="T444" t="s">
        <v>3721</v>
      </c>
      <c r="U444" t="s">
        <v>3318</v>
      </c>
      <c r="V444" t="s">
        <v>3319</v>
      </c>
      <c r="W444" t="s">
        <v>3320</v>
      </c>
      <c r="X444" t="s">
        <v>3321</v>
      </c>
      <c r="Y444" t="s">
        <v>3322</v>
      </c>
      <c r="Z444" t="s">
        <v>3773</v>
      </c>
      <c r="AA444" t="s">
        <v>3774</v>
      </c>
    </row>
    <row r="445" spans="1:27" x14ac:dyDescent="0.3">
      <c r="A445" t="s">
        <v>123</v>
      </c>
      <c r="B445" t="s">
        <v>124</v>
      </c>
      <c r="C445" t="str">
        <f t="shared" si="36"/>
        <v>boAt</v>
      </c>
      <c r="D445" t="s">
        <v>18</v>
      </c>
      <c r="E445" t="str">
        <f>IFERROR(LEFT(Table1[[#This Row],[category]],FIND("|",Table1[[#This Row],[category]])-1),Table1[[#This Row],[category]])</f>
        <v>Computers&amp;Accessories</v>
      </c>
      <c r="F445" t="str">
        <f>IFERROR(MID(Table1[[#This Row],[category]],FIND("|",Table1[[#This Row],[category]])+1,50),"N/A")</f>
        <v>Accessories&amp;Peripherals|Cables&amp;Accessories|Cables|</v>
      </c>
      <c r="G445" s="5">
        <v>299</v>
      </c>
      <c r="H445" s="5" t="str">
        <f t="shared" si="37"/>
        <v>Economy (201-500)</v>
      </c>
      <c r="I445" s="5">
        <v>799</v>
      </c>
      <c r="J445" s="5">
        <f>Table1[[#This Row],[actual_price]]-Table1[[#This Row],[discounted_price]]</f>
        <v>500</v>
      </c>
      <c r="K445" s="12">
        <f t="shared" si="38"/>
        <v>0.62578222778473092</v>
      </c>
      <c r="L445" s="13">
        <v>0.63</v>
      </c>
      <c r="M445" s="1" t="str">
        <f t="shared" si="39"/>
        <v>High (50-69%)</v>
      </c>
      <c r="N445">
        <v>4.2</v>
      </c>
      <c r="O445" t="str">
        <f>IF(Table1[[#This Row],[rating]]&gt;=4.5,"Excellent",IF(Table1[[#This Row],[rating]]&gt;=4,"Good",IF(Table1[[#This Row],[rating]]&gt;=3.5,"Average","Below Average")))</f>
        <v>Good</v>
      </c>
      <c r="P445" t="str">
        <f t="shared" si="40"/>
        <v>⭐⭐⭐⭐ Good</v>
      </c>
      <c r="Q445" s="2">
        <v>94364</v>
      </c>
      <c r="R445" s="4" t="str">
        <f>IF(Table1[[#This Row],[rating_count]]&gt;=10000,"High Volume",IF(Table1[[#This Row],[rating_count]]&gt;=1000,"Medium Volume","Low Volume"))</f>
        <v>High Volume</v>
      </c>
      <c r="S445" s="4" t="str">
        <f t="shared" si="41"/>
        <v>Yes</v>
      </c>
      <c r="T445" t="s">
        <v>125</v>
      </c>
      <c r="U445" t="s">
        <v>50</v>
      </c>
      <c r="V445" t="s">
        <v>51</v>
      </c>
      <c r="W445" t="s">
        <v>52</v>
      </c>
      <c r="X445" t="s">
        <v>53</v>
      </c>
      <c r="Y445" t="s">
        <v>54</v>
      </c>
      <c r="Z445" t="s">
        <v>3775</v>
      </c>
      <c r="AA445" t="s">
        <v>3776</v>
      </c>
    </row>
    <row r="446" spans="1:27" x14ac:dyDescent="0.3">
      <c r="A446" t="s">
        <v>3777</v>
      </c>
      <c r="B446" t="s">
        <v>3778</v>
      </c>
      <c r="C446" t="str">
        <f t="shared" si="36"/>
        <v>Ambrane</v>
      </c>
      <c r="D446" t="s">
        <v>2992</v>
      </c>
      <c r="E446" t="str">
        <f>IFERROR(LEFT(Table1[[#This Row],[category]],FIND("|",Table1[[#This Row],[category]])-1),Table1[[#This Row],[category]])</f>
        <v>Electronics</v>
      </c>
      <c r="F446" t="str">
        <f>IFERROR(MID(Table1[[#This Row],[category]],FIND("|",Table1[[#This Row],[category]])+1,50),"N/A")</f>
        <v>Mobiles&amp;Accessories|MobileAccessories|Chargers|Pow</v>
      </c>
      <c r="G446" s="5">
        <v>999</v>
      </c>
      <c r="H446" s="5" t="str">
        <f t="shared" si="37"/>
        <v>Mid-Range (501-2000)</v>
      </c>
      <c r="I446" s="5">
        <v>1599</v>
      </c>
      <c r="J446" s="5">
        <f>Table1[[#This Row],[actual_price]]-Table1[[#This Row],[discounted_price]]</f>
        <v>600</v>
      </c>
      <c r="K446" s="12">
        <f t="shared" si="38"/>
        <v>0.37523452157598497</v>
      </c>
      <c r="L446" s="13">
        <v>0.38</v>
      </c>
      <c r="M446" s="1" t="str">
        <f t="shared" si="39"/>
        <v>Moderate (25-49%)</v>
      </c>
      <c r="N446">
        <v>4</v>
      </c>
      <c r="O446" t="str">
        <f>IF(Table1[[#This Row],[rating]]&gt;=4.5,"Excellent",IF(Table1[[#This Row],[rating]]&gt;=4,"Good",IF(Table1[[#This Row],[rating]]&gt;=3.5,"Average","Below Average")))</f>
        <v>Good</v>
      </c>
      <c r="P446" t="str">
        <f t="shared" si="40"/>
        <v>⭐⭐⭐⭐ Good</v>
      </c>
      <c r="Q446" s="2">
        <v>7222</v>
      </c>
      <c r="R446" s="4" t="str">
        <f>IF(Table1[[#This Row],[rating_count]]&gt;=10000,"High Volume",IF(Table1[[#This Row],[rating_count]]&gt;=1000,"Medium Volume","Low Volume"))</f>
        <v>Medium Volume</v>
      </c>
      <c r="S446" s="4" t="str">
        <f t="shared" si="41"/>
        <v>Yes</v>
      </c>
      <c r="T446" t="s">
        <v>3779</v>
      </c>
      <c r="U446" t="s">
        <v>3582</v>
      </c>
      <c r="V446" t="s">
        <v>3583</v>
      </c>
      <c r="W446" t="s">
        <v>3584</v>
      </c>
      <c r="X446" t="s">
        <v>3585</v>
      </c>
      <c r="Y446" t="s">
        <v>3586</v>
      </c>
      <c r="Z446" t="s">
        <v>3780</v>
      </c>
      <c r="AA446" t="s">
        <v>3781</v>
      </c>
    </row>
    <row r="447" spans="1:27" x14ac:dyDescent="0.3">
      <c r="A447" t="s">
        <v>3782</v>
      </c>
      <c r="B447" t="s">
        <v>3783</v>
      </c>
      <c r="C447" t="str">
        <f t="shared" si="36"/>
        <v>Samsung</v>
      </c>
      <c r="D447" t="s">
        <v>3003</v>
      </c>
      <c r="E447" t="str">
        <f>IFERROR(LEFT(Table1[[#This Row],[category]],FIND("|",Table1[[#This Row],[category]])-1),Table1[[#This Row],[category]])</f>
        <v>Electronics</v>
      </c>
      <c r="F447" t="str">
        <f>IFERROR(MID(Table1[[#This Row],[category]],FIND("|",Table1[[#This Row],[category]])+1,50),"N/A")</f>
        <v>Mobiles&amp;Accessories|Smartphones&amp;BasicMobiles|Smart</v>
      </c>
      <c r="G447" s="5">
        <v>12999</v>
      </c>
      <c r="H447" s="5" t="str">
        <f t="shared" si="37"/>
        <v>Premium (&gt;2000)</v>
      </c>
      <c r="I447" s="5">
        <v>17999</v>
      </c>
      <c r="J447" s="5">
        <f>Table1[[#This Row],[actual_price]]-Table1[[#This Row],[discounted_price]]</f>
        <v>5000</v>
      </c>
      <c r="K447" s="12">
        <f t="shared" si="38"/>
        <v>0.27779321073392965</v>
      </c>
      <c r="L447" s="13">
        <v>0.28000000000000003</v>
      </c>
      <c r="M447" s="1" t="str">
        <f t="shared" si="39"/>
        <v>Moderate (25-49%)</v>
      </c>
      <c r="N447">
        <v>4.0999999999999996</v>
      </c>
      <c r="O447" t="str">
        <f>IF(Table1[[#This Row],[rating]]&gt;=4.5,"Excellent",IF(Table1[[#This Row],[rating]]&gt;=4,"Good",IF(Table1[[#This Row],[rating]]&gt;=3.5,"Average","Below Average")))</f>
        <v>Good</v>
      </c>
      <c r="P447" t="str">
        <f t="shared" si="40"/>
        <v>⭐⭐⭐⭐ Good</v>
      </c>
      <c r="Q447" s="2">
        <v>18998</v>
      </c>
      <c r="R447" s="4" t="str">
        <f>IF(Table1[[#This Row],[rating_count]]&gt;=10000,"High Volume",IF(Table1[[#This Row],[rating_count]]&gt;=1000,"Medium Volume","Low Volume"))</f>
        <v>High Volume</v>
      </c>
      <c r="S447" s="4" t="str">
        <f t="shared" si="41"/>
        <v>Yes</v>
      </c>
      <c r="T447" t="s">
        <v>3221</v>
      </c>
      <c r="U447" t="s">
        <v>3222</v>
      </c>
      <c r="V447" t="s">
        <v>3223</v>
      </c>
      <c r="W447" t="s">
        <v>3224</v>
      </c>
      <c r="X447" t="s">
        <v>3225</v>
      </c>
      <c r="Y447" t="s">
        <v>3226</v>
      </c>
      <c r="Z447" t="s">
        <v>3784</v>
      </c>
      <c r="AA447" t="s">
        <v>3785</v>
      </c>
    </row>
    <row r="448" spans="1:27" x14ac:dyDescent="0.3">
      <c r="A448" t="s">
        <v>3786</v>
      </c>
      <c r="B448" t="s">
        <v>3787</v>
      </c>
      <c r="C448" t="str">
        <f t="shared" si="36"/>
        <v>OPPO</v>
      </c>
      <c r="D448" t="s">
        <v>3003</v>
      </c>
      <c r="E448" t="str">
        <f>IFERROR(LEFT(Table1[[#This Row],[category]],FIND("|",Table1[[#This Row],[category]])-1),Table1[[#This Row],[category]])</f>
        <v>Electronics</v>
      </c>
      <c r="F448" t="str">
        <f>IFERROR(MID(Table1[[#This Row],[category]],FIND("|",Table1[[#This Row],[category]])+1,50),"N/A")</f>
        <v>Mobiles&amp;Accessories|Smartphones&amp;BasicMobiles|Smart</v>
      </c>
      <c r="G448" s="5">
        <v>15490</v>
      </c>
      <c r="H448" s="5" t="str">
        <f t="shared" si="37"/>
        <v>Premium (&gt;2000)</v>
      </c>
      <c r="I448" s="5">
        <v>20990</v>
      </c>
      <c r="J448" s="5">
        <f>Table1[[#This Row],[actual_price]]-Table1[[#This Row],[discounted_price]]</f>
        <v>5500</v>
      </c>
      <c r="K448" s="12">
        <f t="shared" si="38"/>
        <v>0.26202953787517863</v>
      </c>
      <c r="L448" s="13">
        <v>0.26</v>
      </c>
      <c r="M448" s="1" t="str">
        <f t="shared" si="39"/>
        <v>Moderate (25-49%)</v>
      </c>
      <c r="N448">
        <v>4.2</v>
      </c>
      <c r="O448" t="str">
        <f>IF(Table1[[#This Row],[rating]]&gt;=4.5,"Excellent",IF(Table1[[#This Row],[rating]]&gt;=4,"Good",IF(Table1[[#This Row],[rating]]&gt;=3.5,"Average","Below Average")))</f>
        <v>Good</v>
      </c>
      <c r="P448" t="str">
        <f t="shared" si="40"/>
        <v>⭐⭐⭐⭐ Good</v>
      </c>
      <c r="Q448" s="2">
        <v>32916</v>
      </c>
      <c r="R448" s="4" t="str">
        <f>IF(Table1[[#This Row],[rating_count]]&gt;=10000,"High Volume",IF(Table1[[#This Row],[rating_count]]&gt;=1000,"Medium Volume","Low Volume"))</f>
        <v>High Volume</v>
      </c>
      <c r="S448" s="4" t="str">
        <f t="shared" si="41"/>
        <v>Yes</v>
      </c>
      <c r="T448" t="s">
        <v>3788</v>
      </c>
      <c r="U448" t="s">
        <v>3374</v>
      </c>
      <c r="V448" t="s">
        <v>3375</v>
      </c>
      <c r="W448" t="s">
        <v>3376</v>
      </c>
      <c r="X448" t="s">
        <v>3377</v>
      </c>
      <c r="Y448" t="s">
        <v>3378</v>
      </c>
      <c r="Z448" t="s">
        <v>3789</v>
      </c>
      <c r="AA448" t="s">
        <v>3790</v>
      </c>
    </row>
    <row r="449" spans="1:27" x14ac:dyDescent="0.3">
      <c r="A449" t="s">
        <v>3791</v>
      </c>
      <c r="B449" t="s">
        <v>3792</v>
      </c>
      <c r="C449" t="str">
        <f t="shared" si="36"/>
        <v>Spigen</v>
      </c>
      <c r="D449" t="s">
        <v>3793</v>
      </c>
      <c r="E449" t="str">
        <f>IFERROR(LEFT(Table1[[#This Row],[category]],FIND("|",Table1[[#This Row],[category]])-1),Table1[[#This Row],[category]])</f>
        <v>Electronics</v>
      </c>
      <c r="F449" t="str">
        <f>IFERROR(MID(Table1[[#This Row],[category]],FIND("|",Table1[[#This Row],[category]])+1,50),"N/A")</f>
        <v>Mobiles&amp;Accessories|MobileAccessories|Maintenance,</v>
      </c>
      <c r="G449" s="5">
        <v>999</v>
      </c>
      <c r="H449" s="5" t="str">
        <f t="shared" si="37"/>
        <v>Mid-Range (501-2000)</v>
      </c>
      <c r="I449" s="5">
        <v>2899</v>
      </c>
      <c r="J449" s="5">
        <f>Table1[[#This Row],[actual_price]]-Table1[[#This Row],[discounted_price]]</f>
        <v>1900</v>
      </c>
      <c r="K449" s="12">
        <f t="shared" si="38"/>
        <v>0.65539841324594683</v>
      </c>
      <c r="L449" s="13">
        <v>0.66</v>
      </c>
      <c r="M449" s="1" t="str">
        <f t="shared" si="39"/>
        <v>High (50-69%)</v>
      </c>
      <c r="N449">
        <v>4.5999999999999996</v>
      </c>
      <c r="O449" t="str">
        <f>IF(Table1[[#This Row],[rating]]&gt;=4.5,"Excellent",IF(Table1[[#This Row],[rating]]&gt;=4,"Good",IF(Table1[[#This Row],[rating]]&gt;=3.5,"Average","Below Average")))</f>
        <v>Excellent</v>
      </c>
      <c r="P449" t="str">
        <f t="shared" si="40"/>
        <v>⭐⭐⭐⭐⭐ Excellent</v>
      </c>
      <c r="Q449" s="2">
        <v>26603</v>
      </c>
      <c r="R449" s="4" t="str">
        <f>IF(Table1[[#This Row],[rating_count]]&gt;=10000,"High Volume",IF(Table1[[#This Row],[rating_count]]&gt;=1000,"Medium Volume","Low Volume"))</f>
        <v>High Volume</v>
      </c>
      <c r="S449" s="4" t="str">
        <f t="shared" si="41"/>
        <v>Yes</v>
      </c>
      <c r="T449" t="s">
        <v>3794</v>
      </c>
      <c r="U449" t="s">
        <v>3795</v>
      </c>
      <c r="V449" t="s">
        <v>3796</v>
      </c>
      <c r="W449" t="s">
        <v>3797</v>
      </c>
      <c r="X449" t="s">
        <v>3798</v>
      </c>
      <c r="Y449" t="s">
        <v>3799</v>
      </c>
      <c r="Z449" t="s">
        <v>3800</v>
      </c>
      <c r="AA449" t="s">
        <v>3801</v>
      </c>
    </row>
    <row r="450" spans="1:27" x14ac:dyDescent="0.3">
      <c r="A450" t="s">
        <v>3802</v>
      </c>
      <c r="B450" t="s">
        <v>3803</v>
      </c>
      <c r="C450" t="str">
        <f t="shared" ref="C450:C513" si="42">IFERROR(LEFT(B450,FIND(" ",B450)-1),"Unknown")</f>
        <v>Noise</v>
      </c>
      <c r="D450" t="s">
        <v>2961</v>
      </c>
      <c r="E450" t="str">
        <f>IFERROR(LEFT(Table1[[#This Row],[category]],FIND("|",Table1[[#This Row],[category]])-1),Table1[[#This Row],[category]])</f>
        <v>Electronics</v>
      </c>
      <c r="F450" t="str">
        <f>IFERROR(MID(Table1[[#This Row],[category]],FIND("|",Table1[[#This Row],[category]])+1,50),"N/A")</f>
        <v>WearableTechnology|SmartWatches</v>
      </c>
      <c r="G450" s="5">
        <v>1599</v>
      </c>
      <c r="H450" s="5" t="str">
        <f t="shared" ref="H450:H513" si="43">IF(G450&lt;=200,"Budget (≤200)",IF(G450&lt;=500,"Economy (201-500)",IF(G450&lt;=2000,"Mid-Range (501-2000)","Premium (&gt;2000)")))</f>
        <v>Mid-Range (501-2000)</v>
      </c>
      <c r="I450" s="5">
        <v>4999</v>
      </c>
      <c r="J450" s="5">
        <f>Table1[[#This Row],[actual_price]]-Table1[[#This Row],[discounted_price]]</f>
        <v>3400</v>
      </c>
      <c r="K450" s="12">
        <f t="shared" ref="K450:K513" si="44">(I450-G450)/I450</f>
        <v>0.68013602720544108</v>
      </c>
      <c r="L450" s="13">
        <v>0.68</v>
      </c>
      <c r="M450" s="1" t="str">
        <f t="shared" ref="M450:M513" si="45">IF(L450&gt;=0.7,"Very High (70-100%)",IF(L450&gt;=0.5,"High (50-69%)",IF(L450&gt;=0.25,"Moderate (25-49%)","Minimal (0-24%)")))</f>
        <v>High (50-69%)</v>
      </c>
      <c r="N450">
        <v>4</v>
      </c>
      <c r="O450" t="str">
        <f>IF(Table1[[#This Row],[rating]]&gt;=4.5,"Excellent",IF(Table1[[#This Row],[rating]]&gt;=4,"Good",IF(Table1[[#This Row],[rating]]&gt;=3.5,"Average","Below Average")))</f>
        <v>Good</v>
      </c>
      <c r="P450" t="str">
        <f t="shared" ref="P450:P513" si="46">IF(N450&gt;4.4,"⭐⭐⭐⭐⭐ Excellent",IF(N450&gt;3.9,"⭐⭐⭐⭐ Good",IF(N450&gt;3.5,"⭐⭐⭐ Average","⭐⭐ Below Avg")))</f>
        <v>⭐⭐⭐⭐ Good</v>
      </c>
      <c r="Q450" s="2">
        <v>67950</v>
      </c>
      <c r="R450" s="4" t="str">
        <f>IF(Table1[[#This Row],[rating_count]]&gt;=10000,"High Volume",IF(Table1[[#This Row],[rating_count]]&gt;=1000,"Medium Volume","Low Volume"))</f>
        <v>High Volume</v>
      </c>
      <c r="S450" s="4" t="str">
        <f t="shared" ref="S450:S513" si="47">IF(Q450&gt;=500,"Yes","No")</f>
        <v>Yes</v>
      </c>
      <c r="T450" t="s">
        <v>3804</v>
      </c>
      <c r="U450" t="s">
        <v>3805</v>
      </c>
      <c r="V450" t="s">
        <v>3806</v>
      </c>
      <c r="W450" t="s">
        <v>3807</v>
      </c>
      <c r="X450" t="s">
        <v>3808</v>
      </c>
      <c r="Y450" t="s">
        <v>3809</v>
      </c>
      <c r="Z450" t="s">
        <v>3810</v>
      </c>
      <c r="AA450" t="s">
        <v>3811</v>
      </c>
    </row>
    <row r="451" spans="1:27" x14ac:dyDescent="0.3">
      <c r="A451" t="s">
        <v>3812</v>
      </c>
      <c r="B451" t="s">
        <v>3813</v>
      </c>
      <c r="C451" t="str">
        <f t="shared" si="42"/>
        <v>Nokia</v>
      </c>
      <c r="D451" t="s">
        <v>3058</v>
      </c>
      <c r="E451" t="str">
        <f>IFERROR(LEFT(Table1[[#This Row],[category]],FIND("|",Table1[[#This Row],[category]])-1),Table1[[#This Row],[category]])</f>
        <v>Electronics</v>
      </c>
      <c r="F451" t="str">
        <f>IFERROR(MID(Table1[[#This Row],[category]],FIND("|",Table1[[#This Row],[category]])+1,50),"N/A")</f>
        <v>Mobiles&amp;Accessories|Smartphones&amp;BasicMobiles|Basic</v>
      </c>
      <c r="G451" s="5">
        <v>1324</v>
      </c>
      <c r="H451" s="5" t="str">
        <f t="shared" si="43"/>
        <v>Mid-Range (501-2000)</v>
      </c>
      <c r="I451" s="5">
        <v>1699</v>
      </c>
      <c r="J451" s="5">
        <f>Table1[[#This Row],[actual_price]]-Table1[[#This Row],[discounted_price]]</f>
        <v>375</v>
      </c>
      <c r="K451" s="12">
        <f t="shared" si="44"/>
        <v>0.22071806945261918</v>
      </c>
      <c r="L451" s="13">
        <v>0.22</v>
      </c>
      <c r="M451" s="1" t="str">
        <f t="shared" si="45"/>
        <v>Minimal (0-24%)</v>
      </c>
      <c r="N451">
        <v>4</v>
      </c>
      <c r="O451" t="str">
        <f>IF(Table1[[#This Row],[rating]]&gt;=4.5,"Excellent",IF(Table1[[#This Row],[rating]]&gt;=4,"Good",IF(Table1[[#This Row],[rating]]&gt;=3.5,"Average","Below Average")))</f>
        <v>Good</v>
      </c>
      <c r="P451" t="str">
        <f t="shared" si="46"/>
        <v>⭐⭐⭐⭐ Good</v>
      </c>
      <c r="Q451" s="2">
        <v>128311</v>
      </c>
      <c r="R451" s="4" t="str">
        <f>IF(Table1[[#This Row],[rating_count]]&gt;=10000,"High Volume",IF(Table1[[#This Row],[rating_count]]&gt;=1000,"Medium Volume","Low Volume"))</f>
        <v>High Volume</v>
      </c>
      <c r="S451" s="4" t="str">
        <f t="shared" si="47"/>
        <v>Yes</v>
      </c>
      <c r="T451" t="s">
        <v>3768</v>
      </c>
      <c r="U451" t="s">
        <v>3060</v>
      </c>
      <c r="V451" t="s">
        <v>3061</v>
      </c>
      <c r="W451" t="s">
        <v>3062</v>
      </c>
      <c r="X451" t="s">
        <v>3063</v>
      </c>
      <c r="Y451" t="s">
        <v>3064</v>
      </c>
      <c r="Z451" t="s">
        <v>3065</v>
      </c>
      <c r="AA451" t="s">
        <v>3814</v>
      </c>
    </row>
    <row r="452" spans="1:27" x14ac:dyDescent="0.3">
      <c r="A452" t="s">
        <v>3815</v>
      </c>
      <c r="B452" t="s">
        <v>3816</v>
      </c>
      <c r="C452" t="str">
        <f t="shared" si="42"/>
        <v>iQOO</v>
      </c>
      <c r="D452" t="s">
        <v>3003</v>
      </c>
      <c r="E452" t="str">
        <f>IFERROR(LEFT(Table1[[#This Row],[category]],FIND("|",Table1[[#This Row],[category]])-1),Table1[[#This Row],[category]])</f>
        <v>Electronics</v>
      </c>
      <c r="F452" t="str">
        <f>IFERROR(MID(Table1[[#This Row],[category]],FIND("|",Table1[[#This Row],[category]])+1,50),"N/A")</f>
        <v>Mobiles&amp;Accessories|Smartphones&amp;BasicMobiles|Smart</v>
      </c>
      <c r="G452" s="5">
        <v>20999</v>
      </c>
      <c r="H452" s="5" t="str">
        <f t="shared" si="43"/>
        <v>Premium (&gt;2000)</v>
      </c>
      <c r="I452" s="5">
        <v>29990</v>
      </c>
      <c r="J452" s="5">
        <f>Table1[[#This Row],[actual_price]]-Table1[[#This Row],[discounted_price]]</f>
        <v>8991</v>
      </c>
      <c r="K452" s="12">
        <f t="shared" si="44"/>
        <v>0.29979993331110372</v>
      </c>
      <c r="L452" s="13">
        <v>0.3</v>
      </c>
      <c r="M452" s="1" t="str">
        <f t="shared" si="45"/>
        <v>Moderate (25-49%)</v>
      </c>
      <c r="N452">
        <v>4.3</v>
      </c>
      <c r="O452" t="str">
        <f>IF(Table1[[#This Row],[rating]]&gt;=4.5,"Excellent",IF(Table1[[#This Row],[rating]]&gt;=4,"Good",IF(Table1[[#This Row],[rating]]&gt;=3.5,"Average","Below Average")))</f>
        <v>Good</v>
      </c>
      <c r="P452" t="str">
        <f t="shared" si="46"/>
        <v>⭐⭐⭐⭐ Good</v>
      </c>
      <c r="Q452" s="2">
        <v>9499</v>
      </c>
      <c r="R452" s="4" t="str">
        <f>IF(Table1[[#This Row],[rating_count]]&gt;=10000,"High Volume",IF(Table1[[#This Row],[rating_count]]&gt;=1000,"Medium Volume","Low Volume"))</f>
        <v>Medium Volume</v>
      </c>
      <c r="S452" s="4" t="str">
        <f t="shared" si="47"/>
        <v>Yes</v>
      </c>
      <c r="T452" t="s">
        <v>3817</v>
      </c>
      <c r="U452" t="s">
        <v>3818</v>
      </c>
      <c r="V452" t="s">
        <v>3819</v>
      </c>
      <c r="W452" t="s">
        <v>3820</v>
      </c>
      <c r="X452" t="s">
        <v>3821</v>
      </c>
      <c r="Y452" t="s">
        <v>3822</v>
      </c>
      <c r="Z452" t="s">
        <v>3823</v>
      </c>
      <c r="AA452" t="s">
        <v>3824</v>
      </c>
    </row>
    <row r="453" spans="1:27" x14ac:dyDescent="0.3">
      <c r="A453" t="s">
        <v>3825</v>
      </c>
      <c r="B453" t="s">
        <v>3826</v>
      </c>
      <c r="C453" t="str">
        <f t="shared" si="42"/>
        <v>MI</v>
      </c>
      <c r="D453" t="s">
        <v>3175</v>
      </c>
      <c r="E453" t="str">
        <f>IFERROR(LEFT(Table1[[#This Row],[category]],FIND("|",Table1[[#This Row],[category]])-1),Table1[[#This Row],[category]])</f>
        <v>Electronics</v>
      </c>
      <c r="F453" t="str">
        <f>IFERROR(MID(Table1[[#This Row],[category]],FIND("|",Table1[[#This Row],[category]])+1,50),"N/A")</f>
        <v>Mobiles&amp;Accessories|MobileAccessories|Chargers|Wal</v>
      </c>
      <c r="G453" s="5">
        <v>999</v>
      </c>
      <c r="H453" s="5" t="str">
        <f t="shared" si="43"/>
        <v>Mid-Range (501-2000)</v>
      </c>
      <c r="I453" s="5">
        <v>1999</v>
      </c>
      <c r="J453" s="5">
        <f>Table1[[#This Row],[actual_price]]-Table1[[#This Row],[discounted_price]]</f>
        <v>1000</v>
      </c>
      <c r="K453" s="12">
        <f t="shared" si="44"/>
        <v>0.5002501250625313</v>
      </c>
      <c r="L453" s="13">
        <v>0.5</v>
      </c>
      <c r="M453" s="1" t="str">
        <f t="shared" si="45"/>
        <v>High (50-69%)</v>
      </c>
      <c r="N453">
        <v>4.3</v>
      </c>
      <c r="O453" t="str">
        <f>IF(Table1[[#This Row],[rating]]&gt;=4.5,"Excellent",IF(Table1[[#This Row],[rating]]&gt;=4,"Good",IF(Table1[[#This Row],[rating]]&gt;=3.5,"Average","Below Average")))</f>
        <v>Good</v>
      </c>
      <c r="P453" t="str">
        <f t="shared" si="46"/>
        <v>⭐⭐⭐⭐ Good</v>
      </c>
      <c r="Q453" s="2">
        <v>1777</v>
      </c>
      <c r="R453" s="4" t="str">
        <f>IF(Table1[[#This Row],[rating_count]]&gt;=10000,"High Volume",IF(Table1[[#This Row],[rating_count]]&gt;=1000,"Medium Volume","Low Volume"))</f>
        <v>Medium Volume</v>
      </c>
      <c r="S453" s="4" t="str">
        <f t="shared" si="47"/>
        <v>Yes</v>
      </c>
      <c r="T453" t="s">
        <v>3827</v>
      </c>
      <c r="U453" t="s">
        <v>3828</v>
      </c>
      <c r="V453" t="s">
        <v>3829</v>
      </c>
      <c r="W453" t="s">
        <v>3830</v>
      </c>
      <c r="X453" t="s">
        <v>3831</v>
      </c>
      <c r="Y453" t="s">
        <v>3832</v>
      </c>
      <c r="Z453" t="s">
        <v>3833</v>
      </c>
      <c r="AA453" t="s">
        <v>3834</v>
      </c>
    </row>
    <row r="454" spans="1:27" x14ac:dyDescent="0.3">
      <c r="A454" t="s">
        <v>3835</v>
      </c>
      <c r="B454" t="s">
        <v>3836</v>
      </c>
      <c r="C454" t="str">
        <f t="shared" si="42"/>
        <v>OPPO</v>
      </c>
      <c r="D454" t="s">
        <v>3003</v>
      </c>
      <c r="E454" t="str">
        <f>IFERROR(LEFT(Table1[[#This Row],[category]],FIND("|",Table1[[#This Row],[category]])-1),Table1[[#This Row],[category]])</f>
        <v>Electronics</v>
      </c>
      <c r="F454" t="str">
        <f>IFERROR(MID(Table1[[#This Row],[category]],FIND("|",Table1[[#This Row],[category]])+1,50),"N/A")</f>
        <v>Mobiles&amp;Accessories|Smartphones&amp;BasicMobiles|Smart</v>
      </c>
      <c r="G454" s="5">
        <v>12490</v>
      </c>
      <c r="H454" s="5" t="str">
        <f t="shared" si="43"/>
        <v>Premium (&gt;2000)</v>
      </c>
      <c r="I454" s="5">
        <v>15990</v>
      </c>
      <c r="J454" s="5">
        <f>Table1[[#This Row],[actual_price]]-Table1[[#This Row],[discounted_price]]</f>
        <v>3500</v>
      </c>
      <c r="K454" s="12">
        <f t="shared" si="44"/>
        <v>0.21888680425265791</v>
      </c>
      <c r="L454" s="13">
        <v>0.22</v>
      </c>
      <c r="M454" s="1" t="str">
        <f t="shared" si="45"/>
        <v>Minimal (0-24%)</v>
      </c>
      <c r="N454">
        <v>4.2</v>
      </c>
      <c r="O454" t="str">
        <f>IF(Table1[[#This Row],[rating]]&gt;=4.5,"Excellent",IF(Table1[[#This Row],[rating]]&gt;=4,"Good",IF(Table1[[#This Row],[rating]]&gt;=3.5,"Average","Below Average")))</f>
        <v>Good</v>
      </c>
      <c r="P454" t="str">
        <f t="shared" si="46"/>
        <v>⭐⭐⭐⭐ Good</v>
      </c>
      <c r="Q454" s="2">
        <v>58506</v>
      </c>
      <c r="R454" s="4" t="str">
        <f>IF(Table1[[#This Row],[rating_count]]&gt;=10000,"High Volume",IF(Table1[[#This Row],[rating_count]]&gt;=1000,"Medium Volume","Low Volume"))</f>
        <v>High Volume</v>
      </c>
      <c r="S454" s="4" t="str">
        <f t="shared" si="47"/>
        <v>Yes</v>
      </c>
      <c r="T454" t="s">
        <v>3837</v>
      </c>
      <c r="U454" t="s">
        <v>3838</v>
      </c>
      <c r="V454" t="s">
        <v>3839</v>
      </c>
      <c r="W454" t="s">
        <v>3840</v>
      </c>
      <c r="X454" t="s">
        <v>3841</v>
      </c>
      <c r="Y454" t="s">
        <v>3842</v>
      </c>
      <c r="Z454" t="s">
        <v>3843</v>
      </c>
      <c r="AA454" t="s">
        <v>3844</v>
      </c>
    </row>
    <row r="455" spans="1:27" x14ac:dyDescent="0.3">
      <c r="A455" t="s">
        <v>3845</v>
      </c>
      <c r="B455" t="s">
        <v>3846</v>
      </c>
      <c r="C455" t="str">
        <f t="shared" si="42"/>
        <v>iQOO</v>
      </c>
      <c r="D455" t="s">
        <v>3003</v>
      </c>
      <c r="E455" t="str">
        <f>IFERROR(LEFT(Table1[[#This Row],[category]],FIND("|",Table1[[#This Row],[category]])-1),Table1[[#This Row],[category]])</f>
        <v>Electronics</v>
      </c>
      <c r="F455" t="str">
        <f>IFERROR(MID(Table1[[#This Row],[category]],FIND("|",Table1[[#This Row],[category]])+1,50),"N/A")</f>
        <v>Mobiles&amp;Accessories|Smartphones&amp;BasicMobiles|Smart</v>
      </c>
      <c r="G455" s="5">
        <v>17999</v>
      </c>
      <c r="H455" s="5" t="str">
        <f t="shared" si="43"/>
        <v>Premium (&gt;2000)</v>
      </c>
      <c r="I455" s="5">
        <v>21990</v>
      </c>
      <c r="J455" s="5">
        <f>Table1[[#This Row],[actual_price]]-Table1[[#This Row],[discounted_price]]</f>
        <v>3991</v>
      </c>
      <c r="K455" s="12">
        <f t="shared" si="44"/>
        <v>0.18149158708503865</v>
      </c>
      <c r="L455" s="13">
        <v>0.18</v>
      </c>
      <c r="M455" s="1" t="str">
        <f t="shared" si="45"/>
        <v>Minimal (0-24%)</v>
      </c>
      <c r="N455">
        <v>4</v>
      </c>
      <c r="O455" t="str">
        <f>IF(Table1[[#This Row],[rating]]&gt;=4.5,"Excellent",IF(Table1[[#This Row],[rating]]&gt;=4,"Good",IF(Table1[[#This Row],[rating]]&gt;=3.5,"Average","Below Average")))</f>
        <v>Good</v>
      </c>
      <c r="P455" t="str">
        <f t="shared" si="46"/>
        <v>⭐⭐⭐⭐ Good</v>
      </c>
      <c r="Q455" s="2">
        <v>21350</v>
      </c>
      <c r="R455" s="4" t="str">
        <f>IF(Table1[[#This Row],[rating_count]]&gt;=10000,"High Volume",IF(Table1[[#This Row],[rating_count]]&gt;=1000,"Medium Volume","Low Volume"))</f>
        <v>High Volume</v>
      </c>
      <c r="S455" s="4" t="str">
        <f t="shared" si="47"/>
        <v>Yes</v>
      </c>
      <c r="T455" t="s">
        <v>3847</v>
      </c>
      <c r="U455" t="s">
        <v>3251</v>
      </c>
      <c r="V455" t="s">
        <v>3252</v>
      </c>
      <c r="W455" t="s">
        <v>3253</v>
      </c>
      <c r="X455" t="s">
        <v>3254</v>
      </c>
      <c r="Y455" t="s">
        <v>3255</v>
      </c>
      <c r="Z455" t="s">
        <v>3256</v>
      </c>
      <c r="AA455" t="s">
        <v>3848</v>
      </c>
    </row>
    <row r="456" spans="1:27" x14ac:dyDescent="0.3">
      <c r="A456" t="s">
        <v>139</v>
      </c>
      <c r="B456" t="s">
        <v>140</v>
      </c>
      <c r="C456" t="str">
        <f t="shared" si="42"/>
        <v>Portronics</v>
      </c>
      <c r="D456" t="s">
        <v>18</v>
      </c>
      <c r="E456" t="str">
        <f>IFERROR(LEFT(Table1[[#This Row],[category]],FIND("|",Table1[[#This Row],[category]])-1),Table1[[#This Row],[category]])</f>
        <v>Computers&amp;Accessories</v>
      </c>
      <c r="F456" t="str">
        <f>IFERROR(MID(Table1[[#This Row],[category]],FIND("|",Table1[[#This Row],[category]])+1,50),"N/A")</f>
        <v>Accessories&amp;Peripherals|Cables&amp;Accessories|Cables|</v>
      </c>
      <c r="G456" s="5">
        <v>350</v>
      </c>
      <c r="H456" s="5" t="str">
        <f t="shared" si="43"/>
        <v>Economy (201-500)</v>
      </c>
      <c r="I456" s="5">
        <v>899</v>
      </c>
      <c r="J456" s="5">
        <f>Table1[[#This Row],[actual_price]]-Table1[[#This Row],[discounted_price]]</f>
        <v>549</v>
      </c>
      <c r="K456" s="12">
        <f t="shared" si="44"/>
        <v>0.61067853170189101</v>
      </c>
      <c r="L456" s="13">
        <v>0.61</v>
      </c>
      <c r="M456" s="1" t="str">
        <f t="shared" si="45"/>
        <v>High (50-69%)</v>
      </c>
      <c r="N456">
        <v>4.2</v>
      </c>
      <c r="O456" t="str">
        <f>IF(Table1[[#This Row],[rating]]&gt;=4.5,"Excellent",IF(Table1[[#This Row],[rating]]&gt;=4,"Good",IF(Table1[[#This Row],[rating]]&gt;=3.5,"Average","Below Average")))</f>
        <v>Good</v>
      </c>
      <c r="P456" t="str">
        <f t="shared" si="46"/>
        <v>⭐⭐⭐⭐ Good</v>
      </c>
      <c r="Q456" s="2">
        <v>2263</v>
      </c>
      <c r="R456" s="4" t="str">
        <f>IF(Table1[[#This Row],[rating_count]]&gt;=10000,"High Volume",IF(Table1[[#This Row],[rating_count]]&gt;=1000,"Medium Volume","Low Volume"))</f>
        <v>Medium Volume</v>
      </c>
      <c r="S456" s="4" t="str">
        <f t="shared" si="47"/>
        <v>Yes</v>
      </c>
      <c r="T456" t="s">
        <v>141</v>
      </c>
      <c r="U456" t="s">
        <v>142</v>
      </c>
      <c r="V456" t="s">
        <v>143</v>
      </c>
      <c r="W456" t="s">
        <v>144</v>
      </c>
      <c r="X456" t="s">
        <v>145</v>
      </c>
      <c r="Y456" t="s">
        <v>146</v>
      </c>
      <c r="Z456" t="s">
        <v>3849</v>
      </c>
      <c r="AA456" t="s">
        <v>3850</v>
      </c>
    </row>
    <row r="457" spans="1:27" x14ac:dyDescent="0.3">
      <c r="A457" t="s">
        <v>3851</v>
      </c>
      <c r="B457" t="s">
        <v>3852</v>
      </c>
      <c r="C457" t="str">
        <f t="shared" si="42"/>
        <v>Motorola</v>
      </c>
      <c r="D457" t="s">
        <v>3058</v>
      </c>
      <c r="E457" t="str">
        <f>IFERROR(LEFT(Table1[[#This Row],[category]],FIND("|",Table1[[#This Row],[category]])-1),Table1[[#This Row],[category]])</f>
        <v>Electronics</v>
      </c>
      <c r="F457" t="str">
        <f>IFERROR(MID(Table1[[#This Row],[category]],FIND("|",Table1[[#This Row],[category]])+1,50),"N/A")</f>
        <v>Mobiles&amp;Accessories|Smartphones&amp;BasicMobiles|Basic</v>
      </c>
      <c r="G457" s="5">
        <v>1399</v>
      </c>
      <c r="H457" s="5" t="str">
        <f t="shared" si="43"/>
        <v>Mid-Range (501-2000)</v>
      </c>
      <c r="I457" s="5">
        <v>1630</v>
      </c>
      <c r="J457" s="5">
        <f>Table1[[#This Row],[actual_price]]-Table1[[#This Row],[discounted_price]]</f>
        <v>231</v>
      </c>
      <c r="K457" s="12">
        <f t="shared" si="44"/>
        <v>0.14171779141104293</v>
      </c>
      <c r="L457" s="13">
        <v>0.14000000000000001</v>
      </c>
      <c r="M457" s="1" t="str">
        <f t="shared" si="45"/>
        <v>Minimal (0-24%)</v>
      </c>
      <c r="N457">
        <v>4</v>
      </c>
      <c r="O457" t="str">
        <f>IF(Table1[[#This Row],[rating]]&gt;=4.5,"Excellent",IF(Table1[[#This Row],[rating]]&gt;=4,"Good",IF(Table1[[#This Row],[rating]]&gt;=3.5,"Average","Below Average")))</f>
        <v>Good</v>
      </c>
      <c r="P457" t="str">
        <f t="shared" si="46"/>
        <v>⭐⭐⭐⭐ Good</v>
      </c>
      <c r="Q457" s="2">
        <v>9378</v>
      </c>
      <c r="R457" s="4" t="str">
        <f>IF(Table1[[#This Row],[rating_count]]&gt;=10000,"High Volume",IF(Table1[[#This Row],[rating_count]]&gt;=1000,"Medium Volume","Low Volume"))</f>
        <v>Medium Volume</v>
      </c>
      <c r="S457" s="4" t="str">
        <f t="shared" si="47"/>
        <v>Yes</v>
      </c>
      <c r="T457" t="s">
        <v>3853</v>
      </c>
      <c r="U457" t="s">
        <v>3854</v>
      </c>
      <c r="V457" t="s">
        <v>3855</v>
      </c>
      <c r="W457" t="s">
        <v>3856</v>
      </c>
      <c r="X457" t="s">
        <v>3857</v>
      </c>
      <c r="Y457" t="s">
        <v>3858</v>
      </c>
      <c r="Z457" t="s">
        <v>3859</v>
      </c>
      <c r="AA457" t="s">
        <v>3860</v>
      </c>
    </row>
    <row r="458" spans="1:27" x14ac:dyDescent="0.3">
      <c r="A458" t="s">
        <v>149</v>
      </c>
      <c r="B458" t="s">
        <v>150</v>
      </c>
      <c r="C458" t="str">
        <f t="shared" si="42"/>
        <v>Portronics</v>
      </c>
      <c r="D458" t="s">
        <v>18</v>
      </c>
      <c r="E458" t="str">
        <f>IFERROR(LEFT(Table1[[#This Row],[category]],FIND("|",Table1[[#This Row],[category]])-1),Table1[[#This Row],[category]])</f>
        <v>Computers&amp;Accessories</v>
      </c>
      <c r="F458" t="str">
        <f>IFERROR(MID(Table1[[#This Row],[category]],FIND("|",Table1[[#This Row],[category]])+1,50),"N/A")</f>
        <v>Accessories&amp;Peripherals|Cables&amp;Accessories|Cables|</v>
      </c>
      <c r="G458" s="5">
        <v>159</v>
      </c>
      <c r="H458" s="5" t="str">
        <f t="shared" si="43"/>
        <v>Budget (≤200)</v>
      </c>
      <c r="I458" s="5">
        <v>399</v>
      </c>
      <c r="J458" s="5">
        <f>Table1[[#This Row],[actual_price]]-Table1[[#This Row],[discounted_price]]</f>
        <v>240</v>
      </c>
      <c r="K458" s="12">
        <f t="shared" si="44"/>
        <v>0.60150375939849621</v>
      </c>
      <c r="L458" s="13">
        <v>0.6</v>
      </c>
      <c r="M458" s="1" t="str">
        <f t="shared" si="45"/>
        <v>High (50-69%)</v>
      </c>
      <c r="N458">
        <v>4.0999999999999996</v>
      </c>
      <c r="O458" t="str">
        <f>IF(Table1[[#This Row],[rating]]&gt;=4.5,"Excellent",IF(Table1[[#This Row],[rating]]&gt;=4,"Good",IF(Table1[[#This Row],[rating]]&gt;=3.5,"Average","Below Average")))</f>
        <v>Good</v>
      </c>
      <c r="P458" t="str">
        <f t="shared" si="46"/>
        <v>⭐⭐⭐⭐ Good</v>
      </c>
      <c r="Q458" s="2">
        <v>4768</v>
      </c>
      <c r="R458" s="4" t="str">
        <f>IF(Table1[[#This Row],[rating_count]]&gt;=10000,"High Volume",IF(Table1[[#This Row],[rating_count]]&gt;=1000,"Medium Volume","Low Volume"))</f>
        <v>Medium Volume</v>
      </c>
      <c r="S458" s="4" t="str">
        <f t="shared" si="47"/>
        <v>Yes</v>
      </c>
      <c r="T458" t="s">
        <v>59</v>
      </c>
      <c r="U458" t="s">
        <v>151</v>
      </c>
      <c r="V458" t="s">
        <v>152</v>
      </c>
      <c r="W458" t="s">
        <v>153</v>
      </c>
      <c r="X458" t="s">
        <v>154</v>
      </c>
      <c r="Y458" t="s">
        <v>155</v>
      </c>
      <c r="Z458" t="s">
        <v>3861</v>
      </c>
      <c r="AA458" t="s">
        <v>3862</v>
      </c>
    </row>
    <row r="459" spans="1:27" x14ac:dyDescent="0.3">
      <c r="A459" t="s">
        <v>3863</v>
      </c>
      <c r="B459" t="s">
        <v>3864</v>
      </c>
      <c r="C459" t="str">
        <f t="shared" si="42"/>
        <v>boAt</v>
      </c>
      <c r="D459" t="s">
        <v>2961</v>
      </c>
      <c r="E459" t="str">
        <f>IFERROR(LEFT(Table1[[#This Row],[category]],FIND("|",Table1[[#This Row],[category]])-1),Table1[[#This Row],[category]])</f>
        <v>Electronics</v>
      </c>
      <c r="F459" t="str">
        <f>IFERROR(MID(Table1[[#This Row],[category]],FIND("|",Table1[[#This Row],[category]])+1,50),"N/A")</f>
        <v>WearableTechnology|SmartWatches</v>
      </c>
      <c r="G459" s="5">
        <v>1499</v>
      </c>
      <c r="H459" s="5" t="str">
        <f t="shared" si="43"/>
        <v>Mid-Range (501-2000)</v>
      </c>
      <c r="I459" s="5">
        <v>6990</v>
      </c>
      <c r="J459" s="5">
        <f>Table1[[#This Row],[actual_price]]-Table1[[#This Row],[discounted_price]]</f>
        <v>5491</v>
      </c>
      <c r="K459" s="12">
        <f t="shared" si="44"/>
        <v>0.78555078683834045</v>
      </c>
      <c r="L459" s="13">
        <v>0.79</v>
      </c>
      <c r="M459" s="1" t="str">
        <f t="shared" si="45"/>
        <v>Very High (70-100%)</v>
      </c>
      <c r="N459">
        <v>3.9</v>
      </c>
      <c r="O459" t="str">
        <f>IF(Table1[[#This Row],[rating]]&gt;=4.5,"Excellent",IF(Table1[[#This Row],[rating]]&gt;=4,"Good",IF(Table1[[#This Row],[rating]]&gt;=3.5,"Average","Below Average")))</f>
        <v>Average</v>
      </c>
      <c r="P459" t="str">
        <f t="shared" si="46"/>
        <v>⭐⭐⭐ Average</v>
      </c>
      <c r="Q459" s="2">
        <v>21796</v>
      </c>
      <c r="R459" s="4" t="str">
        <f>IF(Table1[[#This Row],[rating_count]]&gt;=10000,"High Volume",IF(Table1[[#This Row],[rating_count]]&gt;=1000,"Medium Volume","Low Volume"))</f>
        <v>High Volume</v>
      </c>
      <c r="S459" s="4" t="str">
        <f t="shared" si="47"/>
        <v>Yes</v>
      </c>
      <c r="T459" t="s">
        <v>3069</v>
      </c>
      <c r="U459" t="s">
        <v>3070</v>
      </c>
      <c r="V459" t="s">
        <v>3071</v>
      </c>
      <c r="W459" t="s">
        <v>3072</v>
      </c>
      <c r="X459" t="s">
        <v>3073</v>
      </c>
      <c r="Y459" t="s">
        <v>3074</v>
      </c>
      <c r="Z459" t="s">
        <v>3865</v>
      </c>
      <c r="AA459" t="s">
        <v>3866</v>
      </c>
    </row>
    <row r="460" spans="1:27" x14ac:dyDescent="0.3">
      <c r="A460" t="s">
        <v>3867</v>
      </c>
      <c r="B460" t="s">
        <v>3868</v>
      </c>
      <c r="C460" t="str">
        <f t="shared" si="42"/>
        <v>boAt</v>
      </c>
      <c r="D460" t="s">
        <v>2961</v>
      </c>
      <c r="E460" t="str">
        <f>IFERROR(LEFT(Table1[[#This Row],[category]],FIND("|",Table1[[#This Row],[category]])-1),Table1[[#This Row],[category]])</f>
        <v>Electronics</v>
      </c>
      <c r="F460" t="str">
        <f>IFERROR(MID(Table1[[#This Row],[category]],FIND("|",Table1[[#This Row],[category]])+1,50),"N/A")</f>
        <v>WearableTechnology|SmartWatches</v>
      </c>
      <c r="G460" s="5">
        <v>1999</v>
      </c>
      <c r="H460" s="5" t="str">
        <f t="shared" si="43"/>
        <v>Mid-Range (501-2000)</v>
      </c>
      <c r="I460" s="5">
        <v>7990</v>
      </c>
      <c r="J460" s="5">
        <f>Table1[[#This Row],[actual_price]]-Table1[[#This Row],[discounted_price]]</f>
        <v>5991</v>
      </c>
      <c r="K460" s="12">
        <f t="shared" si="44"/>
        <v>0.74981226533166456</v>
      </c>
      <c r="L460" s="13">
        <v>0.75</v>
      </c>
      <c r="M460" s="1" t="str">
        <f t="shared" si="45"/>
        <v>Very High (70-100%)</v>
      </c>
      <c r="N460">
        <v>3.8</v>
      </c>
      <c r="O460" t="str">
        <f>IF(Table1[[#This Row],[rating]]&gt;=4.5,"Excellent",IF(Table1[[#This Row],[rating]]&gt;=4,"Good",IF(Table1[[#This Row],[rating]]&gt;=3.5,"Average","Below Average")))</f>
        <v>Average</v>
      </c>
      <c r="P460" t="str">
        <f t="shared" si="46"/>
        <v>⭐⭐⭐ Average</v>
      </c>
      <c r="Q460" s="2">
        <v>17833</v>
      </c>
      <c r="R460" s="4" t="str">
        <f>IF(Table1[[#This Row],[rating_count]]&gt;=10000,"High Volume",IF(Table1[[#This Row],[rating_count]]&gt;=1000,"Medium Volume","Low Volume"))</f>
        <v>High Volume</v>
      </c>
      <c r="S460" s="4" t="str">
        <f t="shared" si="47"/>
        <v>Yes</v>
      </c>
      <c r="T460" t="s">
        <v>2982</v>
      </c>
      <c r="U460" t="s">
        <v>2983</v>
      </c>
      <c r="V460" t="s">
        <v>2984</v>
      </c>
      <c r="W460" t="s">
        <v>2985</v>
      </c>
      <c r="X460" t="s">
        <v>2986</v>
      </c>
      <c r="Y460" t="s">
        <v>2987</v>
      </c>
      <c r="Z460" t="s">
        <v>3869</v>
      </c>
      <c r="AA460" t="s">
        <v>3870</v>
      </c>
    </row>
    <row r="461" spans="1:27" x14ac:dyDescent="0.3">
      <c r="A461" t="s">
        <v>3871</v>
      </c>
      <c r="B461" t="s">
        <v>3872</v>
      </c>
      <c r="C461" t="str">
        <f t="shared" si="42"/>
        <v>Spigen</v>
      </c>
      <c r="D461" t="s">
        <v>3793</v>
      </c>
      <c r="E461" t="str">
        <f>IFERROR(LEFT(Table1[[#This Row],[category]],FIND("|",Table1[[#This Row],[category]])-1),Table1[[#This Row],[category]])</f>
        <v>Electronics</v>
      </c>
      <c r="F461" t="str">
        <f>IFERROR(MID(Table1[[#This Row],[category]],FIND("|",Table1[[#This Row],[category]])+1,50),"N/A")</f>
        <v>Mobiles&amp;Accessories|MobileAccessories|Maintenance,</v>
      </c>
      <c r="G461" s="5">
        <v>999</v>
      </c>
      <c r="H461" s="5" t="str">
        <f t="shared" si="43"/>
        <v>Mid-Range (501-2000)</v>
      </c>
      <c r="I461" s="5">
        <v>2899</v>
      </c>
      <c r="J461" s="5">
        <f>Table1[[#This Row],[actual_price]]-Table1[[#This Row],[discounted_price]]</f>
        <v>1900</v>
      </c>
      <c r="K461" s="12">
        <f t="shared" si="44"/>
        <v>0.65539841324594683</v>
      </c>
      <c r="L461" s="13">
        <v>0.66</v>
      </c>
      <c r="M461" s="1" t="str">
        <f t="shared" si="45"/>
        <v>High (50-69%)</v>
      </c>
      <c r="N461">
        <v>4.7</v>
      </c>
      <c r="O461" t="str">
        <f>IF(Table1[[#This Row],[rating]]&gt;=4.5,"Excellent",IF(Table1[[#This Row],[rating]]&gt;=4,"Good",IF(Table1[[#This Row],[rating]]&gt;=3.5,"Average","Below Average")))</f>
        <v>Excellent</v>
      </c>
      <c r="P461" t="str">
        <f t="shared" si="46"/>
        <v>⭐⭐⭐⭐⭐ Excellent</v>
      </c>
      <c r="Q461" s="2">
        <v>7779</v>
      </c>
      <c r="R461" s="4" t="str">
        <f>IF(Table1[[#This Row],[rating_count]]&gt;=10000,"High Volume",IF(Table1[[#This Row],[rating_count]]&gt;=1000,"Medium Volume","Low Volume"))</f>
        <v>Medium Volume</v>
      </c>
      <c r="S461" s="4" t="str">
        <f t="shared" si="47"/>
        <v>Yes</v>
      </c>
      <c r="T461" t="s">
        <v>3873</v>
      </c>
      <c r="U461" t="s">
        <v>3874</v>
      </c>
      <c r="V461" t="s">
        <v>3875</v>
      </c>
      <c r="W461" t="s">
        <v>3876</v>
      </c>
      <c r="X461" t="s">
        <v>3877</v>
      </c>
      <c r="Y461" t="s">
        <v>3878</v>
      </c>
      <c r="Z461" t="s">
        <v>3879</v>
      </c>
      <c r="AA461" t="s">
        <v>3880</v>
      </c>
    </row>
    <row r="462" spans="1:27" x14ac:dyDescent="0.3">
      <c r="A462" t="s">
        <v>3881</v>
      </c>
      <c r="B462" t="s">
        <v>3882</v>
      </c>
      <c r="C462" t="str">
        <f t="shared" si="42"/>
        <v>KINGONE</v>
      </c>
      <c r="D462" t="s">
        <v>3883</v>
      </c>
      <c r="E462" t="str">
        <f>IFERROR(LEFT(Table1[[#This Row],[category]],FIND("|",Table1[[#This Row],[category]])-1),Table1[[#This Row],[category]])</f>
        <v>Electronics</v>
      </c>
      <c r="F462" t="str">
        <f>IFERROR(MID(Table1[[#This Row],[category]],FIND("|",Table1[[#This Row],[category]])+1,50),"N/A")</f>
        <v>Mobiles&amp;Accessories|MobileAccessories|StylusPens</v>
      </c>
      <c r="G462" s="5">
        <v>2099</v>
      </c>
      <c r="H462" s="5" t="str">
        <f t="shared" si="43"/>
        <v>Premium (&gt;2000)</v>
      </c>
      <c r="I462" s="5">
        <v>5999</v>
      </c>
      <c r="J462" s="5">
        <f>Table1[[#This Row],[actual_price]]-Table1[[#This Row],[discounted_price]]</f>
        <v>3900</v>
      </c>
      <c r="K462" s="12">
        <f t="shared" si="44"/>
        <v>0.6501083513918986</v>
      </c>
      <c r="L462" s="13">
        <v>0.65</v>
      </c>
      <c r="M462" s="1" t="str">
        <f t="shared" si="45"/>
        <v>High (50-69%)</v>
      </c>
      <c r="N462">
        <v>4.3</v>
      </c>
      <c r="O462" t="str">
        <f>IF(Table1[[#This Row],[rating]]&gt;=4.5,"Excellent",IF(Table1[[#This Row],[rating]]&gt;=4,"Good",IF(Table1[[#This Row],[rating]]&gt;=3.5,"Average","Below Average")))</f>
        <v>Good</v>
      </c>
      <c r="P462" t="str">
        <f t="shared" si="46"/>
        <v>⭐⭐⭐⭐ Good</v>
      </c>
      <c r="Q462" s="2">
        <v>17129</v>
      </c>
      <c r="R462" s="4" t="str">
        <f>IF(Table1[[#This Row],[rating_count]]&gt;=10000,"High Volume",IF(Table1[[#This Row],[rating_count]]&gt;=1000,"Medium Volume","Low Volume"))</f>
        <v>High Volume</v>
      </c>
      <c r="S462" s="4" t="str">
        <f t="shared" si="47"/>
        <v>Yes</v>
      </c>
      <c r="T462" t="s">
        <v>3884</v>
      </c>
      <c r="U462" t="s">
        <v>3885</v>
      </c>
      <c r="V462" t="s">
        <v>3886</v>
      </c>
      <c r="W462" t="s">
        <v>3887</v>
      </c>
      <c r="X462" t="s">
        <v>3888</v>
      </c>
      <c r="Y462" t="s">
        <v>3889</v>
      </c>
      <c r="Z462" t="s">
        <v>3890</v>
      </c>
      <c r="AA462" t="s">
        <v>3891</v>
      </c>
    </row>
    <row r="463" spans="1:27" x14ac:dyDescent="0.3">
      <c r="A463" t="s">
        <v>3892</v>
      </c>
      <c r="B463" t="s">
        <v>3893</v>
      </c>
      <c r="C463" t="str">
        <f t="shared" si="42"/>
        <v>Portronics</v>
      </c>
      <c r="D463" t="s">
        <v>3120</v>
      </c>
      <c r="E463" t="str">
        <f>IFERROR(LEFT(Table1[[#This Row],[category]],FIND("|",Table1[[#This Row],[category]])-1),Table1[[#This Row],[category]])</f>
        <v>Electronics</v>
      </c>
      <c r="F463" t="str">
        <f>IFERROR(MID(Table1[[#This Row],[category]],FIND("|",Table1[[#This Row],[category]])+1,50),"N/A")</f>
        <v>Mobiles&amp;Accessories|MobileAccessories|Chargers|Aut</v>
      </c>
      <c r="G463" s="5">
        <v>337</v>
      </c>
      <c r="H463" s="5" t="str">
        <f t="shared" si="43"/>
        <v>Economy (201-500)</v>
      </c>
      <c r="I463" s="5">
        <v>699</v>
      </c>
      <c r="J463" s="5">
        <f>Table1[[#This Row],[actual_price]]-Table1[[#This Row],[discounted_price]]</f>
        <v>362</v>
      </c>
      <c r="K463" s="12">
        <f t="shared" si="44"/>
        <v>0.51788268955650929</v>
      </c>
      <c r="L463" s="13">
        <v>0.52</v>
      </c>
      <c r="M463" s="1" t="str">
        <f t="shared" si="45"/>
        <v>High (50-69%)</v>
      </c>
      <c r="N463">
        <v>4.2</v>
      </c>
      <c r="O463" t="str">
        <f>IF(Table1[[#This Row],[rating]]&gt;=4.5,"Excellent",IF(Table1[[#This Row],[rating]]&gt;=4,"Good",IF(Table1[[#This Row],[rating]]&gt;=3.5,"Average","Below Average")))</f>
        <v>Good</v>
      </c>
      <c r="P463" t="str">
        <f t="shared" si="46"/>
        <v>⭐⭐⭐⭐ Good</v>
      </c>
      <c r="Q463" s="2">
        <v>4969</v>
      </c>
      <c r="R463" s="4" t="str">
        <f>IF(Table1[[#This Row],[rating_count]]&gt;=10000,"High Volume",IF(Table1[[#This Row],[rating_count]]&gt;=1000,"Medium Volume","Low Volume"))</f>
        <v>Medium Volume</v>
      </c>
      <c r="S463" s="4" t="str">
        <f t="shared" si="47"/>
        <v>Yes</v>
      </c>
      <c r="T463" t="s">
        <v>3894</v>
      </c>
      <c r="U463" t="s">
        <v>3895</v>
      </c>
      <c r="V463" t="s">
        <v>3896</v>
      </c>
      <c r="W463" t="s">
        <v>3897</v>
      </c>
      <c r="X463" t="s">
        <v>3898</v>
      </c>
      <c r="Y463" t="s">
        <v>3899</v>
      </c>
      <c r="Z463" t="s">
        <v>3900</v>
      </c>
      <c r="AA463" t="s">
        <v>3901</v>
      </c>
    </row>
    <row r="464" spans="1:27" x14ac:dyDescent="0.3">
      <c r="A464" t="s">
        <v>3902</v>
      </c>
      <c r="B464" t="s">
        <v>3903</v>
      </c>
      <c r="C464" t="str">
        <f t="shared" si="42"/>
        <v>boAt</v>
      </c>
      <c r="D464" t="s">
        <v>2961</v>
      </c>
      <c r="E464" t="str">
        <f>IFERROR(LEFT(Table1[[#This Row],[category]],FIND("|",Table1[[#This Row],[category]])-1),Table1[[#This Row],[category]])</f>
        <v>Electronics</v>
      </c>
      <c r="F464" t="str">
        <f>IFERROR(MID(Table1[[#This Row],[category]],FIND("|",Table1[[#This Row],[category]])+1,50),"N/A")</f>
        <v>WearableTechnology|SmartWatches</v>
      </c>
      <c r="G464" s="5">
        <v>2999</v>
      </c>
      <c r="H464" s="5" t="str">
        <f t="shared" si="43"/>
        <v>Premium (&gt;2000)</v>
      </c>
      <c r="I464" s="5">
        <v>7990</v>
      </c>
      <c r="J464" s="5">
        <f>Table1[[#This Row],[actual_price]]-Table1[[#This Row],[discounted_price]]</f>
        <v>4991</v>
      </c>
      <c r="K464" s="12">
        <f t="shared" si="44"/>
        <v>0.6246558197747184</v>
      </c>
      <c r="L464" s="13">
        <v>0.62</v>
      </c>
      <c r="M464" s="1" t="str">
        <f t="shared" si="45"/>
        <v>High (50-69%)</v>
      </c>
      <c r="N464">
        <v>4.0999999999999996</v>
      </c>
      <c r="O464" t="str">
        <f>IF(Table1[[#This Row],[rating]]&gt;=4.5,"Excellent",IF(Table1[[#This Row],[rating]]&gt;=4,"Good",IF(Table1[[#This Row],[rating]]&gt;=3.5,"Average","Below Average")))</f>
        <v>Good</v>
      </c>
      <c r="P464" t="str">
        <f t="shared" si="46"/>
        <v>⭐⭐⭐⭐ Good</v>
      </c>
      <c r="Q464">
        <v>154</v>
      </c>
      <c r="R464" s="4" t="str">
        <f>IF(Table1[[#This Row],[rating_count]]&gt;=10000,"High Volume",IF(Table1[[#This Row],[rating_count]]&gt;=1000,"Medium Volume","Low Volume"))</f>
        <v>Low Volume</v>
      </c>
      <c r="S464" s="4" t="str">
        <f t="shared" si="47"/>
        <v>No</v>
      </c>
      <c r="T464" t="s">
        <v>3904</v>
      </c>
      <c r="U464" t="s">
        <v>3905</v>
      </c>
      <c r="V464" t="s">
        <v>3906</v>
      </c>
      <c r="W464" t="s">
        <v>3907</v>
      </c>
      <c r="X464" t="s">
        <v>3908</v>
      </c>
      <c r="Y464" t="s">
        <v>3909</v>
      </c>
      <c r="Z464" t="s">
        <v>3910</v>
      </c>
      <c r="AA464" t="s">
        <v>3911</v>
      </c>
    </row>
    <row r="465" spans="1:27" x14ac:dyDescent="0.3">
      <c r="A465" t="s">
        <v>3912</v>
      </c>
      <c r="B465" t="s">
        <v>3913</v>
      </c>
      <c r="C465" t="str">
        <f t="shared" si="42"/>
        <v>PTron</v>
      </c>
      <c r="D465" t="s">
        <v>2961</v>
      </c>
      <c r="E465" t="str">
        <f>IFERROR(LEFT(Table1[[#This Row],[category]],FIND("|",Table1[[#This Row],[category]])-1),Table1[[#This Row],[category]])</f>
        <v>Electronics</v>
      </c>
      <c r="F465" t="str">
        <f>IFERROR(MID(Table1[[#This Row],[category]],FIND("|",Table1[[#This Row],[category]])+1,50),"N/A")</f>
        <v>WearableTechnology|SmartWatches</v>
      </c>
      <c r="G465" s="5">
        <v>1299</v>
      </c>
      <c r="H465" s="5" t="str">
        <f t="shared" si="43"/>
        <v>Mid-Range (501-2000)</v>
      </c>
      <c r="I465" s="5">
        <v>5999</v>
      </c>
      <c r="J465" s="5">
        <f>Table1[[#This Row],[actual_price]]-Table1[[#This Row],[discounted_price]]</f>
        <v>4700</v>
      </c>
      <c r="K465" s="12">
        <f t="shared" si="44"/>
        <v>0.78346391065177534</v>
      </c>
      <c r="L465" s="13">
        <v>0.78</v>
      </c>
      <c r="M465" s="1" t="str">
        <f t="shared" si="45"/>
        <v>Very High (70-100%)</v>
      </c>
      <c r="N465">
        <v>3.3</v>
      </c>
      <c r="O465" t="str">
        <f>IF(Table1[[#This Row],[rating]]&gt;=4.5,"Excellent",IF(Table1[[#This Row],[rating]]&gt;=4,"Good",IF(Table1[[#This Row],[rating]]&gt;=3.5,"Average","Below Average")))</f>
        <v>Below Average</v>
      </c>
      <c r="P465" t="str">
        <f t="shared" si="46"/>
        <v>⭐⭐ Below Avg</v>
      </c>
      <c r="Q465" s="2">
        <v>4415</v>
      </c>
      <c r="R465" s="4" t="str">
        <f>IF(Table1[[#This Row],[rating_count]]&gt;=10000,"High Volume",IF(Table1[[#This Row],[rating_count]]&gt;=1000,"Medium Volume","Low Volume"))</f>
        <v>Medium Volume</v>
      </c>
      <c r="S465" s="4" t="str">
        <f t="shared" si="47"/>
        <v>Yes</v>
      </c>
      <c r="T465" t="s">
        <v>3914</v>
      </c>
      <c r="U465" t="s">
        <v>3915</v>
      </c>
      <c r="V465" t="s">
        <v>3916</v>
      </c>
      <c r="W465" t="s">
        <v>3917</v>
      </c>
      <c r="X465" t="s">
        <v>3918</v>
      </c>
      <c r="Y465" t="s">
        <v>3919</v>
      </c>
      <c r="Z465" t="s">
        <v>3920</v>
      </c>
      <c r="AA465" t="s">
        <v>3921</v>
      </c>
    </row>
    <row r="466" spans="1:27" x14ac:dyDescent="0.3">
      <c r="A466" t="s">
        <v>158</v>
      </c>
      <c r="B466" t="s">
        <v>159</v>
      </c>
      <c r="C466" t="str">
        <f t="shared" si="42"/>
        <v>MI</v>
      </c>
      <c r="D466" t="s">
        <v>18</v>
      </c>
      <c r="E466" t="str">
        <f>IFERROR(LEFT(Table1[[#This Row],[category]],FIND("|",Table1[[#This Row],[category]])-1),Table1[[#This Row],[category]])</f>
        <v>Computers&amp;Accessories</v>
      </c>
      <c r="F466" t="str">
        <f>IFERROR(MID(Table1[[#This Row],[category]],FIND("|",Table1[[#This Row],[category]])+1,50),"N/A")</f>
        <v>Accessories&amp;Peripherals|Cables&amp;Accessories|Cables|</v>
      </c>
      <c r="G466" s="5">
        <v>349</v>
      </c>
      <c r="H466" s="5" t="str">
        <f t="shared" si="43"/>
        <v>Economy (201-500)</v>
      </c>
      <c r="I466" s="5">
        <v>399</v>
      </c>
      <c r="J466" s="5">
        <f>Table1[[#This Row],[actual_price]]-Table1[[#This Row],[discounted_price]]</f>
        <v>50</v>
      </c>
      <c r="K466" s="12">
        <f t="shared" si="44"/>
        <v>0.12531328320802004</v>
      </c>
      <c r="L466" s="13">
        <v>0.13</v>
      </c>
      <c r="M466" s="1" t="str">
        <f t="shared" si="45"/>
        <v>Minimal (0-24%)</v>
      </c>
      <c r="N466">
        <v>4.4000000000000004</v>
      </c>
      <c r="O466" t="str">
        <f>IF(Table1[[#This Row],[rating]]&gt;=4.5,"Excellent",IF(Table1[[#This Row],[rating]]&gt;=4,"Good",IF(Table1[[#This Row],[rating]]&gt;=3.5,"Average","Below Average")))</f>
        <v>Good</v>
      </c>
      <c r="P466" t="str">
        <f t="shared" si="46"/>
        <v>⭐⭐⭐⭐ Good</v>
      </c>
      <c r="Q466" s="2">
        <v>18757</v>
      </c>
      <c r="R466" s="4" t="str">
        <f>IF(Table1[[#This Row],[rating_count]]&gt;=10000,"High Volume",IF(Table1[[#This Row],[rating_count]]&gt;=1000,"Medium Volume","Low Volume"))</f>
        <v>High Volume</v>
      </c>
      <c r="S466" s="4" t="str">
        <f t="shared" si="47"/>
        <v>Yes</v>
      </c>
      <c r="T466" t="s">
        <v>160</v>
      </c>
      <c r="U466" t="s">
        <v>161</v>
      </c>
      <c r="V466" t="s">
        <v>162</v>
      </c>
      <c r="W466" t="s">
        <v>163</v>
      </c>
      <c r="X466" t="s">
        <v>164</v>
      </c>
      <c r="Y466" t="s">
        <v>3922</v>
      </c>
      <c r="Z466" t="s">
        <v>3923</v>
      </c>
      <c r="AA466" t="s">
        <v>3924</v>
      </c>
    </row>
    <row r="467" spans="1:27" x14ac:dyDescent="0.3">
      <c r="A467" t="s">
        <v>3925</v>
      </c>
      <c r="B467" t="s">
        <v>3926</v>
      </c>
      <c r="C467" t="str">
        <f t="shared" si="42"/>
        <v>iQOO</v>
      </c>
      <c r="D467" t="s">
        <v>3003</v>
      </c>
      <c r="E467" t="str">
        <f>IFERROR(LEFT(Table1[[#This Row],[category]],FIND("|",Table1[[#This Row],[category]])-1),Table1[[#This Row],[category]])</f>
        <v>Electronics</v>
      </c>
      <c r="F467" t="str">
        <f>IFERROR(MID(Table1[[#This Row],[category]],FIND("|",Table1[[#This Row],[category]])+1,50),"N/A")</f>
        <v>Mobiles&amp;Accessories|Smartphones&amp;BasicMobiles|Smart</v>
      </c>
      <c r="G467" s="5">
        <v>16499</v>
      </c>
      <c r="H467" s="5" t="str">
        <f t="shared" si="43"/>
        <v>Premium (&gt;2000)</v>
      </c>
      <c r="I467" s="5">
        <v>20990</v>
      </c>
      <c r="J467" s="5">
        <f>Table1[[#This Row],[actual_price]]-Table1[[#This Row],[discounted_price]]</f>
        <v>4491</v>
      </c>
      <c r="K467" s="12">
        <f t="shared" si="44"/>
        <v>0.21395902810862316</v>
      </c>
      <c r="L467" s="13">
        <v>0.21</v>
      </c>
      <c r="M467" s="1" t="str">
        <f t="shared" si="45"/>
        <v>Minimal (0-24%)</v>
      </c>
      <c r="N467">
        <v>4</v>
      </c>
      <c r="O467" t="str">
        <f>IF(Table1[[#This Row],[rating]]&gt;=4.5,"Excellent",IF(Table1[[#This Row],[rating]]&gt;=4,"Good",IF(Table1[[#This Row],[rating]]&gt;=3.5,"Average","Below Average")))</f>
        <v>Good</v>
      </c>
      <c r="P467" t="str">
        <f t="shared" si="46"/>
        <v>⭐⭐⭐⭐ Good</v>
      </c>
      <c r="Q467" s="2">
        <v>21350</v>
      </c>
      <c r="R467" s="4" t="str">
        <f>IF(Table1[[#This Row],[rating_count]]&gt;=10000,"High Volume",IF(Table1[[#This Row],[rating_count]]&gt;=1000,"Medium Volume","Low Volume"))</f>
        <v>High Volume</v>
      </c>
      <c r="S467" s="4" t="str">
        <f t="shared" si="47"/>
        <v>Yes</v>
      </c>
      <c r="T467" t="s">
        <v>3847</v>
      </c>
      <c r="U467" t="s">
        <v>3251</v>
      </c>
      <c r="V467" t="s">
        <v>3252</v>
      </c>
      <c r="W467" t="s">
        <v>3253</v>
      </c>
      <c r="X467" t="s">
        <v>3254</v>
      </c>
      <c r="Y467" t="s">
        <v>3255</v>
      </c>
      <c r="Z467" t="s">
        <v>3927</v>
      </c>
      <c r="AA467" t="s">
        <v>3928</v>
      </c>
    </row>
    <row r="468" spans="1:27" x14ac:dyDescent="0.3">
      <c r="A468" t="s">
        <v>3929</v>
      </c>
      <c r="B468" t="s">
        <v>3930</v>
      </c>
      <c r="C468" t="str">
        <f t="shared" si="42"/>
        <v>Samsung</v>
      </c>
      <c r="D468" t="s">
        <v>3079</v>
      </c>
      <c r="E468" t="str">
        <f>IFERROR(LEFT(Table1[[#This Row],[category]],FIND("|",Table1[[#This Row],[category]])-1),Table1[[#This Row],[category]])</f>
        <v>Electronics</v>
      </c>
      <c r="F468" t="str">
        <f>IFERROR(MID(Table1[[#This Row],[category]],FIND("|",Table1[[#This Row],[category]])+1,50),"N/A")</f>
        <v>Headphones,Earbuds&amp;Accessories|Headphones|In-Ear</v>
      </c>
      <c r="G468" s="5">
        <v>499</v>
      </c>
      <c r="H468" s="5" t="str">
        <f t="shared" si="43"/>
        <v>Economy (201-500)</v>
      </c>
      <c r="I468" s="5">
        <v>499</v>
      </c>
      <c r="J468" s="5">
        <f>Table1[[#This Row],[actual_price]]-Table1[[#This Row],[discounted_price]]</f>
        <v>0</v>
      </c>
      <c r="K468" s="12">
        <f t="shared" si="44"/>
        <v>0</v>
      </c>
      <c r="L468" s="13">
        <v>0</v>
      </c>
      <c r="M468" s="1" t="str">
        <f t="shared" si="45"/>
        <v>Minimal (0-24%)</v>
      </c>
      <c r="N468">
        <v>4.2</v>
      </c>
      <c r="O468" t="str">
        <f>IF(Table1[[#This Row],[rating]]&gt;=4.5,"Excellent",IF(Table1[[#This Row],[rating]]&gt;=4,"Good",IF(Table1[[#This Row],[rating]]&gt;=3.5,"Average","Below Average")))</f>
        <v>Good</v>
      </c>
      <c r="P468" t="str">
        <f t="shared" si="46"/>
        <v>⭐⭐⭐⭐ Good</v>
      </c>
      <c r="Q468" s="2">
        <v>31539</v>
      </c>
      <c r="R468" s="4" t="str">
        <f>IF(Table1[[#This Row],[rating_count]]&gt;=10000,"High Volume",IF(Table1[[#This Row],[rating_count]]&gt;=1000,"Medium Volume","Low Volume"))</f>
        <v>High Volume</v>
      </c>
      <c r="S468" s="4" t="str">
        <f t="shared" si="47"/>
        <v>Yes</v>
      </c>
      <c r="T468" t="s">
        <v>3931</v>
      </c>
      <c r="U468" t="s">
        <v>3932</v>
      </c>
      <c r="V468" t="s">
        <v>3933</v>
      </c>
      <c r="W468" t="s">
        <v>3934</v>
      </c>
      <c r="X468" t="s">
        <v>3935</v>
      </c>
      <c r="Y468" t="s">
        <v>3936</v>
      </c>
      <c r="Z468" t="s">
        <v>3937</v>
      </c>
      <c r="AA468" t="s">
        <v>3938</v>
      </c>
    </row>
    <row r="469" spans="1:27" x14ac:dyDescent="0.3">
      <c r="A469" t="s">
        <v>204</v>
      </c>
      <c r="B469" t="s">
        <v>205</v>
      </c>
      <c r="C469" t="str">
        <f t="shared" si="42"/>
        <v>Duracell</v>
      </c>
      <c r="D469" t="s">
        <v>18</v>
      </c>
      <c r="E469" t="str">
        <f>IFERROR(LEFT(Table1[[#This Row],[category]],FIND("|",Table1[[#This Row],[category]])-1),Table1[[#This Row],[category]])</f>
        <v>Computers&amp;Accessories</v>
      </c>
      <c r="F469" t="str">
        <f>IFERROR(MID(Table1[[#This Row],[category]],FIND("|",Table1[[#This Row],[category]])+1,50),"N/A")</f>
        <v>Accessories&amp;Peripherals|Cables&amp;Accessories|Cables|</v>
      </c>
      <c r="G469" s="5">
        <v>970</v>
      </c>
      <c r="H469" s="5" t="str">
        <f t="shared" si="43"/>
        <v>Mid-Range (501-2000)</v>
      </c>
      <c r="I469" s="5">
        <v>1799</v>
      </c>
      <c r="J469" s="5">
        <f>Table1[[#This Row],[actual_price]]-Table1[[#This Row],[discounted_price]]</f>
        <v>829</v>
      </c>
      <c r="K469" s="12">
        <f t="shared" si="44"/>
        <v>0.46081156197887713</v>
      </c>
      <c r="L469" s="13">
        <v>0.46</v>
      </c>
      <c r="M469" s="1" t="str">
        <f t="shared" si="45"/>
        <v>Moderate (25-49%)</v>
      </c>
      <c r="N469">
        <v>4.5</v>
      </c>
      <c r="O469" t="str">
        <f>IF(Table1[[#This Row],[rating]]&gt;=4.5,"Excellent",IF(Table1[[#This Row],[rating]]&gt;=4,"Good",IF(Table1[[#This Row],[rating]]&gt;=3.5,"Average","Below Average")))</f>
        <v>Excellent</v>
      </c>
      <c r="P469" t="str">
        <f t="shared" si="46"/>
        <v>⭐⭐⭐⭐⭐ Excellent</v>
      </c>
      <c r="Q469">
        <v>815</v>
      </c>
      <c r="R469" s="4" t="str">
        <f>IF(Table1[[#This Row],[rating_count]]&gt;=10000,"High Volume",IF(Table1[[#This Row],[rating_count]]&gt;=1000,"Medium Volume","Low Volume"))</f>
        <v>Low Volume</v>
      </c>
      <c r="S469" s="4" t="str">
        <f t="shared" si="47"/>
        <v>Yes</v>
      </c>
      <c r="T469" t="s">
        <v>206</v>
      </c>
      <c r="U469" t="s">
        <v>207</v>
      </c>
      <c r="V469" t="s">
        <v>208</v>
      </c>
      <c r="W469" t="s">
        <v>209</v>
      </c>
      <c r="X469" t="s">
        <v>210</v>
      </c>
      <c r="Y469" t="s">
        <v>211</v>
      </c>
      <c r="Z469" t="s">
        <v>3939</v>
      </c>
      <c r="AA469" t="s">
        <v>3940</v>
      </c>
    </row>
    <row r="470" spans="1:27" x14ac:dyDescent="0.3">
      <c r="A470" t="s">
        <v>3941</v>
      </c>
      <c r="B470" t="s">
        <v>3942</v>
      </c>
      <c r="C470" t="str">
        <f t="shared" si="42"/>
        <v>Spigen</v>
      </c>
      <c r="D470" t="s">
        <v>3793</v>
      </c>
      <c r="E470" t="str">
        <f>IFERROR(LEFT(Table1[[#This Row],[category]],FIND("|",Table1[[#This Row],[category]])-1),Table1[[#This Row],[category]])</f>
        <v>Electronics</v>
      </c>
      <c r="F470" t="str">
        <f>IFERROR(MID(Table1[[#This Row],[category]],FIND("|",Table1[[#This Row],[category]])+1,50),"N/A")</f>
        <v>Mobiles&amp;Accessories|MobileAccessories|Maintenance,</v>
      </c>
      <c r="G470" s="5">
        <v>999</v>
      </c>
      <c r="H470" s="5" t="str">
        <f t="shared" si="43"/>
        <v>Mid-Range (501-2000)</v>
      </c>
      <c r="I470" s="5">
        <v>2899</v>
      </c>
      <c r="J470" s="5">
        <f>Table1[[#This Row],[actual_price]]-Table1[[#This Row],[discounted_price]]</f>
        <v>1900</v>
      </c>
      <c r="K470" s="12">
        <f t="shared" si="44"/>
        <v>0.65539841324594683</v>
      </c>
      <c r="L470" s="13">
        <v>0.66</v>
      </c>
      <c r="M470" s="1" t="str">
        <f t="shared" si="45"/>
        <v>High (50-69%)</v>
      </c>
      <c r="N470">
        <v>4.5999999999999996</v>
      </c>
      <c r="O470" t="str">
        <f>IF(Table1[[#This Row],[rating]]&gt;=4.5,"Excellent",IF(Table1[[#This Row],[rating]]&gt;=4,"Good",IF(Table1[[#This Row],[rating]]&gt;=3.5,"Average","Below Average")))</f>
        <v>Excellent</v>
      </c>
      <c r="P470" t="str">
        <f t="shared" si="46"/>
        <v>⭐⭐⭐⭐⭐ Excellent</v>
      </c>
      <c r="Q470" s="2">
        <v>6129</v>
      </c>
      <c r="R470" s="4" t="str">
        <f>IF(Table1[[#This Row],[rating_count]]&gt;=10000,"High Volume",IF(Table1[[#This Row],[rating_count]]&gt;=1000,"Medium Volume","Low Volume"))</f>
        <v>Medium Volume</v>
      </c>
      <c r="S470" s="4" t="str">
        <f t="shared" si="47"/>
        <v>Yes</v>
      </c>
      <c r="T470" t="s">
        <v>3943</v>
      </c>
      <c r="U470" t="s">
        <v>3944</v>
      </c>
      <c r="V470" t="s">
        <v>3945</v>
      </c>
      <c r="W470" t="s">
        <v>3946</v>
      </c>
      <c r="X470" t="s">
        <v>3947</v>
      </c>
      <c r="Y470" t="s">
        <v>3948</v>
      </c>
      <c r="Z470" t="s">
        <v>3949</v>
      </c>
      <c r="AA470" t="s">
        <v>3950</v>
      </c>
    </row>
    <row r="471" spans="1:27" x14ac:dyDescent="0.3">
      <c r="A471" t="s">
        <v>3951</v>
      </c>
      <c r="B471" t="s">
        <v>3952</v>
      </c>
      <c r="C471" t="str">
        <f t="shared" si="42"/>
        <v>Samsung</v>
      </c>
      <c r="D471" t="s">
        <v>3003</v>
      </c>
      <c r="E471" t="str">
        <f>IFERROR(LEFT(Table1[[#This Row],[category]],FIND("|",Table1[[#This Row],[category]])-1),Table1[[#This Row],[category]])</f>
        <v>Electronics</v>
      </c>
      <c r="F471" t="str">
        <f>IFERROR(MID(Table1[[#This Row],[category]],FIND("|",Table1[[#This Row],[category]])+1,50),"N/A")</f>
        <v>Mobiles&amp;Accessories|Smartphones&amp;BasicMobiles|Smart</v>
      </c>
      <c r="G471" s="5">
        <v>10499</v>
      </c>
      <c r="H471" s="5" t="str">
        <f t="shared" si="43"/>
        <v>Premium (&gt;2000)</v>
      </c>
      <c r="I471" s="5">
        <v>13499</v>
      </c>
      <c r="J471" s="5">
        <f>Table1[[#This Row],[actual_price]]-Table1[[#This Row],[discounted_price]]</f>
        <v>3000</v>
      </c>
      <c r="K471" s="12">
        <f t="shared" si="44"/>
        <v>0.22223868434698868</v>
      </c>
      <c r="L471" s="13">
        <v>0.22</v>
      </c>
      <c r="M471" s="1" t="str">
        <f t="shared" si="45"/>
        <v>Minimal (0-24%)</v>
      </c>
      <c r="N471">
        <v>4.2</v>
      </c>
      <c r="O471" t="str">
        <f>IF(Table1[[#This Row],[rating]]&gt;=4.5,"Excellent",IF(Table1[[#This Row],[rating]]&gt;=4,"Good",IF(Table1[[#This Row],[rating]]&gt;=3.5,"Average","Below Average")))</f>
        <v>Good</v>
      </c>
      <c r="P471" t="str">
        <f t="shared" si="46"/>
        <v>⭐⭐⭐⭐ Good</v>
      </c>
      <c r="Q471">
        <v>284</v>
      </c>
      <c r="R471" s="4" t="str">
        <f>IF(Table1[[#This Row],[rating_count]]&gt;=10000,"High Volume",IF(Table1[[#This Row],[rating_count]]&gt;=1000,"Medium Volume","Low Volume"))</f>
        <v>Low Volume</v>
      </c>
      <c r="S471" s="4" t="str">
        <f t="shared" si="47"/>
        <v>No</v>
      </c>
      <c r="T471" t="s">
        <v>3090</v>
      </c>
      <c r="U471" t="s">
        <v>3091</v>
      </c>
      <c r="V471" t="s">
        <v>3092</v>
      </c>
      <c r="W471" t="s">
        <v>3093</v>
      </c>
      <c r="X471" t="s">
        <v>3094</v>
      </c>
      <c r="Y471" t="s">
        <v>3095</v>
      </c>
      <c r="Z471" t="s">
        <v>3096</v>
      </c>
      <c r="AA471" t="s">
        <v>3953</v>
      </c>
    </row>
    <row r="472" spans="1:27" x14ac:dyDescent="0.3">
      <c r="A472" t="s">
        <v>179</v>
      </c>
      <c r="B472" t="s">
        <v>180</v>
      </c>
      <c r="C472" t="str">
        <f t="shared" si="42"/>
        <v>Ambrane</v>
      </c>
      <c r="D472" t="s">
        <v>18</v>
      </c>
      <c r="E472" t="str">
        <f>IFERROR(LEFT(Table1[[#This Row],[category]],FIND("|",Table1[[#This Row],[category]])-1),Table1[[#This Row],[category]])</f>
        <v>Computers&amp;Accessories</v>
      </c>
      <c r="F472" t="str">
        <f>IFERROR(MID(Table1[[#This Row],[category]],FIND("|",Table1[[#This Row],[category]])+1,50),"N/A")</f>
        <v>Accessories&amp;Peripherals|Cables&amp;Accessories|Cables|</v>
      </c>
      <c r="G472" s="5">
        <v>249</v>
      </c>
      <c r="H472" s="5" t="str">
        <f t="shared" si="43"/>
        <v>Economy (201-500)</v>
      </c>
      <c r="I472" s="5">
        <v>399</v>
      </c>
      <c r="J472" s="5">
        <f>Table1[[#This Row],[actual_price]]-Table1[[#This Row],[discounted_price]]</f>
        <v>150</v>
      </c>
      <c r="K472" s="12">
        <f t="shared" si="44"/>
        <v>0.37593984962406013</v>
      </c>
      <c r="L472" s="13">
        <v>0.38</v>
      </c>
      <c r="M472" s="1" t="str">
        <f t="shared" si="45"/>
        <v>Moderate (25-49%)</v>
      </c>
      <c r="N472">
        <v>4</v>
      </c>
      <c r="O472" t="str">
        <f>IF(Table1[[#This Row],[rating]]&gt;=4.5,"Excellent",IF(Table1[[#This Row],[rating]]&gt;=4,"Good",IF(Table1[[#This Row],[rating]]&gt;=3.5,"Average","Below Average")))</f>
        <v>Good</v>
      </c>
      <c r="P472" t="str">
        <f t="shared" si="46"/>
        <v>⭐⭐⭐⭐ Good</v>
      </c>
      <c r="Q472" s="2">
        <v>43994</v>
      </c>
      <c r="R472" s="4" t="str">
        <f>IF(Table1[[#This Row],[rating_count]]&gt;=10000,"High Volume",IF(Table1[[#This Row],[rating_count]]&gt;=1000,"Medium Volume","Low Volume"))</f>
        <v>High Volume</v>
      </c>
      <c r="S472" s="4" t="str">
        <f t="shared" si="47"/>
        <v>Yes</v>
      </c>
      <c r="T472" t="s">
        <v>181</v>
      </c>
      <c r="U472" t="s">
        <v>30</v>
      </c>
      <c r="V472" t="s">
        <v>31</v>
      </c>
      <c r="W472" t="s">
        <v>32</v>
      </c>
      <c r="X472" t="s">
        <v>33</v>
      </c>
      <c r="Y472" t="s">
        <v>34</v>
      </c>
      <c r="Z472" t="s">
        <v>3954</v>
      </c>
      <c r="AA472" t="s">
        <v>3955</v>
      </c>
    </row>
    <row r="473" spans="1:27" x14ac:dyDescent="0.3">
      <c r="A473" t="s">
        <v>3956</v>
      </c>
      <c r="B473" t="s">
        <v>3957</v>
      </c>
      <c r="C473" t="str">
        <f t="shared" si="42"/>
        <v>SWAPKART</v>
      </c>
      <c r="D473" t="s">
        <v>3958</v>
      </c>
      <c r="E473" t="str">
        <f>IFERROR(LEFT(Table1[[#This Row],[category]],FIND("|",Table1[[#This Row],[category]])-1),Table1[[#This Row],[category]])</f>
        <v>Electronics</v>
      </c>
      <c r="F473" t="str">
        <f>IFERROR(MID(Table1[[#This Row],[category]],FIND("|",Table1[[#This Row],[category]])+1,50),"N/A")</f>
        <v>Mobiles&amp;Accessories|MobileAccessories|Mounts|Bedst</v>
      </c>
      <c r="G473" s="5">
        <v>251</v>
      </c>
      <c r="H473" s="5" t="str">
        <f t="shared" si="43"/>
        <v>Economy (201-500)</v>
      </c>
      <c r="I473" s="5">
        <v>999</v>
      </c>
      <c r="J473" s="5">
        <f>Table1[[#This Row],[actual_price]]-Table1[[#This Row],[discounted_price]]</f>
        <v>748</v>
      </c>
      <c r="K473" s="12">
        <f t="shared" si="44"/>
        <v>0.74874874874874875</v>
      </c>
      <c r="L473" s="13">
        <v>0.75</v>
      </c>
      <c r="M473" s="1" t="str">
        <f t="shared" si="45"/>
        <v>Very High (70-100%)</v>
      </c>
      <c r="N473">
        <v>3.7</v>
      </c>
      <c r="O473" t="str">
        <f>IF(Table1[[#This Row],[rating]]&gt;=4.5,"Excellent",IF(Table1[[#This Row],[rating]]&gt;=4,"Good",IF(Table1[[#This Row],[rating]]&gt;=3.5,"Average","Below Average")))</f>
        <v>Average</v>
      </c>
      <c r="P473" t="str">
        <f t="shared" si="46"/>
        <v>⭐⭐⭐ Average</v>
      </c>
      <c r="Q473" s="2">
        <v>3234</v>
      </c>
      <c r="R473" s="4" t="str">
        <f>IF(Table1[[#This Row],[rating_count]]&gt;=10000,"High Volume",IF(Table1[[#This Row],[rating_count]]&gt;=1000,"Medium Volume","Low Volume"))</f>
        <v>Medium Volume</v>
      </c>
      <c r="S473" s="4" t="str">
        <f t="shared" si="47"/>
        <v>Yes</v>
      </c>
      <c r="T473" t="s">
        <v>3959</v>
      </c>
      <c r="U473" t="s">
        <v>3960</v>
      </c>
      <c r="V473" t="s">
        <v>3961</v>
      </c>
      <c r="W473" t="s">
        <v>3962</v>
      </c>
      <c r="X473" t="s">
        <v>3963</v>
      </c>
      <c r="Y473" t="s">
        <v>3964</v>
      </c>
      <c r="Z473" t="s">
        <v>3965</v>
      </c>
      <c r="AA473" t="s">
        <v>3966</v>
      </c>
    </row>
    <row r="474" spans="1:27" x14ac:dyDescent="0.3">
      <c r="A474" t="s">
        <v>184</v>
      </c>
      <c r="B474" t="s">
        <v>185</v>
      </c>
      <c r="C474" t="str">
        <f t="shared" si="42"/>
        <v>boAt</v>
      </c>
      <c r="D474" t="s">
        <v>18</v>
      </c>
      <c r="E474" t="str">
        <f>IFERROR(LEFT(Table1[[#This Row],[category]],FIND("|",Table1[[#This Row],[category]])-1),Table1[[#This Row],[category]])</f>
        <v>Computers&amp;Accessories</v>
      </c>
      <c r="F474" t="str">
        <f>IFERROR(MID(Table1[[#This Row],[category]],FIND("|",Table1[[#This Row],[category]])+1,50),"N/A")</f>
        <v>Accessories&amp;Peripherals|Cables&amp;Accessories|Cables|</v>
      </c>
      <c r="G474" s="5">
        <v>199</v>
      </c>
      <c r="H474" s="5" t="str">
        <f t="shared" si="43"/>
        <v>Budget (≤200)</v>
      </c>
      <c r="I474" s="5">
        <v>499</v>
      </c>
      <c r="J474" s="5">
        <f>Table1[[#This Row],[actual_price]]-Table1[[#This Row],[discounted_price]]</f>
        <v>300</v>
      </c>
      <c r="K474" s="12">
        <f t="shared" si="44"/>
        <v>0.60120240480961928</v>
      </c>
      <c r="L474" s="13">
        <v>0.6</v>
      </c>
      <c r="M474" s="1" t="str">
        <f t="shared" si="45"/>
        <v>High (50-69%)</v>
      </c>
      <c r="N474">
        <v>4.0999999999999996</v>
      </c>
      <c r="O474" t="str">
        <f>IF(Table1[[#This Row],[rating]]&gt;=4.5,"Excellent",IF(Table1[[#This Row],[rating]]&gt;=4,"Good",IF(Table1[[#This Row],[rating]]&gt;=3.5,"Average","Below Average")))</f>
        <v>Good</v>
      </c>
      <c r="P474" t="str">
        <f t="shared" si="46"/>
        <v>⭐⭐⭐⭐ Good</v>
      </c>
      <c r="Q474" s="2">
        <v>13045</v>
      </c>
      <c r="R474" s="4" t="str">
        <f>IF(Table1[[#This Row],[rating_count]]&gt;=10000,"High Volume",IF(Table1[[#This Row],[rating_count]]&gt;=1000,"Medium Volume","Low Volume"))</f>
        <v>High Volume</v>
      </c>
      <c r="S474" s="4" t="str">
        <f t="shared" si="47"/>
        <v>Yes</v>
      </c>
      <c r="T474" t="s">
        <v>186</v>
      </c>
      <c r="U474" t="s">
        <v>3967</v>
      </c>
      <c r="V474" t="s">
        <v>3968</v>
      </c>
      <c r="W474" t="s">
        <v>3969</v>
      </c>
      <c r="X474" t="s">
        <v>3970</v>
      </c>
      <c r="Y474" t="s">
        <v>3971</v>
      </c>
      <c r="Z474" t="s">
        <v>3972</v>
      </c>
      <c r="AA474" t="s">
        <v>3973</v>
      </c>
    </row>
    <row r="475" spans="1:27" x14ac:dyDescent="0.3">
      <c r="A475" t="s">
        <v>3974</v>
      </c>
      <c r="B475" t="s">
        <v>3975</v>
      </c>
      <c r="C475" t="str">
        <f t="shared" si="42"/>
        <v>Redmi</v>
      </c>
      <c r="D475" t="s">
        <v>3003</v>
      </c>
      <c r="E475" t="str">
        <f>IFERROR(LEFT(Table1[[#This Row],[category]],FIND("|",Table1[[#This Row],[category]])-1),Table1[[#This Row],[category]])</f>
        <v>Electronics</v>
      </c>
      <c r="F475" t="str">
        <f>IFERROR(MID(Table1[[#This Row],[category]],FIND("|",Table1[[#This Row],[category]])+1,50),"N/A")</f>
        <v>Mobiles&amp;Accessories|Smartphones&amp;BasicMobiles|Smart</v>
      </c>
      <c r="G475" s="5">
        <v>6499</v>
      </c>
      <c r="H475" s="5" t="str">
        <f t="shared" si="43"/>
        <v>Premium (&gt;2000)</v>
      </c>
      <c r="I475" s="5">
        <v>7999</v>
      </c>
      <c r="J475" s="5">
        <f>Table1[[#This Row],[actual_price]]-Table1[[#This Row],[discounted_price]]</f>
        <v>1500</v>
      </c>
      <c r="K475" s="12">
        <f t="shared" si="44"/>
        <v>0.18752344043005376</v>
      </c>
      <c r="L475" s="13">
        <v>0.19</v>
      </c>
      <c r="M475" s="1" t="str">
        <f t="shared" si="45"/>
        <v>Minimal (0-24%)</v>
      </c>
      <c r="N475">
        <v>4.0999999999999996</v>
      </c>
      <c r="O475" t="str">
        <f>IF(Table1[[#This Row],[rating]]&gt;=4.5,"Excellent",IF(Table1[[#This Row],[rating]]&gt;=4,"Good",IF(Table1[[#This Row],[rating]]&gt;=3.5,"Average","Below Average")))</f>
        <v>Good</v>
      </c>
      <c r="P475" t="str">
        <f t="shared" si="46"/>
        <v>⭐⭐⭐⭐ Good</v>
      </c>
      <c r="Q475" s="2">
        <v>313832</v>
      </c>
      <c r="R475" s="4" t="str">
        <f>IF(Table1[[#This Row],[rating_count]]&gt;=10000,"High Volume",IF(Table1[[#This Row],[rating_count]]&gt;=1000,"Medium Volume","Low Volume"))</f>
        <v>High Volume</v>
      </c>
      <c r="S475" s="4" t="str">
        <f t="shared" si="47"/>
        <v>Yes</v>
      </c>
      <c r="T475" t="s">
        <v>3976</v>
      </c>
      <c r="U475" t="s">
        <v>3266</v>
      </c>
      <c r="V475" t="s">
        <v>3267</v>
      </c>
      <c r="W475" t="s">
        <v>3268</v>
      </c>
      <c r="X475" t="s">
        <v>3269</v>
      </c>
      <c r="Y475" t="s">
        <v>3270</v>
      </c>
      <c r="Z475" t="s">
        <v>3977</v>
      </c>
      <c r="AA475" t="s">
        <v>3978</v>
      </c>
    </row>
    <row r="476" spans="1:27" x14ac:dyDescent="0.3">
      <c r="A476" t="s">
        <v>3979</v>
      </c>
      <c r="B476" t="s">
        <v>3980</v>
      </c>
      <c r="C476" t="str">
        <f t="shared" si="42"/>
        <v>Fire-Boltt</v>
      </c>
      <c r="D476" t="s">
        <v>2961</v>
      </c>
      <c r="E476" t="str">
        <f>IFERROR(LEFT(Table1[[#This Row],[category]],FIND("|",Table1[[#This Row],[category]])-1),Table1[[#This Row],[category]])</f>
        <v>Electronics</v>
      </c>
      <c r="F476" t="str">
        <f>IFERROR(MID(Table1[[#This Row],[category]],FIND("|",Table1[[#This Row],[category]])+1,50),"N/A")</f>
        <v>WearableTechnology|SmartWatches</v>
      </c>
      <c r="G476" s="5">
        <v>2999</v>
      </c>
      <c r="H476" s="5" t="str">
        <f t="shared" si="43"/>
        <v>Premium (&gt;2000)</v>
      </c>
      <c r="I476" s="5">
        <v>9999</v>
      </c>
      <c r="J476" s="5">
        <f>Table1[[#This Row],[actual_price]]-Table1[[#This Row],[discounted_price]]</f>
        <v>7000</v>
      </c>
      <c r="K476" s="12">
        <f t="shared" si="44"/>
        <v>0.7000700070007001</v>
      </c>
      <c r="L476" s="13">
        <v>0.7</v>
      </c>
      <c r="M476" s="1" t="str">
        <f t="shared" si="45"/>
        <v>Very High (70-100%)</v>
      </c>
      <c r="N476">
        <v>4.2</v>
      </c>
      <c r="O476" t="str">
        <f>IF(Table1[[#This Row],[rating]]&gt;=4.5,"Excellent",IF(Table1[[#This Row],[rating]]&gt;=4,"Good",IF(Table1[[#This Row],[rating]]&gt;=3.5,"Average","Below Average")))</f>
        <v>Good</v>
      </c>
      <c r="P476" t="str">
        <f t="shared" si="46"/>
        <v>⭐⭐⭐⭐ Good</v>
      </c>
      <c r="Q476" s="2">
        <v>20879</v>
      </c>
      <c r="R476" s="4" t="str">
        <f>IF(Table1[[#This Row],[rating_count]]&gt;=10000,"High Volume",IF(Table1[[#This Row],[rating_count]]&gt;=1000,"Medium Volume","Low Volume"))</f>
        <v>High Volume</v>
      </c>
      <c r="S476" s="4" t="str">
        <f t="shared" si="47"/>
        <v>Yes</v>
      </c>
      <c r="T476" t="s">
        <v>3981</v>
      </c>
      <c r="U476" t="s">
        <v>3982</v>
      </c>
      <c r="V476" t="s">
        <v>3983</v>
      </c>
      <c r="W476" t="s">
        <v>3984</v>
      </c>
      <c r="X476" t="s">
        <v>3985</v>
      </c>
      <c r="Y476" t="s">
        <v>3986</v>
      </c>
      <c r="Z476" t="s">
        <v>3987</v>
      </c>
      <c r="AA476" t="s">
        <v>3988</v>
      </c>
    </row>
    <row r="477" spans="1:27" x14ac:dyDescent="0.3">
      <c r="A477" t="s">
        <v>3989</v>
      </c>
      <c r="B477" t="s">
        <v>3990</v>
      </c>
      <c r="C477" t="str">
        <f t="shared" si="42"/>
        <v>Amozo</v>
      </c>
      <c r="D477" t="s">
        <v>3991</v>
      </c>
      <c r="E477" t="str">
        <f>IFERROR(LEFT(Table1[[#This Row],[category]],FIND("|",Table1[[#This Row],[category]])-1),Table1[[#This Row],[category]])</f>
        <v>Electronics</v>
      </c>
      <c r="F477" t="str">
        <f>IFERROR(MID(Table1[[#This Row],[category]],FIND("|",Table1[[#This Row],[category]])+1,50),"N/A")</f>
        <v>Mobiles&amp;Accessories|MobileAccessories|Cases&amp;Covers</v>
      </c>
      <c r="G477" s="5">
        <v>279</v>
      </c>
      <c r="H477" s="5" t="str">
        <f t="shared" si="43"/>
        <v>Economy (201-500)</v>
      </c>
      <c r="I477" s="5">
        <v>1499</v>
      </c>
      <c r="J477" s="5">
        <f>Table1[[#This Row],[actual_price]]-Table1[[#This Row],[discounted_price]]</f>
        <v>1220</v>
      </c>
      <c r="K477" s="12">
        <f t="shared" si="44"/>
        <v>0.81387591727818542</v>
      </c>
      <c r="L477" s="13">
        <v>0.81</v>
      </c>
      <c r="M477" s="1" t="str">
        <f t="shared" si="45"/>
        <v>Very High (70-100%)</v>
      </c>
      <c r="N477">
        <v>4.2</v>
      </c>
      <c r="O477" t="str">
        <f>IF(Table1[[#This Row],[rating]]&gt;=4.5,"Excellent",IF(Table1[[#This Row],[rating]]&gt;=4,"Good",IF(Table1[[#This Row],[rating]]&gt;=3.5,"Average","Below Average")))</f>
        <v>Good</v>
      </c>
      <c r="P477" t="str">
        <f t="shared" si="46"/>
        <v>⭐⭐⭐⭐ Good</v>
      </c>
      <c r="Q477" s="2">
        <v>2646</v>
      </c>
      <c r="R477" s="4" t="str">
        <f>IF(Table1[[#This Row],[rating_count]]&gt;=10000,"High Volume",IF(Table1[[#This Row],[rating_count]]&gt;=1000,"Medium Volume","Low Volume"))</f>
        <v>Medium Volume</v>
      </c>
      <c r="S477" s="4" t="str">
        <f t="shared" si="47"/>
        <v>Yes</v>
      </c>
      <c r="T477" t="s">
        <v>3992</v>
      </c>
      <c r="U477" t="s">
        <v>3993</v>
      </c>
      <c r="V477" t="s">
        <v>3994</v>
      </c>
      <c r="W477" t="s">
        <v>3995</v>
      </c>
      <c r="X477" t="s">
        <v>3996</v>
      </c>
      <c r="Y477" t="s">
        <v>3997</v>
      </c>
      <c r="Z477" t="s">
        <v>3998</v>
      </c>
      <c r="AA477" t="s">
        <v>3999</v>
      </c>
    </row>
    <row r="478" spans="1:27" x14ac:dyDescent="0.3">
      <c r="A478" t="s">
        <v>4000</v>
      </c>
      <c r="B478" t="s">
        <v>4001</v>
      </c>
      <c r="C478" t="str">
        <f t="shared" si="42"/>
        <v>ELV</v>
      </c>
      <c r="D478" t="s">
        <v>3509</v>
      </c>
      <c r="E478" t="str">
        <f>IFERROR(LEFT(Table1[[#This Row],[category]],FIND("|",Table1[[#This Row],[category]])-1),Table1[[#This Row],[category]])</f>
        <v>Electronics</v>
      </c>
      <c r="F478" t="str">
        <f>IFERROR(MID(Table1[[#This Row],[category]],FIND("|",Table1[[#This Row],[category]])+1,50),"N/A")</f>
        <v>Mobiles&amp;Accessories|MobileAccessories|Stands</v>
      </c>
      <c r="G478" s="5">
        <v>269</v>
      </c>
      <c r="H478" s="5" t="str">
        <f t="shared" si="43"/>
        <v>Economy (201-500)</v>
      </c>
      <c r="I478" s="5">
        <v>1499</v>
      </c>
      <c r="J478" s="5">
        <f>Table1[[#This Row],[actual_price]]-Table1[[#This Row],[discounted_price]]</f>
        <v>1230</v>
      </c>
      <c r="K478" s="12">
        <f t="shared" si="44"/>
        <v>0.82054703135423612</v>
      </c>
      <c r="L478" s="13">
        <v>0.82</v>
      </c>
      <c r="M478" s="1" t="str">
        <f t="shared" si="45"/>
        <v>Very High (70-100%)</v>
      </c>
      <c r="N478">
        <v>4.5</v>
      </c>
      <c r="O478" t="str">
        <f>IF(Table1[[#This Row],[rating]]&gt;=4.5,"Excellent",IF(Table1[[#This Row],[rating]]&gt;=4,"Good",IF(Table1[[#This Row],[rating]]&gt;=3.5,"Average","Below Average")))</f>
        <v>Excellent</v>
      </c>
      <c r="P478" t="str">
        <f t="shared" si="46"/>
        <v>⭐⭐⭐⭐⭐ Excellent</v>
      </c>
      <c r="Q478" s="2">
        <v>28978</v>
      </c>
      <c r="R478" s="4" t="str">
        <f>IF(Table1[[#This Row],[rating_count]]&gt;=10000,"High Volume",IF(Table1[[#This Row],[rating_count]]&gt;=1000,"Medium Volume","Low Volume"))</f>
        <v>High Volume</v>
      </c>
      <c r="S478" s="4" t="str">
        <f t="shared" si="47"/>
        <v>Yes</v>
      </c>
      <c r="T478" t="s">
        <v>4002</v>
      </c>
      <c r="U478" t="s">
        <v>4003</v>
      </c>
      <c r="V478" t="s">
        <v>4004</v>
      </c>
      <c r="W478" t="s">
        <v>4005</v>
      </c>
      <c r="X478" t="s">
        <v>4006</v>
      </c>
      <c r="Y478" t="s">
        <v>4007</v>
      </c>
      <c r="Z478" t="s">
        <v>4008</v>
      </c>
      <c r="AA478" t="s">
        <v>4009</v>
      </c>
    </row>
    <row r="479" spans="1:27" x14ac:dyDescent="0.3">
      <c r="A479" t="s">
        <v>4010</v>
      </c>
      <c r="B479" t="s">
        <v>4011</v>
      </c>
      <c r="C479" t="str">
        <f t="shared" si="42"/>
        <v>Tecno</v>
      </c>
      <c r="D479" t="s">
        <v>3003</v>
      </c>
      <c r="E479" t="str">
        <f>IFERROR(LEFT(Table1[[#This Row],[category]],FIND("|",Table1[[#This Row],[category]])-1),Table1[[#This Row],[category]])</f>
        <v>Electronics</v>
      </c>
      <c r="F479" t="str">
        <f>IFERROR(MID(Table1[[#This Row],[category]],FIND("|",Table1[[#This Row],[category]])+1,50),"N/A")</f>
        <v>Mobiles&amp;Accessories|Smartphones&amp;BasicMobiles|Smart</v>
      </c>
      <c r="G479" s="5">
        <v>8999</v>
      </c>
      <c r="H479" s="5" t="str">
        <f t="shared" si="43"/>
        <v>Premium (&gt;2000)</v>
      </c>
      <c r="I479" s="5">
        <v>13499</v>
      </c>
      <c r="J479" s="5">
        <f>Table1[[#This Row],[actual_price]]-Table1[[#This Row],[discounted_price]]</f>
        <v>4500</v>
      </c>
      <c r="K479" s="12">
        <f t="shared" si="44"/>
        <v>0.33335802652048302</v>
      </c>
      <c r="L479" s="13">
        <v>0.33</v>
      </c>
      <c r="M479" s="1" t="str">
        <f t="shared" si="45"/>
        <v>Moderate (25-49%)</v>
      </c>
      <c r="N479">
        <v>3.8</v>
      </c>
      <c r="O479" t="str">
        <f>IF(Table1[[#This Row],[rating]]&gt;=4.5,"Excellent",IF(Table1[[#This Row],[rating]]&gt;=4,"Good",IF(Table1[[#This Row],[rating]]&gt;=3.5,"Average","Below Average")))</f>
        <v>Average</v>
      </c>
      <c r="P479" t="str">
        <f t="shared" si="46"/>
        <v>⭐⭐⭐ Average</v>
      </c>
      <c r="Q479" s="2">
        <v>3145</v>
      </c>
      <c r="R479" s="4" t="str">
        <f>IF(Table1[[#This Row],[rating_count]]&gt;=10000,"High Volume",IF(Table1[[#This Row],[rating_count]]&gt;=1000,"Medium Volume","Low Volume"))</f>
        <v>Medium Volume</v>
      </c>
      <c r="S479" s="4" t="str">
        <f t="shared" si="47"/>
        <v>Yes</v>
      </c>
      <c r="T479" t="s">
        <v>4012</v>
      </c>
      <c r="U479" t="s">
        <v>4013</v>
      </c>
      <c r="V479" t="s">
        <v>4014</v>
      </c>
      <c r="W479" t="s">
        <v>4015</v>
      </c>
      <c r="X479" t="s">
        <v>4016</v>
      </c>
      <c r="Y479" t="s">
        <v>4017</v>
      </c>
      <c r="Z479" t="s">
        <v>4018</v>
      </c>
      <c r="AA479" t="s">
        <v>4019</v>
      </c>
    </row>
    <row r="480" spans="1:27" x14ac:dyDescent="0.3">
      <c r="A480" t="s">
        <v>234</v>
      </c>
      <c r="B480" t="s">
        <v>235</v>
      </c>
      <c r="C480" t="str">
        <f t="shared" si="42"/>
        <v>Flix</v>
      </c>
      <c r="D480" t="s">
        <v>18</v>
      </c>
      <c r="E480" t="str">
        <f>IFERROR(LEFT(Table1[[#This Row],[category]],FIND("|",Table1[[#This Row],[category]])-1),Table1[[#This Row],[category]])</f>
        <v>Computers&amp;Accessories</v>
      </c>
      <c r="F480" t="str">
        <f>IFERROR(MID(Table1[[#This Row],[category]],FIND("|",Table1[[#This Row],[category]])+1,50),"N/A")</f>
        <v>Accessories&amp;Peripherals|Cables&amp;Accessories|Cables|</v>
      </c>
      <c r="G480" s="5">
        <v>59</v>
      </c>
      <c r="H480" s="5" t="str">
        <f t="shared" si="43"/>
        <v>Budget (≤200)</v>
      </c>
      <c r="I480" s="5">
        <v>199</v>
      </c>
      <c r="J480" s="5">
        <f>Table1[[#This Row],[actual_price]]-Table1[[#This Row],[discounted_price]]</f>
        <v>140</v>
      </c>
      <c r="K480" s="12">
        <f t="shared" si="44"/>
        <v>0.70351758793969854</v>
      </c>
      <c r="L480" s="13">
        <v>0.7</v>
      </c>
      <c r="M480" s="1" t="str">
        <f t="shared" si="45"/>
        <v>Very High (70-100%)</v>
      </c>
      <c r="N480">
        <v>4</v>
      </c>
      <c r="O480" t="str">
        <f>IF(Table1[[#This Row],[rating]]&gt;=4.5,"Excellent",IF(Table1[[#This Row],[rating]]&gt;=4,"Good",IF(Table1[[#This Row],[rating]]&gt;=3.5,"Average","Below Average")))</f>
        <v>Good</v>
      </c>
      <c r="P480" t="str">
        <f t="shared" si="46"/>
        <v>⭐⭐⭐⭐ Good</v>
      </c>
      <c r="Q480" s="2">
        <v>9377</v>
      </c>
      <c r="R480" s="4" t="str">
        <f>IF(Table1[[#This Row],[rating_count]]&gt;=10000,"High Volume",IF(Table1[[#This Row],[rating_count]]&gt;=1000,"Medium Volume","Low Volume"))</f>
        <v>Medium Volume</v>
      </c>
      <c r="S480" s="4" t="str">
        <f t="shared" si="47"/>
        <v>Yes</v>
      </c>
      <c r="T480" t="s">
        <v>236</v>
      </c>
      <c r="U480" t="s">
        <v>237</v>
      </c>
      <c r="V480" t="s">
        <v>238</v>
      </c>
      <c r="W480" t="s">
        <v>239</v>
      </c>
      <c r="X480" t="s">
        <v>240</v>
      </c>
      <c r="Y480" t="s">
        <v>241</v>
      </c>
      <c r="Z480" t="s">
        <v>4020</v>
      </c>
      <c r="AA480" t="s">
        <v>4021</v>
      </c>
    </row>
    <row r="481" spans="1:27" x14ac:dyDescent="0.3">
      <c r="A481" t="s">
        <v>4022</v>
      </c>
      <c r="B481" t="s">
        <v>4023</v>
      </c>
      <c r="C481" t="str">
        <f t="shared" si="42"/>
        <v>JBL</v>
      </c>
      <c r="D481" t="s">
        <v>3079</v>
      </c>
      <c r="E481" t="str">
        <f>IFERROR(LEFT(Table1[[#This Row],[category]],FIND("|",Table1[[#This Row],[category]])-1),Table1[[#This Row],[category]])</f>
        <v>Electronics</v>
      </c>
      <c r="F481" t="str">
        <f>IFERROR(MID(Table1[[#This Row],[category]],FIND("|",Table1[[#This Row],[category]])+1,50),"N/A")</f>
        <v>Headphones,Earbuds&amp;Accessories|Headphones|In-Ear</v>
      </c>
      <c r="G481" s="5">
        <v>599</v>
      </c>
      <c r="H481" s="5" t="str">
        <f t="shared" si="43"/>
        <v>Mid-Range (501-2000)</v>
      </c>
      <c r="I481" s="5">
        <v>1299</v>
      </c>
      <c r="J481" s="5">
        <f>Table1[[#This Row],[actual_price]]-Table1[[#This Row],[discounted_price]]</f>
        <v>700</v>
      </c>
      <c r="K481" s="12">
        <f t="shared" si="44"/>
        <v>0.53887605850654352</v>
      </c>
      <c r="L481" s="13">
        <v>0.54</v>
      </c>
      <c r="M481" s="1" t="str">
        <f t="shared" si="45"/>
        <v>High (50-69%)</v>
      </c>
      <c r="N481">
        <v>4.0999999999999996</v>
      </c>
      <c r="O481" t="str">
        <f>IF(Table1[[#This Row],[rating]]&gt;=4.5,"Excellent",IF(Table1[[#This Row],[rating]]&gt;=4,"Good",IF(Table1[[#This Row],[rating]]&gt;=3.5,"Average","Below Average")))</f>
        <v>Good</v>
      </c>
      <c r="P481" t="str">
        <f t="shared" si="46"/>
        <v>⭐⭐⭐⭐ Good</v>
      </c>
      <c r="Q481" s="2">
        <v>192589</v>
      </c>
      <c r="R481" s="4" t="str">
        <f>IF(Table1[[#This Row],[rating_count]]&gt;=10000,"High Volume",IF(Table1[[#This Row],[rating_count]]&gt;=1000,"Medium Volume","Low Volume"))</f>
        <v>High Volume</v>
      </c>
      <c r="S481" s="4" t="str">
        <f t="shared" si="47"/>
        <v>Yes</v>
      </c>
      <c r="T481" t="s">
        <v>4024</v>
      </c>
      <c r="U481" t="s">
        <v>3081</v>
      </c>
      <c r="V481" t="s">
        <v>3082</v>
      </c>
      <c r="W481" t="s">
        <v>3083</v>
      </c>
      <c r="X481" t="s">
        <v>3084</v>
      </c>
      <c r="Y481" t="s">
        <v>3085</v>
      </c>
      <c r="Z481" t="s">
        <v>4025</v>
      </c>
      <c r="AA481" t="s">
        <v>4026</v>
      </c>
    </row>
    <row r="482" spans="1:27" x14ac:dyDescent="0.3">
      <c r="A482" t="s">
        <v>4027</v>
      </c>
      <c r="B482" t="s">
        <v>4028</v>
      </c>
      <c r="C482" t="str">
        <f t="shared" si="42"/>
        <v>Tukzer</v>
      </c>
      <c r="D482" t="s">
        <v>3883</v>
      </c>
      <c r="E482" t="str">
        <f>IFERROR(LEFT(Table1[[#This Row],[category]],FIND("|",Table1[[#This Row],[category]])-1),Table1[[#This Row],[category]])</f>
        <v>Electronics</v>
      </c>
      <c r="F482" t="str">
        <f>IFERROR(MID(Table1[[#This Row],[category]],FIND("|",Table1[[#This Row],[category]])+1,50),"N/A")</f>
        <v>Mobiles&amp;Accessories|MobileAccessories|StylusPens</v>
      </c>
      <c r="G482" s="5">
        <v>349</v>
      </c>
      <c r="H482" s="5" t="str">
        <f t="shared" si="43"/>
        <v>Economy (201-500)</v>
      </c>
      <c r="I482" s="5">
        <v>999</v>
      </c>
      <c r="J482" s="5">
        <f>Table1[[#This Row],[actual_price]]-Table1[[#This Row],[discounted_price]]</f>
        <v>650</v>
      </c>
      <c r="K482" s="12">
        <f t="shared" si="44"/>
        <v>0.65065065065065064</v>
      </c>
      <c r="L482" s="13">
        <v>0.65</v>
      </c>
      <c r="M482" s="1" t="str">
        <f t="shared" si="45"/>
        <v>High (50-69%)</v>
      </c>
      <c r="N482">
        <v>3.8</v>
      </c>
      <c r="O482" t="str">
        <f>IF(Table1[[#This Row],[rating]]&gt;=4.5,"Excellent",IF(Table1[[#This Row],[rating]]&gt;=4,"Good",IF(Table1[[#This Row],[rating]]&gt;=3.5,"Average","Below Average")))</f>
        <v>Average</v>
      </c>
      <c r="P482" t="str">
        <f t="shared" si="46"/>
        <v>⭐⭐⭐ Average</v>
      </c>
      <c r="Q482" s="2">
        <v>16557</v>
      </c>
      <c r="R482" s="4" t="str">
        <f>IF(Table1[[#This Row],[rating_count]]&gt;=10000,"High Volume",IF(Table1[[#This Row],[rating_count]]&gt;=1000,"Medium Volume","Low Volume"))</f>
        <v>High Volume</v>
      </c>
      <c r="S482" s="4" t="str">
        <f t="shared" si="47"/>
        <v>Yes</v>
      </c>
      <c r="T482" t="s">
        <v>4029</v>
      </c>
      <c r="U482" t="s">
        <v>4030</v>
      </c>
      <c r="V482" t="s">
        <v>4031</v>
      </c>
      <c r="W482" t="s">
        <v>4032</v>
      </c>
      <c r="X482" t="s">
        <v>4033</v>
      </c>
      <c r="Y482" t="s">
        <v>4034</v>
      </c>
      <c r="Z482" t="s">
        <v>4035</v>
      </c>
      <c r="AA482" t="s">
        <v>4036</v>
      </c>
    </row>
    <row r="483" spans="1:27" x14ac:dyDescent="0.3">
      <c r="A483" t="s">
        <v>4037</v>
      </c>
      <c r="B483" t="s">
        <v>3476</v>
      </c>
      <c r="C483" t="str">
        <f t="shared" si="42"/>
        <v>Samsung</v>
      </c>
      <c r="D483" t="s">
        <v>3003</v>
      </c>
      <c r="E483" t="str">
        <f>IFERROR(LEFT(Table1[[#This Row],[category]],FIND("|",Table1[[#This Row],[category]])-1),Table1[[#This Row],[category]])</f>
        <v>Electronics</v>
      </c>
      <c r="F483" t="str">
        <f>IFERROR(MID(Table1[[#This Row],[category]],FIND("|",Table1[[#This Row],[category]])+1,50),"N/A")</f>
        <v>Mobiles&amp;Accessories|Smartphones&amp;BasicMobiles|Smart</v>
      </c>
      <c r="G483" s="5">
        <v>13999</v>
      </c>
      <c r="H483" s="5" t="str">
        <f t="shared" si="43"/>
        <v>Premium (&gt;2000)</v>
      </c>
      <c r="I483" s="5">
        <v>19499</v>
      </c>
      <c r="J483" s="5">
        <f>Table1[[#This Row],[actual_price]]-Table1[[#This Row],[discounted_price]]</f>
        <v>5500</v>
      </c>
      <c r="K483" s="12">
        <f t="shared" si="44"/>
        <v>0.28206574696138265</v>
      </c>
      <c r="L483" s="13">
        <v>0.28000000000000003</v>
      </c>
      <c r="M483" s="1" t="str">
        <f t="shared" si="45"/>
        <v>Moderate (25-49%)</v>
      </c>
      <c r="N483">
        <v>4.0999999999999996</v>
      </c>
      <c r="O483" t="str">
        <f>IF(Table1[[#This Row],[rating]]&gt;=4.5,"Excellent",IF(Table1[[#This Row],[rating]]&gt;=4,"Good",IF(Table1[[#This Row],[rating]]&gt;=3.5,"Average","Below Average")))</f>
        <v>Good</v>
      </c>
      <c r="P483" t="str">
        <f t="shared" si="46"/>
        <v>⭐⭐⭐⭐ Good</v>
      </c>
      <c r="Q483" s="2">
        <v>18998</v>
      </c>
      <c r="R483" s="4" t="str">
        <f>IF(Table1[[#This Row],[rating_count]]&gt;=10000,"High Volume",IF(Table1[[#This Row],[rating_count]]&gt;=1000,"Medium Volume","Low Volume"))</f>
        <v>High Volume</v>
      </c>
      <c r="S483" s="4" t="str">
        <f t="shared" si="47"/>
        <v>Yes</v>
      </c>
      <c r="T483" t="s">
        <v>3477</v>
      </c>
      <c r="U483" t="s">
        <v>3222</v>
      </c>
      <c r="V483" t="s">
        <v>3223</v>
      </c>
      <c r="W483" t="s">
        <v>3224</v>
      </c>
      <c r="X483" t="s">
        <v>3225</v>
      </c>
      <c r="Y483" t="s">
        <v>3226</v>
      </c>
      <c r="Z483" t="s">
        <v>3478</v>
      </c>
      <c r="AA483" t="s">
        <v>4038</v>
      </c>
    </row>
    <row r="484" spans="1:27" x14ac:dyDescent="0.3">
      <c r="A484" t="s">
        <v>4039</v>
      </c>
      <c r="B484" t="s">
        <v>4040</v>
      </c>
      <c r="C484" t="str">
        <f t="shared" si="42"/>
        <v>Tukzer</v>
      </c>
      <c r="D484" t="s">
        <v>3883</v>
      </c>
      <c r="E484" t="str">
        <f>IFERROR(LEFT(Table1[[#This Row],[category]],FIND("|",Table1[[#This Row],[category]])-1),Table1[[#This Row],[category]])</f>
        <v>Electronics</v>
      </c>
      <c r="F484" t="str">
        <f>IFERROR(MID(Table1[[#This Row],[category]],FIND("|",Table1[[#This Row],[category]])+1,50),"N/A")</f>
        <v>Mobiles&amp;Accessories|MobileAccessories|StylusPens</v>
      </c>
      <c r="G484" s="5">
        <v>349</v>
      </c>
      <c r="H484" s="5" t="str">
        <f t="shared" si="43"/>
        <v>Economy (201-500)</v>
      </c>
      <c r="I484" s="5">
        <v>999</v>
      </c>
      <c r="J484" s="5">
        <f>Table1[[#This Row],[actual_price]]-Table1[[#This Row],[discounted_price]]</f>
        <v>650</v>
      </c>
      <c r="K484" s="12">
        <f t="shared" si="44"/>
        <v>0.65065065065065064</v>
      </c>
      <c r="L484" s="13">
        <v>0.65</v>
      </c>
      <c r="M484" s="1" t="str">
        <f t="shared" si="45"/>
        <v>High (50-69%)</v>
      </c>
      <c r="N484">
        <v>3.8</v>
      </c>
      <c r="O484" t="str">
        <f>IF(Table1[[#This Row],[rating]]&gt;=4.5,"Excellent",IF(Table1[[#This Row],[rating]]&gt;=4,"Good",IF(Table1[[#This Row],[rating]]&gt;=3.5,"Average","Below Average")))</f>
        <v>Average</v>
      </c>
      <c r="P484" t="str">
        <f t="shared" si="46"/>
        <v>⭐⭐⭐ Average</v>
      </c>
      <c r="Q484" s="2">
        <v>16557</v>
      </c>
      <c r="R484" s="4" t="str">
        <f>IF(Table1[[#This Row],[rating_count]]&gt;=10000,"High Volume",IF(Table1[[#This Row],[rating_count]]&gt;=1000,"Medium Volume","Low Volume"))</f>
        <v>High Volume</v>
      </c>
      <c r="S484" s="4" t="str">
        <f t="shared" si="47"/>
        <v>Yes</v>
      </c>
      <c r="T484" t="s">
        <v>4041</v>
      </c>
      <c r="U484" t="s">
        <v>4030</v>
      </c>
      <c r="V484" t="s">
        <v>4031</v>
      </c>
      <c r="W484" t="s">
        <v>4032</v>
      </c>
      <c r="X484" t="s">
        <v>4033</v>
      </c>
      <c r="Y484" t="s">
        <v>4034</v>
      </c>
      <c r="Z484" t="s">
        <v>4042</v>
      </c>
      <c r="AA484" t="s">
        <v>4043</v>
      </c>
    </row>
    <row r="485" spans="1:27" x14ac:dyDescent="0.3">
      <c r="A485" t="s">
        <v>4044</v>
      </c>
      <c r="B485" t="s">
        <v>4045</v>
      </c>
      <c r="C485" t="str">
        <f t="shared" si="42"/>
        <v>Mi</v>
      </c>
      <c r="D485" t="s">
        <v>3175</v>
      </c>
      <c r="E485" t="str">
        <f>IFERROR(LEFT(Table1[[#This Row],[category]],FIND("|",Table1[[#This Row],[category]])-1),Table1[[#This Row],[category]])</f>
        <v>Electronics</v>
      </c>
      <c r="F485" t="str">
        <f>IFERROR(MID(Table1[[#This Row],[category]],FIND("|",Table1[[#This Row],[category]])+1,50),"N/A")</f>
        <v>Mobiles&amp;Accessories|MobileAccessories|Chargers|Wal</v>
      </c>
      <c r="G485" s="5">
        <v>499</v>
      </c>
      <c r="H485" s="5" t="str">
        <f t="shared" si="43"/>
        <v>Economy (201-500)</v>
      </c>
      <c r="I485" s="5">
        <v>599</v>
      </c>
      <c r="J485" s="5">
        <f>Table1[[#This Row],[actual_price]]-Table1[[#This Row],[discounted_price]]</f>
        <v>100</v>
      </c>
      <c r="K485" s="12">
        <f t="shared" si="44"/>
        <v>0.1669449081803005</v>
      </c>
      <c r="L485" s="13">
        <v>0.17</v>
      </c>
      <c r="M485" s="1" t="str">
        <f t="shared" si="45"/>
        <v>Minimal (0-24%)</v>
      </c>
      <c r="N485">
        <v>4.2</v>
      </c>
      <c r="O485" t="str">
        <f>IF(Table1[[#This Row],[rating]]&gt;=4.5,"Excellent",IF(Table1[[#This Row],[rating]]&gt;=4,"Good",IF(Table1[[#This Row],[rating]]&gt;=3.5,"Average","Below Average")))</f>
        <v>Good</v>
      </c>
      <c r="P485" t="str">
        <f t="shared" si="46"/>
        <v>⭐⭐⭐⭐ Good</v>
      </c>
      <c r="Q485" s="2">
        <v>21916</v>
      </c>
      <c r="R485" s="4" t="str">
        <f>IF(Table1[[#This Row],[rating_count]]&gt;=10000,"High Volume",IF(Table1[[#This Row],[rating_count]]&gt;=1000,"Medium Volume","Low Volume"))</f>
        <v>High Volume</v>
      </c>
      <c r="S485" s="4" t="str">
        <f t="shared" si="47"/>
        <v>Yes</v>
      </c>
      <c r="T485" t="s">
        <v>4046</v>
      </c>
      <c r="U485" t="s">
        <v>4047</v>
      </c>
      <c r="V485" t="s">
        <v>4048</v>
      </c>
      <c r="W485" t="s">
        <v>4049</v>
      </c>
      <c r="X485" t="s">
        <v>4050</v>
      </c>
      <c r="Y485" t="s">
        <v>4051</v>
      </c>
      <c r="Z485" t="s">
        <v>4052</v>
      </c>
      <c r="AA485" t="s">
        <v>4053</v>
      </c>
    </row>
    <row r="486" spans="1:27" x14ac:dyDescent="0.3">
      <c r="A486" t="s">
        <v>4054</v>
      </c>
      <c r="B486" t="s">
        <v>3234</v>
      </c>
      <c r="C486" t="str">
        <f t="shared" si="42"/>
        <v>Fire-Boltt</v>
      </c>
      <c r="D486" t="s">
        <v>2961</v>
      </c>
      <c r="E486" t="str">
        <f>IFERROR(LEFT(Table1[[#This Row],[category]],FIND("|",Table1[[#This Row],[category]])-1),Table1[[#This Row],[category]])</f>
        <v>Electronics</v>
      </c>
      <c r="F486" t="str">
        <f>IFERROR(MID(Table1[[#This Row],[category]],FIND("|",Table1[[#This Row],[category]])+1,50),"N/A")</f>
        <v>WearableTechnology|SmartWatches</v>
      </c>
      <c r="G486" s="5">
        <v>2199</v>
      </c>
      <c r="H486" s="5" t="str">
        <f t="shared" si="43"/>
        <v>Premium (&gt;2000)</v>
      </c>
      <c r="I486" s="5">
        <v>9999</v>
      </c>
      <c r="J486" s="5">
        <f>Table1[[#This Row],[actual_price]]-Table1[[#This Row],[discounted_price]]</f>
        <v>7800</v>
      </c>
      <c r="K486" s="12">
        <f t="shared" si="44"/>
        <v>0.78007800780078007</v>
      </c>
      <c r="L486" s="13">
        <v>0.78</v>
      </c>
      <c r="M486" s="1" t="str">
        <f t="shared" si="45"/>
        <v>Very High (70-100%)</v>
      </c>
      <c r="N486">
        <v>4.2</v>
      </c>
      <c r="O486" t="str">
        <f>IF(Table1[[#This Row],[rating]]&gt;=4.5,"Excellent",IF(Table1[[#This Row],[rating]]&gt;=4,"Good",IF(Table1[[#This Row],[rating]]&gt;=3.5,"Average","Below Average")))</f>
        <v>Good</v>
      </c>
      <c r="P486" t="str">
        <f t="shared" si="46"/>
        <v>⭐⭐⭐⭐ Good</v>
      </c>
      <c r="Q486" s="2">
        <v>29472</v>
      </c>
      <c r="R486" s="4" t="str">
        <f>IF(Table1[[#This Row],[rating_count]]&gt;=10000,"High Volume",IF(Table1[[#This Row],[rating_count]]&gt;=1000,"Medium Volume","Low Volume"))</f>
        <v>High Volume</v>
      </c>
      <c r="S486" s="4" t="str">
        <f t="shared" si="47"/>
        <v>Yes</v>
      </c>
      <c r="T486" t="s">
        <v>4055</v>
      </c>
      <c r="U486" t="s">
        <v>3236</v>
      </c>
      <c r="V486" t="s">
        <v>3237</v>
      </c>
      <c r="W486" t="s">
        <v>3238</v>
      </c>
      <c r="X486" t="s">
        <v>3239</v>
      </c>
      <c r="Y486" t="s">
        <v>3240</v>
      </c>
      <c r="Z486" t="s">
        <v>4056</v>
      </c>
      <c r="AA486" t="s">
        <v>4057</v>
      </c>
    </row>
    <row r="487" spans="1:27" x14ac:dyDescent="0.3">
      <c r="A487" t="s">
        <v>4058</v>
      </c>
      <c r="B487" t="s">
        <v>4059</v>
      </c>
      <c r="C487" t="str">
        <f t="shared" si="42"/>
        <v>STRIFF</v>
      </c>
      <c r="D487" t="s">
        <v>3654</v>
      </c>
      <c r="E487" t="str">
        <f>IFERROR(LEFT(Table1[[#This Row],[category]],FIND("|",Table1[[#This Row],[category]])-1),Table1[[#This Row],[category]])</f>
        <v>Electronics</v>
      </c>
      <c r="F487" t="str">
        <f>IFERROR(MID(Table1[[#This Row],[category]],FIND("|",Table1[[#This Row],[category]])+1,50),"N/A")</f>
        <v>Mobiles&amp;Accessories|MobileAccessories|DÃ©cor</v>
      </c>
      <c r="G487" s="5">
        <v>95</v>
      </c>
      <c r="H487" s="5" t="str">
        <f t="shared" si="43"/>
        <v>Budget (≤200)</v>
      </c>
      <c r="I487" s="5">
        <v>499</v>
      </c>
      <c r="J487" s="5">
        <f>Table1[[#This Row],[actual_price]]-Table1[[#This Row],[discounted_price]]</f>
        <v>404</v>
      </c>
      <c r="K487" s="12">
        <f t="shared" si="44"/>
        <v>0.80961923847695394</v>
      </c>
      <c r="L487" s="13">
        <v>0.81</v>
      </c>
      <c r="M487" s="1" t="str">
        <f t="shared" si="45"/>
        <v>Very High (70-100%)</v>
      </c>
      <c r="N487">
        <v>4.2</v>
      </c>
      <c r="O487" t="str">
        <f>IF(Table1[[#This Row],[rating]]&gt;=4.5,"Excellent",IF(Table1[[#This Row],[rating]]&gt;=4,"Good",IF(Table1[[#This Row],[rating]]&gt;=3.5,"Average","Below Average")))</f>
        <v>Good</v>
      </c>
      <c r="P487" t="str">
        <f t="shared" si="46"/>
        <v>⭐⭐⭐⭐ Good</v>
      </c>
      <c r="Q487" s="2">
        <v>1949</v>
      </c>
      <c r="R487" s="4" t="str">
        <f>IF(Table1[[#This Row],[rating_count]]&gt;=10000,"High Volume",IF(Table1[[#This Row],[rating_count]]&gt;=1000,"Medium Volume","Low Volume"))</f>
        <v>Medium Volume</v>
      </c>
      <c r="S487" s="4" t="str">
        <f t="shared" si="47"/>
        <v>Yes</v>
      </c>
      <c r="T487" t="s">
        <v>4060</v>
      </c>
      <c r="U487" t="s">
        <v>4061</v>
      </c>
      <c r="V487" t="s">
        <v>4062</v>
      </c>
      <c r="W487" t="s">
        <v>4063</v>
      </c>
      <c r="X487" t="s">
        <v>4064</v>
      </c>
      <c r="Y487" t="s">
        <v>4065</v>
      </c>
      <c r="Z487" t="s">
        <v>4066</v>
      </c>
      <c r="AA487" t="s">
        <v>4067</v>
      </c>
    </row>
    <row r="488" spans="1:27" x14ac:dyDescent="0.3">
      <c r="A488" t="s">
        <v>4068</v>
      </c>
      <c r="B488" t="s">
        <v>4069</v>
      </c>
      <c r="C488" t="str">
        <f t="shared" si="42"/>
        <v>FLiX</v>
      </c>
      <c r="D488" t="s">
        <v>18</v>
      </c>
      <c r="E488" t="str">
        <f>IFERROR(LEFT(Table1[[#This Row],[category]],FIND("|",Table1[[#This Row],[category]])-1),Table1[[#This Row],[category]])</f>
        <v>Computers&amp;Accessories</v>
      </c>
      <c r="F488" t="str">
        <f>IFERROR(MID(Table1[[#This Row],[category]],FIND("|",Table1[[#This Row],[category]])+1,50),"N/A")</f>
        <v>Accessories&amp;Peripherals|Cables&amp;Accessories|Cables|</v>
      </c>
      <c r="G488" s="5">
        <v>139</v>
      </c>
      <c r="H488" s="5" t="str">
        <f t="shared" si="43"/>
        <v>Budget (≤200)</v>
      </c>
      <c r="I488" s="5">
        <v>249</v>
      </c>
      <c r="J488" s="5">
        <f>Table1[[#This Row],[actual_price]]-Table1[[#This Row],[discounted_price]]</f>
        <v>110</v>
      </c>
      <c r="K488" s="12">
        <f t="shared" si="44"/>
        <v>0.44176706827309237</v>
      </c>
      <c r="L488" s="13">
        <v>0.44</v>
      </c>
      <c r="M488" s="1" t="str">
        <f t="shared" si="45"/>
        <v>Moderate (25-49%)</v>
      </c>
      <c r="N488">
        <v>4</v>
      </c>
      <c r="O488" t="str">
        <f>IF(Table1[[#This Row],[rating]]&gt;=4.5,"Excellent",IF(Table1[[#This Row],[rating]]&gt;=4,"Good",IF(Table1[[#This Row],[rating]]&gt;=3.5,"Average","Below Average")))</f>
        <v>Good</v>
      </c>
      <c r="P488" t="str">
        <f t="shared" si="46"/>
        <v>⭐⭐⭐⭐ Good</v>
      </c>
      <c r="Q488" s="2">
        <v>9377</v>
      </c>
      <c r="R488" s="4" t="str">
        <f>IF(Table1[[#This Row],[rating_count]]&gt;=10000,"High Volume",IF(Table1[[#This Row],[rating_count]]&gt;=1000,"Medium Volume","Low Volume"))</f>
        <v>Medium Volume</v>
      </c>
      <c r="S488" s="4" t="str">
        <f t="shared" si="47"/>
        <v>Yes</v>
      </c>
      <c r="T488" t="s">
        <v>771</v>
      </c>
      <c r="U488" t="s">
        <v>237</v>
      </c>
      <c r="V488" t="s">
        <v>238</v>
      </c>
      <c r="W488" t="s">
        <v>239</v>
      </c>
      <c r="X488" t="s">
        <v>240</v>
      </c>
      <c r="Y488" t="s">
        <v>241</v>
      </c>
      <c r="Z488" t="s">
        <v>4070</v>
      </c>
      <c r="AA488" t="s">
        <v>4071</v>
      </c>
    </row>
    <row r="489" spans="1:27" x14ac:dyDescent="0.3">
      <c r="A489" t="s">
        <v>4072</v>
      </c>
      <c r="B489" t="s">
        <v>4073</v>
      </c>
      <c r="C489" t="str">
        <f t="shared" si="42"/>
        <v>Noise</v>
      </c>
      <c r="D489" t="s">
        <v>2961</v>
      </c>
      <c r="E489" t="str">
        <f>IFERROR(LEFT(Table1[[#This Row],[category]],FIND("|",Table1[[#This Row],[category]])-1),Table1[[#This Row],[category]])</f>
        <v>Electronics</v>
      </c>
      <c r="F489" t="str">
        <f>IFERROR(MID(Table1[[#This Row],[category]],FIND("|",Table1[[#This Row],[category]])+1,50),"N/A")</f>
        <v>WearableTechnology|SmartWatches</v>
      </c>
      <c r="G489" s="5">
        <v>4499</v>
      </c>
      <c r="H489" s="5" t="str">
        <f t="shared" si="43"/>
        <v>Premium (&gt;2000)</v>
      </c>
      <c r="I489" s="5">
        <v>7999</v>
      </c>
      <c r="J489" s="5">
        <f>Table1[[#This Row],[actual_price]]-Table1[[#This Row],[discounted_price]]</f>
        <v>3500</v>
      </c>
      <c r="K489" s="12">
        <f t="shared" si="44"/>
        <v>0.43755469433679212</v>
      </c>
      <c r="L489" s="13">
        <v>0.44</v>
      </c>
      <c r="M489" s="1" t="str">
        <f t="shared" si="45"/>
        <v>Moderate (25-49%)</v>
      </c>
      <c r="N489">
        <v>3.5</v>
      </c>
      <c r="O489" t="str">
        <f>IF(Table1[[#This Row],[rating]]&gt;=4.5,"Excellent",IF(Table1[[#This Row],[rating]]&gt;=4,"Good",IF(Table1[[#This Row],[rating]]&gt;=3.5,"Average","Below Average")))</f>
        <v>Average</v>
      </c>
      <c r="P489" t="str">
        <f t="shared" si="46"/>
        <v>⭐⭐ Below Avg</v>
      </c>
      <c r="Q489">
        <v>37</v>
      </c>
      <c r="R489" s="4" t="str">
        <f>IF(Table1[[#This Row],[rating_count]]&gt;=10000,"High Volume",IF(Table1[[#This Row],[rating_count]]&gt;=1000,"Medium Volume","Low Volume"))</f>
        <v>Low Volume</v>
      </c>
      <c r="S489" s="4" t="str">
        <f t="shared" si="47"/>
        <v>No</v>
      </c>
      <c r="T489" t="s">
        <v>4074</v>
      </c>
      <c r="U489" t="s">
        <v>4075</v>
      </c>
      <c r="V489" t="s">
        <v>4076</v>
      </c>
      <c r="W489" t="s">
        <v>4077</v>
      </c>
      <c r="X489" t="s">
        <v>4078</v>
      </c>
      <c r="Y489" t="s">
        <v>4079</v>
      </c>
      <c r="Z489" t="s">
        <v>4080</v>
      </c>
      <c r="AA489" t="s">
        <v>4081</v>
      </c>
    </row>
    <row r="490" spans="1:27" x14ac:dyDescent="0.3">
      <c r="A490" t="s">
        <v>4082</v>
      </c>
      <c r="B490" t="s">
        <v>4083</v>
      </c>
      <c r="C490" t="str">
        <f t="shared" si="42"/>
        <v>Elv</v>
      </c>
      <c r="D490" t="s">
        <v>3509</v>
      </c>
      <c r="E490" t="str">
        <f>IFERROR(LEFT(Table1[[#This Row],[category]],FIND("|",Table1[[#This Row],[category]])-1),Table1[[#This Row],[category]])</f>
        <v>Electronics</v>
      </c>
      <c r="F490" t="str">
        <f>IFERROR(MID(Table1[[#This Row],[category]],FIND("|",Table1[[#This Row],[category]])+1,50),"N/A")</f>
        <v>Mobiles&amp;Accessories|MobileAccessories|Stands</v>
      </c>
      <c r="G490" s="5">
        <v>89</v>
      </c>
      <c r="H490" s="5" t="str">
        <f t="shared" si="43"/>
        <v>Budget (≤200)</v>
      </c>
      <c r="I490" s="5">
        <v>599</v>
      </c>
      <c r="J490" s="5">
        <f>Table1[[#This Row],[actual_price]]-Table1[[#This Row],[discounted_price]]</f>
        <v>510</v>
      </c>
      <c r="K490" s="12">
        <f t="shared" si="44"/>
        <v>0.85141903171953259</v>
      </c>
      <c r="L490" s="13">
        <v>0.85</v>
      </c>
      <c r="M490" s="1" t="str">
        <f t="shared" si="45"/>
        <v>Very High (70-100%)</v>
      </c>
      <c r="N490">
        <v>4.3</v>
      </c>
      <c r="O490" t="str">
        <f>IF(Table1[[#This Row],[rating]]&gt;=4.5,"Excellent",IF(Table1[[#This Row],[rating]]&gt;=4,"Good",IF(Table1[[#This Row],[rating]]&gt;=3.5,"Average","Below Average")))</f>
        <v>Good</v>
      </c>
      <c r="P490" t="str">
        <f t="shared" si="46"/>
        <v>⭐⭐⭐⭐ Good</v>
      </c>
      <c r="Q490" s="2">
        <v>2351</v>
      </c>
      <c r="R490" s="4" t="str">
        <f>IF(Table1[[#This Row],[rating_count]]&gt;=10000,"High Volume",IF(Table1[[#This Row],[rating_count]]&gt;=1000,"Medium Volume","Low Volume"))</f>
        <v>Medium Volume</v>
      </c>
      <c r="S490" s="4" t="str">
        <f t="shared" si="47"/>
        <v>Yes</v>
      </c>
      <c r="T490" t="s">
        <v>4084</v>
      </c>
      <c r="U490" t="s">
        <v>4085</v>
      </c>
      <c r="V490" t="s">
        <v>4086</v>
      </c>
      <c r="W490" t="s">
        <v>4087</v>
      </c>
      <c r="X490" t="s">
        <v>4088</v>
      </c>
      <c r="Y490" t="s">
        <v>4089</v>
      </c>
      <c r="Z490" t="s">
        <v>4090</v>
      </c>
      <c r="AA490" t="s">
        <v>4091</v>
      </c>
    </row>
    <row r="491" spans="1:27" x14ac:dyDescent="0.3">
      <c r="A491" t="s">
        <v>4092</v>
      </c>
      <c r="B491" t="s">
        <v>4093</v>
      </c>
      <c r="C491" t="str">
        <f t="shared" si="42"/>
        <v>iQOO</v>
      </c>
      <c r="D491" t="s">
        <v>3003</v>
      </c>
      <c r="E491" t="str">
        <f>IFERROR(LEFT(Table1[[#This Row],[category]],FIND("|",Table1[[#This Row],[category]])-1),Table1[[#This Row],[category]])</f>
        <v>Electronics</v>
      </c>
      <c r="F491" t="str">
        <f>IFERROR(MID(Table1[[#This Row],[category]],FIND("|",Table1[[#This Row],[category]])+1,50),"N/A")</f>
        <v>Mobiles&amp;Accessories|Smartphones&amp;BasicMobiles|Smart</v>
      </c>
      <c r="G491" s="5">
        <v>15499</v>
      </c>
      <c r="H491" s="5" t="str">
        <f t="shared" si="43"/>
        <v>Premium (&gt;2000)</v>
      </c>
      <c r="I491" s="5">
        <v>20999</v>
      </c>
      <c r="J491" s="5">
        <f>Table1[[#This Row],[actual_price]]-Table1[[#This Row],[discounted_price]]</f>
        <v>5500</v>
      </c>
      <c r="K491" s="12">
        <f t="shared" si="44"/>
        <v>0.26191723415400736</v>
      </c>
      <c r="L491" s="13">
        <v>0.26</v>
      </c>
      <c r="M491" s="1" t="str">
        <f t="shared" si="45"/>
        <v>Moderate (25-49%)</v>
      </c>
      <c r="N491">
        <v>4.0999999999999996</v>
      </c>
      <c r="O491" t="str">
        <f>IF(Table1[[#This Row],[rating]]&gt;=4.5,"Excellent",IF(Table1[[#This Row],[rating]]&gt;=4,"Good",IF(Table1[[#This Row],[rating]]&gt;=3.5,"Average","Below Average")))</f>
        <v>Good</v>
      </c>
      <c r="P491" t="str">
        <f t="shared" si="46"/>
        <v>⭐⭐⭐⭐ Good</v>
      </c>
      <c r="Q491" s="2">
        <v>19253</v>
      </c>
      <c r="R491" s="4" t="str">
        <f>IF(Table1[[#This Row],[rating_count]]&gt;=10000,"High Volume",IF(Table1[[#This Row],[rating_count]]&gt;=1000,"Medium Volume","Low Volume"))</f>
        <v>High Volume</v>
      </c>
      <c r="S491" s="4" t="str">
        <f t="shared" si="47"/>
        <v>Yes</v>
      </c>
      <c r="T491" t="s">
        <v>3721</v>
      </c>
      <c r="U491" t="s">
        <v>3318</v>
      </c>
      <c r="V491" t="s">
        <v>3319</v>
      </c>
      <c r="W491" t="s">
        <v>3320</v>
      </c>
      <c r="X491" t="s">
        <v>3321</v>
      </c>
      <c r="Y491" t="s">
        <v>3322</v>
      </c>
      <c r="Z491" t="s">
        <v>3773</v>
      </c>
      <c r="AA491" t="s">
        <v>4094</v>
      </c>
    </row>
    <row r="492" spans="1:27" x14ac:dyDescent="0.3">
      <c r="A492" t="s">
        <v>4095</v>
      </c>
      <c r="B492" t="s">
        <v>4096</v>
      </c>
      <c r="C492" t="str">
        <f t="shared" si="42"/>
        <v>Redmi</v>
      </c>
      <c r="D492" t="s">
        <v>3003</v>
      </c>
      <c r="E492" t="str">
        <f>IFERROR(LEFT(Table1[[#This Row],[category]],FIND("|",Table1[[#This Row],[category]])-1),Table1[[#This Row],[category]])</f>
        <v>Electronics</v>
      </c>
      <c r="F492" t="str">
        <f>IFERROR(MID(Table1[[#This Row],[category]],FIND("|",Table1[[#This Row],[category]])+1,50),"N/A")</f>
        <v>Mobiles&amp;Accessories|Smartphones&amp;BasicMobiles|Smart</v>
      </c>
      <c r="G492" s="5">
        <v>13999</v>
      </c>
      <c r="H492" s="5" t="str">
        <f t="shared" si="43"/>
        <v>Premium (&gt;2000)</v>
      </c>
      <c r="I492" s="5">
        <v>15999</v>
      </c>
      <c r="J492" s="5">
        <f>Table1[[#This Row],[actual_price]]-Table1[[#This Row],[discounted_price]]</f>
        <v>2000</v>
      </c>
      <c r="K492" s="12">
        <f t="shared" si="44"/>
        <v>0.12500781298831176</v>
      </c>
      <c r="L492" s="13">
        <v>0.13</v>
      </c>
      <c r="M492" s="1" t="str">
        <f t="shared" si="45"/>
        <v>Minimal (0-24%)</v>
      </c>
      <c r="N492">
        <v>3.9</v>
      </c>
      <c r="O492" t="str">
        <f>IF(Table1[[#This Row],[rating]]&gt;=4.5,"Excellent",IF(Table1[[#This Row],[rating]]&gt;=4,"Good",IF(Table1[[#This Row],[rating]]&gt;=3.5,"Average","Below Average")))</f>
        <v>Average</v>
      </c>
      <c r="P492" t="str">
        <f t="shared" si="46"/>
        <v>⭐⭐⭐ Average</v>
      </c>
      <c r="Q492" s="2">
        <v>2180</v>
      </c>
      <c r="R492" s="4" t="str">
        <f>IF(Table1[[#This Row],[rating_count]]&gt;=10000,"High Volume",IF(Table1[[#This Row],[rating_count]]&gt;=1000,"Medium Volume","Low Volume"))</f>
        <v>Medium Volume</v>
      </c>
      <c r="S492" s="4" t="str">
        <f t="shared" si="47"/>
        <v>Yes</v>
      </c>
      <c r="T492" t="s">
        <v>4097</v>
      </c>
      <c r="U492" t="s">
        <v>4098</v>
      </c>
      <c r="V492" t="s">
        <v>4099</v>
      </c>
      <c r="W492" t="s">
        <v>4100</v>
      </c>
      <c r="X492" t="s">
        <v>4101</v>
      </c>
      <c r="Y492" t="s">
        <v>4102</v>
      </c>
      <c r="Z492" t="s">
        <v>4103</v>
      </c>
      <c r="AA492" t="s">
        <v>4104</v>
      </c>
    </row>
    <row r="493" spans="1:27" x14ac:dyDescent="0.3">
      <c r="A493" t="s">
        <v>4105</v>
      </c>
      <c r="B493" t="s">
        <v>4106</v>
      </c>
      <c r="C493" t="str">
        <f t="shared" si="42"/>
        <v>Noise</v>
      </c>
      <c r="D493" t="s">
        <v>2961</v>
      </c>
      <c r="E493" t="str">
        <f>IFERROR(LEFT(Table1[[#This Row],[category]],FIND("|",Table1[[#This Row],[category]])-1),Table1[[#This Row],[category]])</f>
        <v>Electronics</v>
      </c>
      <c r="F493" t="str">
        <f>IFERROR(MID(Table1[[#This Row],[category]],FIND("|",Table1[[#This Row],[category]])+1,50),"N/A")</f>
        <v>WearableTechnology|SmartWatches</v>
      </c>
      <c r="G493" s="5">
        <v>1999</v>
      </c>
      <c r="H493" s="5" t="str">
        <f t="shared" si="43"/>
        <v>Mid-Range (501-2000)</v>
      </c>
      <c r="I493" s="5">
        <v>4999</v>
      </c>
      <c r="J493" s="5">
        <f>Table1[[#This Row],[actual_price]]-Table1[[#This Row],[discounted_price]]</f>
        <v>3000</v>
      </c>
      <c r="K493" s="12">
        <f t="shared" si="44"/>
        <v>0.60012002400480091</v>
      </c>
      <c r="L493" s="13">
        <v>0.6</v>
      </c>
      <c r="M493" s="1" t="str">
        <f t="shared" si="45"/>
        <v>High (50-69%)</v>
      </c>
      <c r="N493">
        <v>3.9</v>
      </c>
      <c r="O493" t="str">
        <f>IF(Table1[[#This Row],[rating]]&gt;=4.5,"Excellent",IF(Table1[[#This Row],[rating]]&gt;=4,"Good",IF(Table1[[#This Row],[rating]]&gt;=3.5,"Average","Below Average")))</f>
        <v>Average</v>
      </c>
      <c r="P493" t="str">
        <f t="shared" si="46"/>
        <v>⭐⭐⭐ Average</v>
      </c>
      <c r="Q493" s="2">
        <v>7571</v>
      </c>
      <c r="R493" s="4" t="str">
        <f>IF(Table1[[#This Row],[rating_count]]&gt;=10000,"High Volume",IF(Table1[[#This Row],[rating_count]]&gt;=1000,"Medium Volume","Low Volume"))</f>
        <v>Medium Volume</v>
      </c>
      <c r="S493" s="4" t="str">
        <f t="shared" si="47"/>
        <v>Yes</v>
      </c>
      <c r="T493" t="s">
        <v>4107</v>
      </c>
      <c r="U493" t="s">
        <v>4108</v>
      </c>
      <c r="V493" t="s">
        <v>4109</v>
      </c>
      <c r="W493" t="s">
        <v>4110</v>
      </c>
      <c r="X493" t="s">
        <v>4111</v>
      </c>
      <c r="Y493" t="s">
        <v>4112</v>
      </c>
      <c r="Z493" t="s">
        <v>4113</v>
      </c>
      <c r="AA493" t="s">
        <v>4114</v>
      </c>
    </row>
    <row r="494" spans="1:27" x14ac:dyDescent="0.3">
      <c r="A494" t="s">
        <v>4115</v>
      </c>
      <c r="B494" t="s">
        <v>4116</v>
      </c>
      <c r="C494" t="str">
        <f t="shared" si="42"/>
        <v>PTron</v>
      </c>
      <c r="D494" t="s">
        <v>2961</v>
      </c>
      <c r="E494" t="str">
        <f>IFERROR(LEFT(Table1[[#This Row],[category]],FIND("|",Table1[[#This Row],[category]])-1),Table1[[#This Row],[category]])</f>
        <v>Electronics</v>
      </c>
      <c r="F494" t="str">
        <f>IFERROR(MID(Table1[[#This Row],[category]],FIND("|",Table1[[#This Row],[category]])+1,50),"N/A")</f>
        <v>WearableTechnology|SmartWatches</v>
      </c>
      <c r="G494" s="5">
        <v>1399</v>
      </c>
      <c r="H494" s="5" t="str">
        <f t="shared" si="43"/>
        <v>Mid-Range (501-2000)</v>
      </c>
      <c r="I494" s="5">
        <v>5999</v>
      </c>
      <c r="J494" s="5">
        <f>Table1[[#This Row],[actual_price]]-Table1[[#This Row],[discounted_price]]</f>
        <v>4600</v>
      </c>
      <c r="K494" s="12">
        <f t="shared" si="44"/>
        <v>0.76679446574429067</v>
      </c>
      <c r="L494" s="13">
        <v>0.77</v>
      </c>
      <c r="M494" s="1" t="str">
        <f t="shared" si="45"/>
        <v>Very High (70-100%)</v>
      </c>
      <c r="N494">
        <v>3.3</v>
      </c>
      <c r="O494" t="str">
        <f>IF(Table1[[#This Row],[rating]]&gt;=4.5,"Excellent",IF(Table1[[#This Row],[rating]]&gt;=4,"Good",IF(Table1[[#This Row],[rating]]&gt;=3.5,"Average","Below Average")))</f>
        <v>Below Average</v>
      </c>
      <c r="P494" t="str">
        <f t="shared" si="46"/>
        <v>⭐⭐ Below Avg</v>
      </c>
      <c r="Q494" s="2">
        <v>4415</v>
      </c>
      <c r="R494" s="4" t="str">
        <f>IF(Table1[[#This Row],[rating_count]]&gt;=10000,"High Volume",IF(Table1[[#This Row],[rating_count]]&gt;=1000,"Medium Volume","Low Volume"))</f>
        <v>Medium Volume</v>
      </c>
      <c r="S494" s="4" t="str">
        <f t="shared" si="47"/>
        <v>Yes</v>
      </c>
      <c r="T494" t="s">
        <v>4117</v>
      </c>
      <c r="U494" t="s">
        <v>3915</v>
      </c>
      <c r="V494" t="s">
        <v>3916</v>
      </c>
      <c r="W494" t="s">
        <v>3917</v>
      </c>
      <c r="X494" t="s">
        <v>3918</v>
      </c>
      <c r="Y494" t="s">
        <v>3919</v>
      </c>
      <c r="Z494" t="s">
        <v>4118</v>
      </c>
      <c r="AA494" t="s">
        <v>4119</v>
      </c>
    </row>
    <row r="495" spans="1:27" x14ac:dyDescent="0.3">
      <c r="A495" t="s">
        <v>4120</v>
      </c>
      <c r="B495" t="s">
        <v>4121</v>
      </c>
      <c r="C495" t="str">
        <f t="shared" si="42"/>
        <v>Portronics</v>
      </c>
      <c r="D495" t="s">
        <v>3164</v>
      </c>
      <c r="E495" t="str">
        <f>IFERROR(LEFT(Table1[[#This Row],[category]],FIND("|",Table1[[#This Row],[category]])-1),Table1[[#This Row],[category]])</f>
        <v>Electronics</v>
      </c>
      <c r="F495" t="str">
        <f>IFERROR(MID(Table1[[#This Row],[category]],FIND("|",Table1[[#This Row],[category]])+1,50),"N/A")</f>
        <v>Mobiles&amp;Accessories|MobileAccessories|AutomobileAc</v>
      </c>
      <c r="G495" s="5">
        <v>599</v>
      </c>
      <c r="H495" s="5" t="str">
        <f t="shared" si="43"/>
        <v>Mid-Range (501-2000)</v>
      </c>
      <c r="I495" s="5">
        <v>999</v>
      </c>
      <c r="J495" s="5">
        <f>Table1[[#This Row],[actual_price]]-Table1[[#This Row],[discounted_price]]</f>
        <v>400</v>
      </c>
      <c r="K495" s="12">
        <f t="shared" si="44"/>
        <v>0.40040040040040042</v>
      </c>
      <c r="L495" s="13">
        <v>0.4</v>
      </c>
      <c r="M495" s="1" t="str">
        <f t="shared" si="45"/>
        <v>Moderate (25-49%)</v>
      </c>
      <c r="N495">
        <v>4</v>
      </c>
      <c r="O495" t="str">
        <f>IF(Table1[[#This Row],[rating]]&gt;=4.5,"Excellent",IF(Table1[[#This Row],[rating]]&gt;=4,"Good",IF(Table1[[#This Row],[rating]]&gt;=3.5,"Average","Below Average")))</f>
        <v>Good</v>
      </c>
      <c r="P495" t="str">
        <f t="shared" si="46"/>
        <v>⭐⭐⭐⭐ Good</v>
      </c>
      <c r="Q495" s="2">
        <v>18654</v>
      </c>
      <c r="R495" s="4" t="str">
        <f>IF(Table1[[#This Row],[rating_count]]&gt;=10000,"High Volume",IF(Table1[[#This Row],[rating_count]]&gt;=1000,"Medium Volume","Low Volume"))</f>
        <v>High Volume</v>
      </c>
      <c r="S495" s="4" t="str">
        <f t="shared" si="47"/>
        <v>Yes</v>
      </c>
      <c r="T495" t="s">
        <v>4122</v>
      </c>
      <c r="U495" t="s">
        <v>4123</v>
      </c>
      <c r="V495" t="s">
        <v>4124</v>
      </c>
      <c r="W495" t="s">
        <v>4125</v>
      </c>
      <c r="X495" t="s">
        <v>4126</v>
      </c>
      <c r="Y495" t="s">
        <v>4127</v>
      </c>
      <c r="Z495" t="s">
        <v>4128</v>
      </c>
      <c r="AA495" t="s">
        <v>4129</v>
      </c>
    </row>
    <row r="496" spans="1:27" x14ac:dyDescent="0.3">
      <c r="A496" t="s">
        <v>4130</v>
      </c>
      <c r="B496" t="s">
        <v>4131</v>
      </c>
      <c r="C496" t="str">
        <f t="shared" si="42"/>
        <v>pTron</v>
      </c>
      <c r="D496" t="s">
        <v>3175</v>
      </c>
      <c r="E496" t="str">
        <f>IFERROR(LEFT(Table1[[#This Row],[category]],FIND("|",Table1[[#This Row],[category]])-1),Table1[[#This Row],[category]])</f>
        <v>Electronics</v>
      </c>
      <c r="F496" t="str">
        <f>IFERROR(MID(Table1[[#This Row],[category]],FIND("|",Table1[[#This Row],[category]])+1,50),"N/A")</f>
        <v>Mobiles&amp;Accessories|MobileAccessories|Chargers|Wal</v>
      </c>
      <c r="G496" s="5">
        <v>199</v>
      </c>
      <c r="H496" s="5" t="str">
        <f t="shared" si="43"/>
        <v>Budget (≤200)</v>
      </c>
      <c r="I496" s="5">
        <v>1099</v>
      </c>
      <c r="J496" s="5">
        <f>Table1[[#This Row],[actual_price]]-Table1[[#This Row],[discounted_price]]</f>
        <v>900</v>
      </c>
      <c r="K496" s="12">
        <f t="shared" si="44"/>
        <v>0.81892629663330296</v>
      </c>
      <c r="L496" s="13">
        <v>0.82</v>
      </c>
      <c r="M496" s="1" t="str">
        <f t="shared" si="45"/>
        <v>Very High (70-100%)</v>
      </c>
      <c r="N496">
        <v>4</v>
      </c>
      <c r="O496" t="str">
        <f>IF(Table1[[#This Row],[rating]]&gt;=4.5,"Excellent",IF(Table1[[#This Row],[rating]]&gt;=4,"Good",IF(Table1[[#This Row],[rating]]&gt;=3.5,"Average","Below Average")))</f>
        <v>Good</v>
      </c>
      <c r="P496" t="str">
        <f t="shared" si="46"/>
        <v>⭐⭐⭐⭐ Good</v>
      </c>
      <c r="Q496" s="2">
        <v>3197</v>
      </c>
      <c r="R496" s="4" t="str">
        <f>IF(Table1[[#This Row],[rating_count]]&gt;=10000,"High Volume",IF(Table1[[#This Row],[rating_count]]&gt;=1000,"Medium Volume","Low Volume"))</f>
        <v>Medium Volume</v>
      </c>
      <c r="S496" s="4" t="str">
        <f t="shared" si="47"/>
        <v>Yes</v>
      </c>
      <c r="T496" t="s">
        <v>4132</v>
      </c>
      <c r="U496" t="s">
        <v>4133</v>
      </c>
      <c r="V496" t="s">
        <v>4134</v>
      </c>
      <c r="W496" t="s">
        <v>4135</v>
      </c>
      <c r="X496" t="s">
        <v>4136</v>
      </c>
      <c r="Y496" t="s">
        <v>4137</v>
      </c>
      <c r="Z496" t="s">
        <v>4138</v>
      </c>
      <c r="AA496" t="s">
        <v>4139</v>
      </c>
    </row>
    <row r="497" spans="1:27" x14ac:dyDescent="0.3">
      <c r="A497" t="s">
        <v>4140</v>
      </c>
      <c r="B497" t="s">
        <v>4141</v>
      </c>
      <c r="C497" t="str">
        <f t="shared" si="42"/>
        <v>boAt</v>
      </c>
      <c r="D497" t="s">
        <v>2961</v>
      </c>
      <c r="E497" t="str">
        <f>IFERROR(LEFT(Table1[[#This Row],[category]],FIND("|",Table1[[#This Row],[category]])-1),Table1[[#This Row],[category]])</f>
        <v>Electronics</v>
      </c>
      <c r="F497" t="str">
        <f>IFERROR(MID(Table1[[#This Row],[category]],FIND("|",Table1[[#This Row],[category]])+1,50),"N/A")</f>
        <v>WearableTechnology|SmartWatches</v>
      </c>
      <c r="G497" s="5">
        <v>1799</v>
      </c>
      <c r="H497" s="5" t="str">
        <f t="shared" si="43"/>
        <v>Mid-Range (501-2000)</v>
      </c>
      <c r="I497" s="5">
        <v>6990</v>
      </c>
      <c r="J497" s="5">
        <f>Table1[[#This Row],[actual_price]]-Table1[[#This Row],[discounted_price]]</f>
        <v>5191</v>
      </c>
      <c r="K497" s="12">
        <f t="shared" si="44"/>
        <v>0.74263233190271816</v>
      </c>
      <c r="L497" s="13">
        <v>0.74</v>
      </c>
      <c r="M497" s="1" t="str">
        <f t="shared" si="45"/>
        <v>Very High (70-100%)</v>
      </c>
      <c r="N497">
        <v>4</v>
      </c>
      <c r="O497" t="str">
        <f>IF(Table1[[#This Row],[rating]]&gt;=4.5,"Excellent",IF(Table1[[#This Row],[rating]]&gt;=4,"Good",IF(Table1[[#This Row],[rating]]&gt;=3.5,"Average","Below Average")))</f>
        <v>Good</v>
      </c>
      <c r="P497" t="str">
        <f t="shared" si="46"/>
        <v>⭐⭐⭐⭐ Good</v>
      </c>
      <c r="Q497" s="2">
        <v>26880</v>
      </c>
      <c r="R497" s="4" t="str">
        <f>IF(Table1[[#This Row],[rating_count]]&gt;=10000,"High Volume",IF(Table1[[#This Row],[rating_count]]&gt;=1000,"Medium Volume","Low Volume"))</f>
        <v>High Volume</v>
      </c>
      <c r="S497" s="4" t="str">
        <f t="shared" si="47"/>
        <v>Yes</v>
      </c>
      <c r="T497" t="s">
        <v>4142</v>
      </c>
      <c r="U497" t="s">
        <v>4143</v>
      </c>
      <c r="V497" t="s">
        <v>4144</v>
      </c>
      <c r="W497" t="s">
        <v>4145</v>
      </c>
      <c r="X497" t="s">
        <v>4146</v>
      </c>
      <c r="Y497" t="s">
        <v>4147</v>
      </c>
      <c r="Z497" t="s">
        <v>4148</v>
      </c>
      <c r="AA497" t="s">
        <v>4149</v>
      </c>
    </row>
    <row r="498" spans="1:27" x14ac:dyDescent="0.3">
      <c r="A498" t="s">
        <v>4150</v>
      </c>
      <c r="B498" t="s">
        <v>4151</v>
      </c>
      <c r="C498" t="str">
        <f t="shared" si="42"/>
        <v>boAt</v>
      </c>
      <c r="D498" t="s">
        <v>2961</v>
      </c>
      <c r="E498" t="str">
        <f>IFERROR(LEFT(Table1[[#This Row],[category]],FIND("|",Table1[[#This Row],[category]])-1),Table1[[#This Row],[category]])</f>
        <v>Electronics</v>
      </c>
      <c r="F498" t="str">
        <f>IFERROR(MID(Table1[[#This Row],[category]],FIND("|",Table1[[#This Row],[category]])+1,50),"N/A")</f>
        <v>WearableTechnology|SmartWatches</v>
      </c>
      <c r="G498" s="5">
        <v>1499</v>
      </c>
      <c r="H498" s="5" t="str">
        <f t="shared" si="43"/>
        <v>Mid-Range (501-2000)</v>
      </c>
      <c r="I498" s="5">
        <v>6990</v>
      </c>
      <c r="J498" s="5">
        <f>Table1[[#This Row],[actual_price]]-Table1[[#This Row],[discounted_price]]</f>
        <v>5491</v>
      </c>
      <c r="K498" s="12">
        <f t="shared" si="44"/>
        <v>0.78555078683834045</v>
      </c>
      <c r="L498" s="13">
        <v>0.79</v>
      </c>
      <c r="M498" s="1" t="str">
        <f t="shared" si="45"/>
        <v>Very High (70-100%)</v>
      </c>
      <c r="N498">
        <v>3.9</v>
      </c>
      <c r="O498" t="str">
        <f>IF(Table1[[#This Row],[rating]]&gt;=4.5,"Excellent",IF(Table1[[#This Row],[rating]]&gt;=4,"Good",IF(Table1[[#This Row],[rating]]&gt;=3.5,"Average","Below Average")))</f>
        <v>Average</v>
      </c>
      <c r="P498" t="str">
        <f t="shared" si="46"/>
        <v>⭐⭐⭐ Average</v>
      </c>
      <c r="Q498" s="2">
        <v>21796</v>
      </c>
      <c r="R498" s="4" t="str">
        <f>IF(Table1[[#This Row],[rating_count]]&gt;=10000,"High Volume",IF(Table1[[#This Row],[rating_count]]&gt;=1000,"Medium Volume","Low Volume"))</f>
        <v>High Volume</v>
      </c>
      <c r="S498" s="4" t="str">
        <f t="shared" si="47"/>
        <v>Yes</v>
      </c>
      <c r="T498" t="s">
        <v>3069</v>
      </c>
      <c r="U498" t="s">
        <v>3070</v>
      </c>
      <c r="V498" t="s">
        <v>3071</v>
      </c>
      <c r="W498" t="s">
        <v>3072</v>
      </c>
      <c r="X498" t="s">
        <v>3073</v>
      </c>
      <c r="Y498" t="s">
        <v>3074</v>
      </c>
      <c r="Z498" t="s">
        <v>4152</v>
      </c>
      <c r="AA498" t="s">
        <v>4153</v>
      </c>
    </row>
    <row r="499" spans="1:27" x14ac:dyDescent="0.3">
      <c r="A499" t="s">
        <v>4154</v>
      </c>
      <c r="B499" t="s">
        <v>4155</v>
      </c>
      <c r="C499" t="str">
        <f t="shared" si="42"/>
        <v>iQOO</v>
      </c>
      <c r="D499" t="s">
        <v>3003</v>
      </c>
      <c r="E499" t="str">
        <f>IFERROR(LEFT(Table1[[#This Row],[category]],FIND("|",Table1[[#This Row],[category]])-1),Table1[[#This Row],[category]])</f>
        <v>Electronics</v>
      </c>
      <c r="F499" t="str">
        <f>IFERROR(MID(Table1[[#This Row],[category]],FIND("|",Table1[[#This Row],[category]])+1,50),"N/A")</f>
        <v>Mobiles&amp;Accessories|Smartphones&amp;BasicMobiles|Smart</v>
      </c>
      <c r="G499" s="5">
        <v>20999</v>
      </c>
      <c r="H499" s="5" t="str">
        <f t="shared" si="43"/>
        <v>Premium (&gt;2000)</v>
      </c>
      <c r="I499" s="5">
        <v>29990</v>
      </c>
      <c r="J499" s="5">
        <f>Table1[[#This Row],[actual_price]]-Table1[[#This Row],[discounted_price]]</f>
        <v>8991</v>
      </c>
      <c r="K499" s="12">
        <f t="shared" si="44"/>
        <v>0.29979993331110372</v>
      </c>
      <c r="L499" s="13">
        <v>0.3</v>
      </c>
      <c r="M499" s="1" t="str">
        <f t="shared" si="45"/>
        <v>Moderate (25-49%)</v>
      </c>
      <c r="N499">
        <v>4.3</v>
      </c>
      <c r="O499" t="str">
        <f>IF(Table1[[#This Row],[rating]]&gt;=4.5,"Excellent",IF(Table1[[#This Row],[rating]]&gt;=4,"Good",IF(Table1[[#This Row],[rating]]&gt;=3.5,"Average","Below Average")))</f>
        <v>Good</v>
      </c>
      <c r="P499" t="str">
        <f t="shared" si="46"/>
        <v>⭐⭐⭐⭐ Good</v>
      </c>
      <c r="Q499" s="2">
        <v>9499</v>
      </c>
      <c r="R499" s="4" t="str">
        <f>IF(Table1[[#This Row],[rating_count]]&gt;=10000,"High Volume",IF(Table1[[#This Row],[rating_count]]&gt;=1000,"Medium Volume","Low Volume"))</f>
        <v>Medium Volume</v>
      </c>
      <c r="S499" s="4" t="str">
        <f t="shared" si="47"/>
        <v>Yes</v>
      </c>
      <c r="T499" t="s">
        <v>3817</v>
      </c>
      <c r="U499" t="s">
        <v>3818</v>
      </c>
      <c r="V499" t="s">
        <v>3819</v>
      </c>
      <c r="W499" t="s">
        <v>3820</v>
      </c>
      <c r="X499" t="s">
        <v>3821</v>
      </c>
      <c r="Y499" t="s">
        <v>3822</v>
      </c>
      <c r="Z499" t="s">
        <v>4156</v>
      </c>
      <c r="AA499" t="s">
        <v>4157</v>
      </c>
    </row>
    <row r="500" spans="1:27" x14ac:dyDescent="0.3">
      <c r="A500" t="s">
        <v>4158</v>
      </c>
      <c r="B500" t="s">
        <v>4159</v>
      </c>
      <c r="C500" t="str">
        <f t="shared" si="42"/>
        <v>Samsung</v>
      </c>
      <c r="D500" t="s">
        <v>3003</v>
      </c>
      <c r="E500" t="str">
        <f>IFERROR(LEFT(Table1[[#This Row],[category]],FIND("|",Table1[[#This Row],[category]])-1),Table1[[#This Row],[category]])</f>
        <v>Electronics</v>
      </c>
      <c r="F500" t="str">
        <f>IFERROR(MID(Table1[[#This Row],[category]],FIND("|",Table1[[#This Row],[category]])+1,50),"N/A")</f>
        <v>Mobiles&amp;Accessories|Smartphones&amp;BasicMobiles|Smart</v>
      </c>
      <c r="G500" s="5">
        <v>12999</v>
      </c>
      <c r="H500" s="5" t="str">
        <f t="shared" si="43"/>
        <v>Premium (&gt;2000)</v>
      </c>
      <c r="I500" s="5">
        <v>13499</v>
      </c>
      <c r="J500" s="5">
        <f>Table1[[#This Row],[actual_price]]-Table1[[#This Row],[discounted_price]]</f>
        <v>500</v>
      </c>
      <c r="K500" s="12">
        <f t="shared" si="44"/>
        <v>3.7039780724498109E-2</v>
      </c>
      <c r="L500" s="13">
        <v>0.04</v>
      </c>
      <c r="M500" s="1" t="str">
        <f t="shared" si="45"/>
        <v>Minimal (0-24%)</v>
      </c>
      <c r="N500">
        <v>4.0999999999999996</v>
      </c>
      <c r="O500" t="str">
        <f>IF(Table1[[#This Row],[rating]]&gt;=4.5,"Excellent",IF(Table1[[#This Row],[rating]]&gt;=4,"Good",IF(Table1[[#This Row],[rating]]&gt;=3.5,"Average","Below Average")))</f>
        <v>Good</v>
      </c>
      <c r="P500" t="str">
        <f t="shared" si="46"/>
        <v>⭐⭐⭐⭐ Good</v>
      </c>
      <c r="Q500" s="2">
        <v>56098</v>
      </c>
      <c r="R500" s="4" t="str">
        <f>IF(Table1[[#This Row],[rating_count]]&gt;=10000,"High Volume",IF(Table1[[#This Row],[rating_count]]&gt;=1000,"Medium Volume","Low Volume"))</f>
        <v>High Volume</v>
      </c>
      <c r="S500" s="4" t="str">
        <f t="shared" si="47"/>
        <v>Yes</v>
      </c>
      <c r="T500" t="s">
        <v>4160</v>
      </c>
      <c r="U500" t="s">
        <v>4161</v>
      </c>
      <c r="V500" t="s">
        <v>4162</v>
      </c>
      <c r="W500" t="s">
        <v>4163</v>
      </c>
      <c r="X500" t="s">
        <v>4164</v>
      </c>
      <c r="Y500" t="s">
        <v>4165</v>
      </c>
      <c r="Z500" t="s">
        <v>4166</v>
      </c>
      <c r="AA500" t="s">
        <v>4167</v>
      </c>
    </row>
    <row r="501" spans="1:27" x14ac:dyDescent="0.3">
      <c r="A501" t="s">
        <v>4168</v>
      </c>
      <c r="B501" t="s">
        <v>4169</v>
      </c>
      <c r="C501" t="str">
        <f t="shared" si="42"/>
        <v>Redmi</v>
      </c>
      <c r="D501" t="s">
        <v>3003</v>
      </c>
      <c r="E501" t="str">
        <f>IFERROR(LEFT(Table1[[#This Row],[category]],FIND("|",Table1[[#This Row],[category]])-1),Table1[[#This Row],[category]])</f>
        <v>Electronics</v>
      </c>
      <c r="F501" t="str">
        <f>IFERROR(MID(Table1[[#This Row],[category]],FIND("|",Table1[[#This Row],[category]])+1,50),"N/A")</f>
        <v>Mobiles&amp;Accessories|Smartphones&amp;BasicMobiles|Smart</v>
      </c>
      <c r="G501" s="5">
        <v>16999</v>
      </c>
      <c r="H501" s="5" t="str">
        <f t="shared" si="43"/>
        <v>Premium (&gt;2000)</v>
      </c>
      <c r="I501" s="5">
        <v>20999</v>
      </c>
      <c r="J501" s="5">
        <f>Table1[[#This Row],[actual_price]]-Table1[[#This Row],[discounted_price]]</f>
        <v>4000</v>
      </c>
      <c r="K501" s="12">
        <f t="shared" si="44"/>
        <v>0.19048526120291442</v>
      </c>
      <c r="L501" s="13">
        <v>0.19</v>
      </c>
      <c r="M501" s="1" t="str">
        <f t="shared" si="45"/>
        <v>Minimal (0-24%)</v>
      </c>
      <c r="N501">
        <v>4.0999999999999996</v>
      </c>
      <c r="O501" t="str">
        <f>IF(Table1[[#This Row],[rating]]&gt;=4.5,"Excellent",IF(Table1[[#This Row],[rating]]&gt;=4,"Good",IF(Table1[[#This Row],[rating]]&gt;=3.5,"Average","Below Average")))</f>
        <v>Good</v>
      </c>
      <c r="P501" t="str">
        <f t="shared" si="46"/>
        <v>⭐⭐⭐⭐ Good</v>
      </c>
      <c r="Q501" s="2">
        <v>31822</v>
      </c>
      <c r="R501" s="4" t="str">
        <f>IF(Table1[[#This Row],[rating_count]]&gt;=10000,"High Volume",IF(Table1[[#This Row],[rating_count]]&gt;=1000,"Medium Volume","Low Volume"))</f>
        <v>High Volume</v>
      </c>
      <c r="S501" s="4" t="str">
        <f t="shared" si="47"/>
        <v>Yes</v>
      </c>
      <c r="T501" t="s">
        <v>4170</v>
      </c>
      <c r="U501" t="s">
        <v>4171</v>
      </c>
      <c r="V501" t="s">
        <v>4172</v>
      </c>
      <c r="W501" t="s">
        <v>4173</v>
      </c>
      <c r="X501" t="s">
        <v>4174</v>
      </c>
      <c r="Y501" t="s">
        <v>4175</v>
      </c>
      <c r="Z501" t="s">
        <v>4176</v>
      </c>
      <c r="AA501" t="s">
        <v>4177</v>
      </c>
    </row>
    <row r="502" spans="1:27" x14ac:dyDescent="0.3">
      <c r="A502" t="s">
        <v>4178</v>
      </c>
      <c r="B502" t="s">
        <v>4179</v>
      </c>
      <c r="C502" t="str">
        <f t="shared" si="42"/>
        <v>iQOO</v>
      </c>
      <c r="D502" t="s">
        <v>3003</v>
      </c>
      <c r="E502" t="str">
        <f>IFERROR(LEFT(Table1[[#This Row],[category]],FIND("|",Table1[[#This Row],[category]])-1),Table1[[#This Row],[category]])</f>
        <v>Electronics</v>
      </c>
      <c r="F502" t="str">
        <f>IFERROR(MID(Table1[[#This Row],[category]],FIND("|",Table1[[#This Row],[category]])+1,50),"N/A")</f>
        <v>Mobiles&amp;Accessories|Smartphones&amp;BasicMobiles|Smart</v>
      </c>
      <c r="G502" s="5">
        <v>19999</v>
      </c>
      <c r="H502" s="5" t="str">
        <f t="shared" si="43"/>
        <v>Premium (&gt;2000)</v>
      </c>
      <c r="I502" s="5">
        <v>27990</v>
      </c>
      <c r="J502" s="5">
        <f>Table1[[#This Row],[actual_price]]-Table1[[#This Row],[discounted_price]]</f>
        <v>7991</v>
      </c>
      <c r="K502" s="12">
        <f t="shared" si="44"/>
        <v>0.28549481957842088</v>
      </c>
      <c r="L502" s="13">
        <v>0.28999999999999998</v>
      </c>
      <c r="M502" s="1" t="str">
        <f t="shared" si="45"/>
        <v>Moderate (25-49%)</v>
      </c>
      <c r="N502">
        <v>4.3</v>
      </c>
      <c r="O502" t="str">
        <f>IF(Table1[[#This Row],[rating]]&gt;=4.5,"Excellent",IF(Table1[[#This Row],[rating]]&gt;=4,"Good",IF(Table1[[#This Row],[rating]]&gt;=3.5,"Average","Below Average")))</f>
        <v>Good</v>
      </c>
      <c r="P502" t="str">
        <f t="shared" si="46"/>
        <v>⭐⭐⭐⭐ Good</v>
      </c>
      <c r="Q502" s="2">
        <v>9499</v>
      </c>
      <c r="R502" s="4" t="str">
        <f>IF(Table1[[#This Row],[rating_count]]&gt;=10000,"High Volume",IF(Table1[[#This Row],[rating_count]]&gt;=1000,"Medium Volume","Low Volume"))</f>
        <v>Medium Volume</v>
      </c>
      <c r="S502" s="4" t="str">
        <f t="shared" si="47"/>
        <v>Yes</v>
      </c>
      <c r="T502" t="s">
        <v>4180</v>
      </c>
      <c r="U502" t="s">
        <v>3818</v>
      </c>
      <c r="V502" t="s">
        <v>3819</v>
      </c>
      <c r="W502" t="s">
        <v>3820</v>
      </c>
      <c r="X502" t="s">
        <v>3821</v>
      </c>
      <c r="Y502" t="s">
        <v>3822</v>
      </c>
      <c r="Z502" t="s">
        <v>3823</v>
      </c>
      <c r="AA502" t="s">
        <v>4181</v>
      </c>
    </row>
    <row r="503" spans="1:27" x14ac:dyDescent="0.3">
      <c r="A503" t="s">
        <v>4182</v>
      </c>
      <c r="B503" t="s">
        <v>4183</v>
      </c>
      <c r="C503" t="str">
        <f t="shared" si="42"/>
        <v>Redmi</v>
      </c>
      <c r="D503" t="s">
        <v>3003</v>
      </c>
      <c r="E503" t="str">
        <f>IFERROR(LEFT(Table1[[#This Row],[category]],FIND("|",Table1[[#This Row],[category]])-1),Table1[[#This Row],[category]])</f>
        <v>Electronics</v>
      </c>
      <c r="F503" t="str">
        <f>IFERROR(MID(Table1[[#This Row],[category]],FIND("|",Table1[[#This Row],[category]])+1,50),"N/A")</f>
        <v>Mobiles&amp;Accessories|Smartphones&amp;BasicMobiles|Smart</v>
      </c>
      <c r="G503" s="5">
        <v>12999</v>
      </c>
      <c r="H503" s="5" t="str">
        <f t="shared" si="43"/>
        <v>Premium (&gt;2000)</v>
      </c>
      <c r="I503" s="5">
        <v>18999</v>
      </c>
      <c r="J503" s="5">
        <f>Table1[[#This Row],[actual_price]]-Table1[[#This Row],[discounted_price]]</f>
        <v>6000</v>
      </c>
      <c r="K503" s="12">
        <f t="shared" si="44"/>
        <v>0.31580609505763463</v>
      </c>
      <c r="L503" s="13">
        <v>0.32</v>
      </c>
      <c r="M503" s="1" t="str">
        <f t="shared" si="45"/>
        <v>Moderate (25-49%)</v>
      </c>
      <c r="N503">
        <v>4.0999999999999996</v>
      </c>
      <c r="O503" t="str">
        <f>IF(Table1[[#This Row],[rating]]&gt;=4.5,"Excellent",IF(Table1[[#This Row],[rating]]&gt;=4,"Good",IF(Table1[[#This Row],[rating]]&gt;=3.5,"Average","Below Average")))</f>
        <v>Good</v>
      </c>
      <c r="P503" t="str">
        <f t="shared" si="46"/>
        <v>⭐⭐⭐⭐ Good</v>
      </c>
      <c r="Q503" s="2">
        <v>50772</v>
      </c>
      <c r="R503" s="4" t="str">
        <f>IF(Table1[[#This Row],[rating_count]]&gt;=10000,"High Volume",IF(Table1[[#This Row],[rating_count]]&gt;=1000,"Medium Volume","Low Volume"))</f>
        <v>High Volume</v>
      </c>
      <c r="S503" s="4" t="str">
        <f t="shared" si="47"/>
        <v>Yes</v>
      </c>
      <c r="T503" t="s">
        <v>4184</v>
      </c>
      <c r="U503" t="s">
        <v>3666</v>
      </c>
      <c r="V503" t="s">
        <v>3667</v>
      </c>
      <c r="W503" t="s">
        <v>3668</v>
      </c>
      <c r="X503" t="s">
        <v>3669</v>
      </c>
      <c r="Y503" t="s">
        <v>3670</v>
      </c>
      <c r="Z503" t="s">
        <v>4185</v>
      </c>
      <c r="AA503" t="s">
        <v>4186</v>
      </c>
    </row>
    <row r="504" spans="1:27" x14ac:dyDescent="0.3">
      <c r="A504" t="s">
        <v>4187</v>
      </c>
      <c r="B504" t="s">
        <v>4188</v>
      </c>
      <c r="C504" t="str">
        <f t="shared" si="42"/>
        <v>Noise</v>
      </c>
      <c r="D504" t="s">
        <v>2961</v>
      </c>
      <c r="E504" t="str">
        <f>IFERROR(LEFT(Table1[[#This Row],[category]],FIND("|",Table1[[#This Row],[category]])-1),Table1[[#This Row],[category]])</f>
        <v>Electronics</v>
      </c>
      <c r="F504" t="str">
        <f>IFERROR(MID(Table1[[#This Row],[category]],FIND("|",Table1[[#This Row],[category]])+1,50),"N/A")</f>
        <v>WearableTechnology|SmartWatches</v>
      </c>
      <c r="G504" s="5">
        <v>2999</v>
      </c>
      <c r="H504" s="5" t="str">
        <f t="shared" si="43"/>
        <v>Premium (&gt;2000)</v>
      </c>
      <c r="I504" s="5">
        <v>5999</v>
      </c>
      <c r="J504" s="5">
        <f>Table1[[#This Row],[actual_price]]-Table1[[#This Row],[discounted_price]]</f>
        <v>3000</v>
      </c>
      <c r="K504" s="12">
        <f t="shared" si="44"/>
        <v>0.5000833472245374</v>
      </c>
      <c r="L504" s="13">
        <v>0.5</v>
      </c>
      <c r="M504" s="1" t="str">
        <f t="shared" si="45"/>
        <v>High (50-69%)</v>
      </c>
      <c r="N504">
        <v>4.0999999999999996</v>
      </c>
      <c r="O504" t="str">
        <f>IF(Table1[[#This Row],[rating]]&gt;=4.5,"Excellent",IF(Table1[[#This Row],[rating]]&gt;=4,"Good",IF(Table1[[#This Row],[rating]]&gt;=3.5,"Average","Below Average")))</f>
        <v>Good</v>
      </c>
      <c r="P504" t="str">
        <f t="shared" si="46"/>
        <v>⭐⭐⭐⭐ Good</v>
      </c>
      <c r="Q504" s="2">
        <v>7148</v>
      </c>
      <c r="R504" s="4" t="str">
        <f>IF(Table1[[#This Row],[rating_count]]&gt;=10000,"High Volume",IF(Table1[[#This Row],[rating_count]]&gt;=1000,"Medium Volume","Low Volume"))</f>
        <v>Medium Volume</v>
      </c>
      <c r="S504" s="4" t="str">
        <f t="shared" si="47"/>
        <v>Yes</v>
      </c>
      <c r="T504" t="s">
        <v>4189</v>
      </c>
      <c r="U504" t="s">
        <v>4190</v>
      </c>
      <c r="V504" t="s">
        <v>4191</v>
      </c>
      <c r="W504" t="s">
        <v>4192</v>
      </c>
      <c r="X504" t="s">
        <v>4193</v>
      </c>
      <c r="Y504" t="s">
        <v>4194</v>
      </c>
      <c r="Z504" t="s">
        <v>4195</v>
      </c>
      <c r="AA504" t="s">
        <v>4196</v>
      </c>
    </row>
    <row r="505" spans="1:27" x14ac:dyDescent="0.3">
      <c r="A505" t="s">
        <v>294</v>
      </c>
      <c r="B505" t="s">
        <v>295</v>
      </c>
      <c r="C505" t="str">
        <f t="shared" si="42"/>
        <v>boAt</v>
      </c>
      <c r="D505" t="s">
        <v>18</v>
      </c>
      <c r="E505" t="str">
        <f>IFERROR(LEFT(Table1[[#This Row],[category]],FIND("|",Table1[[#This Row],[category]])-1),Table1[[#This Row],[category]])</f>
        <v>Computers&amp;Accessories</v>
      </c>
      <c r="F505" t="str">
        <f>IFERROR(MID(Table1[[#This Row],[category]],FIND("|",Table1[[#This Row],[category]])+1,50),"N/A")</f>
        <v>Accessories&amp;Peripherals|Cables&amp;Accessories|Cables|</v>
      </c>
      <c r="G505" s="5">
        <v>299</v>
      </c>
      <c r="H505" s="5" t="str">
        <f t="shared" si="43"/>
        <v>Economy (201-500)</v>
      </c>
      <c r="I505" s="5">
        <v>999</v>
      </c>
      <c r="J505" s="5">
        <f>Table1[[#This Row],[actual_price]]-Table1[[#This Row],[discounted_price]]</f>
        <v>700</v>
      </c>
      <c r="K505" s="12">
        <f t="shared" si="44"/>
        <v>0.70070070070070067</v>
      </c>
      <c r="L505" s="13">
        <v>0.7</v>
      </c>
      <c r="M505" s="1" t="str">
        <f t="shared" si="45"/>
        <v>Very High (70-100%)</v>
      </c>
      <c r="N505">
        <v>4.3</v>
      </c>
      <c r="O505" t="str">
        <f>IF(Table1[[#This Row],[rating]]&gt;=4.5,"Excellent",IF(Table1[[#This Row],[rating]]&gt;=4,"Good",IF(Table1[[#This Row],[rating]]&gt;=3.5,"Average","Below Average")))</f>
        <v>Good</v>
      </c>
      <c r="P505" t="str">
        <f t="shared" si="46"/>
        <v>⭐⭐⭐⭐ Good</v>
      </c>
      <c r="Q505" s="2">
        <v>20850</v>
      </c>
      <c r="R505" s="4" t="str">
        <f>IF(Table1[[#This Row],[rating_count]]&gt;=10000,"High Volume",IF(Table1[[#This Row],[rating_count]]&gt;=1000,"Medium Volume","Low Volume"))</f>
        <v>High Volume</v>
      </c>
      <c r="S505" s="4" t="str">
        <f t="shared" si="47"/>
        <v>Yes</v>
      </c>
      <c r="T505" t="s">
        <v>296</v>
      </c>
      <c r="U505" t="s">
        <v>4197</v>
      </c>
      <c r="V505" t="s">
        <v>4198</v>
      </c>
      <c r="W505" t="s">
        <v>4199</v>
      </c>
      <c r="X505" t="s">
        <v>4200</v>
      </c>
      <c r="Y505" t="s">
        <v>4201</v>
      </c>
      <c r="Z505" t="s">
        <v>4202</v>
      </c>
      <c r="AA505" t="s">
        <v>4203</v>
      </c>
    </row>
    <row r="506" spans="1:27" x14ac:dyDescent="0.3">
      <c r="A506" t="s">
        <v>284</v>
      </c>
      <c r="B506" t="s">
        <v>285</v>
      </c>
      <c r="C506" t="str">
        <f t="shared" si="42"/>
        <v>Duracell</v>
      </c>
      <c r="D506" t="s">
        <v>18</v>
      </c>
      <c r="E506" t="str">
        <f>IFERROR(LEFT(Table1[[#This Row],[category]],FIND("|",Table1[[#This Row],[category]])-1),Table1[[#This Row],[category]])</f>
        <v>Computers&amp;Accessories</v>
      </c>
      <c r="F506" t="str">
        <f>IFERROR(MID(Table1[[#This Row],[category]],FIND("|",Table1[[#This Row],[category]])+1,50),"N/A")</f>
        <v>Accessories&amp;Peripherals|Cables&amp;Accessories|Cables|</v>
      </c>
      <c r="G506" s="5">
        <v>970</v>
      </c>
      <c r="H506" s="5" t="str">
        <f t="shared" si="43"/>
        <v>Mid-Range (501-2000)</v>
      </c>
      <c r="I506" s="5">
        <v>1999</v>
      </c>
      <c r="J506" s="5">
        <f>Table1[[#This Row],[actual_price]]-Table1[[#This Row],[discounted_price]]</f>
        <v>1029</v>
      </c>
      <c r="K506" s="12">
        <f t="shared" si="44"/>
        <v>0.51475737868934468</v>
      </c>
      <c r="L506" s="13">
        <v>0.51</v>
      </c>
      <c r="M506" s="1" t="str">
        <f t="shared" si="45"/>
        <v>High (50-69%)</v>
      </c>
      <c r="N506">
        <v>4.4000000000000004</v>
      </c>
      <c r="O506" t="str">
        <f>IF(Table1[[#This Row],[rating]]&gt;=4.5,"Excellent",IF(Table1[[#This Row],[rating]]&gt;=4,"Good",IF(Table1[[#This Row],[rating]]&gt;=3.5,"Average","Below Average")))</f>
        <v>Good</v>
      </c>
      <c r="P506" t="str">
        <f t="shared" si="46"/>
        <v>⭐⭐⭐⭐ Good</v>
      </c>
      <c r="Q506">
        <v>184</v>
      </c>
      <c r="R506" s="4" t="str">
        <f>IF(Table1[[#This Row],[rating_count]]&gt;=10000,"High Volume",IF(Table1[[#This Row],[rating_count]]&gt;=1000,"Medium Volume","Low Volume"))</f>
        <v>Low Volume</v>
      </c>
      <c r="S506" s="4" t="str">
        <f t="shared" si="47"/>
        <v>No</v>
      </c>
      <c r="T506" t="s">
        <v>286</v>
      </c>
      <c r="U506" t="s">
        <v>287</v>
      </c>
      <c r="V506" t="s">
        <v>288</v>
      </c>
      <c r="W506" t="s">
        <v>289</v>
      </c>
      <c r="X506" t="s">
        <v>290</v>
      </c>
      <c r="Y506" t="s">
        <v>291</v>
      </c>
      <c r="Z506" t="s">
        <v>4204</v>
      </c>
      <c r="AA506" t="s">
        <v>4205</v>
      </c>
    </row>
    <row r="507" spans="1:27" x14ac:dyDescent="0.3">
      <c r="A507" t="s">
        <v>4206</v>
      </c>
      <c r="B507" t="s">
        <v>4207</v>
      </c>
      <c r="C507" t="str">
        <f t="shared" si="42"/>
        <v>Myvn</v>
      </c>
      <c r="D507" t="s">
        <v>3175</v>
      </c>
      <c r="E507" t="str">
        <f>IFERROR(LEFT(Table1[[#This Row],[category]],FIND("|",Table1[[#This Row],[category]])-1),Table1[[#This Row],[category]])</f>
        <v>Electronics</v>
      </c>
      <c r="F507" t="str">
        <f>IFERROR(MID(Table1[[#This Row],[category]],FIND("|",Table1[[#This Row],[category]])+1,50),"N/A")</f>
        <v>Mobiles&amp;Accessories|MobileAccessories|Chargers|Wal</v>
      </c>
      <c r="G507" s="5">
        <v>329</v>
      </c>
      <c r="H507" s="5" t="str">
        <f t="shared" si="43"/>
        <v>Economy (201-500)</v>
      </c>
      <c r="I507" s="5">
        <v>999</v>
      </c>
      <c r="J507" s="5">
        <f>Table1[[#This Row],[actual_price]]-Table1[[#This Row],[discounted_price]]</f>
        <v>670</v>
      </c>
      <c r="K507" s="12">
        <f t="shared" si="44"/>
        <v>0.67067067067067065</v>
      </c>
      <c r="L507" s="13">
        <v>0.67</v>
      </c>
      <c r="M507" s="1" t="str">
        <f t="shared" si="45"/>
        <v>High (50-69%)</v>
      </c>
      <c r="N507">
        <v>4.2</v>
      </c>
      <c r="O507" t="str">
        <f>IF(Table1[[#This Row],[rating]]&gt;=4.5,"Excellent",IF(Table1[[#This Row],[rating]]&gt;=4,"Good",IF(Table1[[#This Row],[rating]]&gt;=3.5,"Average","Below Average")))</f>
        <v>Good</v>
      </c>
      <c r="P507" t="str">
        <f t="shared" si="46"/>
        <v>⭐⭐⭐⭐ Good</v>
      </c>
      <c r="Q507" s="2">
        <v>3492</v>
      </c>
      <c r="R507" s="4" t="str">
        <f>IF(Table1[[#This Row],[rating_count]]&gt;=10000,"High Volume",IF(Table1[[#This Row],[rating_count]]&gt;=1000,"Medium Volume","Low Volume"))</f>
        <v>Medium Volume</v>
      </c>
      <c r="S507" s="4" t="str">
        <f t="shared" si="47"/>
        <v>Yes</v>
      </c>
      <c r="T507" t="s">
        <v>4208</v>
      </c>
      <c r="U507" t="s">
        <v>4209</v>
      </c>
      <c r="V507" t="s">
        <v>4210</v>
      </c>
      <c r="W507" t="s">
        <v>4211</v>
      </c>
      <c r="X507" t="s">
        <v>4212</v>
      </c>
      <c r="Y507" t="s">
        <v>4213</v>
      </c>
      <c r="Z507" t="s">
        <v>4214</v>
      </c>
      <c r="AA507" t="s">
        <v>4215</v>
      </c>
    </row>
    <row r="508" spans="1:27" x14ac:dyDescent="0.3">
      <c r="A508" t="s">
        <v>4216</v>
      </c>
      <c r="B508" t="s">
        <v>4217</v>
      </c>
      <c r="C508" t="str">
        <f t="shared" si="42"/>
        <v>PTron</v>
      </c>
      <c r="D508" t="s">
        <v>2961</v>
      </c>
      <c r="E508" t="str">
        <f>IFERROR(LEFT(Table1[[#This Row],[category]],FIND("|",Table1[[#This Row],[category]])-1),Table1[[#This Row],[category]])</f>
        <v>Electronics</v>
      </c>
      <c r="F508" t="str">
        <f>IFERROR(MID(Table1[[#This Row],[category]],FIND("|",Table1[[#This Row],[category]])+1,50),"N/A")</f>
        <v>WearableTechnology|SmartWatches</v>
      </c>
      <c r="G508" s="5">
        <v>1299</v>
      </c>
      <c r="H508" s="5" t="str">
        <f t="shared" si="43"/>
        <v>Mid-Range (501-2000)</v>
      </c>
      <c r="I508" s="5">
        <v>5999</v>
      </c>
      <c r="J508" s="5">
        <f>Table1[[#This Row],[actual_price]]-Table1[[#This Row],[discounted_price]]</f>
        <v>4700</v>
      </c>
      <c r="K508" s="12">
        <f t="shared" si="44"/>
        <v>0.78346391065177534</v>
      </c>
      <c r="L508" s="13">
        <v>0.78</v>
      </c>
      <c r="M508" s="1" t="str">
        <f t="shared" si="45"/>
        <v>Very High (70-100%)</v>
      </c>
      <c r="N508">
        <v>3.3</v>
      </c>
      <c r="O508" t="str">
        <f>IF(Table1[[#This Row],[rating]]&gt;=4.5,"Excellent",IF(Table1[[#This Row],[rating]]&gt;=4,"Good",IF(Table1[[#This Row],[rating]]&gt;=3.5,"Average","Below Average")))</f>
        <v>Below Average</v>
      </c>
      <c r="P508" t="str">
        <f t="shared" si="46"/>
        <v>⭐⭐ Below Avg</v>
      </c>
      <c r="Q508" s="2">
        <v>4415</v>
      </c>
      <c r="R508" s="4" t="str">
        <f>IF(Table1[[#This Row],[rating_count]]&gt;=10000,"High Volume",IF(Table1[[#This Row],[rating_count]]&gt;=1000,"Medium Volume","Low Volume"))</f>
        <v>Medium Volume</v>
      </c>
      <c r="S508" s="4" t="str">
        <f t="shared" si="47"/>
        <v>Yes</v>
      </c>
      <c r="T508" t="s">
        <v>4218</v>
      </c>
      <c r="U508" t="s">
        <v>3915</v>
      </c>
      <c r="V508" t="s">
        <v>3916</v>
      </c>
      <c r="W508" t="s">
        <v>3917</v>
      </c>
      <c r="X508" t="s">
        <v>3918</v>
      </c>
      <c r="Y508" t="s">
        <v>3919</v>
      </c>
      <c r="Z508" t="s">
        <v>4219</v>
      </c>
      <c r="AA508" t="s">
        <v>4220</v>
      </c>
    </row>
    <row r="509" spans="1:27" x14ac:dyDescent="0.3">
      <c r="A509" t="s">
        <v>4221</v>
      </c>
      <c r="B509" t="s">
        <v>4222</v>
      </c>
      <c r="C509" t="str">
        <f t="shared" si="42"/>
        <v>SanDisk</v>
      </c>
      <c r="D509" t="s">
        <v>3037</v>
      </c>
      <c r="E509" t="str">
        <f>IFERROR(LEFT(Table1[[#This Row],[category]],FIND("|",Table1[[#This Row],[category]])-1),Table1[[#This Row],[category]])</f>
        <v>Electronics</v>
      </c>
      <c r="F509" t="str">
        <f>IFERROR(MID(Table1[[#This Row],[category]],FIND("|",Table1[[#This Row],[category]])+1,50),"N/A")</f>
        <v>Accessories|MemoryCards|MicroSD</v>
      </c>
      <c r="G509" s="5">
        <v>1989</v>
      </c>
      <c r="H509" s="5" t="str">
        <f t="shared" si="43"/>
        <v>Mid-Range (501-2000)</v>
      </c>
      <c r="I509" s="5">
        <v>3500</v>
      </c>
      <c r="J509" s="5">
        <f>Table1[[#This Row],[actual_price]]-Table1[[#This Row],[discounted_price]]</f>
        <v>1511</v>
      </c>
      <c r="K509" s="12">
        <f t="shared" si="44"/>
        <v>0.43171428571428572</v>
      </c>
      <c r="L509" s="13">
        <v>0.43</v>
      </c>
      <c r="M509" s="1" t="str">
        <f t="shared" si="45"/>
        <v>Moderate (25-49%)</v>
      </c>
      <c r="N509">
        <v>4.4000000000000004</v>
      </c>
      <c r="O509" t="str">
        <f>IF(Table1[[#This Row],[rating]]&gt;=4.5,"Excellent",IF(Table1[[#This Row],[rating]]&gt;=4,"Good",IF(Table1[[#This Row],[rating]]&gt;=3.5,"Average","Below Average")))</f>
        <v>Good</v>
      </c>
      <c r="P509" t="str">
        <f t="shared" si="46"/>
        <v>⭐⭐⭐⭐ Good</v>
      </c>
      <c r="Q509" s="2">
        <v>67260</v>
      </c>
      <c r="R509" s="4" t="str">
        <f>IF(Table1[[#This Row],[rating_count]]&gt;=10000,"High Volume",IF(Table1[[#This Row],[rating_count]]&gt;=1000,"Medium Volume","Low Volume"))</f>
        <v>High Volume</v>
      </c>
      <c r="S509" s="4" t="str">
        <f t="shared" si="47"/>
        <v>Yes</v>
      </c>
      <c r="T509" t="s">
        <v>4223</v>
      </c>
      <c r="U509" t="s">
        <v>3039</v>
      </c>
      <c r="V509" t="s">
        <v>3040</v>
      </c>
      <c r="W509" t="s">
        <v>3041</v>
      </c>
      <c r="X509" t="s">
        <v>3042</v>
      </c>
      <c r="Y509" t="s">
        <v>3043</v>
      </c>
      <c r="Z509" t="s">
        <v>4224</v>
      </c>
      <c r="AA509" t="s">
        <v>4225</v>
      </c>
    </row>
    <row r="510" spans="1:27" x14ac:dyDescent="0.3">
      <c r="A510" t="s">
        <v>4226</v>
      </c>
      <c r="B510" t="s">
        <v>2971</v>
      </c>
      <c r="C510" t="str">
        <f t="shared" si="42"/>
        <v>Fire-Boltt</v>
      </c>
      <c r="D510" t="s">
        <v>2961</v>
      </c>
      <c r="E510" t="str">
        <f>IFERROR(LEFT(Table1[[#This Row],[category]],FIND("|",Table1[[#This Row],[category]])-1),Table1[[#This Row],[category]])</f>
        <v>Electronics</v>
      </c>
      <c r="F510" t="str">
        <f>IFERROR(MID(Table1[[#This Row],[category]],FIND("|",Table1[[#This Row],[category]])+1,50),"N/A")</f>
        <v>WearableTechnology|SmartWatches</v>
      </c>
      <c r="G510" s="5">
        <v>1999</v>
      </c>
      <c r="H510" s="5" t="str">
        <f t="shared" si="43"/>
        <v>Mid-Range (501-2000)</v>
      </c>
      <c r="I510" s="5">
        <v>9999</v>
      </c>
      <c r="J510" s="5">
        <f>Table1[[#This Row],[actual_price]]-Table1[[#This Row],[discounted_price]]</f>
        <v>8000</v>
      </c>
      <c r="K510" s="12">
        <f t="shared" si="44"/>
        <v>0.80008000800080004</v>
      </c>
      <c r="L510" s="13">
        <v>0.8</v>
      </c>
      <c r="M510" s="1" t="str">
        <f t="shared" si="45"/>
        <v>Very High (70-100%)</v>
      </c>
      <c r="N510">
        <v>4.3</v>
      </c>
      <c r="O510" t="str">
        <f>IF(Table1[[#This Row],[rating]]&gt;=4.5,"Excellent",IF(Table1[[#This Row],[rating]]&gt;=4,"Good",IF(Table1[[#This Row],[rating]]&gt;=3.5,"Average","Below Average")))</f>
        <v>Good</v>
      </c>
      <c r="P510" t="str">
        <f t="shared" si="46"/>
        <v>⭐⭐⭐⭐ Good</v>
      </c>
      <c r="Q510" s="2">
        <v>27704</v>
      </c>
      <c r="R510" s="4" t="str">
        <f>IF(Table1[[#This Row],[rating_count]]&gt;=10000,"High Volume",IF(Table1[[#This Row],[rating_count]]&gt;=1000,"Medium Volume","Low Volume"))</f>
        <v>High Volume</v>
      </c>
      <c r="S510" s="4" t="str">
        <f t="shared" si="47"/>
        <v>Yes</v>
      </c>
      <c r="T510" t="s">
        <v>3368</v>
      </c>
      <c r="U510" t="s">
        <v>2973</v>
      </c>
      <c r="V510" t="s">
        <v>2974</v>
      </c>
      <c r="W510" t="s">
        <v>2975</v>
      </c>
      <c r="X510" t="s">
        <v>2976</v>
      </c>
      <c r="Y510" t="s">
        <v>2977</v>
      </c>
      <c r="Z510" t="s">
        <v>4227</v>
      </c>
      <c r="AA510" t="s">
        <v>4228</v>
      </c>
    </row>
    <row r="511" spans="1:27" x14ac:dyDescent="0.3">
      <c r="A511" t="s">
        <v>4229</v>
      </c>
      <c r="B511" t="s">
        <v>4230</v>
      </c>
      <c r="C511" t="str">
        <f t="shared" si="42"/>
        <v>Redmi</v>
      </c>
      <c r="D511" t="s">
        <v>3003</v>
      </c>
      <c r="E511" t="str">
        <f>IFERROR(LEFT(Table1[[#This Row],[category]],FIND("|",Table1[[#This Row],[category]])-1),Table1[[#This Row],[category]])</f>
        <v>Electronics</v>
      </c>
      <c r="F511" t="str">
        <f>IFERROR(MID(Table1[[#This Row],[category]],FIND("|",Table1[[#This Row],[category]])+1,50),"N/A")</f>
        <v>Mobiles&amp;Accessories|Smartphones&amp;BasicMobiles|Smart</v>
      </c>
      <c r="G511" s="5">
        <v>12999</v>
      </c>
      <c r="H511" s="5" t="str">
        <f t="shared" si="43"/>
        <v>Premium (&gt;2000)</v>
      </c>
      <c r="I511" s="5">
        <v>18999</v>
      </c>
      <c r="J511" s="5">
        <f>Table1[[#This Row],[actual_price]]-Table1[[#This Row],[discounted_price]]</f>
        <v>6000</v>
      </c>
      <c r="K511" s="12">
        <f t="shared" si="44"/>
        <v>0.31580609505763463</v>
      </c>
      <c r="L511" s="13">
        <v>0.32</v>
      </c>
      <c r="M511" s="1" t="str">
        <f t="shared" si="45"/>
        <v>Moderate (25-49%)</v>
      </c>
      <c r="N511">
        <v>4.0999999999999996</v>
      </c>
      <c r="O511" t="str">
        <f>IF(Table1[[#This Row],[rating]]&gt;=4.5,"Excellent",IF(Table1[[#This Row],[rating]]&gt;=4,"Good",IF(Table1[[#This Row],[rating]]&gt;=3.5,"Average","Below Average")))</f>
        <v>Good</v>
      </c>
      <c r="P511" t="str">
        <f t="shared" si="46"/>
        <v>⭐⭐⭐⭐ Good</v>
      </c>
      <c r="Q511" s="2">
        <v>50772</v>
      </c>
      <c r="R511" s="4" t="str">
        <f>IF(Table1[[#This Row],[rating_count]]&gt;=10000,"High Volume",IF(Table1[[#This Row],[rating_count]]&gt;=1000,"Medium Volume","Low Volume"))</f>
        <v>High Volume</v>
      </c>
      <c r="S511" s="4" t="str">
        <f t="shared" si="47"/>
        <v>Yes</v>
      </c>
      <c r="T511" t="s">
        <v>4184</v>
      </c>
      <c r="U511" t="s">
        <v>3666</v>
      </c>
      <c r="V511" t="s">
        <v>3667</v>
      </c>
      <c r="W511" t="s">
        <v>3668</v>
      </c>
      <c r="X511" t="s">
        <v>3669</v>
      </c>
      <c r="Y511" t="s">
        <v>3670</v>
      </c>
      <c r="Z511" t="s">
        <v>3671</v>
      </c>
      <c r="AA511" t="s">
        <v>4231</v>
      </c>
    </row>
    <row r="512" spans="1:27" x14ac:dyDescent="0.3">
      <c r="A512" t="s">
        <v>4232</v>
      </c>
      <c r="B512" t="s">
        <v>4233</v>
      </c>
      <c r="C512" t="str">
        <f t="shared" si="42"/>
        <v>Noise</v>
      </c>
      <c r="D512" t="s">
        <v>2961</v>
      </c>
      <c r="E512" t="str">
        <f>IFERROR(LEFT(Table1[[#This Row],[category]],FIND("|",Table1[[#This Row],[category]])-1),Table1[[#This Row],[category]])</f>
        <v>Electronics</v>
      </c>
      <c r="F512" t="str">
        <f>IFERROR(MID(Table1[[#This Row],[category]],FIND("|",Table1[[#This Row],[category]])+1,50),"N/A")</f>
        <v>WearableTechnology|SmartWatches</v>
      </c>
      <c r="G512" s="5">
        <v>1499</v>
      </c>
      <c r="H512" s="5" t="str">
        <f t="shared" si="43"/>
        <v>Mid-Range (501-2000)</v>
      </c>
      <c r="I512" s="5">
        <v>4999</v>
      </c>
      <c r="J512" s="5">
        <f>Table1[[#This Row],[actual_price]]-Table1[[#This Row],[discounted_price]]</f>
        <v>3500</v>
      </c>
      <c r="K512" s="12">
        <f t="shared" si="44"/>
        <v>0.70014002800560116</v>
      </c>
      <c r="L512" s="13">
        <v>0.7</v>
      </c>
      <c r="M512" s="1" t="str">
        <f t="shared" si="45"/>
        <v>Very High (70-100%)</v>
      </c>
      <c r="N512">
        <v>4</v>
      </c>
      <c r="O512" t="str">
        <f>IF(Table1[[#This Row],[rating]]&gt;=4.5,"Excellent",IF(Table1[[#This Row],[rating]]&gt;=4,"Good",IF(Table1[[#This Row],[rating]]&gt;=3.5,"Average","Below Average")))</f>
        <v>Good</v>
      </c>
      <c r="P512" t="str">
        <f t="shared" si="46"/>
        <v>⭐⭐⭐⭐ Good</v>
      </c>
      <c r="Q512" s="2">
        <v>92588</v>
      </c>
      <c r="R512" s="4" t="str">
        <f>IF(Table1[[#This Row],[rating_count]]&gt;=10000,"High Volume",IF(Table1[[#This Row],[rating_count]]&gt;=1000,"Medium Volume","Low Volume"))</f>
        <v>High Volume</v>
      </c>
      <c r="S512" s="4" t="str">
        <f t="shared" si="47"/>
        <v>Yes</v>
      </c>
      <c r="T512" t="s">
        <v>4234</v>
      </c>
      <c r="U512" t="s">
        <v>4235</v>
      </c>
      <c r="V512" t="s">
        <v>4236</v>
      </c>
      <c r="W512" t="s">
        <v>4237</v>
      </c>
      <c r="X512" t="s">
        <v>4238</v>
      </c>
      <c r="Y512" t="s">
        <v>4239</v>
      </c>
      <c r="Z512" t="s">
        <v>4240</v>
      </c>
      <c r="AA512" t="s">
        <v>4241</v>
      </c>
    </row>
    <row r="513" spans="1:27" x14ac:dyDescent="0.3">
      <c r="A513" t="s">
        <v>4242</v>
      </c>
      <c r="B513" t="s">
        <v>4243</v>
      </c>
      <c r="C513" t="str">
        <f t="shared" si="42"/>
        <v>Redmi</v>
      </c>
      <c r="D513" t="s">
        <v>3003</v>
      </c>
      <c r="E513" t="str">
        <f>IFERROR(LEFT(Table1[[#This Row],[category]],FIND("|",Table1[[#This Row],[category]])-1),Table1[[#This Row],[category]])</f>
        <v>Electronics</v>
      </c>
      <c r="F513" t="str">
        <f>IFERROR(MID(Table1[[#This Row],[category]],FIND("|",Table1[[#This Row],[category]])+1,50),"N/A")</f>
        <v>Mobiles&amp;Accessories|Smartphones&amp;BasicMobiles|Smart</v>
      </c>
      <c r="G513" s="5">
        <v>16999</v>
      </c>
      <c r="H513" s="5" t="str">
        <f t="shared" si="43"/>
        <v>Premium (&gt;2000)</v>
      </c>
      <c r="I513" s="5">
        <v>20999</v>
      </c>
      <c r="J513" s="5">
        <f>Table1[[#This Row],[actual_price]]-Table1[[#This Row],[discounted_price]]</f>
        <v>4000</v>
      </c>
      <c r="K513" s="12">
        <f t="shared" si="44"/>
        <v>0.19048526120291442</v>
      </c>
      <c r="L513" s="13">
        <v>0.19</v>
      </c>
      <c r="M513" s="1" t="str">
        <f t="shared" si="45"/>
        <v>Minimal (0-24%)</v>
      </c>
      <c r="N513">
        <v>4.0999999999999996</v>
      </c>
      <c r="O513" t="str">
        <f>IF(Table1[[#This Row],[rating]]&gt;=4.5,"Excellent",IF(Table1[[#This Row],[rating]]&gt;=4,"Good",IF(Table1[[#This Row],[rating]]&gt;=3.5,"Average","Below Average")))</f>
        <v>Good</v>
      </c>
      <c r="P513" t="str">
        <f t="shared" si="46"/>
        <v>⭐⭐⭐⭐ Good</v>
      </c>
      <c r="Q513" s="2">
        <v>31822</v>
      </c>
      <c r="R513" s="4" t="str">
        <f>IF(Table1[[#This Row],[rating_count]]&gt;=10000,"High Volume",IF(Table1[[#This Row],[rating_count]]&gt;=1000,"Medium Volume","Low Volume"))</f>
        <v>High Volume</v>
      </c>
      <c r="S513" s="4" t="str">
        <f t="shared" si="47"/>
        <v>Yes</v>
      </c>
      <c r="T513" t="s">
        <v>4244</v>
      </c>
      <c r="U513" t="s">
        <v>4171</v>
      </c>
      <c r="V513" t="s">
        <v>4172</v>
      </c>
      <c r="W513" t="s">
        <v>4173</v>
      </c>
      <c r="X513" t="s">
        <v>4174</v>
      </c>
      <c r="Y513" t="s">
        <v>4175</v>
      </c>
      <c r="Z513" t="s">
        <v>4245</v>
      </c>
      <c r="AA513" t="s">
        <v>4246</v>
      </c>
    </row>
    <row r="514" spans="1:27" x14ac:dyDescent="0.3">
      <c r="A514" t="s">
        <v>4247</v>
      </c>
      <c r="B514" t="s">
        <v>4248</v>
      </c>
      <c r="C514" t="str">
        <f t="shared" ref="C514:C577" si="48">IFERROR(LEFT(B514,FIND(" ",B514)-1),"Unknown")</f>
        <v>Newly</v>
      </c>
      <c r="D514" t="s">
        <v>2961</v>
      </c>
      <c r="E514" t="str">
        <f>IFERROR(LEFT(Table1[[#This Row],[category]],FIND("|",Table1[[#This Row],[category]])-1),Table1[[#This Row],[category]])</f>
        <v>Electronics</v>
      </c>
      <c r="F514" t="str">
        <f>IFERROR(MID(Table1[[#This Row],[category]],FIND("|",Table1[[#This Row],[category]])+1,50),"N/A")</f>
        <v>WearableTechnology|SmartWatches</v>
      </c>
      <c r="G514" s="5">
        <v>1999</v>
      </c>
      <c r="H514" s="5" t="str">
        <f t="shared" ref="H514:H577" si="49">IF(G514&lt;=200,"Budget (≤200)",IF(G514&lt;=500,"Economy (201-500)",IF(G514&lt;=2000,"Mid-Range (501-2000)","Premium (&gt;2000)")))</f>
        <v>Mid-Range (501-2000)</v>
      </c>
      <c r="I514" s="5">
        <v>8499</v>
      </c>
      <c r="J514" s="5">
        <f>Table1[[#This Row],[actual_price]]-Table1[[#This Row],[discounted_price]]</f>
        <v>6500</v>
      </c>
      <c r="K514" s="12">
        <f t="shared" ref="K514:K577" si="50">(I514-G514)/I514</f>
        <v>0.76479585833627484</v>
      </c>
      <c r="L514" s="13">
        <v>0.76</v>
      </c>
      <c r="M514" s="1" t="str">
        <f t="shared" ref="M514:M577" si="51">IF(L514&gt;=0.7,"Very High (70-100%)",IF(L514&gt;=0.5,"High (50-69%)",IF(L514&gt;=0.25,"Moderate (25-49%)","Minimal (0-24%)")))</f>
        <v>Very High (70-100%)</v>
      </c>
      <c r="N514">
        <v>4.3</v>
      </c>
      <c r="O514" t="str">
        <f>IF(Table1[[#This Row],[rating]]&gt;=4.5,"Excellent",IF(Table1[[#This Row],[rating]]&gt;=4,"Good",IF(Table1[[#This Row],[rating]]&gt;=3.5,"Average","Below Average")))</f>
        <v>Good</v>
      </c>
      <c r="P514" t="str">
        <f t="shared" ref="P514:P577" si="52">IF(N514&gt;4.4,"⭐⭐⭐⭐⭐ Excellent",IF(N514&gt;3.9,"⭐⭐⭐⭐ Good",IF(N514&gt;3.5,"⭐⭐⭐ Average","⭐⭐ Below Avg")))</f>
        <v>⭐⭐⭐⭐ Good</v>
      </c>
      <c r="Q514">
        <v>240</v>
      </c>
      <c r="R514" s="4" t="str">
        <f>IF(Table1[[#This Row],[rating_count]]&gt;=10000,"High Volume",IF(Table1[[#This Row],[rating_count]]&gt;=1000,"Medium Volume","Low Volume"))</f>
        <v>Low Volume</v>
      </c>
      <c r="S514" s="4" t="str">
        <f t="shared" ref="S514:S577" si="53">IF(Q514&gt;=500,"Yes","No")</f>
        <v>No</v>
      </c>
      <c r="T514" t="s">
        <v>4249</v>
      </c>
      <c r="U514" t="s">
        <v>4250</v>
      </c>
      <c r="V514" t="s">
        <v>4251</v>
      </c>
      <c r="W514" t="s">
        <v>4252</v>
      </c>
      <c r="X514" t="s">
        <v>4253</v>
      </c>
      <c r="Y514" t="s">
        <v>4254</v>
      </c>
      <c r="Z514" t="s">
        <v>4255</v>
      </c>
      <c r="AA514" t="s">
        <v>4256</v>
      </c>
    </row>
    <row r="515" spans="1:27" x14ac:dyDescent="0.3">
      <c r="A515" t="s">
        <v>4257</v>
      </c>
      <c r="B515" t="s">
        <v>4258</v>
      </c>
      <c r="C515" t="str">
        <f t="shared" si="48"/>
        <v>OnePlus</v>
      </c>
      <c r="D515" t="s">
        <v>2961</v>
      </c>
      <c r="E515" t="str">
        <f>IFERROR(LEFT(Table1[[#This Row],[category]],FIND("|",Table1[[#This Row],[category]])-1),Table1[[#This Row],[category]])</f>
        <v>Electronics</v>
      </c>
      <c r="F515" t="str">
        <f>IFERROR(MID(Table1[[#This Row],[category]],FIND("|",Table1[[#This Row],[category]])+1,50),"N/A")</f>
        <v>WearableTechnology|SmartWatches</v>
      </c>
      <c r="G515" s="5">
        <v>4999</v>
      </c>
      <c r="H515" s="5" t="str">
        <f t="shared" si="49"/>
        <v>Premium (&gt;2000)</v>
      </c>
      <c r="I515" s="5">
        <v>6999</v>
      </c>
      <c r="J515" s="5">
        <f>Table1[[#This Row],[actual_price]]-Table1[[#This Row],[discounted_price]]</f>
        <v>2000</v>
      </c>
      <c r="K515" s="12">
        <f t="shared" si="50"/>
        <v>0.2857551078725532</v>
      </c>
      <c r="L515" s="13">
        <v>0.28999999999999998</v>
      </c>
      <c r="M515" s="1" t="str">
        <f t="shared" si="51"/>
        <v>Moderate (25-49%)</v>
      </c>
      <c r="N515">
        <v>3.8</v>
      </c>
      <c r="O515" t="str">
        <f>IF(Table1[[#This Row],[rating]]&gt;=4.5,"Excellent",IF(Table1[[#This Row],[rating]]&gt;=4,"Good",IF(Table1[[#This Row],[rating]]&gt;=3.5,"Average","Below Average")))</f>
        <v>Average</v>
      </c>
      <c r="P515" t="str">
        <f t="shared" si="52"/>
        <v>⭐⭐⭐ Average</v>
      </c>
      <c r="Q515">
        <v>758</v>
      </c>
      <c r="R515" s="4" t="str">
        <f>IF(Table1[[#This Row],[rating_count]]&gt;=10000,"High Volume",IF(Table1[[#This Row],[rating_count]]&gt;=1000,"Medium Volume","Low Volume"))</f>
        <v>Low Volume</v>
      </c>
      <c r="S515" s="4" t="str">
        <f t="shared" si="53"/>
        <v>Yes</v>
      </c>
      <c r="T515" t="s">
        <v>4259</v>
      </c>
      <c r="U515" t="s">
        <v>4260</v>
      </c>
      <c r="V515" t="s">
        <v>4261</v>
      </c>
      <c r="W515" t="s">
        <v>4262</v>
      </c>
      <c r="X515" t="s">
        <v>4263</v>
      </c>
      <c r="Y515" t="s">
        <v>4264</v>
      </c>
      <c r="Z515" t="s">
        <v>4265</v>
      </c>
      <c r="AA515" t="s">
        <v>4266</v>
      </c>
    </row>
    <row r="516" spans="1:27" x14ac:dyDescent="0.3">
      <c r="A516" t="s">
        <v>354</v>
      </c>
      <c r="B516" t="s">
        <v>355</v>
      </c>
      <c r="C516" t="str">
        <f t="shared" si="48"/>
        <v>pTron</v>
      </c>
      <c r="D516" t="s">
        <v>18</v>
      </c>
      <c r="E516" t="str">
        <f>IFERROR(LEFT(Table1[[#This Row],[category]],FIND("|",Table1[[#This Row],[category]])-1),Table1[[#This Row],[category]])</f>
        <v>Computers&amp;Accessories</v>
      </c>
      <c r="F516" t="str">
        <f>IFERROR(MID(Table1[[#This Row],[category]],FIND("|",Table1[[#This Row],[category]])+1,50),"N/A")</f>
        <v>Accessories&amp;Peripherals|Cables&amp;Accessories|Cables|</v>
      </c>
      <c r="G516" s="5">
        <v>99</v>
      </c>
      <c r="H516" s="5" t="str">
        <f t="shared" si="49"/>
        <v>Budget (≤200)</v>
      </c>
      <c r="I516" s="5">
        <v>667</v>
      </c>
      <c r="J516" s="5">
        <f>Table1[[#This Row],[actual_price]]-Table1[[#This Row],[discounted_price]]</f>
        <v>568</v>
      </c>
      <c r="K516" s="12">
        <f t="shared" si="50"/>
        <v>0.85157421289355317</v>
      </c>
      <c r="L516" s="13">
        <v>0.85</v>
      </c>
      <c r="M516" s="1" t="str">
        <f t="shared" si="51"/>
        <v>Very High (70-100%)</v>
      </c>
      <c r="N516">
        <v>3.9</v>
      </c>
      <c r="O516" t="str">
        <f>IF(Table1[[#This Row],[rating]]&gt;=4.5,"Excellent",IF(Table1[[#This Row],[rating]]&gt;=4,"Good",IF(Table1[[#This Row],[rating]]&gt;=3.5,"Average","Below Average")))</f>
        <v>Average</v>
      </c>
      <c r="P516" t="str">
        <f t="shared" si="52"/>
        <v>⭐⭐⭐ Average</v>
      </c>
      <c r="Q516" s="2">
        <v>24870</v>
      </c>
      <c r="R516" s="4" t="str">
        <f>IF(Table1[[#This Row],[rating_count]]&gt;=10000,"High Volume",IF(Table1[[#This Row],[rating_count]]&gt;=1000,"Medium Volume","Low Volume"))</f>
        <v>High Volume</v>
      </c>
      <c r="S516" s="4" t="str">
        <f t="shared" si="53"/>
        <v>Yes</v>
      </c>
      <c r="T516" t="s">
        <v>356</v>
      </c>
      <c r="U516" t="s">
        <v>3500</v>
      </c>
      <c r="V516" t="s">
        <v>3501</v>
      </c>
      <c r="W516" t="s">
        <v>3502</v>
      </c>
      <c r="X516" t="s">
        <v>3503</v>
      </c>
      <c r="Y516" t="s">
        <v>3504</v>
      </c>
      <c r="Z516" t="s">
        <v>4267</v>
      </c>
      <c r="AA516" t="s">
        <v>4268</v>
      </c>
    </row>
    <row r="517" spans="1:27" x14ac:dyDescent="0.3">
      <c r="A517" t="s">
        <v>4269</v>
      </c>
      <c r="B517" t="s">
        <v>4270</v>
      </c>
      <c r="C517" t="str">
        <f t="shared" si="48"/>
        <v>Noise</v>
      </c>
      <c r="D517" t="s">
        <v>2961</v>
      </c>
      <c r="E517" t="str">
        <f>IFERROR(LEFT(Table1[[#This Row],[category]],FIND("|",Table1[[#This Row],[category]])-1),Table1[[#This Row],[category]])</f>
        <v>Electronics</v>
      </c>
      <c r="F517" t="str">
        <f>IFERROR(MID(Table1[[#This Row],[category]],FIND("|",Table1[[#This Row],[category]])+1,50),"N/A")</f>
        <v>WearableTechnology|SmartWatches</v>
      </c>
      <c r="G517" s="5">
        <v>2499</v>
      </c>
      <c r="H517" s="5" t="str">
        <f t="shared" si="49"/>
        <v>Premium (&gt;2000)</v>
      </c>
      <c r="I517" s="5">
        <v>5999</v>
      </c>
      <c r="J517" s="5">
        <f>Table1[[#This Row],[actual_price]]-Table1[[#This Row],[discounted_price]]</f>
        <v>3500</v>
      </c>
      <c r="K517" s="12">
        <f t="shared" si="50"/>
        <v>0.58343057176196034</v>
      </c>
      <c r="L517" s="13">
        <v>0.57999999999999996</v>
      </c>
      <c r="M517" s="1" t="str">
        <f t="shared" si="51"/>
        <v>High (50-69%)</v>
      </c>
      <c r="N517">
        <v>3.7</v>
      </c>
      <c r="O517" t="str">
        <f>IF(Table1[[#This Row],[rating]]&gt;=4.5,"Excellent",IF(Table1[[#This Row],[rating]]&gt;=4,"Good",IF(Table1[[#This Row],[rating]]&gt;=3.5,"Average","Below Average")))</f>
        <v>Average</v>
      </c>
      <c r="P517" t="str">
        <f t="shared" si="52"/>
        <v>⭐⭐⭐ Average</v>
      </c>
      <c r="Q517">
        <v>828</v>
      </c>
      <c r="R517" s="4" t="str">
        <f>IF(Table1[[#This Row],[rating_count]]&gt;=10000,"High Volume",IF(Table1[[#This Row],[rating_count]]&gt;=1000,"Medium Volume","Low Volume"))</f>
        <v>Low Volume</v>
      </c>
      <c r="S517" s="4" t="str">
        <f t="shared" si="53"/>
        <v>Yes</v>
      </c>
      <c r="T517" t="s">
        <v>4271</v>
      </c>
      <c r="U517" t="s">
        <v>4272</v>
      </c>
      <c r="V517" t="s">
        <v>4273</v>
      </c>
      <c r="W517" t="s">
        <v>4274</v>
      </c>
      <c r="X517" t="s">
        <v>4275</v>
      </c>
      <c r="Y517" t="s">
        <v>4276</v>
      </c>
      <c r="Z517" t="s">
        <v>4277</v>
      </c>
      <c r="AA517" t="s">
        <v>4278</v>
      </c>
    </row>
    <row r="518" spans="1:27" x14ac:dyDescent="0.3">
      <c r="A518" t="s">
        <v>4279</v>
      </c>
      <c r="B518" t="s">
        <v>4280</v>
      </c>
      <c r="C518" t="str">
        <f t="shared" si="48"/>
        <v>Motorola</v>
      </c>
      <c r="D518" t="s">
        <v>3058</v>
      </c>
      <c r="E518" t="str">
        <f>IFERROR(LEFT(Table1[[#This Row],[category]],FIND("|",Table1[[#This Row],[category]])-1),Table1[[#This Row],[category]])</f>
        <v>Electronics</v>
      </c>
      <c r="F518" t="str">
        <f>IFERROR(MID(Table1[[#This Row],[category]],FIND("|",Table1[[#This Row],[category]])+1,50),"N/A")</f>
        <v>Mobiles&amp;Accessories|Smartphones&amp;BasicMobiles|Basic</v>
      </c>
      <c r="G518" s="5">
        <v>1399</v>
      </c>
      <c r="H518" s="5" t="str">
        <f t="shared" si="49"/>
        <v>Mid-Range (501-2000)</v>
      </c>
      <c r="I518" s="5">
        <v>1630</v>
      </c>
      <c r="J518" s="5">
        <f>Table1[[#This Row],[actual_price]]-Table1[[#This Row],[discounted_price]]</f>
        <v>231</v>
      </c>
      <c r="K518" s="12">
        <f t="shared" si="50"/>
        <v>0.14171779141104293</v>
      </c>
      <c r="L518" s="13">
        <v>0.14000000000000001</v>
      </c>
      <c r="M518" s="1" t="str">
        <f t="shared" si="51"/>
        <v>Minimal (0-24%)</v>
      </c>
      <c r="N518">
        <v>4</v>
      </c>
      <c r="O518" t="str">
        <f>IF(Table1[[#This Row],[rating]]&gt;=4.5,"Excellent",IF(Table1[[#This Row],[rating]]&gt;=4,"Good",IF(Table1[[#This Row],[rating]]&gt;=3.5,"Average","Below Average")))</f>
        <v>Good</v>
      </c>
      <c r="P518" t="str">
        <f t="shared" si="52"/>
        <v>⭐⭐⭐⭐ Good</v>
      </c>
      <c r="Q518" s="2">
        <v>9378</v>
      </c>
      <c r="R518" s="4" t="str">
        <f>IF(Table1[[#This Row],[rating_count]]&gt;=10000,"High Volume",IF(Table1[[#This Row],[rating_count]]&gt;=1000,"Medium Volume","Low Volume"))</f>
        <v>Medium Volume</v>
      </c>
      <c r="S518" s="4" t="str">
        <f t="shared" si="53"/>
        <v>Yes</v>
      </c>
      <c r="T518" t="s">
        <v>4281</v>
      </c>
      <c r="U518" t="s">
        <v>3854</v>
      </c>
      <c r="V518" t="s">
        <v>3855</v>
      </c>
      <c r="W518" t="s">
        <v>3856</v>
      </c>
      <c r="X518" t="s">
        <v>3857</v>
      </c>
      <c r="Y518" t="s">
        <v>3858</v>
      </c>
      <c r="Z518" t="s">
        <v>4282</v>
      </c>
      <c r="AA518" t="s">
        <v>4283</v>
      </c>
    </row>
    <row r="519" spans="1:27" x14ac:dyDescent="0.3">
      <c r="A519" t="s">
        <v>4284</v>
      </c>
      <c r="B519" t="s">
        <v>4285</v>
      </c>
      <c r="C519" t="str">
        <f t="shared" si="48"/>
        <v>Fire-Boltt</v>
      </c>
      <c r="D519" t="s">
        <v>2961</v>
      </c>
      <c r="E519" t="str">
        <f>IFERROR(LEFT(Table1[[#This Row],[category]],FIND("|",Table1[[#This Row],[category]])-1),Table1[[#This Row],[category]])</f>
        <v>Electronics</v>
      </c>
      <c r="F519" t="str">
        <f>IFERROR(MID(Table1[[#This Row],[category]],FIND("|",Table1[[#This Row],[category]])+1,50),"N/A")</f>
        <v>WearableTechnology|SmartWatches</v>
      </c>
      <c r="G519" s="5">
        <v>1499</v>
      </c>
      <c r="H519" s="5" t="str">
        <f t="shared" si="49"/>
        <v>Mid-Range (501-2000)</v>
      </c>
      <c r="I519" s="5">
        <v>9999</v>
      </c>
      <c r="J519" s="5">
        <f>Table1[[#This Row],[actual_price]]-Table1[[#This Row],[discounted_price]]</f>
        <v>8500</v>
      </c>
      <c r="K519" s="12">
        <f t="shared" si="50"/>
        <v>0.85008500850085011</v>
      </c>
      <c r="L519" s="13">
        <v>0.85</v>
      </c>
      <c r="M519" s="1" t="str">
        <f t="shared" si="51"/>
        <v>Very High (70-100%)</v>
      </c>
      <c r="N519">
        <v>4.2</v>
      </c>
      <c r="O519" t="str">
        <f>IF(Table1[[#This Row],[rating]]&gt;=4.5,"Excellent",IF(Table1[[#This Row],[rating]]&gt;=4,"Good",IF(Table1[[#This Row],[rating]]&gt;=3.5,"Average","Below Average")))</f>
        <v>Good</v>
      </c>
      <c r="P519" t="str">
        <f t="shared" si="52"/>
        <v>⭐⭐⭐⭐ Good</v>
      </c>
      <c r="Q519" s="2">
        <v>22638</v>
      </c>
      <c r="R519" s="4" t="str">
        <f>IF(Table1[[#This Row],[rating_count]]&gt;=10000,"High Volume",IF(Table1[[#This Row],[rating_count]]&gt;=1000,"Medium Volume","Low Volume"))</f>
        <v>High Volume</v>
      </c>
      <c r="S519" s="4" t="str">
        <f t="shared" si="53"/>
        <v>Yes</v>
      </c>
      <c r="T519" t="s">
        <v>4286</v>
      </c>
      <c r="U519" t="s">
        <v>3197</v>
      </c>
      <c r="V519" t="s">
        <v>3198</v>
      </c>
      <c r="W519" t="s">
        <v>3199</v>
      </c>
      <c r="X519" t="s">
        <v>3200</v>
      </c>
      <c r="Y519" t="s">
        <v>3201</v>
      </c>
      <c r="Z519" t="s">
        <v>4287</v>
      </c>
      <c r="AA519" t="s">
        <v>4288</v>
      </c>
    </row>
    <row r="520" spans="1:27" x14ac:dyDescent="0.3">
      <c r="A520" t="s">
        <v>360</v>
      </c>
      <c r="B520" t="s">
        <v>361</v>
      </c>
      <c r="C520" t="str">
        <f t="shared" si="48"/>
        <v>Amazonbasics</v>
      </c>
      <c r="D520" t="s">
        <v>18</v>
      </c>
      <c r="E520" t="str">
        <f>IFERROR(LEFT(Table1[[#This Row],[category]],FIND("|",Table1[[#This Row],[category]])-1),Table1[[#This Row],[category]])</f>
        <v>Computers&amp;Accessories</v>
      </c>
      <c r="F520" t="str">
        <f>IFERROR(MID(Table1[[#This Row],[category]],FIND("|",Table1[[#This Row],[category]])+1,50),"N/A")</f>
        <v>Accessories&amp;Peripherals|Cables&amp;Accessories|Cables|</v>
      </c>
      <c r="G520" s="5">
        <v>899</v>
      </c>
      <c r="H520" s="5" t="str">
        <f t="shared" si="49"/>
        <v>Mid-Range (501-2000)</v>
      </c>
      <c r="I520" s="5">
        <v>1900</v>
      </c>
      <c r="J520" s="5">
        <f>Table1[[#This Row],[actual_price]]-Table1[[#This Row],[discounted_price]]</f>
        <v>1001</v>
      </c>
      <c r="K520" s="12">
        <f t="shared" si="50"/>
        <v>0.52684210526315789</v>
      </c>
      <c r="L520" s="13">
        <v>0.53</v>
      </c>
      <c r="M520" s="1" t="str">
        <f t="shared" si="51"/>
        <v>High (50-69%)</v>
      </c>
      <c r="N520">
        <v>4.4000000000000004</v>
      </c>
      <c r="O520" t="str">
        <f>IF(Table1[[#This Row],[rating]]&gt;=4.5,"Excellent",IF(Table1[[#This Row],[rating]]&gt;=4,"Good",IF(Table1[[#This Row],[rating]]&gt;=3.5,"Average","Below Average")))</f>
        <v>Good</v>
      </c>
      <c r="P520" t="str">
        <f t="shared" si="52"/>
        <v>⭐⭐⭐⭐ Good</v>
      </c>
      <c r="Q520" s="2">
        <v>13552</v>
      </c>
      <c r="R520" s="4" t="str">
        <f>IF(Table1[[#This Row],[rating_count]]&gt;=10000,"High Volume",IF(Table1[[#This Row],[rating_count]]&gt;=1000,"Medium Volume","Low Volume"))</f>
        <v>High Volume</v>
      </c>
      <c r="S520" s="4" t="str">
        <f t="shared" si="53"/>
        <v>Yes</v>
      </c>
      <c r="T520" t="s">
        <v>362</v>
      </c>
      <c r="U520" t="s">
        <v>363</v>
      </c>
      <c r="V520" t="s">
        <v>364</v>
      </c>
      <c r="W520" t="s">
        <v>365</v>
      </c>
      <c r="X520" t="s">
        <v>366</v>
      </c>
      <c r="Y520" t="s">
        <v>367</v>
      </c>
      <c r="Z520" t="s">
        <v>4289</v>
      </c>
      <c r="AA520" t="s">
        <v>4290</v>
      </c>
    </row>
    <row r="521" spans="1:27" x14ac:dyDescent="0.3">
      <c r="A521" t="s">
        <v>4291</v>
      </c>
      <c r="B521" t="s">
        <v>4292</v>
      </c>
      <c r="C521" t="str">
        <f t="shared" si="48"/>
        <v>Flix</v>
      </c>
      <c r="D521" t="s">
        <v>3175</v>
      </c>
      <c r="E521" t="str">
        <f>IFERROR(LEFT(Table1[[#This Row],[category]],FIND("|",Table1[[#This Row],[category]])-1),Table1[[#This Row],[category]])</f>
        <v>Electronics</v>
      </c>
      <c r="F521" t="str">
        <f>IFERROR(MID(Table1[[#This Row],[category]],FIND("|",Table1[[#This Row],[category]])+1,50),"N/A")</f>
        <v>Mobiles&amp;Accessories|MobileAccessories|Chargers|Wal</v>
      </c>
      <c r="G521" s="5">
        <v>249</v>
      </c>
      <c r="H521" s="5" t="str">
        <f t="shared" si="49"/>
        <v>Economy (201-500)</v>
      </c>
      <c r="I521" s="5">
        <v>599</v>
      </c>
      <c r="J521" s="5">
        <f>Table1[[#This Row],[actual_price]]-Table1[[#This Row],[discounted_price]]</f>
        <v>350</v>
      </c>
      <c r="K521" s="12">
        <f t="shared" si="50"/>
        <v>0.58430717863105175</v>
      </c>
      <c r="L521" s="13">
        <v>0.57999999999999996</v>
      </c>
      <c r="M521" s="1" t="str">
        <f t="shared" si="51"/>
        <v>High (50-69%)</v>
      </c>
      <c r="N521">
        <v>3.9</v>
      </c>
      <c r="O521" t="str">
        <f>IF(Table1[[#This Row],[rating]]&gt;=4.5,"Excellent",IF(Table1[[#This Row],[rating]]&gt;=4,"Good",IF(Table1[[#This Row],[rating]]&gt;=3.5,"Average","Below Average")))</f>
        <v>Average</v>
      </c>
      <c r="P521" t="str">
        <f t="shared" si="52"/>
        <v>⭐⭐⭐ Average</v>
      </c>
      <c r="Q521" s="2">
        <v>2147</v>
      </c>
      <c r="R521" s="4" t="str">
        <f>IF(Table1[[#This Row],[rating_count]]&gt;=10000,"High Volume",IF(Table1[[#This Row],[rating_count]]&gt;=1000,"Medium Volume","Low Volume"))</f>
        <v>Medium Volume</v>
      </c>
      <c r="S521" s="4" t="str">
        <f t="shared" si="53"/>
        <v>Yes</v>
      </c>
      <c r="T521" t="s">
        <v>4293</v>
      </c>
      <c r="U521" t="s">
        <v>4294</v>
      </c>
      <c r="V521" t="s">
        <v>4295</v>
      </c>
      <c r="W521" t="s">
        <v>4296</v>
      </c>
      <c r="X521" t="s">
        <v>4297</v>
      </c>
      <c r="Y521" t="s">
        <v>4298</v>
      </c>
      <c r="Z521" t="s">
        <v>4299</v>
      </c>
      <c r="AA521" t="s">
        <v>4300</v>
      </c>
    </row>
    <row r="522" spans="1:27" x14ac:dyDescent="0.3">
      <c r="A522" t="s">
        <v>4301</v>
      </c>
      <c r="B522" t="s">
        <v>4302</v>
      </c>
      <c r="C522" t="str">
        <f t="shared" si="48"/>
        <v>Kyosei</v>
      </c>
      <c r="D522" t="s">
        <v>3793</v>
      </c>
      <c r="E522" t="str">
        <f>IFERROR(LEFT(Table1[[#This Row],[category]],FIND("|",Table1[[#This Row],[category]])-1),Table1[[#This Row],[category]])</f>
        <v>Electronics</v>
      </c>
      <c r="F522" t="str">
        <f>IFERROR(MID(Table1[[#This Row],[category]],FIND("|",Table1[[#This Row],[category]])+1,50),"N/A")</f>
        <v>Mobiles&amp;Accessories|MobileAccessories|Maintenance,</v>
      </c>
      <c r="G522" s="5">
        <v>299</v>
      </c>
      <c r="H522" s="5" t="str">
        <f t="shared" si="49"/>
        <v>Economy (201-500)</v>
      </c>
      <c r="I522" s="5">
        <v>1199</v>
      </c>
      <c r="J522" s="5">
        <f>Table1[[#This Row],[actual_price]]-Table1[[#This Row],[discounted_price]]</f>
        <v>900</v>
      </c>
      <c r="K522" s="12">
        <f t="shared" si="50"/>
        <v>0.75062552126772308</v>
      </c>
      <c r="L522" s="13">
        <v>0.75</v>
      </c>
      <c r="M522" s="1" t="str">
        <f t="shared" si="51"/>
        <v>Very High (70-100%)</v>
      </c>
      <c r="N522">
        <v>4.5</v>
      </c>
      <c r="O522" t="str">
        <f>IF(Table1[[#This Row],[rating]]&gt;=4.5,"Excellent",IF(Table1[[#This Row],[rating]]&gt;=4,"Good",IF(Table1[[#This Row],[rating]]&gt;=3.5,"Average","Below Average")))</f>
        <v>Excellent</v>
      </c>
      <c r="P522" t="str">
        <f t="shared" si="52"/>
        <v>⭐⭐⭐⭐⭐ Excellent</v>
      </c>
      <c r="Q522">
        <v>596</v>
      </c>
      <c r="R522" s="4" t="str">
        <f>IF(Table1[[#This Row],[rating_count]]&gt;=10000,"High Volume",IF(Table1[[#This Row],[rating_count]]&gt;=1000,"Medium Volume","Low Volume"))</f>
        <v>Low Volume</v>
      </c>
      <c r="S522" s="4" t="str">
        <f t="shared" si="53"/>
        <v>Yes</v>
      </c>
      <c r="T522" t="s">
        <v>4303</v>
      </c>
      <c r="U522" t="s">
        <v>4304</v>
      </c>
      <c r="V522" t="s">
        <v>4305</v>
      </c>
      <c r="W522" t="s">
        <v>4306</v>
      </c>
      <c r="X522" t="s">
        <v>4307</v>
      </c>
      <c r="Y522" t="s">
        <v>4308</v>
      </c>
      <c r="Z522" t="s">
        <v>4309</v>
      </c>
      <c r="AA522" t="s">
        <v>4310</v>
      </c>
    </row>
    <row r="523" spans="1:27" x14ac:dyDescent="0.3">
      <c r="A523" t="s">
        <v>4311</v>
      </c>
      <c r="B523" t="s">
        <v>4312</v>
      </c>
      <c r="C523" t="str">
        <f t="shared" si="48"/>
        <v>STRIFF</v>
      </c>
      <c r="D523" t="s">
        <v>3654</v>
      </c>
      <c r="E523" t="str">
        <f>IFERROR(LEFT(Table1[[#This Row],[category]],FIND("|",Table1[[#This Row],[category]])-1),Table1[[#This Row],[category]])</f>
        <v>Electronics</v>
      </c>
      <c r="F523" t="str">
        <f>IFERROR(MID(Table1[[#This Row],[category]],FIND("|",Table1[[#This Row],[category]])+1,50),"N/A")</f>
        <v>Mobiles&amp;Accessories|MobileAccessories|DÃ©cor</v>
      </c>
      <c r="G523" s="5">
        <v>79</v>
      </c>
      <c r="H523" s="5" t="str">
        <f t="shared" si="49"/>
        <v>Budget (≤200)</v>
      </c>
      <c r="I523" s="5">
        <v>499</v>
      </c>
      <c r="J523" s="5">
        <f>Table1[[#This Row],[actual_price]]-Table1[[#This Row],[discounted_price]]</f>
        <v>420</v>
      </c>
      <c r="K523" s="12">
        <f t="shared" si="50"/>
        <v>0.84168336673346689</v>
      </c>
      <c r="L523" s="13">
        <v>0.84</v>
      </c>
      <c r="M523" s="1" t="str">
        <f t="shared" si="51"/>
        <v>Very High (70-100%)</v>
      </c>
      <c r="N523">
        <v>4.2</v>
      </c>
      <c r="O523" t="str">
        <f>IF(Table1[[#This Row],[rating]]&gt;=4.5,"Excellent",IF(Table1[[#This Row],[rating]]&gt;=4,"Good",IF(Table1[[#This Row],[rating]]&gt;=3.5,"Average","Below Average")))</f>
        <v>Good</v>
      </c>
      <c r="P523" t="str">
        <f t="shared" si="52"/>
        <v>⭐⭐⭐⭐ Good</v>
      </c>
      <c r="Q523" s="2">
        <v>1949</v>
      </c>
      <c r="R523" s="4" t="str">
        <f>IF(Table1[[#This Row],[rating_count]]&gt;=10000,"High Volume",IF(Table1[[#This Row],[rating_count]]&gt;=1000,"Medium Volume","Low Volume"))</f>
        <v>Medium Volume</v>
      </c>
      <c r="S523" s="4" t="str">
        <f t="shared" si="53"/>
        <v>Yes</v>
      </c>
      <c r="T523" t="s">
        <v>4313</v>
      </c>
      <c r="U523" t="s">
        <v>4061</v>
      </c>
      <c r="V523" t="s">
        <v>4062</v>
      </c>
      <c r="W523" t="s">
        <v>4063</v>
      </c>
      <c r="X523" t="s">
        <v>4064</v>
      </c>
      <c r="Y523" t="s">
        <v>4065</v>
      </c>
      <c r="Z523" t="s">
        <v>4314</v>
      </c>
      <c r="AA523" t="s">
        <v>4315</v>
      </c>
    </row>
    <row r="524" spans="1:27" x14ac:dyDescent="0.3">
      <c r="A524" t="s">
        <v>4316</v>
      </c>
      <c r="B524" t="s">
        <v>4317</v>
      </c>
      <c r="C524" t="str">
        <f t="shared" si="48"/>
        <v>Redmi</v>
      </c>
      <c r="D524" t="s">
        <v>3003</v>
      </c>
      <c r="E524" t="str">
        <f>IFERROR(LEFT(Table1[[#This Row],[category]],FIND("|",Table1[[#This Row],[category]])-1),Table1[[#This Row],[category]])</f>
        <v>Electronics</v>
      </c>
      <c r="F524" t="str">
        <f>IFERROR(MID(Table1[[#This Row],[category]],FIND("|",Table1[[#This Row],[category]])+1,50),"N/A")</f>
        <v>Mobiles&amp;Accessories|Smartphones&amp;BasicMobiles|Smart</v>
      </c>
      <c r="G524" s="5">
        <v>13999</v>
      </c>
      <c r="H524" s="5" t="str">
        <f t="shared" si="49"/>
        <v>Premium (&gt;2000)</v>
      </c>
      <c r="I524" s="5">
        <v>15999</v>
      </c>
      <c r="J524" s="5">
        <f>Table1[[#This Row],[actual_price]]-Table1[[#This Row],[discounted_price]]</f>
        <v>2000</v>
      </c>
      <c r="K524" s="12">
        <f t="shared" si="50"/>
        <v>0.12500781298831176</v>
      </c>
      <c r="L524" s="13">
        <v>0.13</v>
      </c>
      <c r="M524" s="1" t="str">
        <f t="shared" si="51"/>
        <v>Minimal (0-24%)</v>
      </c>
      <c r="N524">
        <v>3.9</v>
      </c>
      <c r="O524" t="str">
        <f>IF(Table1[[#This Row],[rating]]&gt;=4.5,"Excellent",IF(Table1[[#This Row],[rating]]&gt;=4,"Good",IF(Table1[[#This Row],[rating]]&gt;=3.5,"Average","Below Average")))</f>
        <v>Average</v>
      </c>
      <c r="P524" t="str">
        <f t="shared" si="52"/>
        <v>⭐⭐⭐ Average</v>
      </c>
      <c r="Q524" s="2">
        <v>2180</v>
      </c>
      <c r="R524" s="4" t="str">
        <f>IF(Table1[[#This Row],[rating_count]]&gt;=10000,"High Volume",IF(Table1[[#This Row],[rating_count]]&gt;=1000,"Medium Volume","Low Volume"))</f>
        <v>Medium Volume</v>
      </c>
      <c r="S524" s="4" t="str">
        <f t="shared" si="53"/>
        <v>Yes</v>
      </c>
      <c r="T524" t="s">
        <v>4097</v>
      </c>
      <c r="U524" t="s">
        <v>4318</v>
      </c>
      <c r="V524" t="s">
        <v>4319</v>
      </c>
      <c r="W524" t="s">
        <v>4320</v>
      </c>
      <c r="X524" t="s">
        <v>4321</v>
      </c>
      <c r="Y524" t="s">
        <v>4322</v>
      </c>
      <c r="Z524" t="s">
        <v>4323</v>
      </c>
      <c r="AA524" t="s">
        <v>4324</v>
      </c>
    </row>
    <row r="525" spans="1:27" x14ac:dyDescent="0.3">
      <c r="A525" t="s">
        <v>4325</v>
      </c>
      <c r="B525" t="s">
        <v>4326</v>
      </c>
      <c r="C525" t="str">
        <f t="shared" si="48"/>
        <v>Samsung</v>
      </c>
      <c r="D525" t="s">
        <v>3079</v>
      </c>
      <c r="E525" t="str">
        <f>IFERROR(LEFT(Table1[[#This Row],[category]],FIND("|",Table1[[#This Row],[category]])-1),Table1[[#This Row],[category]])</f>
        <v>Electronics</v>
      </c>
      <c r="F525" t="str">
        <f>IFERROR(MID(Table1[[#This Row],[category]],FIND("|",Table1[[#This Row],[category]])+1,50),"N/A")</f>
        <v>Headphones,Earbuds&amp;Accessories|Headphones|In-Ear</v>
      </c>
      <c r="G525" s="5">
        <v>949</v>
      </c>
      <c r="H525" s="5" t="str">
        <f t="shared" si="49"/>
        <v>Mid-Range (501-2000)</v>
      </c>
      <c r="I525" s="5">
        <v>999</v>
      </c>
      <c r="J525" s="5">
        <f>Table1[[#This Row],[actual_price]]-Table1[[#This Row],[discounted_price]]</f>
        <v>50</v>
      </c>
      <c r="K525" s="12">
        <f t="shared" si="50"/>
        <v>5.0050050050050053E-2</v>
      </c>
      <c r="L525" s="13">
        <v>0.05</v>
      </c>
      <c r="M525" s="1" t="str">
        <f t="shared" si="51"/>
        <v>Minimal (0-24%)</v>
      </c>
      <c r="N525">
        <v>4.2</v>
      </c>
      <c r="O525" t="str">
        <f>IF(Table1[[#This Row],[rating]]&gt;=4.5,"Excellent",IF(Table1[[#This Row],[rating]]&gt;=4,"Good",IF(Table1[[#This Row],[rating]]&gt;=3.5,"Average","Below Average")))</f>
        <v>Good</v>
      </c>
      <c r="P525" t="str">
        <f t="shared" si="52"/>
        <v>⭐⭐⭐⭐ Good</v>
      </c>
      <c r="Q525" s="2">
        <v>31539</v>
      </c>
      <c r="R525" s="4" t="str">
        <f>IF(Table1[[#This Row],[rating_count]]&gt;=10000,"High Volume",IF(Table1[[#This Row],[rating_count]]&gt;=1000,"Medium Volume","Low Volume"))</f>
        <v>High Volume</v>
      </c>
      <c r="S525" s="4" t="str">
        <f t="shared" si="53"/>
        <v>Yes</v>
      </c>
      <c r="T525" t="s">
        <v>4327</v>
      </c>
      <c r="U525" t="s">
        <v>3932</v>
      </c>
      <c r="V525" t="s">
        <v>3933</v>
      </c>
      <c r="W525" t="s">
        <v>3934</v>
      </c>
      <c r="X525" t="s">
        <v>3935</v>
      </c>
      <c r="Y525" t="s">
        <v>3936</v>
      </c>
      <c r="Z525" t="s">
        <v>4328</v>
      </c>
      <c r="AA525" t="s">
        <v>4329</v>
      </c>
    </row>
    <row r="526" spans="1:27" x14ac:dyDescent="0.3">
      <c r="A526" t="s">
        <v>4330</v>
      </c>
      <c r="B526" t="s">
        <v>4331</v>
      </c>
      <c r="C526" t="str">
        <f t="shared" si="48"/>
        <v>STRIFF</v>
      </c>
      <c r="D526" t="s">
        <v>3509</v>
      </c>
      <c r="E526" t="str">
        <f>IFERROR(LEFT(Table1[[#This Row],[category]],FIND("|",Table1[[#This Row],[category]])-1),Table1[[#This Row],[category]])</f>
        <v>Electronics</v>
      </c>
      <c r="F526" t="str">
        <f>IFERROR(MID(Table1[[#This Row],[category]],FIND("|",Table1[[#This Row],[category]])+1,50),"N/A")</f>
        <v>Mobiles&amp;Accessories|MobileAccessories|Stands</v>
      </c>
      <c r="G526" s="5">
        <v>99</v>
      </c>
      <c r="H526" s="5" t="str">
        <f t="shared" si="49"/>
        <v>Budget (≤200)</v>
      </c>
      <c r="I526" s="5">
        <v>499</v>
      </c>
      <c r="J526" s="5">
        <f>Table1[[#This Row],[actual_price]]-Table1[[#This Row],[discounted_price]]</f>
        <v>400</v>
      </c>
      <c r="K526" s="12">
        <f t="shared" si="50"/>
        <v>0.80160320641282568</v>
      </c>
      <c r="L526" s="13">
        <v>0.8</v>
      </c>
      <c r="M526" s="1" t="str">
        <f t="shared" si="51"/>
        <v>Very High (70-100%)</v>
      </c>
      <c r="N526">
        <v>4.0999999999999996</v>
      </c>
      <c r="O526" t="str">
        <f>IF(Table1[[#This Row],[rating]]&gt;=4.5,"Excellent",IF(Table1[[#This Row],[rating]]&gt;=4,"Good",IF(Table1[[#This Row],[rating]]&gt;=3.5,"Average","Below Average")))</f>
        <v>Good</v>
      </c>
      <c r="P526" t="str">
        <f t="shared" si="52"/>
        <v>⭐⭐⭐⭐ Good</v>
      </c>
      <c r="Q526" s="2">
        <v>2451</v>
      </c>
      <c r="R526" s="4" t="str">
        <f>IF(Table1[[#This Row],[rating_count]]&gt;=10000,"High Volume",IF(Table1[[#This Row],[rating_count]]&gt;=1000,"Medium Volume","Low Volume"))</f>
        <v>Medium Volume</v>
      </c>
      <c r="S526" s="4" t="str">
        <f t="shared" si="53"/>
        <v>Yes</v>
      </c>
      <c r="T526" t="s">
        <v>4332</v>
      </c>
      <c r="U526" t="s">
        <v>4333</v>
      </c>
      <c r="V526" t="s">
        <v>4334</v>
      </c>
      <c r="W526" t="s">
        <v>4335</v>
      </c>
      <c r="X526" t="s">
        <v>4336</v>
      </c>
      <c r="Y526" t="s">
        <v>4337</v>
      </c>
      <c r="Z526" t="s">
        <v>4338</v>
      </c>
      <c r="AA526" t="s">
        <v>4339</v>
      </c>
    </row>
    <row r="527" spans="1:27" x14ac:dyDescent="0.3">
      <c r="A527" t="s">
        <v>4340</v>
      </c>
      <c r="B527" t="s">
        <v>4341</v>
      </c>
      <c r="C527" t="str">
        <f t="shared" si="48"/>
        <v>boAt</v>
      </c>
      <c r="D527" t="s">
        <v>2961</v>
      </c>
      <c r="E527" t="str">
        <f>IFERROR(LEFT(Table1[[#This Row],[category]],FIND("|",Table1[[#This Row],[category]])-1),Table1[[#This Row],[category]])</f>
        <v>Electronics</v>
      </c>
      <c r="F527" t="str">
        <f>IFERROR(MID(Table1[[#This Row],[category]],FIND("|",Table1[[#This Row],[category]])+1,50),"N/A")</f>
        <v>WearableTechnology|SmartWatches</v>
      </c>
      <c r="G527" s="5">
        <v>2499</v>
      </c>
      <c r="H527" s="5" t="str">
        <f t="shared" si="49"/>
        <v>Premium (&gt;2000)</v>
      </c>
      <c r="I527" s="5">
        <v>7990</v>
      </c>
      <c r="J527" s="5">
        <f>Table1[[#This Row],[actual_price]]-Table1[[#This Row],[discounted_price]]</f>
        <v>5491</v>
      </c>
      <c r="K527" s="12">
        <f t="shared" si="50"/>
        <v>0.68723404255319154</v>
      </c>
      <c r="L527" s="13">
        <v>0.69</v>
      </c>
      <c r="M527" s="1" t="str">
        <f t="shared" si="51"/>
        <v>High (50-69%)</v>
      </c>
      <c r="N527">
        <v>4.0999999999999996</v>
      </c>
      <c r="O527" t="str">
        <f>IF(Table1[[#This Row],[rating]]&gt;=4.5,"Excellent",IF(Table1[[#This Row],[rating]]&gt;=4,"Good",IF(Table1[[#This Row],[rating]]&gt;=3.5,"Average","Below Average")))</f>
        <v>Good</v>
      </c>
      <c r="P527" t="str">
        <f t="shared" si="52"/>
        <v>⭐⭐⭐⭐ Good</v>
      </c>
      <c r="Q527">
        <v>154</v>
      </c>
      <c r="R527" s="4" t="str">
        <f>IF(Table1[[#This Row],[rating_count]]&gt;=10000,"High Volume",IF(Table1[[#This Row],[rating_count]]&gt;=1000,"Medium Volume","Low Volume"))</f>
        <v>Low Volume</v>
      </c>
      <c r="S527" s="4" t="str">
        <f t="shared" si="53"/>
        <v>No</v>
      </c>
      <c r="T527" t="s">
        <v>4342</v>
      </c>
      <c r="U527" t="s">
        <v>3905</v>
      </c>
      <c r="V527" t="s">
        <v>3906</v>
      </c>
      <c r="W527" t="s">
        <v>3907</v>
      </c>
      <c r="X527" t="s">
        <v>3908</v>
      </c>
      <c r="Y527" t="s">
        <v>3909</v>
      </c>
      <c r="Z527" t="s">
        <v>4343</v>
      </c>
      <c r="AA527" t="s">
        <v>4344</v>
      </c>
    </row>
    <row r="528" spans="1:27" x14ac:dyDescent="0.3">
      <c r="A528" t="s">
        <v>4345</v>
      </c>
      <c r="B528" t="s">
        <v>4346</v>
      </c>
      <c r="C528" t="str">
        <f t="shared" si="48"/>
        <v>WeCool</v>
      </c>
      <c r="D528" t="s">
        <v>4347</v>
      </c>
      <c r="E528" t="str">
        <f>IFERROR(LEFT(Table1[[#This Row],[category]],FIND("|",Table1[[#This Row],[category]])-1),Table1[[#This Row],[category]])</f>
        <v>Electronics</v>
      </c>
      <c r="F528" t="str">
        <f>IFERROR(MID(Table1[[#This Row],[category]],FIND("|",Table1[[#This Row],[category]])+1,50),"N/A")</f>
        <v>Mobiles&amp;Accessories|MobileAccessories|Mounts|Handl</v>
      </c>
      <c r="G528" s="5">
        <v>689</v>
      </c>
      <c r="H528" s="5" t="str">
        <f t="shared" si="49"/>
        <v>Mid-Range (501-2000)</v>
      </c>
      <c r="I528" s="5">
        <v>1999</v>
      </c>
      <c r="J528" s="5">
        <f>Table1[[#This Row],[actual_price]]-Table1[[#This Row],[discounted_price]]</f>
        <v>1310</v>
      </c>
      <c r="K528" s="12">
        <f t="shared" si="50"/>
        <v>0.65532766383191599</v>
      </c>
      <c r="L528" s="13">
        <v>0.66</v>
      </c>
      <c r="M528" s="1" t="str">
        <f t="shared" si="51"/>
        <v>High (50-69%)</v>
      </c>
      <c r="N528">
        <v>4.3</v>
      </c>
      <c r="O528" t="str">
        <f>IF(Table1[[#This Row],[rating]]&gt;=4.5,"Excellent",IF(Table1[[#This Row],[rating]]&gt;=4,"Good",IF(Table1[[#This Row],[rating]]&gt;=3.5,"Average","Below Average")))</f>
        <v>Good</v>
      </c>
      <c r="P528" t="str">
        <f t="shared" si="52"/>
        <v>⭐⭐⭐⭐ Good</v>
      </c>
      <c r="Q528" s="2">
        <v>1193</v>
      </c>
      <c r="R528" s="4" t="str">
        <f>IF(Table1[[#This Row],[rating_count]]&gt;=10000,"High Volume",IF(Table1[[#This Row],[rating_count]]&gt;=1000,"Medium Volume","Low Volume"))</f>
        <v>Medium Volume</v>
      </c>
      <c r="S528" s="4" t="str">
        <f t="shared" si="53"/>
        <v>Yes</v>
      </c>
      <c r="T528" t="s">
        <v>4348</v>
      </c>
      <c r="U528" t="s">
        <v>4349</v>
      </c>
      <c r="V528" t="s">
        <v>4350</v>
      </c>
      <c r="W528" t="s">
        <v>4351</v>
      </c>
      <c r="X528" t="s">
        <v>4352</v>
      </c>
      <c r="Y528" t="s">
        <v>4353</v>
      </c>
      <c r="Z528" t="s">
        <v>4354</v>
      </c>
      <c r="AA528" t="s">
        <v>4355</v>
      </c>
    </row>
    <row r="529" spans="1:27" x14ac:dyDescent="0.3">
      <c r="A529" t="s">
        <v>4356</v>
      </c>
      <c r="B529" t="s">
        <v>4357</v>
      </c>
      <c r="C529" t="str">
        <f t="shared" si="48"/>
        <v>Sounce</v>
      </c>
      <c r="D529" t="s">
        <v>3958</v>
      </c>
      <c r="E529" t="str">
        <f>IFERROR(LEFT(Table1[[#This Row],[category]],FIND("|",Table1[[#This Row],[category]])-1),Table1[[#This Row],[category]])</f>
        <v>Electronics</v>
      </c>
      <c r="F529" t="str">
        <f>IFERROR(MID(Table1[[#This Row],[category]],FIND("|",Table1[[#This Row],[category]])+1,50),"N/A")</f>
        <v>Mobiles&amp;Accessories|MobileAccessories|Mounts|Bedst</v>
      </c>
      <c r="G529" s="5">
        <v>499</v>
      </c>
      <c r="H529" s="5" t="str">
        <f t="shared" si="49"/>
        <v>Economy (201-500)</v>
      </c>
      <c r="I529" s="5">
        <v>1899</v>
      </c>
      <c r="J529" s="5">
        <f>Table1[[#This Row],[actual_price]]-Table1[[#This Row],[discounted_price]]</f>
        <v>1400</v>
      </c>
      <c r="K529" s="12">
        <f t="shared" si="50"/>
        <v>0.73723012111637709</v>
      </c>
      <c r="L529" s="13">
        <v>0.74</v>
      </c>
      <c r="M529" s="1" t="str">
        <f t="shared" si="51"/>
        <v>Very High (70-100%)</v>
      </c>
      <c r="N529">
        <v>4.0999999999999996</v>
      </c>
      <c r="O529" t="str">
        <f>IF(Table1[[#This Row],[rating]]&gt;=4.5,"Excellent",IF(Table1[[#This Row],[rating]]&gt;=4,"Good",IF(Table1[[#This Row],[rating]]&gt;=3.5,"Average","Below Average")))</f>
        <v>Good</v>
      </c>
      <c r="P529" t="str">
        <f t="shared" si="52"/>
        <v>⭐⭐⭐⭐ Good</v>
      </c>
      <c r="Q529" s="2">
        <v>1475</v>
      </c>
      <c r="R529" s="4" t="str">
        <f>IF(Table1[[#This Row],[rating_count]]&gt;=10000,"High Volume",IF(Table1[[#This Row],[rating_count]]&gt;=1000,"Medium Volume","Low Volume"))</f>
        <v>Medium Volume</v>
      </c>
      <c r="S529" s="4" t="str">
        <f t="shared" si="53"/>
        <v>Yes</v>
      </c>
      <c r="T529" t="s">
        <v>4358</v>
      </c>
      <c r="U529" t="s">
        <v>4359</v>
      </c>
      <c r="V529" t="s">
        <v>4360</v>
      </c>
      <c r="W529" t="s">
        <v>4361</v>
      </c>
      <c r="X529" t="s">
        <v>4362</v>
      </c>
      <c r="Y529" t="s">
        <v>4363</v>
      </c>
      <c r="Z529" t="s">
        <v>4364</v>
      </c>
      <c r="AA529" t="s">
        <v>4365</v>
      </c>
    </row>
    <row r="530" spans="1:27" x14ac:dyDescent="0.3">
      <c r="A530" t="s">
        <v>4366</v>
      </c>
      <c r="B530" t="s">
        <v>4367</v>
      </c>
      <c r="C530" t="str">
        <f t="shared" si="48"/>
        <v>OpenTechÂ®</v>
      </c>
      <c r="D530" t="s">
        <v>3793</v>
      </c>
      <c r="E530" t="str">
        <f>IFERROR(LEFT(Table1[[#This Row],[category]],FIND("|",Table1[[#This Row],[category]])-1),Table1[[#This Row],[category]])</f>
        <v>Electronics</v>
      </c>
      <c r="F530" t="str">
        <f>IFERROR(MID(Table1[[#This Row],[category]],FIND("|",Table1[[#This Row],[category]])+1,50),"N/A")</f>
        <v>Mobiles&amp;Accessories|MobileAccessories|Maintenance,</v>
      </c>
      <c r="G530" s="5">
        <v>299</v>
      </c>
      <c r="H530" s="5" t="str">
        <f t="shared" si="49"/>
        <v>Economy (201-500)</v>
      </c>
      <c r="I530" s="5">
        <v>999</v>
      </c>
      <c r="J530" s="5">
        <f>Table1[[#This Row],[actual_price]]-Table1[[#This Row],[discounted_price]]</f>
        <v>700</v>
      </c>
      <c r="K530" s="12">
        <f t="shared" si="50"/>
        <v>0.70070070070070067</v>
      </c>
      <c r="L530" s="13">
        <v>0.7</v>
      </c>
      <c r="M530" s="1" t="str">
        <f t="shared" si="51"/>
        <v>Very High (70-100%)</v>
      </c>
      <c r="N530">
        <v>4.3</v>
      </c>
      <c r="O530" t="str">
        <f>IF(Table1[[#This Row],[rating]]&gt;=4.5,"Excellent",IF(Table1[[#This Row],[rating]]&gt;=4,"Good",IF(Table1[[#This Row],[rating]]&gt;=3.5,"Average","Below Average")))</f>
        <v>Good</v>
      </c>
      <c r="P530" t="str">
        <f t="shared" si="52"/>
        <v>⭐⭐⭐⭐ Good</v>
      </c>
      <c r="Q530" s="2">
        <v>8891</v>
      </c>
      <c r="R530" s="4" t="str">
        <f>IF(Table1[[#This Row],[rating_count]]&gt;=10000,"High Volume",IF(Table1[[#This Row],[rating_count]]&gt;=1000,"Medium Volume","Low Volume"))</f>
        <v>Medium Volume</v>
      </c>
      <c r="S530" s="4" t="str">
        <f t="shared" si="53"/>
        <v>Yes</v>
      </c>
      <c r="T530" t="s">
        <v>4368</v>
      </c>
      <c r="U530" t="s">
        <v>4369</v>
      </c>
      <c r="V530" t="s">
        <v>4370</v>
      </c>
      <c r="W530" t="s">
        <v>4371</v>
      </c>
      <c r="X530" t="s">
        <v>4372</v>
      </c>
      <c r="Y530" t="s">
        <v>4373</v>
      </c>
      <c r="Z530" t="s">
        <v>4374</v>
      </c>
      <c r="AA530" t="s">
        <v>4375</v>
      </c>
    </row>
    <row r="531" spans="1:27" x14ac:dyDescent="0.3">
      <c r="A531" t="s">
        <v>4376</v>
      </c>
      <c r="B531" t="s">
        <v>4377</v>
      </c>
      <c r="C531" t="str">
        <f t="shared" si="48"/>
        <v>EN</v>
      </c>
      <c r="D531" t="s">
        <v>3509</v>
      </c>
      <c r="E531" t="str">
        <f>IFERROR(LEFT(Table1[[#This Row],[category]],FIND("|",Table1[[#This Row],[category]])-1),Table1[[#This Row],[category]])</f>
        <v>Electronics</v>
      </c>
      <c r="F531" t="str">
        <f>IFERROR(MID(Table1[[#This Row],[category]],FIND("|",Table1[[#This Row],[category]])+1,50),"N/A")</f>
        <v>Mobiles&amp;Accessories|MobileAccessories|Stands</v>
      </c>
      <c r="G531" s="5">
        <v>209</v>
      </c>
      <c r="H531" s="5" t="str">
        <f t="shared" si="49"/>
        <v>Economy (201-500)</v>
      </c>
      <c r="I531" s="5">
        <v>499</v>
      </c>
      <c r="J531" s="5">
        <f>Table1[[#This Row],[actual_price]]-Table1[[#This Row],[discounted_price]]</f>
        <v>290</v>
      </c>
      <c r="K531" s="12">
        <f t="shared" si="50"/>
        <v>0.58116232464929862</v>
      </c>
      <c r="L531" s="13">
        <v>0.57999999999999996</v>
      </c>
      <c r="M531" s="1" t="str">
        <f t="shared" si="51"/>
        <v>High (50-69%)</v>
      </c>
      <c r="N531">
        <v>3.6</v>
      </c>
      <c r="O531" t="str">
        <f>IF(Table1[[#This Row],[rating]]&gt;=4.5,"Excellent",IF(Table1[[#This Row],[rating]]&gt;=4,"Good",IF(Table1[[#This Row],[rating]]&gt;=3.5,"Average","Below Average")))</f>
        <v>Average</v>
      </c>
      <c r="P531" t="str">
        <f t="shared" si="52"/>
        <v>⭐⭐⭐ Average</v>
      </c>
      <c r="Q531">
        <v>104</v>
      </c>
      <c r="R531" s="4" t="str">
        <f>IF(Table1[[#This Row],[rating_count]]&gt;=10000,"High Volume",IF(Table1[[#This Row],[rating_count]]&gt;=1000,"Medium Volume","Low Volume"))</f>
        <v>Low Volume</v>
      </c>
      <c r="S531" s="4" t="str">
        <f t="shared" si="53"/>
        <v>No</v>
      </c>
      <c r="T531" t="s">
        <v>4378</v>
      </c>
      <c r="U531" t="s">
        <v>4379</v>
      </c>
      <c r="V531" t="s">
        <v>4380</v>
      </c>
      <c r="W531" t="s">
        <v>4381</v>
      </c>
      <c r="X531" t="s">
        <v>4382</v>
      </c>
      <c r="Y531" t="s">
        <v>4383</v>
      </c>
      <c r="Z531" t="s">
        <v>4384</v>
      </c>
      <c r="AA531" t="s">
        <v>4385</v>
      </c>
    </row>
    <row r="532" spans="1:27" x14ac:dyDescent="0.3">
      <c r="A532" t="s">
        <v>4386</v>
      </c>
      <c r="B532" t="s">
        <v>4387</v>
      </c>
      <c r="C532" t="str">
        <f t="shared" si="48"/>
        <v>Tecno</v>
      </c>
      <c r="D532" t="s">
        <v>3003</v>
      </c>
      <c r="E532" t="str">
        <f>IFERROR(LEFT(Table1[[#This Row],[category]],FIND("|",Table1[[#This Row],[category]])-1),Table1[[#This Row],[category]])</f>
        <v>Electronics</v>
      </c>
      <c r="F532" t="str">
        <f>IFERROR(MID(Table1[[#This Row],[category]],FIND("|",Table1[[#This Row],[category]])+1,50),"N/A")</f>
        <v>Mobiles&amp;Accessories|Smartphones&amp;BasicMobiles|Smart</v>
      </c>
      <c r="G532" s="5">
        <v>8499</v>
      </c>
      <c r="H532" s="5" t="str">
        <f t="shared" si="49"/>
        <v>Premium (&gt;2000)</v>
      </c>
      <c r="I532" s="5">
        <v>12999</v>
      </c>
      <c r="J532" s="5">
        <f>Table1[[#This Row],[actual_price]]-Table1[[#This Row],[discounted_price]]</f>
        <v>4500</v>
      </c>
      <c r="K532" s="12">
        <f t="shared" si="50"/>
        <v>0.34618047542118624</v>
      </c>
      <c r="L532" s="13">
        <v>0.35</v>
      </c>
      <c r="M532" s="1" t="str">
        <f t="shared" si="51"/>
        <v>Moderate (25-49%)</v>
      </c>
      <c r="N532">
        <v>4.0999999999999996</v>
      </c>
      <c r="O532" t="str">
        <f>IF(Table1[[#This Row],[rating]]&gt;=4.5,"Excellent",IF(Table1[[#This Row],[rating]]&gt;=4,"Good",IF(Table1[[#This Row],[rating]]&gt;=3.5,"Average","Below Average")))</f>
        <v>Good</v>
      </c>
      <c r="P532" t="str">
        <f t="shared" si="52"/>
        <v>⭐⭐⭐⭐ Good</v>
      </c>
      <c r="Q532" s="2">
        <v>6662</v>
      </c>
      <c r="R532" s="4" t="str">
        <f>IF(Table1[[#This Row],[rating_count]]&gt;=10000,"High Volume",IF(Table1[[#This Row],[rating_count]]&gt;=1000,"Medium Volume","Low Volume"))</f>
        <v>Medium Volume</v>
      </c>
      <c r="S532" s="4" t="str">
        <f t="shared" si="53"/>
        <v>Yes</v>
      </c>
      <c r="T532" t="s">
        <v>4388</v>
      </c>
      <c r="U532" t="s">
        <v>4389</v>
      </c>
      <c r="V532" t="s">
        <v>4390</v>
      </c>
      <c r="W532" t="s">
        <v>4391</v>
      </c>
      <c r="X532" t="s">
        <v>4392</v>
      </c>
      <c r="Y532" t="s">
        <v>4393</v>
      </c>
      <c r="Z532" t="s">
        <v>4394</v>
      </c>
      <c r="AA532" t="s">
        <v>4395</v>
      </c>
    </row>
    <row r="533" spans="1:27" x14ac:dyDescent="0.3">
      <c r="A533" t="s">
        <v>4396</v>
      </c>
      <c r="B533" t="s">
        <v>4397</v>
      </c>
      <c r="C533" t="str">
        <f t="shared" si="48"/>
        <v>URBN</v>
      </c>
      <c r="D533" t="s">
        <v>2992</v>
      </c>
      <c r="E533" t="str">
        <f>IFERROR(LEFT(Table1[[#This Row],[category]],FIND("|",Table1[[#This Row],[category]])-1),Table1[[#This Row],[category]])</f>
        <v>Electronics</v>
      </c>
      <c r="F533" t="str">
        <f>IFERROR(MID(Table1[[#This Row],[category]],FIND("|",Table1[[#This Row],[category]])+1,50),"N/A")</f>
        <v>Mobiles&amp;Accessories|MobileAccessories|Chargers|Pow</v>
      </c>
      <c r="G533" s="5">
        <v>2179</v>
      </c>
      <c r="H533" s="5" t="str">
        <f t="shared" si="49"/>
        <v>Premium (&gt;2000)</v>
      </c>
      <c r="I533" s="5">
        <v>3999</v>
      </c>
      <c r="J533" s="5">
        <f>Table1[[#This Row],[actual_price]]-Table1[[#This Row],[discounted_price]]</f>
        <v>1820</v>
      </c>
      <c r="K533" s="12">
        <f t="shared" si="50"/>
        <v>0.45511377844461115</v>
      </c>
      <c r="L533" s="13">
        <v>0.46</v>
      </c>
      <c r="M533" s="1" t="str">
        <f t="shared" si="51"/>
        <v>Moderate (25-49%)</v>
      </c>
      <c r="N533">
        <v>4</v>
      </c>
      <c r="O533" t="str">
        <f>IF(Table1[[#This Row],[rating]]&gt;=4.5,"Excellent",IF(Table1[[#This Row],[rating]]&gt;=4,"Good",IF(Table1[[#This Row],[rating]]&gt;=3.5,"Average","Below Average")))</f>
        <v>Good</v>
      </c>
      <c r="P533" t="str">
        <f t="shared" si="52"/>
        <v>⭐⭐⭐⭐ Good</v>
      </c>
      <c r="Q533" s="2">
        <v>8380</v>
      </c>
      <c r="R533" s="4" t="str">
        <f>IF(Table1[[#This Row],[rating_count]]&gt;=10000,"High Volume",IF(Table1[[#This Row],[rating_count]]&gt;=1000,"Medium Volume","Low Volume"))</f>
        <v>Medium Volume</v>
      </c>
      <c r="S533" s="4" t="str">
        <f t="shared" si="53"/>
        <v>Yes</v>
      </c>
      <c r="T533" t="s">
        <v>4398</v>
      </c>
      <c r="U533" t="s">
        <v>4399</v>
      </c>
      <c r="V533" t="s">
        <v>4400</v>
      </c>
      <c r="W533" t="s">
        <v>4401</v>
      </c>
      <c r="X533" t="s">
        <v>4402</v>
      </c>
      <c r="Y533" t="s">
        <v>4403</v>
      </c>
      <c r="Z533" t="s">
        <v>4404</v>
      </c>
      <c r="AA533" t="s">
        <v>4405</v>
      </c>
    </row>
    <row r="534" spans="1:27" x14ac:dyDescent="0.3">
      <c r="A534" t="s">
        <v>4406</v>
      </c>
      <c r="B534" t="s">
        <v>4407</v>
      </c>
      <c r="C534" t="str">
        <f t="shared" si="48"/>
        <v>Redmi</v>
      </c>
      <c r="D534" t="s">
        <v>3003</v>
      </c>
      <c r="E534" t="str">
        <f>IFERROR(LEFT(Table1[[#This Row],[category]],FIND("|",Table1[[#This Row],[category]])-1),Table1[[#This Row],[category]])</f>
        <v>Electronics</v>
      </c>
      <c r="F534" t="str">
        <f>IFERROR(MID(Table1[[#This Row],[category]],FIND("|",Table1[[#This Row],[category]])+1,50),"N/A")</f>
        <v>Mobiles&amp;Accessories|Smartphones&amp;BasicMobiles|Smart</v>
      </c>
      <c r="G534" s="5">
        <v>16999</v>
      </c>
      <c r="H534" s="5" t="str">
        <f t="shared" si="49"/>
        <v>Premium (&gt;2000)</v>
      </c>
      <c r="I534" s="5">
        <v>20999</v>
      </c>
      <c r="J534" s="5">
        <f>Table1[[#This Row],[actual_price]]-Table1[[#This Row],[discounted_price]]</f>
        <v>4000</v>
      </c>
      <c r="K534" s="12">
        <f t="shared" si="50"/>
        <v>0.19048526120291442</v>
      </c>
      <c r="L534" s="13">
        <v>0.19</v>
      </c>
      <c r="M534" s="1" t="str">
        <f t="shared" si="51"/>
        <v>Minimal (0-24%)</v>
      </c>
      <c r="N534">
        <v>4.0999999999999996</v>
      </c>
      <c r="O534" t="str">
        <f>IF(Table1[[#This Row],[rating]]&gt;=4.5,"Excellent",IF(Table1[[#This Row],[rating]]&gt;=4,"Good",IF(Table1[[#This Row],[rating]]&gt;=3.5,"Average","Below Average")))</f>
        <v>Good</v>
      </c>
      <c r="P534" t="str">
        <f t="shared" si="52"/>
        <v>⭐⭐⭐⭐ Good</v>
      </c>
      <c r="Q534" s="2">
        <v>31822</v>
      </c>
      <c r="R534" s="4" t="str">
        <f>IF(Table1[[#This Row],[rating_count]]&gt;=10000,"High Volume",IF(Table1[[#This Row],[rating_count]]&gt;=1000,"Medium Volume","Low Volume"))</f>
        <v>High Volume</v>
      </c>
      <c r="S534" s="4" t="str">
        <f t="shared" si="53"/>
        <v>Yes</v>
      </c>
      <c r="T534" t="s">
        <v>4408</v>
      </c>
      <c r="U534" t="s">
        <v>4171</v>
      </c>
      <c r="V534" t="s">
        <v>4172</v>
      </c>
      <c r="W534" t="s">
        <v>4173</v>
      </c>
      <c r="X534" t="s">
        <v>4174</v>
      </c>
      <c r="Y534" t="s">
        <v>4175</v>
      </c>
      <c r="Z534" t="s">
        <v>4409</v>
      </c>
      <c r="AA534" t="s">
        <v>4410</v>
      </c>
    </row>
    <row r="535" spans="1:27" x14ac:dyDescent="0.3">
      <c r="A535" t="s">
        <v>4411</v>
      </c>
      <c r="B535" t="s">
        <v>4412</v>
      </c>
      <c r="C535" t="str">
        <f t="shared" si="48"/>
        <v>OnePlus</v>
      </c>
      <c r="D535" t="s">
        <v>3003</v>
      </c>
      <c r="E535" t="str">
        <f>IFERROR(LEFT(Table1[[#This Row],[category]],FIND("|",Table1[[#This Row],[category]])-1),Table1[[#This Row],[category]])</f>
        <v>Electronics</v>
      </c>
      <c r="F535" t="str">
        <f>IFERROR(MID(Table1[[#This Row],[category]],FIND("|",Table1[[#This Row],[category]])+1,50),"N/A")</f>
        <v>Mobiles&amp;Accessories|Smartphones&amp;BasicMobiles|Smart</v>
      </c>
      <c r="G535" s="5">
        <v>44999</v>
      </c>
      <c r="H535" s="5" t="str">
        <f t="shared" si="49"/>
        <v>Premium (&gt;2000)</v>
      </c>
      <c r="I535" s="5">
        <v>49999</v>
      </c>
      <c r="J535" s="5">
        <f>Table1[[#This Row],[actual_price]]-Table1[[#This Row],[discounted_price]]</f>
        <v>5000</v>
      </c>
      <c r="K535" s="12">
        <f t="shared" si="50"/>
        <v>0.1000020000400008</v>
      </c>
      <c r="L535" s="13">
        <v>0.1</v>
      </c>
      <c r="M535" s="1" t="str">
        <f t="shared" si="51"/>
        <v>Minimal (0-24%)</v>
      </c>
      <c r="N535">
        <v>4.3</v>
      </c>
      <c r="O535" t="str">
        <f>IF(Table1[[#This Row],[rating]]&gt;=4.5,"Excellent",IF(Table1[[#This Row],[rating]]&gt;=4,"Good",IF(Table1[[#This Row],[rating]]&gt;=3.5,"Average","Below Average")))</f>
        <v>Good</v>
      </c>
      <c r="P535" t="str">
        <f t="shared" si="52"/>
        <v>⭐⭐⭐⭐ Good</v>
      </c>
      <c r="Q535" s="2">
        <v>3075</v>
      </c>
      <c r="R535" s="4" t="str">
        <f>IF(Table1[[#This Row],[rating_count]]&gt;=10000,"High Volume",IF(Table1[[#This Row],[rating_count]]&gt;=1000,"Medium Volume","Low Volume"))</f>
        <v>Medium Volume</v>
      </c>
      <c r="S535" s="4" t="str">
        <f t="shared" si="53"/>
        <v>Yes</v>
      </c>
      <c r="T535" t="s">
        <v>4413</v>
      </c>
      <c r="U535" t="s">
        <v>4414</v>
      </c>
      <c r="V535" t="s">
        <v>4415</v>
      </c>
      <c r="W535" t="s">
        <v>4416</v>
      </c>
      <c r="X535" t="s">
        <v>4417</v>
      </c>
      <c r="Y535" t="s">
        <v>4418</v>
      </c>
      <c r="Z535" t="s">
        <v>4419</v>
      </c>
      <c r="AA535" t="s">
        <v>4420</v>
      </c>
    </row>
    <row r="536" spans="1:27" x14ac:dyDescent="0.3">
      <c r="A536" t="s">
        <v>4421</v>
      </c>
      <c r="B536" t="s">
        <v>4422</v>
      </c>
      <c r="C536" t="str">
        <f t="shared" si="48"/>
        <v>Nokia</v>
      </c>
      <c r="D536" t="s">
        <v>3058</v>
      </c>
      <c r="E536" t="str">
        <f>IFERROR(LEFT(Table1[[#This Row],[category]],FIND("|",Table1[[#This Row],[category]])-1),Table1[[#This Row],[category]])</f>
        <v>Electronics</v>
      </c>
      <c r="F536" t="str">
        <f>IFERROR(MID(Table1[[#This Row],[category]],FIND("|",Table1[[#This Row],[category]])+1,50),"N/A")</f>
        <v>Mobiles&amp;Accessories|Smartphones&amp;BasicMobiles|Basic</v>
      </c>
      <c r="G536" s="5">
        <v>2599</v>
      </c>
      <c r="H536" s="5" t="str">
        <f t="shared" si="49"/>
        <v>Premium (&gt;2000)</v>
      </c>
      <c r="I536" s="5">
        <v>2999</v>
      </c>
      <c r="J536" s="5">
        <f>Table1[[#This Row],[actual_price]]-Table1[[#This Row],[discounted_price]]</f>
        <v>400</v>
      </c>
      <c r="K536" s="12">
        <f t="shared" si="50"/>
        <v>0.13337779259753252</v>
      </c>
      <c r="L536" s="13">
        <v>0.13</v>
      </c>
      <c r="M536" s="1" t="str">
        <f t="shared" si="51"/>
        <v>Minimal (0-24%)</v>
      </c>
      <c r="N536">
        <v>3.9</v>
      </c>
      <c r="O536" t="str">
        <f>IF(Table1[[#This Row],[rating]]&gt;=4.5,"Excellent",IF(Table1[[#This Row],[rating]]&gt;=4,"Good",IF(Table1[[#This Row],[rating]]&gt;=3.5,"Average","Below Average")))</f>
        <v>Average</v>
      </c>
      <c r="P536" t="str">
        <f t="shared" si="52"/>
        <v>⭐⭐⭐ Average</v>
      </c>
      <c r="Q536" s="2">
        <v>14266</v>
      </c>
      <c r="R536" s="4" t="str">
        <f>IF(Table1[[#This Row],[rating_count]]&gt;=10000,"High Volume",IF(Table1[[#This Row],[rating_count]]&gt;=1000,"Medium Volume","Low Volume"))</f>
        <v>High Volume</v>
      </c>
      <c r="S536" s="4" t="str">
        <f t="shared" si="53"/>
        <v>Yes</v>
      </c>
      <c r="T536" t="s">
        <v>4423</v>
      </c>
      <c r="U536" t="s">
        <v>4424</v>
      </c>
      <c r="V536" t="s">
        <v>4425</v>
      </c>
      <c r="W536" t="s">
        <v>4426</v>
      </c>
      <c r="X536" t="s">
        <v>4427</v>
      </c>
      <c r="Y536" t="s">
        <v>4428</v>
      </c>
      <c r="Z536" t="s">
        <v>4429</v>
      </c>
      <c r="AA536" t="s">
        <v>4430</v>
      </c>
    </row>
    <row r="537" spans="1:27" x14ac:dyDescent="0.3">
      <c r="A537" t="s">
        <v>4431</v>
      </c>
      <c r="B537" t="s">
        <v>4432</v>
      </c>
      <c r="C537" t="str">
        <f t="shared" si="48"/>
        <v>Noise</v>
      </c>
      <c r="D537" t="s">
        <v>2961</v>
      </c>
      <c r="E537" t="str">
        <f>IFERROR(LEFT(Table1[[#This Row],[category]],FIND("|",Table1[[#This Row],[category]])-1),Table1[[#This Row],[category]])</f>
        <v>Electronics</v>
      </c>
      <c r="F537" t="str">
        <f>IFERROR(MID(Table1[[#This Row],[category]],FIND("|",Table1[[#This Row],[category]])+1,50),"N/A")</f>
        <v>WearableTechnology|SmartWatches</v>
      </c>
      <c r="G537" s="5">
        <v>2799</v>
      </c>
      <c r="H537" s="5" t="str">
        <f t="shared" si="49"/>
        <v>Premium (&gt;2000)</v>
      </c>
      <c r="I537" s="5">
        <v>6499</v>
      </c>
      <c r="J537" s="5">
        <f>Table1[[#This Row],[actual_price]]-Table1[[#This Row],[discounted_price]]</f>
        <v>3700</v>
      </c>
      <c r="K537" s="12">
        <f t="shared" si="50"/>
        <v>0.56931835667025699</v>
      </c>
      <c r="L537" s="13">
        <v>0.56999999999999995</v>
      </c>
      <c r="M537" s="1" t="str">
        <f t="shared" si="51"/>
        <v>High (50-69%)</v>
      </c>
      <c r="N537">
        <v>4.0999999999999996</v>
      </c>
      <c r="O537" t="str">
        <f>IF(Table1[[#This Row],[rating]]&gt;=4.5,"Excellent",IF(Table1[[#This Row],[rating]]&gt;=4,"Good",IF(Table1[[#This Row],[rating]]&gt;=3.5,"Average","Below Average")))</f>
        <v>Good</v>
      </c>
      <c r="P537" t="str">
        <f t="shared" si="52"/>
        <v>⭐⭐⭐⭐ Good</v>
      </c>
      <c r="Q537" s="2">
        <v>38879</v>
      </c>
      <c r="R537" s="4" t="str">
        <f>IF(Table1[[#This Row],[rating_count]]&gt;=10000,"High Volume",IF(Table1[[#This Row],[rating_count]]&gt;=1000,"Medium Volume","Low Volume"))</f>
        <v>High Volume</v>
      </c>
      <c r="S537" s="4" t="str">
        <f t="shared" si="53"/>
        <v>Yes</v>
      </c>
      <c r="T537" t="s">
        <v>4433</v>
      </c>
      <c r="U537" t="s">
        <v>4434</v>
      </c>
      <c r="V537" t="s">
        <v>4435</v>
      </c>
      <c r="W537" t="s">
        <v>4436</v>
      </c>
      <c r="X537" t="s">
        <v>4437</v>
      </c>
      <c r="Y537" t="s">
        <v>4438</v>
      </c>
      <c r="Z537" t="s">
        <v>4439</v>
      </c>
      <c r="AA537" t="s">
        <v>4440</v>
      </c>
    </row>
    <row r="538" spans="1:27" x14ac:dyDescent="0.3">
      <c r="A538" t="s">
        <v>4441</v>
      </c>
      <c r="B538" t="s">
        <v>4442</v>
      </c>
      <c r="C538" t="str">
        <f t="shared" si="48"/>
        <v>boAt</v>
      </c>
      <c r="D538" t="s">
        <v>4443</v>
      </c>
      <c r="E538" t="str">
        <f>IFERROR(LEFT(Table1[[#This Row],[category]],FIND("|",Table1[[#This Row],[category]])-1),Table1[[#This Row],[category]])</f>
        <v>Electronics</v>
      </c>
      <c r="F538" t="str">
        <f>IFERROR(MID(Table1[[#This Row],[category]],FIND("|",Table1[[#This Row],[category]])+1,50),"N/A")</f>
        <v>Headphones,Earbuds&amp;Accessories|Headphones|On-Ear</v>
      </c>
      <c r="G538" s="5">
        <v>1399</v>
      </c>
      <c r="H538" s="5" t="str">
        <f t="shared" si="49"/>
        <v>Mid-Range (501-2000)</v>
      </c>
      <c r="I538" s="5">
        <v>2990</v>
      </c>
      <c r="J538" s="5">
        <f>Table1[[#This Row],[actual_price]]-Table1[[#This Row],[discounted_price]]</f>
        <v>1591</v>
      </c>
      <c r="K538" s="12">
        <f t="shared" si="50"/>
        <v>0.53210702341137128</v>
      </c>
      <c r="L538" s="13">
        <v>0.53</v>
      </c>
      <c r="M538" s="1" t="str">
        <f t="shared" si="51"/>
        <v>High (50-69%)</v>
      </c>
      <c r="N538">
        <v>4.0999999999999996</v>
      </c>
      <c r="O538" t="str">
        <f>IF(Table1[[#This Row],[rating]]&gt;=4.5,"Excellent",IF(Table1[[#This Row],[rating]]&gt;=4,"Good",IF(Table1[[#This Row],[rating]]&gt;=3.5,"Average","Below Average")))</f>
        <v>Good</v>
      </c>
      <c r="P538" t="str">
        <f t="shared" si="52"/>
        <v>⭐⭐⭐⭐ Good</v>
      </c>
      <c r="Q538" s="2">
        <v>97175</v>
      </c>
      <c r="R538" s="4" t="str">
        <f>IF(Table1[[#This Row],[rating_count]]&gt;=10000,"High Volume",IF(Table1[[#This Row],[rating_count]]&gt;=1000,"Medium Volume","Low Volume"))</f>
        <v>High Volume</v>
      </c>
      <c r="S538" s="4" t="str">
        <f t="shared" si="53"/>
        <v>Yes</v>
      </c>
      <c r="T538" t="s">
        <v>4444</v>
      </c>
      <c r="U538" t="s">
        <v>4445</v>
      </c>
      <c r="V538" t="s">
        <v>4446</v>
      </c>
      <c r="W538" t="s">
        <v>4447</v>
      </c>
      <c r="X538" t="s">
        <v>4448</v>
      </c>
      <c r="Y538" t="s">
        <v>4449</v>
      </c>
      <c r="Z538" t="s">
        <v>4450</v>
      </c>
      <c r="AA538" t="s">
        <v>4451</v>
      </c>
    </row>
    <row r="539" spans="1:27" x14ac:dyDescent="0.3">
      <c r="A539" t="s">
        <v>4452</v>
      </c>
      <c r="B539" t="s">
        <v>4453</v>
      </c>
      <c r="C539" t="str">
        <f t="shared" si="48"/>
        <v>SanDisk</v>
      </c>
      <c r="D539" t="s">
        <v>3037</v>
      </c>
      <c r="E539" t="str">
        <f>IFERROR(LEFT(Table1[[#This Row],[category]],FIND("|",Table1[[#This Row],[category]])-1),Table1[[#This Row],[category]])</f>
        <v>Electronics</v>
      </c>
      <c r="F539" t="str">
        <f>IFERROR(MID(Table1[[#This Row],[category]],FIND("|",Table1[[#This Row],[category]])+1,50),"N/A")</f>
        <v>Accessories|MemoryCards|MicroSD</v>
      </c>
      <c r="G539" s="5">
        <v>649</v>
      </c>
      <c r="H539" s="5" t="str">
        <f t="shared" si="49"/>
        <v>Mid-Range (501-2000)</v>
      </c>
      <c r="I539" s="5">
        <v>2400</v>
      </c>
      <c r="J539" s="5">
        <f>Table1[[#This Row],[actual_price]]-Table1[[#This Row],[discounted_price]]</f>
        <v>1751</v>
      </c>
      <c r="K539" s="12">
        <f t="shared" si="50"/>
        <v>0.72958333333333336</v>
      </c>
      <c r="L539" s="13">
        <v>0.73</v>
      </c>
      <c r="M539" s="1" t="str">
        <f t="shared" si="51"/>
        <v>Very High (70-100%)</v>
      </c>
      <c r="N539">
        <v>4.4000000000000004</v>
      </c>
      <c r="O539" t="str">
        <f>IF(Table1[[#This Row],[rating]]&gt;=4.5,"Excellent",IF(Table1[[#This Row],[rating]]&gt;=4,"Good",IF(Table1[[#This Row],[rating]]&gt;=3.5,"Average","Below Average")))</f>
        <v>Good</v>
      </c>
      <c r="P539" t="str">
        <f t="shared" si="52"/>
        <v>⭐⭐⭐⭐ Good</v>
      </c>
      <c r="Q539" s="2">
        <v>67260</v>
      </c>
      <c r="R539" s="4" t="str">
        <f>IF(Table1[[#This Row],[rating_count]]&gt;=10000,"High Volume",IF(Table1[[#This Row],[rating_count]]&gt;=1000,"Medium Volume","Low Volume"))</f>
        <v>High Volume</v>
      </c>
      <c r="S539" s="4" t="str">
        <f t="shared" si="53"/>
        <v>Yes</v>
      </c>
      <c r="T539" t="s">
        <v>4454</v>
      </c>
      <c r="U539" t="s">
        <v>3039</v>
      </c>
      <c r="V539" t="s">
        <v>3040</v>
      </c>
      <c r="W539" t="s">
        <v>3041</v>
      </c>
      <c r="X539" t="s">
        <v>3042</v>
      </c>
      <c r="Y539" t="s">
        <v>3043</v>
      </c>
      <c r="Z539" t="s">
        <v>3044</v>
      </c>
      <c r="AA539" t="s">
        <v>4455</v>
      </c>
    </row>
    <row r="540" spans="1:27" x14ac:dyDescent="0.3">
      <c r="A540" t="s">
        <v>4456</v>
      </c>
      <c r="B540" t="s">
        <v>4457</v>
      </c>
      <c r="C540" t="str">
        <f t="shared" si="48"/>
        <v>iPhone</v>
      </c>
      <c r="D540" t="s">
        <v>3175</v>
      </c>
      <c r="E540" t="str">
        <f>IFERROR(LEFT(Table1[[#This Row],[category]],FIND("|",Table1[[#This Row],[category]])-1),Table1[[#This Row],[category]])</f>
        <v>Electronics</v>
      </c>
      <c r="F540" t="str">
        <f>IFERROR(MID(Table1[[#This Row],[category]],FIND("|",Table1[[#This Row],[category]])+1,50),"N/A")</f>
        <v>Mobiles&amp;Accessories|MobileAccessories|Chargers|Wal</v>
      </c>
      <c r="G540" s="5">
        <v>799</v>
      </c>
      <c r="H540" s="5" t="str">
        <f t="shared" si="49"/>
        <v>Mid-Range (501-2000)</v>
      </c>
      <c r="I540" s="5">
        <v>3990</v>
      </c>
      <c r="J540" s="5">
        <f>Table1[[#This Row],[actual_price]]-Table1[[#This Row],[discounted_price]]</f>
        <v>3191</v>
      </c>
      <c r="K540" s="12">
        <f t="shared" si="50"/>
        <v>0.79974937343358399</v>
      </c>
      <c r="L540" s="13">
        <v>0.8</v>
      </c>
      <c r="M540" s="1" t="str">
        <f t="shared" si="51"/>
        <v>Very High (70-100%)</v>
      </c>
      <c r="N540">
        <v>3.8</v>
      </c>
      <c r="O540" t="str">
        <f>IF(Table1[[#This Row],[rating]]&gt;=4.5,"Excellent",IF(Table1[[#This Row],[rating]]&gt;=4,"Good",IF(Table1[[#This Row],[rating]]&gt;=3.5,"Average","Below Average")))</f>
        <v>Average</v>
      </c>
      <c r="P540" t="str">
        <f t="shared" si="52"/>
        <v>⭐⭐⭐ Average</v>
      </c>
      <c r="Q540">
        <v>119</v>
      </c>
      <c r="R540" s="4" t="str">
        <f>IF(Table1[[#This Row],[rating_count]]&gt;=10000,"High Volume",IF(Table1[[#This Row],[rating_count]]&gt;=1000,"Medium Volume","Low Volume"))</f>
        <v>Low Volume</v>
      </c>
      <c r="S540" s="4" t="str">
        <f t="shared" si="53"/>
        <v>No</v>
      </c>
      <c r="T540" t="s">
        <v>4458</v>
      </c>
      <c r="U540" t="s">
        <v>4459</v>
      </c>
      <c r="V540" t="s">
        <v>4460</v>
      </c>
      <c r="W540" t="s">
        <v>4461</v>
      </c>
      <c r="X540" t="s">
        <v>4462</v>
      </c>
      <c r="Y540" t="s">
        <v>4463</v>
      </c>
      <c r="Z540" t="s">
        <v>4464</v>
      </c>
      <c r="AA540" t="s">
        <v>4465</v>
      </c>
    </row>
    <row r="541" spans="1:27" x14ac:dyDescent="0.3">
      <c r="A541" t="s">
        <v>4466</v>
      </c>
      <c r="B541" t="s">
        <v>4467</v>
      </c>
      <c r="C541" t="str">
        <f t="shared" si="48"/>
        <v>LIRAMARK</v>
      </c>
      <c r="D541" t="s">
        <v>4468</v>
      </c>
      <c r="E541" t="str">
        <f>IFERROR(LEFT(Table1[[#This Row],[category]],FIND("|",Table1[[#This Row],[category]])-1),Table1[[#This Row],[category]])</f>
        <v>Computers&amp;Accessories</v>
      </c>
      <c r="F541" t="str">
        <f>IFERROR(MID(Table1[[#This Row],[category]],FIND("|",Table1[[#This Row],[category]])+1,50),"N/A")</f>
        <v>Accessories&amp;Peripherals|LaptopAccessories|CameraPr</v>
      </c>
      <c r="G541" s="5">
        <v>149</v>
      </c>
      <c r="H541" s="5" t="str">
        <f t="shared" si="49"/>
        <v>Budget (≤200)</v>
      </c>
      <c r="I541" s="5">
        <v>149</v>
      </c>
      <c r="J541" s="5">
        <f>Table1[[#This Row],[actual_price]]-Table1[[#This Row],[discounted_price]]</f>
        <v>0</v>
      </c>
      <c r="K541" s="12">
        <f t="shared" si="50"/>
        <v>0</v>
      </c>
      <c r="L541" s="13">
        <v>0</v>
      </c>
      <c r="M541" s="1" t="str">
        <f t="shared" si="51"/>
        <v>Minimal (0-24%)</v>
      </c>
      <c r="N541">
        <v>4.3</v>
      </c>
      <c r="O541" t="str">
        <f>IF(Table1[[#This Row],[rating]]&gt;=4.5,"Excellent",IF(Table1[[#This Row],[rating]]&gt;=4,"Good",IF(Table1[[#This Row],[rating]]&gt;=3.5,"Average","Below Average")))</f>
        <v>Good</v>
      </c>
      <c r="P541" t="str">
        <f t="shared" si="52"/>
        <v>⭐⭐⭐⭐ Good</v>
      </c>
      <c r="Q541" s="2">
        <v>10833</v>
      </c>
      <c r="R541" s="4" t="str">
        <f>IF(Table1[[#This Row],[rating_count]]&gt;=10000,"High Volume",IF(Table1[[#This Row],[rating_count]]&gt;=1000,"Medium Volume","Low Volume"))</f>
        <v>High Volume</v>
      </c>
      <c r="S541" s="4" t="str">
        <f t="shared" si="53"/>
        <v>Yes</v>
      </c>
      <c r="T541" t="s">
        <v>4469</v>
      </c>
      <c r="U541" t="s">
        <v>4470</v>
      </c>
      <c r="V541" t="s">
        <v>4471</v>
      </c>
      <c r="W541" t="s">
        <v>4472</v>
      </c>
      <c r="X541" t="s">
        <v>4473</v>
      </c>
      <c r="Y541" t="s">
        <v>4474</v>
      </c>
      <c r="Z541" t="s">
        <v>4475</v>
      </c>
      <c r="AA541" t="s">
        <v>4476</v>
      </c>
    </row>
    <row r="542" spans="1:27" x14ac:dyDescent="0.3">
      <c r="A542" t="s">
        <v>501</v>
      </c>
      <c r="B542" t="s">
        <v>502</v>
      </c>
      <c r="C542" t="str">
        <f t="shared" si="48"/>
        <v>AmazonBasics</v>
      </c>
      <c r="D542" t="s">
        <v>18</v>
      </c>
      <c r="E542" t="str">
        <f>IFERROR(LEFT(Table1[[#This Row],[category]],FIND("|",Table1[[#This Row],[category]])-1),Table1[[#This Row],[category]])</f>
        <v>Computers&amp;Accessories</v>
      </c>
      <c r="F542" t="str">
        <f>IFERROR(MID(Table1[[#This Row],[category]],FIND("|",Table1[[#This Row],[category]])+1,50),"N/A")</f>
        <v>Accessories&amp;Peripherals|Cables&amp;Accessories|Cables|</v>
      </c>
      <c r="G542" s="5">
        <v>799</v>
      </c>
      <c r="H542" s="5" t="str">
        <f t="shared" si="49"/>
        <v>Mid-Range (501-2000)</v>
      </c>
      <c r="I542" s="5">
        <v>2100</v>
      </c>
      <c r="J542" s="5">
        <f>Table1[[#This Row],[actual_price]]-Table1[[#This Row],[discounted_price]]</f>
        <v>1301</v>
      </c>
      <c r="K542" s="12">
        <f t="shared" si="50"/>
        <v>0.61952380952380948</v>
      </c>
      <c r="L542" s="13">
        <v>0.62</v>
      </c>
      <c r="M542" s="1" t="str">
        <f t="shared" si="51"/>
        <v>High (50-69%)</v>
      </c>
      <c r="N542">
        <v>4.3</v>
      </c>
      <c r="O542" t="str">
        <f>IF(Table1[[#This Row],[rating]]&gt;=4.5,"Excellent",IF(Table1[[#This Row],[rating]]&gt;=4,"Good",IF(Table1[[#This Row],[rating]]&gt;=3.5,"Average","Below Average")))</f>
        <v>Good</v>
      </c>
      <c r="P542" t="str">
        <f t="shared" si="52"/>
        <v>⭐⭐⭐⭐ Good</v>
      </c>
      <c r="Q542" s="2">
        <v>8188</v>
      </c>
      <c r="R542" s="4" t="str">
        <f>IF(Table1[[#This Row],[rating_count]]&gt;=10000,"High Volume",IF(Table1[[#This Row],[rating_count]]&gt;=1000,"Medium Volume","Low Volume"))</f>
        <v>Medium Volume</v>
      </c>
      <c r="S542" s="4" t="str">
        <f t="shared" si="53"/>
        <v>Yes</v>
      </c>
      <c r="T542" t="s">
        <v>503</v>
      </c>
      <c r="U542" t="s">
        <v>504</v>
      </c>
      <c r="V542" t="s">
        <v>505</v>
      </c>
      <c r="W542" t="s">
        <v>506</v>
      </c>
      <c r="X542" t="s">
        <v>507</v>
      </c>
      <c r="Y542" t="s">
        <v>508</v>
      </c>
      <c r="Z542" t="s">
        <v>4477</v>
      </c>
      <c r="AA542" t="s">
        <v>4478</v>
      </c>
    </row>
    <row r="543" spans="1:27" x14ac:dyDescent="0.3">
      <c r="A543" t="s">
        <v>4479</v>
      </c>
      <c r="B543" t="s">
        <v>4480</v>
      </c>
      <c r="C543" t="str">
        <f t="shared" si="48"/>
        <v>Nokia</v>
      </c>
      <c r="D543" t="s">
        <v>3058</v>
      </c>
      <c r="E543" t="str">
        <f>IFERROR(LEFT(Table1[[#This Row],[category]],FIND("|",Table1[[#This Row],[category]])-1),Table1[[#This Row],[category]])</f>
        <v>Electronics</v>
      </c>
      <c r="F543" t="str">
        <f>IFERROR(MID(Table1[[#This Row],[category]],FIND("|",Table1[[#This Row],[category]])+1,50),"N/A")</f>
        <v>Mobiles&amp;Accessories|Smartphones&amp;BasicMobiles|Basic</v>
      </c>
      <c r="G543" s="5">
        <v>3799</v>
      </c>
      <c r="H543" s="5" t="str">
        <f t="shared" si="49"/>
        <v>Premium (&gt;2000)</v>
      </c>
      <c r="I543" s="5">
        <v>5299</v>
      </c>
      <c r="J543" s="5">
        <f>Table1[[#This Row],[actual_price]]-Table1[[#This Row],[discounted_price]]</f>
        <v>1500</v>
      </c>
      <c r="K543" s="12">
        <f t="shared" si="50"/>
        <v>0.28307227778826194</v>
      </c>
      <c r="L543" s="13">
        <v>0.28000000000000003</v>
      </c>
      <c r="M543" s="1" t="str">
        <f t="shared" si="51"/>
        <v>Moderate (25-49%)</v>
      </c>
      <c r="N543">
        <v>3.5</v>
      </c>
      <c r="O543" t="str">
        <f>IF(Table1[[#This Row],[rating]]&gt;=4.5,"Excellent",IF(Table1[[#This Row],[rating]]&gt;=4,"Good",IF(Table1[[#This Row],[rating]]&gt;=3.5,"Average","Below Average")))</f>
        <v>Average</v>
      </c>
      <c r="P543" t="str">
        <f t="shared" si="52"/>
        <v>⭐⭐ Below Avg</v>
      </c>
      <c r="Q543" s="2">
        <v>1641</v>
      </c>
      <c r="R543" s="4" t="str">
        <f>IF(Table1[[#This Row],[rating_count]]&gt;=10000,"High Volume",IF(Table1[[#This Row],[rating_count]]&gt;=1000,"Medium Volume","Low Volume"))</f>
        <v>Medium Volume</v>
      </c>
      <c r="S543" s="4" t="str">
        <f t="shared" si="53"/>
        <v>Yes</v>
      </c>
      <c r="T543" t="s">
        <v>4481</v>
      </c>
      <c r="U543" t="s">
        <v>4482</v>
      </c>
      <c r="V543" t="s">
        <v>4483</v>
      </c>
      <c r="W543" t="s">
        <v>4484</v>
      </c>
      <c r="X543" t="s">
        <v>4485</v>
      </c>
      <c r="Y543" t="s">
        <v>4486</v>
      </c>
      <c r="Z543" t="s">
        <v>4487</v>
      </c>
      <c r="AA543" t="s">
        <v>4488</v>
      </c>
    </row>
    <row r="544" spans="1:27" x14ac:dyDescent="0.3">
      <c r="A544" t="s">
        <v>4489</v>
      </c>
      <c r="B544" t="s">
        <v>4490</v>
      </c>
      <c r="C544" t="str">
        <f t="shared" si="48"/>
        <v>Sounce</v>
      </c>
      <c r="D544" t="s">
        <v>3991</v>
      </c>
      <c r="E544" t="str">
        <f>IFERROR(LEFT(Table1[[#This Row],[category]],FIND("|",Table1[[#This Row],[category]])-1),Table1[[#This Row],[category]])</f>
        <v>Electronics</v>
      </c>
      <c r="F544" t="str">
        <f>IFERROR(MID(Table1[[#This Row],[category]],FIND("|",Table1[[#This Row],[category]])+1,50),"N/A")</f>
        <v>Mobiles&amp;Accessories|MobileAccessories|Cases&amp;Covers</v>
      </c>
      <c r="G544" s="5">
        <v>199</v>
      </c>
      <c r="H544" s="5" t="str">
        <f t="shared" si="49"/>
        <v>Budget (≤200)</v>
      </c>
      <c r="I544" s="5">
        <v>1899</v>
      </c>
      <c r="J544" s="5">
        <f>Table1[[#This Row],[actual_price]]-Table1[[#This Row],[discounted_price]]</f>
        <v>1700</v>
      </c>
      <c r="K544" s="12">
        <f t="shared" si="50"/>
        <v>0.8952080042127436</v>
      </c>
      <c r="L544" s="13">
        <v>0.9</v>
      </c>
      <c r="M544" s="1" t="str">
        <f t="shared" si="51"/>
        <v>Very High (70-100%)</v>
      </c>
      <c r="N544">
        <v>4</v>
      </c>
      <c r="O544" t="str">
        <f>IF(Table1[[#This Row],[rating]]&gt;=4.5,"Excellent",IF(Table1[[#This Row],[rating]]&gt;=4,"Good",IF(Table1[[#This Row],[rating]]&gt;=3.5,"Average","Below Average")))</f>
        <v>Good</v>
      </c>
      <c r="P544" t="str">
        <f t="shared" si="52"/>
        <v>⭐⭐⭐⭐ Good</v>
      </c>
      <c r="Q544" s="2">
        <v>4740</v>
      </c>
      <c r="R544" s="4" t="str">
        <f>IF(Table1[[#This Row],[rating_count]]&gt;=10000,"High Volume",IF(Table1[[#This Row],[rating_count]]&gt;=1000,"Medium Volume","Low Volume"))</f>
        <v>Medium Volume</v>
      </c>
      <c r="S544" s="4" t="str">
        <f t="shared" si="53"/>
        <v>Yes</v>
      </c>
      <c r="T544" t="s">
        <v>4491</v>
      </c>
      <c r="U544" t="s">
        <v>4492</v>
      </c>
      <c r="V544" t="s">
        <v>4493</v>
      </c>
      <c r="W544" t="s">
        <v>4494</v>
      </c>
      <c r="X544" t="s">
        <v>4495</v>
      </c>
      <c r="Y544" t="s">
        <v>4496</v>
      </c>
      <c r="Z544" t="s">
        <v>4497</v>
      </c>
      <c r="AA544" t="s">
        <v>4498</v>
      </c>
    </row>
    <row r="545" spans="1:27" x14ac:dyDescent="0.3">
      <c r="A545" t="s">
        <v>4499</v>
      </c>
      <c r="B545" t="s">
        <v>4500</v>
      </c>
      <c r="C545" t="str">
        <f t="shared" si="48"/>
        <v>Samsung</v>
      </c>
      <c r="D545" t="s">
        <v>3003</v>
      </c>
      <c r="E545" t="str">
        <f>IFERROR(LEFT(Table1[[#This Row],[category]],FIND("|",Table1[[#This Row],[category]])-1),Table1[[#This Row],[category]])</f>
        <v>Electronics</v>
      </c>
      <c r="F545" t="str">
        <f>IFERROR(MID(Table1[[#This Row],[category]],FIND("|",Table1[[#This Row],[category]])+1,50),"N/A")</f>
        <v>Mobiles&amp;Accessories|Smartphones&amp;BasicMobiles|Smart</v>
      </c>
      <c r="G545" s="5">
        <v>23999</v>
      </c>
      <c r="H545" s="5" t="str">
        <f t="shared" si="49"/>
        <v>Premium (&gt;2000)</v>
      </c>
      <c r="I545" s="5">
        <v>32999</v>
      </c>
      <c r="J545" s="5">
        <f>Table1[[#This Row],[actual_price]]-Table1[[#This Row],[discounted_price]]</f>
        <v>9000</v>
      </c>
      <c r="K545" s="12">
        <f t="shared" si="50"/>
        <v>0.27273553744052847</v>
      </c>
      <c r="L545" s="13">
        <v>0.27</v>
      </c>
      <c r="M545" s="1" t="str">
        <f t="shared" si="51"/>
        <v>Moderate (25-49%)</v>
      </c>
      <c r="N545">
        <v>3.9</v>
      </c>
      <c r="O545" t="str">
        <f>IF(Table1[[#This Row],[rating]]&gt;=4.5,"Excellent",IF(Table1[[#This Row],[rating]]&gt;=4,"Good",IF(Table1[[#This Row],[rating]]&gt;=3.5,"Average","Below Average")))</f>
        <v>Average</v>
      </c>
      <c r="P545" t="str">
        <f t="shared" si="52"/>
        <v>⭐⭐⭐ Average</v>
      </c>
      <c r="Q545" s="2">
        <v>8866</v>
      </c>
      <c r="R545" s="4" t="str">
        <f>IF(Table1[[#This Row],[rating_count]]&gt;=10000,"High Volume",IF(Table1[[#This Row],[rating_count]]&gt;=1000,"Medium Volume","Low Volume"))</f>
        <v>Medium Volume</v>
      </c>
      <c r="S545" s="4" t="str">
        <f t="shared" si="53"/>
        <v>Yes</v>
      </c>
      <c r="T545" t="s">
        <v>4501</v>
      </c>
      <c r="U545" t="s">
        <v>4502</v>
      </c>
      <c r="V545" t="s">
        <v>4503</v>
      </c>
      <c r="W545" t="s">
        <v>4504</v>
      </c>
      <c r="X545" t="s">
        <v>4505</v>
      </c>
      <c r="Y545" t="s">
        <v>4506</v>
      </c>
      <c r="Z545" t="s">
        <v>4507</v>
      </c>
      <c r="AA545" t="s">
        <v>4508</v>
      </c>
    </row>
    <row r="546" spans="1:27" x14ac:dyDescent="0.3">
      <c r="A546" t="s">
        <v>4509</v>
      </c>
      <c r="B546" t="s">
        <v>4510</v>
      </c>
      <c r="C546" t="str">
        <f t="shared" si="48"/>
        <v>iQOO</v>
      </c>
      <c r="D546" t="s">
        <v>3003</v>
      </c>
      <c r="E546" t="str">
        <f>IFERROR(LEFT(Table1[[#This Row],[category]],FIND("|",Table1[[#This Row],[category]])-1),Table1[[#This Row],[category]])</f>
        <v>Electronics</v>
      </c>
      <c r="F546" t="str">
        <f>IFERROR(MID(Table1[[#This Row],[category]],FIND("|",Table1[[#This Row],[category]])+1,50),"N/A")</f>
        <v>Mobiles&amp;Accessories|Smartphones&amp;BasicMobiles|Smart</v>
      </c>
      <c r="G546" s="5">
        <v>29990</v>
      </c>
      <c r="H546" s="5" t="str">
        <f t="shared" si="49"/>
        <v>Premium (&gt;2000)</v>
      </c>
      <c r="I546" s="5">
        <v>39990</v>
      </c>
      <c r="J546" s="5">
        <f>Table1[[#This Row],[actual_price]]-Table1[[#This Row],[discounted_price]]</f>
        <v>10000</v>
      </c>
      <c r="K546" s="12">
        <f t="shared" si="50"/>
        <v>0.25006251562890724</v>
      </c>
      <c r="L546" s="13">
        <v>0.25</v>
      </c>
      <c r="M546" s="1" t="str">
        <f t="shared" si="51"/>
        <v>Moderate (25-49%)</v>
      </c>
      <c r="N546">
        <v>4.3</v>
      </c>
      <c r="O546" t="str">
        <f>IF(Table1[[#This Row],[rating]]&gt;=4.5,"Excellent",IF(Table1[[#This Row],[rating]]&gt;=4,"Good",IF(Table1[[#This Row],[rating]]&gt;=3.5,"Average","Below Average")))</f>
        <v>Good</v>
      </c>
      <c r="P546" t="str">
        <f t="shared" si="52"/>
        <v>⭐⭐⭐⭐ Good</v>
      </c>
      <c r="Q546" s="2">
        <v>8399</v>
      </c>
      <c r="R546" s="4" t="str">
        <f>IF(Table1[[#This Row],[rating_count]]&gt;=10000,"High Volume",IF(Table1[[#This Row],[rating_count]]&gt;=1000,"Medium Volume","Low Volume"))</f>
        <v>Medium Volume</v>
      </c>
      <c r="S546" s="4" t="str">
        <f t="shared" si="53"/>
        <v>Yes</v>
      </c>
      <c r="T546" t="s">
        <v>4511</v>
      </c>
      <c r="U546" t="s">
        <v>4512</v>
      </c>
      <c r="V546" t="s">
        <v>4513</v>
      </c>
      <c r="W546" t="s">
        <v>4514</v>
      </c>
      <c r="X546" t="s">
        <v>4515</v>
      </c>
      <c r="Y546" t="s">
        <v>4516</v>
      </c>
      <c r="Z546" t="s">
        <v>4517</v>
      </c>
      <c r="AA546" t="s">
        <v>4518</v>
      </c>
    </row>
    <row r="547" spans="1:27" x14ac:dyDescent="0.3">
      <c r="A547" t="s">
        <v>4519</v>
      </c>
      <c r="B547" t="s">
        <v>4520</v>
      </c>
      <c r="C547" t="str">
        <f t="shared" si="48"/>
        <v>SHREENOVA</v>
      </c>
      <c r="D547" t="s">
        <v>2961</v>
      </c>
      <c r="E547" t="str">
        <f>IFERROR(LEFT(Table1[[#This Row],[category]],FIND("|",Table1[[#This Row],[category]])-1),Table1[[#This Row],[category]])</f>
        <v>Electronics</v>
      </c>
      <c r="F547" t="str">
        <f>IFERROR(MID(Table1[[#This Row],[category]],FIND("|",Table1[[#This Row],[category]])+1,50),"N/A")</f>
        <v>WearableTechnology|SmartWatches</v>
      </c>
      <c r="G547" s="5">
        <v>281</v>
      </c>
      <c r="H547" s="5" t="str">
        <f t="shared" si="49"/>
        <v>Economy (201-500)</v>
      </c>
      <c r="I547" s="5">
        <v>1999</v>
      </c>
      <c r="J547" s="5">
        <f>Table1[[#This Row],[actual_price]]-Table1[[#This Row],[discounted_price]]</f>
        <v>1718</v>
      </c>
      <c r="K547" s="12">
        <f t="shared" si="50"/>
        <v>0.85942971485742869</v>
      </c>
      <c r="L547" s="13">
        <v>0.86</v>
      </c>
      <c r="M547" s="1" t="str">
        <f t="shared" si="51"/>
        <v>Very High (70-100%)</v>
      </c>
      <c r="N547">
        <v>2.8</v>
      </c>
      <c r="O547" t="str">
        <f>IF(Table1[[#This Row],[rating]]&gt;=4.5,"Excellent",IF(Table1[[#This Row],[rating]]&gt;=4,"Good",IF(Table1[[#This Row],[rating]]&gt;=3.5,"Average","Below Average")))</f>
        <v>Below Average</v>
      </c>
      <c r="P547" t="str">
        <f t="shared" si="52"/>
        <v>⭐⭐ Below Avg</v>
      </c>
      <c r="Q547">
        <v>87</v>
      </c>
      <c r="R547" s="4" t="str">
        <f>IF(Table1[[#This Row],[rating_count]]&gt;=10000,"High Volume",IF(Table1[[#This Row],[rating_count]]&gt;=1000,"Medium Volume","Low Volume"))</f>
        <v>Low Volume</v>
      </c>
      <c r="S547" s="4" t="str">
        <f t="shared" si="53"/>
        <v>No</v>
      </c>
      <c r="T547" t="s">
        <v>4521</v>
      </c>
      <c r="U547" t="s">
        <v>4522</v>
      </c>
      <c r="V547" t="s">
        <v>4523</v>
      </c>
      <c r="W547" t="s">
        <v>4524</v>
      </c>
      <c r="X547" t="s">
        <v>4525</v>
      </c>
      <c r="Y547" t="s">
        <v>4526</v>
      </c>
      <c r="Z547" t="s">
        <v>4527</v>
      </c>
      <c r="AA547" t="s">
        <v>4528</v>
      </c>
    </row>
    <row r="548" spans="1:27" x14ac:dyDescent="0.3">
      <c r="A548" t="s">
        <v>4529</v>
      </c>
      <c r="B548" t="s">
        <v>4530</v>
      </c>
      <c r="C548" t="str">
        <f t="shared" si="48"/>
        <v>POCO</v>
      </c>
      <c r="D548" t="s">
        <v>3003</v>
      </c>
      <c r="E548" t="str">
        <f>IFERROR(LEFT(Table1[[#This Row],[category]],FIND("|",Table1[[#This Row],[category]])-1),Table1[[#This Row],[category]])</f>
        <v>Electronics</v>
      </c>
      <c r="F548" t="str">
        <f>IFERROR(MID(Table1[[#This Row],[category]],FIND("|",Table1[[#This Row],[category]])+1,50),"N/A")</f>
        <v>Mobiles&amp;Accessories|Smartphones&amp;BasicMobiles|Smart</v>
      </c>
      <c r="G548" s="5">
        <v>7998</v>
      </c>
      <c r="H548" s="5" t="str">
        <f t="shared" si="49"/>
        <v>Premium (&gt;2000)</v>
      </c>
      <c r="I548" s="5">
        <v>11999</v>
      </c>
      <c r="J548" s="5">
        <f>Table1[[#This Row],[actual_price]]-Table1[[#This Row],[discounted_price]]</f>
        <v>4001</v>
      </c>
      <c r="K548" s="12">
        <f t="shared" si="50"/>
        <v>0.3334444537044754</v>
      </c>
      <c r="L548" s="13">
        <v>0.33</v>
      </c>
      <c r="M548" s="1" t="str">
        <f t="shared" si="51"/>
        <v>Moderate (25-49%)</v>
      </c>
      <c r="N548">
        <v>3.8</v>
      </c>
      <c r="O548" t="str">
        <f>IF(Table1[[#This Row],[rating]]&gt;=4.5,"Excellent",IF(Table1[[#This Row],[rating]]&gt;=4,"Good",IF(Table1[[#This Row],[rating]]&gt;=3.5,"Average","Below Average")))</f>
        <v>Average</v>
      </c>
      <c r="P548" t="str">
        <f t="shared" si="52"/>
        <v>⭐⭐⭐ Average</v>
      </c>
      <c r="Q548">
        <v>125</v>
      </c>
      <c r="R548" s="4" t="str">
        <f>IF(Table1[[#This Row],[rating_count]]&gt;=10000,"High Volume",IF(Table1[[#This Row],[rating_count]]&gt;=1000,"Medium Volume","Low Volume"))</f>
        <v>Low Volume</v>
      </c>
      <c r="S548" s="4" t="str">
        <f t="shared" si="53"/>
        <v>No</v>
      </c>
      <c r="T548" t="s">
        <v>4531</v>
      </c>
      <c r="U548" t="s">
        <v>4532</v>
      </c>
      <c r="V548" t="s">
        <v>4533</v>
      </c>
      <c r="W548" t="s">
        <v>4534</v>
      </c>
      <c r="X548" t="s">
        <v>4535</v>
      </c>
      <c r="Y548" t="s">
        <v>4536</v>
      </c>
      <c r="Z548" t="s">
        <v>4537</v>
      </c>
      <c r="AA548" t="s">
        <v>4538</v>
      </c>
    </row>
    <row r="549" spans="1:27" x14ac:dyDescent="0.3">
      <c r="A549" t="s">
        <v>4539</v>
      </c>
      <c r="B549" t="s">
        <v>4540</v>
      </c>
      <c r="C549" t="str">
        <f t="shared" si="48"/>
        <v>Noise_Colorfit</v>
      </c>
      <c r="D549" t="s">
        <v>2961</v>
      </c>
      <c r="E549" t="str">
        <f>IFERROR(LEFT(Table1[[#This Row],[category]],FIND("|",Table1[[#This Row],[category]])-1),Table1[[#This Row],[category]])</f>
        <v>Electronics</v>
      </c>
      <c r="F549" t="str">
        <f>IFERROR(MID(Table1[[#This Row],[category]],FIND("|",Table1[[#This Row],[category]])+1,50),"N/A")</f>
        <v>WearableTechnology|SmartWatches</v>
      </c>
      <c r="G549" s="5">
        <v>249</v>
      </c>
      <c r="H549" s="5" t="str">
        <f t="shared" si="49"/>
        <v>Economy (201-500)</v>
      </c>
      <c r="I549" s="5">
        <v>999</v>
      </c>
      <c r="J549" s="5">
        <f>Table1[[#This Row],[actual_price]]-Table1[[#This Row],[discounted_price]]</f>
        <v>750</v>
      </c>
      <c r="K549" s="12">
        <f t="shared" si="50"/>
        <v>0.75075075075075071</v>
      </c>
      <c r="L549" s="13">
        <v>0.75</v>
      </c>
      <c r="M549" s="1" t="str">
        <f t="shared" si="51"/>
        <v>Very High (70-100%)</v>
      </c>
      <c r="N549">
        <v>4.5</v>
      </c>
      <c r="O549" t="str">
        <f>IF(Table1[[#This Row],[rating]]&gt;=4.5,"Excellent",IF(Table1[[#This Row],[rating]]&gt;=4,"Good",IF(Table1[[#This Row],[rating]]&gt;=3.5,"Average","Below Average")))</f>
        <v>Excellent</v>
      </c>
      <c r="P549" t="str">
        <f t="shared" si="52"/>
        <v>⭐⭐⭐⭐⭐ Excellent</v>
      </c>
      <c r="Q549">
        <v>38</v>
      </c>
      <c r="R549" s="4" t="str">
        <f>IF(Table1[[#This Row],[rating_count]]&gt;=10000,"High Volume",IF(Table1[[#This Row],[rating_count]]&gt;=1000,"Medium Volume","Low Volume"))</f>
        <v>Low Volume</v>
      </c>
      <c r="S549" s="4" t="str">
        <f t="shared" si="53"/>
        <v>No</v>
      </c>
      <c r="T549" t="s">
        <v>4541</v>
      </c>
      <c r="U549" t="s">
        <v>4542</v>
      </c>
      <c r="V549" t="s">
        <v>4543</v>
      </c>
      <c r="W549" t="s">
        <v>4544</v>
      </c>
      <c r="X549" t="s">
        <v>4545</v>
      </c>
      <c r="Y549" t="s">
        <v>4546</v>
      </c>
      <c r="Z549" t="s">
        <v>4547</v>
      </c>
      <c r="AA549" t="s">
        <v>4548</v>
      </c>
    </row>
    <row r="550" spans="1:27" x14ac:dyDescent="0.3">
      <c r="A550" t="s">
        <v>4549</v>
      </c>
      <c r="B550" t="s">
        <v>4550</v>
      </c>
      <c r="C550" t="str">
        <f t="shared" si="48"/>
        <v>POPIO</v>
      </c>
      <c r="D550" t="s">
        <v>3793</v>
      </c>
      <c r="E550" t="str">
        <f>IFERROR(LEFT(Table1[[#This Row],[category]],FIND("|",Table1[[#This Row],[category]])-1),Table1[[#This Row],[category]])</f>
        <v>Electronics</v>
      </c>
      <c r="F550" t="str">
        <f>IFERROR(MID(Table1[[#This Row],[category]],FIND("|",Table1[[#This Row],[category]])+1,50),"N/A")</f>
        <v>Mobiles&amp;Accessories|MobileAccessories|Maintenance,</v>
      </c>
      <c r="G550" s="5">
        <v>299</v>
      </c>
      <c r="H550" s="5" t="str">
        <f t="shared" si="49"/>
        <v>Economy (201-500)</v>
      </c>
      <c r="I550" s="5">
        <v>599</v>
      </c>
      <c r="J550" s="5">
        <f>Table1[[#This Row],[actual_price]]-Table1[[#This Row],[discounted_price]]</f>
        <v>300</v>
      </c>
      <c r="K550" s="12">
        <f t="shared" si="50"/>
        <v>0.5008347245409015</v>
      </c>
      <c r="L550" s="13">
        <v>0.5</v>
      </c>
      <c r="M550" s="1" t="str">
        <f t="shared" si="51"/>
        <v>High (50-69%)</v>
      </c>
      <c r="N550">
        <v>4.3</v>
      </c>
      <c r="O550" t="str">
        <f>IF(Table1[[#This Row],[rating]]&gt;=4.5,"Excellent",IF(Table1[[#This Row],[rating]]&gt;=4,"Good",IF(Table1[[#This Row],[rating]]&gt;=3.5,"Average","Below Average")))</f>
        <v>Good</v>
      </c>
      <c r="P550" t="str">
        <f t="shared" si="52"/>
        <v>⭐⭐⭐⭐ Good</v>
      </c>
      <c r="Q550" s="2">
        <v>4674</v>
      </c>
      <c r="R550" s="4" t="str">
        <f>IF(Table1[[#This Row],[rating_count]]&gt;=10000,"High Volume",IF(Table1[[#This Row],[rating_count]]&gt;=1000,"Medium Volume","Low Volume"))</f>
        <v>Medium Volume</v>
      </c>
      <c r="S550" s="4" t="str">
        <f t="shared" si="53"/>
        <v>Yes</v>
      </c>
      <c r="T550" t="s">
        <v>4551</v>
      </c>
      <c r="U550" t="s">
        <v>4552</v>
      </c>
      <c r="V550" t="s">
        <v>4553</v>
      </c>
      <c r="W550" t="s">
        <v>4554</v>
      </c>
      <c r="X550" t="s">
        <v>4555</v>
      </c>
      <c r="Y550" t="s">
        <v>4556</v>
      </c>
      <c r="Z550" t="s">
        <v>4557</v>
      </c>
      <c r="AA550" t="s">
        <v>4558</v>
      </c>
    </row>
    <row r="551" spans="1:27" x14ac:dyDescent="0.3">
      <c r="A551" t="s">
        <v>4559</v>
      </c>
      <c r="B551" t="s">
        <v>4560</v>
      </c>
      <c r="C551" t="str">
        <f t="shared" si="48"/>
        <v>10WeRun</v>
      </c>
      <c r="D551" t="s">
        <v>2961</v>
      </c>
      <c r="E551" t="str">
        <f>IFERROR(LEFT(Table1[[#This Row],[category]],FIND("|",Table1[[#This Row],[category]])-1),Table1[[#This Row],[category]])</f>
        <v>Electronics</v>
      </c>
      <c r="F551" t="str">
        <f>IFERROR(MID(Table1[[#This Row],[category]],FIND("|",Table1[[#This Row],[category]])+1,50),"N/A")</f>
        <v>WearableTechnology|SmartWatches</v>
      </c>
      <c r="G551" s="5">
        <v>499</v>
      </c>
      <c r="H551" s="5" t="str">
        <f t="shared" si="49"/>
        <v>Economy (201-500)</v>
      </c>
      <c r="I551" s="5">
        <v>1899</v>
      </c>
      <c r="J551" s="5">
        <f>Table1[[#This Row],[actual_price]]-Table1[[#This Row],[discounted_price]]</f>
        <v>1400</v>
      </c>
      <c r="K551" s="12">
        <f t="shared" si="50"/>
        <v>0.73723012111637709</v>
      </c>
      <c r="L551" s="13">
        <v>0.74</v>
      </c>
      <c r="M551" s="1" t="str">
        <f t="shared" si="51"/>
        <v>Very High (70-100%)</v>
      </c>
      <c r="N551">
        <v>4.0999999999999996</v>
      </c>
      <c r="O551" t="str">
        <f>IF(Table1[[#This Row],[rating]]&gt;=4.5,"Excellent",IF(Table1[[#This Row],[rating]]&gt;=4,"Good",IF(Table1[[#This Row],[rating]]&gt;=3.5,"Average","Below Average")))</f>
        <v>Good</v>
      </c>
      <c r="P551" t="str">
        <f t="shared" si="52"/>
        <v>⭐⭐⭐⭐ Good</v>
      </c>
      <c r="Q551">
        <v>412</v>
      </c>
      <c r="R551" s="4" t="str">
        <f>IF(Table1[[#This Row],[rating_count]]&gt;=10000,"High Volume",IF(Table1[[#This Row],[rating_count]]&gt;=1000,"Medium Volume","Low Volume"))</f>
        <v>Low Volume</v>
      </c>
      <c r="S551" s="4" t="str">
        <f t="shared" si="53"/>
        <v>No</v>
      </c>
      <c r="T551" t="s">
        <v>4561</v>
      </c>
      <c r="U551" t="s">
        <v>4562</v>
      </c>
      <c r="V551" t="s">
        <v>4563</v>
      </c>
      <c r="W551" t="s">
        <v>4564</v>
      </c>
      <c r="X551" t="s">
        <v>4565</v>
      </c>
      <c r="Y551" t="s">
        <v>4566</v>
      </c>
      <c r="Z551" t="s">
        <v>4567</v>
      </c>
      <c r="AA551" t="s">
        <v>4568</v>
      </c>
    </row>
    <row r="552" spans="1:27" x14ac:dyDescent="0.3">
      <c r="A552" t="s">
        <v>4569</v>
      </c>
      <c r="B552" t="s">
        <v>4570</v>
      </c>
      <c r="C552" t="str">
        <f t="shared" si="48"/>
        <v>Tokdis</v>
      </c>
      <c r="D552" t="s">
        <v>2961</v>
      </c>
      <c r="E552" t="str">
        <f>IFERROR(LEFT(Table1[[#This Row],[category]],FIND("|",Table1[[#This Row],[category]])-1),Table1[[#This Row],[category]])</f>
        <v>Electronics</v>
      </c>
      <c r="F552" t="str">
        <f>IFERROR(MID(Table1[[#This Row],[category]],FIND("|",Table1[[#This Row],[category]])+1,50),"N/A")</f>
        <v>WearableTechnology|SmartWatches</v>
      </c>
      <c r="G552" s="5">
        <v>899</v>
      </c>
      <c r="H552" s="5" t="str">
        <f t="shared" si="49"/>
        <v>Mid-Range (501-2000)</v>
      </c>
      <c r="I552" s="5">
        <v>3499</v>
      </c>
      <c r="J552" s="5">
        <f>Table1[[#This Row],[actual_price]]-Table1[[#This Row],[discounted_price]]</f>
        <v>2600</v>
      </c>
      <c r="K552" s="12">
        <f t="shared" si="50"/>
        <v>0.74306944841383249</v>
      </c>
      <c r="L552" s="13">
        <v>0.74</v>
      </c>
      <c r="M552" s="1" t="str">
        <f t="shared" si="51"/>
        <v>Very High (70-100%)</v>
      </c>
      <c r="N552">
        <v>3</v>
      </c>
      <c r="O552" t="str">
        <f>IF(Table1[[#This Row],[rating]]&gt;=4.5,"Excellent",IF(Table1[[#This Row],[rating]]&gt;=4,"Good",IF(Table1[[#This Row],[rating]]&gt;=3.5,"Average","Below Average")))</f>
        <v>Below Average</v>
      </c>
      <c r="P552" t="str">
        <f t="shared" si="52"/>
        <v>⭐⭐ Below Avg</v>
      </c>
      <c r="Q552">
        <v>681</v>
      </c>
      <c r="R552" s="4" t="str">
        <f>IF(Table1[[#This Row],[rating_count]]&gt;=10000,"High Volume",IF(Table1[[#This Row],[rating_count]]&gt;=1000,"Medium Volume","Low Volume"))</f>
        <v>Low Volume</v>
      </c>
      <c r="S552" s="4" t="str">
        <f t="shared" si="53"/>
        <v>Yes</v>
      </c>
      <c r="T552" t="s">
        <v>4571</v>
      </c>
      <c r="U552" t="s">
        <v>4572</v>
      </c>
      <c r="V552" t="s">
        <v>4573</v>
      </c>
      <c r="W552" t="s">
        <v>4574</v>
      </c>
      <c r="X552" t="s">
        <v>4575</v>
      </c>
      <c r="Y552" t="s">
        <v>4576</v>
      </c>
      <c r="Z552" t="s">
        <v>4577</v>
      </c>
      <c r="AA552" t="s">
        <v>4578</v>
      </c>
    </row>
    <row r="553" spans="1:27" x14ac:dyDescent="0.3">
      <c r="A553" t="s">
        <v>4579</v>
      </c>
      <c r="B553" t="s">
        <v>4580</v>
      </c>
      <c r="C553" t="str">
        <f t="shared" si="48"/>
        <v>URBN</v>
      </c>
      <c r="D553" t="s">
        <v>2992</v>
      </c>
      <c r="E553" t="str">
        <f>IFERROR(LEFT(Table1[[#This Row],[category]],FIND("|",Table1[[#This Row],[category]])-1),Table1[[#This Row],[category]])</f>
        <v>Electronics</v>
      </c>
      <c r="F553" t="str">
        <f>IFERROR(MID(Table1[[#This Row],[category]],FIND("|",Table1[[#This Row],[category]])+1,50),"N/A")</f>
        <v>Mobiles&amp;Accessories|MobileAccessories|Chargers|Pow</v>
      </c>
      <c r="G553" s="5">
        <v>1599</v>
      </c>
      <c r="H553" s="5" t="str">
        <f t="shared" si="49"/>
        <v>Mid-Range (501-2000)</v>
      </c>
      <c r="I553" s="5">
        <v>3499</v>
      </c>
      <c r="J553" s="5">
        <f>Table1[[#This Row],[actual_price]]-Table1[[#This Row],[discounted_price]]</f>
        <v>1900</v>
      </c>
      <c r="K553" s="12">
        <f t="shared" si="50"/>
        <v>0.54301228922549305</v>
      </c>
      <c r="L553" s="13">
        <v>0.54</v>
      </c>
      <c r="M553" s="1" t="str">
        <f t="shared" si="51"/>
        <v>High (50-69%)</v>
      </c>
      <c r="N553">
        <v>4</v>
      </c>
      <c r="O553" t="str">
        <f>IF(Table1[[#This Row],[rating]]&gt;=4.5,"Excellent",IF(Table1[[#This Row],[rating]]&gt;=4,"Good",IF(Table1[[#This Row],[rating]]&gt;=3.5,"Average","Below Average")))</f>
        <v>Good</v>
      </c>
      <c r="P553" t="str">
        <f t="shared" si="52"/>
        <v>⭐⭐⭐⭐ Good</v>
      </c>
      <c r="Q553" s="2">
        <v>36384</v>
      </c>
      <c r="R553" s="4" t="str">
        <f>IF(Table1[[#This Row],[rating_count]]&gt;=10000,"High Volume",IF(Table1[[#This Row],[rating_count]]&gt;=1000,"Medium Volume","Low Volume"))</f>
        <v>High Volume</v>
      </c>
      <c r="S553" s="4" t="str">
        <f t="shared" si="53"/>
        <v>Yes</v>
      </c>
      <c r="T553" t="s">
        <v>4581</v>
      </c>
      <c r="U553" t="s">
        <v>4582</v>
      </c>
      <c r="V553" t="s">
        <v>4583</v>
      </c>
      <c r="W553" t="s">
        <v>4584</v>
      </c>
      <c r="X553" t="s">
        <v>4585</v>
      </c>
      <c r="Y553" t="s">
        <v>4586</v>
      </c>
      <c r="Z553" t="s">
        <v>4587</v>
      </c>
      <c r="AA553" t="s">
        <v>4588</v>
      </c>
    </row>
    <row r="554" spans="1:27" x14ac:dyDescent="0.3">
      <c r="A554" t="s">
        <v>4589</v>
      </c>
      <c r="B554" t="s">
        <v>4590</v>
      </c>
      <c r="C554" t="str">
        <f t="shared" si="48"/>
        <v>Sounce</v>
      </c>
      <c r="D554" t="s">
        <v>4591</v>
      </c>
      <c r="E554" t="str">
        <f>IFERROR(LEFT(Table1[[#This Row],[category]],FIND("|",Table1[[#This Row],[category]])-1),Table1[[#This Row],[category]])</f>
        <v>Electronics</v>
      </c>
      <c r="F554" t="str">
        <f>IFERROR(MID(Table1[[#This Row],[category]],FIND("|",Table1[[#This Row],[category]])+1,50),"N/A")</f>
        <v>Headphones,Earbuds&amp;Accessories|Adapters</v>
      </c>
      <c r="G554" s="5">
        <v>120</v>
      </c>
      <c r="H554" s="5" t="str">
        <f t="shared" si="49"/>
        <v>Budget (≤200)</v>
      </c>
      <c r="I554" s="5">
        <v>999</v>
      </c>
      <c r="J554" s="5">
        <f>Table1[[#This Row],[actual_price]]-Table1[[#This Row],[discounted_price]]</f>
        <v>879</v>
      </c>
      <c r="K554" s="12">
        <f t="shared" si="50"/>
        <v>0.87987987987987992</v>
      </c>
      <c r="L554" s="13">
        <v>0.88</v>
      </c>
      <c r="M554" s="1" t="str">
        <f t="shared" si="51"/>
        <v>Very High (70-100%)</v>
      </c>
      <c r="N554">
        <v>3.9</v>
      </c>
      <c r="O554" t="str">
        <f>IF(Table1[[#This Row],[rating]]&gt;=4.5,"Excellent",IF(Table1[[#This Row],[rating]]&gt;=4,"Good",IF(Table1[[#This Row],[rating]]&gt;=3.5,"Average","Below Average")))</f>
        <v>Average</v>
      </c>
      <c r="P554" t="str">
        <f t="shared" si="52"/>
        <v>⭐⭐⭐ Average</v>
      </c>
      <c r="Q554" s="2">
        <v>6491</v>
      </c>
      <c r="R554" s="4" t="str">
        <f>IF(Table1[[#This Row],[rating_count]]&gt;=10000,"High Volume",IF(Table1[[#This Row],[rating_count]]&gt;=1000,"Medium Volume","Low Volume"))</f>
        <v>Medium Volume</v>
      </c>
      <c r="S554" s="4" t="str">
        <f t="shared" si="53"/>
        <v>Yes</v>
      </c>
      <c r="T554" t="s">
        <v>4592</v>
      </c>
      <c r="U554" t="s">
        <v>4593</v>
      </c>
      <c r="V554" t="s">
        <v>4594</v>
      </c>
      <c r="W554" t="s">
        <v>4595</v>
      </c>
      <c r="X554" t="s">
        <v>4596</v>
      </c>
      <c r="Y554" t="s">
        <v>4597</v>
      </c>
      <c r="Z554" t="s">
        <v>4598</v>
      </c>
      <c r="AA554" t="s">
        <v>4599</v>
      </c>
    </row>
    <row r="555" spans="1:27" x14ac:dyDescent="0.3">
      <c r="A555" t="s">
        <v>4600</v>
      </c>
      <c r="B555" t="s">
        <v>4601</v>
      </c>
      <c r="C555" t="str">
        <f t="shared" si="48"/>
        <v>Noise</v>
      </c>
      <c r="D555" t="s">
        <v>2961</v>
      </c>
      <c r="E555" t="str">
        <f>IFERROR(LEFT(Table1[[#This Row],[category]],FIND("|",Table1[[#This Row],[category]])-1),Table1[[#This Row],[category]])</f>
        <v>Electronics</v>
      </c>
      <c r="F555" t="str">
        <f>IFERROR(MID(Table1[[#This Row],[category]],FIND("|",Table1[[#This Row],[category]])+1,50),"N/A")</f>
        <v>WearableTechnology|SmartWatches</v>
      </c>
      <c r="G555" s="5">
        <v>3999</v>
      </c>
      <c r="H555" s="5" t="str">
        <f t="shared" si="49"/>
        <v>Premium (&gt;2000)</v>
      </c>
      <c r="I555" s="5">
        <v>6999</v>
      </c>
      <c r="J555" s="5">
        <f>Table1[[#This Row],[actual_price]]-Table1[[#This Row],[discounted_price]]</f>
        <v>3000</v>
      </c>
      <c r="K555" s="12">
        <f t="shared" si="50"/>
        <v>0.42863266180882981</v>
      </c>
      <c r="L555" s="13">
        <v>0.43</v>
      </c>
      <c r="M555" s="1" t="str">
        <f t="shared" si="51"/>
        <v>Moderate (25-49%)</v>
      </c>
      <c r="N555">
        <v>4.0999999999999996</v>
      </c>
      <c r="O555" t="str">
        <f>IF(Table1[[#This Row],[rating]]&gt;=4.5,"Excellent",IF(Table1[[#This Row],[rating]]&gt;=4,"Good",IF(Table1[[#This Row],[rating]]&gt;=3.5,"Average","Below Average")))</f>
        <v>Good</v>
      </c>
      <c r="P555" t="str">
        <f t="shared" si="52"/>
        <v>⭐⭐⭐⭐ Good</v>
      </c>
      <c r="Q555" s="2">
        <v>10229</v>
      </c>
      <c r="R555" s="4" t="str">
        <f>IF(Table1[[#This Row],[rating_count]]&gt;=10000,"High Volume",IF(Table1[[#This Row],[rating_count]]&gt;=1000,"Medium Volume","Low Volume"))</f>
        <v>High Volume</v>
      </c>
      <c r="S555" s="4" t="str">
        <f t="shared" si="53"/>
        <v>Yes</v>
      </c>
      <c r="T555" t="s">
        <v>4602</v>
      </c>
      <c r="U555" t="s">
        <v>4603</v>
      </c>
      <c r="V555" t="s">
        <v>4604</v>
      </c>
      <c r="W555" t="s">
        <v>4605</v>
      </c>
      <c r="X555" t="s">
        <v>4606</v>
      </c>
      <c r="Y555" t="s">
        <v>4607</v>
      </c>
      <c r="Z555" t="s">
        <v>4608</v>
      </c>
      <c r="AA555" t="s">
        <v>4609</v>
      </c>
    </row>
    <row r="556" spans="1:27" x14ac:dyDescent="0.3">
      <c r="A556" t="s">
        <v>4610</v>
      </c>
      <c r="B556" t="s">
        <v>4183</v>
      </c>
      <c r="C556" t="str">
        <f t="shared" si="48"/>
        <v>Redmi</v>
      </c>
      <c r="D556" t="s">
        <v>3003</v>
      </c>
      <c r="E556" t="str">
        <f>IFERROR(LEFT(Table1[[#This Row],[category]],FIND("|",Table1[[#This Row],[category]])-1),Table1[[#This Row],[category]])</f>
        <v>Electronics</v>
      </c>
      <c r="F556" t="str">
        <f>IFERROR(MID(Table1[[#This Row],[category]],FIND("|",Table1[[#This Row],[category]])+1,50),"N/A")</f>
        <v>Mobiles&amp;Accessories|Smartphones&amp;BasicMobiles|Smart</v>
      </c>
      <c r="G556" s="5">
        <v>12999</v>
      </c>
      <c r="H556" s="5" t="str">
        <f t="shared" si="49"/>
        <v>Premium (&gt;2000)</v>
      </c>
      <c r="I556" s="5">
        <v>18999</v>
      </c>
      <c r="J556" s="5">
        <f>Table1[[#This Row],[actual_price]]-Table1[[#This Row],[discounted_price]]</f>
        <v>6000</v>
      </c>
      <c r="K556" s="12">
        <f t="shared" si="50"/>
        <v>0.31580609505763463</v>
      </c>
      <c r="L556" s="13">
        <v>0.32</v>
      </c>
      <c r="M556" s="1" t="str">
        <f t="shared" si="51"/>
        <v>Moderate (25-49%)</v>
      </c>
      <c r="N556">
        <v>4.0999999999999996</v>
      </c>
      <c r="O556" t="str">
        <f>IF(Table1[[#This Row],[rating]]&gt;=4.5,"Excellent",IF(Table1[[#This Row],[rating]]&gt;=4,"Good",IF(Table1[[#This Row],[rating]]&gt;=3.5,"Average","Below Average")))</f>
        <v>Good</v>
      </c>
      <c r="P556" t="str">
        <f t="shared" si="52"/>
        <v>⭐⭐⭐⭐ Good</v>
      </c>
      <c r="Q556" s="2">
        <v>50772</v>
      </c>
      <c r="R556" s="4" t="str">
        <f>IF(Table1[[#This Row],[rating_count]]&gt;=10000,"High Volume",IF(Table1[[#This Row],[rating_count]]&gt;=1000,"Medium Volume","Low Volume"))</f>
        <v>High Volume</v>
      </c>
      <c r="S556" s="4" t="str">
        <f t="shared" si="53"/>
        <v>Yes</v>
      </c>
      <c r="T556" t="s">
        <v>4184</v>
      </c>
      <c r="U556" t="s">
        <v>3666</v>
      </c>
      <c r="V556" t="s">
        <v>3667</v>
      </c>
      <c r="W556" t="s">
        <v>3668</v>
      </c>
      <c r="X556" t="s">
        <v>3669</v>
      </c>
      <c r="Y556" t="s">
        <v>3670</v>
      </c>
      <c r="Z556" t="s">
        <v>4185</v>
      </c>
      <c r="AA556" t="s">
        <v>4611</v>
      </c>
    </row>
    <row r="557" spans="1:27" x14ac:dyDescent="0.3">
      <c r="A557" t="s">
        <v>4612</v>
      </c>
      <c r="B557" t="s">
        <v>4613</v>
      </c>
      <c r="C557" t="str">
        <f t="shared" si="48"/>
        <v>Spigen</v>
      </c>
      <c r="D557" t="s">
        <v>3991</v>
      </c>
      <c r="E557" t="str">
        <f>IFERROR(LEFT(Table1[[#This Row],[category]],FIND("|",Table1[[#This Row],[category]])-1),Table1[[#This Row],[category]])</f>
        <v>Electronics</v>
      </c>
      <c r="F557" t="str">
        <f>IFERROR(MID(Table1[[#This Row],[category]],FIND("|",Table1[[#This Row],[category]])+1,50),"N/A")</f>
        <v>Mobiles&amp;Accessories|MobileAccessories|Cases&amp;Covers</v>
      </c>
      <c r="G557" s="5">
        <v>1599</v>
      </c>
      <c r="H557" s="5" t="str">
        <f t="shared" si="49"/>
        <v>Mid-Range (501-2000)</v>
      </c>
      <c r="I557" s="5">
        <v>2599</v>
      </c>
      <c r="J557" s="5">
        <f>Table1[[#This Row],[actual_price]]-Table1[[#This Row],[discounted_price]]</f>
        <v>1000</v>
      </c>
      <c r="K557" s="12">
        <f t="shared" si="50"/>
        <v>0.38476337052712584</v>
      </c>
      <c r="L557" s="13">
        <v>0.38</v>
      </c>
      <c r="M557" s="1" t="str">
        <f t="shared" si="51"/>
        <v>Moderate (25-49%)</v>
      </c>
      <c r="N557">
        <v>4.3</v>
      </c>
      <c r="O557" t="str">
        <f>IF(Table1[[#This Row],[rating]]&gt;=4.5,"Excellent",IF(Table1[[#This Row],[rating]]&gt;=4,"Good",IF(Table1[[#This Row],[rating]]&gt;=3.5,"Average","Below Average")))</f>
        <v>Good</v>
      </c>
      <c r="P557" t="str">
        <f t="shared" si="52"/>
        <v>⭐⭐⭐⭐ Good</v>
      </c>
      <c r="Q557" s="2">
        <v>1801</v>
      </c>
      <c r="R557" s="4" t="str">
        <f>IF(Table1[[#This Row],[rating_count]]&gt;=10000,"High Volume",IF(Table1[[#This Row],[rating_count]]&gt;=1000,"Medium Volume","Low Volume"))</f>
        <v>Medium Volume</v>
      </c>
      <c r="S557" s="4" t="str">
        <f t="shared" si="53"/>
        <v>Yes</v>
      </c>
      <c r="T557" t="s">
        <v>4614</v>
      </c>
      <c r="U557" t="s">
        <v>4615</v>
      </c>
      <c r="V557" t="s">
        <v>4616</v>
      </c>
      <c r="W557" t="s">
        <v>4617</v>
      </c>
      <c r="X557" t="s">
        <v>4618</v>
      </c>
      <c r="Y557" t="s">
        <v>4619</v>
      </c>
      <c r="Z557" t="s">
        <v>4620</v>
      </c>
      <c r="AA557" t="s">
        <v>4621</v>
      </c>
    </row>
    <row r="558" spans="1:27" x14ac:dyDescent="0.3">
      <c r="A558" t="s">
        <v>4622</v>
      </c>
      <c r="B558" t="s">
        <v>4623</v>
      </c>
      <c r="C558" t="str">
        <f t="shared" si="48"/>
        <v>Oraimo</v>
      </c>
      <c r="D558" t="s">
        <v>3175</v>
      </c>
      <c r="E558" t="str">
        <f>IFERROR(LEFT(Table1[[#This Row],[category]],FIND("|",Table1[[#This Row],[category]])-1),Table1[[#This Row],[category]])</f>
        <v>Electronics</v>
      </c>
      <c r="F558" t="str">
        <f>IFERROR(MID(Table1[[#This Row],[category]],FIND("|",Table1[[#This Row],[category]])+1,50),"N/A")</f>
        <v>Mobiles&amp;Accessories|MobileAccessories|Chargers|Wal</v>
      </c>
      <c r="G558" s="5">
        <v>699</v>
      </c>
      <c r="H558" s="5" t="str">
        <f t="shared" si="49"/>
        <v>Mid-Range (501-2000)</v>
      </c>
      <c r="I558" s="5">
        <v>1199</v>
      </c>
      <c r="J558" s="5">
        <f>Table1[[#This Row],[actual_price]]-Table1[[#This Row],[discounted_price]]</f>
        <v>500</v>
      </c>
      <c r="K558" s="12">
        <f t="shared" si="50"/>
        <v>0.4170141784820684</v>
      </c>
      <c r="L558" s="13">
        <v>0.42</v>
      </c>
      <c r="M558" s="1" t="str">
        <f t="shared" si="51"/>
        <v>Moderate (25-49%)</v>
      </c>
      <c r="N558">
        <v>4</v>
      </c>
      <c r="O558" t="str">
        <f>IF(Table1[[#This Row],[rating]]&gt;=4.5,"Excellent",IF(Table1[[#This Row],[rating]]&gt;=4,"Good",IF(Table1[[#This Row],[rating]]&gt;=3.5,"Average","Below Average")))</f>
        <v>Good</v>
      </c>
      <c r="P558" t="str">
        <f t="shared" si="52"/>
        <v>⭐⭐⭐⭐ Good</v>
      </c>
      <c r="Q558" s="2">
        <v>14404</v>
      </c>
      <c r="R558" s="4" t="str">
        <f>IF(Table1[[#This Row],[rating_count]]&gt;=10000,"High Volume",IF(Table1[[#This Row],[rating_count]]&gt;=1000,"Medium Volume","Low Volume"))</f>
        <v>High Volume</v>
      </c>
      <c r="S558" s="4" t="str">
        <f t="shared" si="53"/>
        <v>Yes</v>
      </c>
      <c r="T558" t="s">
        <v>4624</v>
      </c>
      <c r="U558" t="s">
        <v>3682</v>
      </c>
      <c r="V558" t="s">
        <v>3683</v>
      </c>
      <c r="W558" t="s">
        <v>3684</v>
      </c>
      <c r="X558" t="s">
        <v>3685</v>
      </c>
      <c r="Y558" t="s">
        <v>3686</v>
      </c>
      <c r="Z558" t="s">
        <v>4625</v>
      </c>
      <c r="AA558" t="s">
        <v>4626</v>
      </c>
    </row>
    <row r="559" spans="1:27" x14ac:dyDescent="0.3">
      <c r="A559" t="s">
        <v>4627</v>
      </c>
      <c r="B559" t="s">
        <v>4628</v>
      </c>
      <c r="C559" t="str">
        <f t="shared" si="48"/>
        <v>LAPSTER</v>
      </c>
      <c r="D559" t="s">
        <v>4629</v>
      </c>
      <c r="E559" t="str">
        <f>IFERROR(LEFT(Table1[[#This Row],[category]],FIND("|",Table1[[#This Row],[category]])-1),Table1[[#This Row],[category]])</f>
        <v>Electronics</v>
      </c>
      <c r="F559" t="str">
        <f>IFERROR(MID(Table1[[#This Row],[category]],FIND("|",Table1[[#This Row],[category]])+1,50),"N/A")</f>
        <v>Mobiles&amp;Accessories|MobileAccessories|DÃ©cor|Phone</v>
      </c>
      <c r="G559" s="5">
        <v>99</v>
      </c>
      <c r="H559" s="5" t="str">
        <f t="shared" si="49"/>
        <v>Budget (≤200)</v>
      </c>
      <c r="I559" s="5">
        <v>999</v>
      </c>
      <c r="J559" s="5">
        <f>Table1[[#This Row],[actual_price]]-Table1[[#This Row],[discounted_price]]</f>
        <v>900</v>
      </c>
      <c r="K559" s="12">
        <f t="shared" si="50"/>
        <v>0.90090090090090091</v>
      </c>
      <c r="L559" s="13">
        <v>0.9</v>
      </c>
      <c r="M559" s="1" t="str">
        <f t="shared" si="51"/>
        <v>Very High (70-100%)</v>
      </c>
      <c r="N559">
        <v>4.4000000000000004</v>
      </c>
      <c r="O559" t="str">
        <f>IF(Table1[[#This Row],[rating]]&gt;=4.5,"Excellent",IF(Table1[[#This Row],[rating]]&gt;=4,"Good",IF(Table1[[#This Row],[rating]]&gt;=3.5,"Average","Below Average")))</f>
        <v>Good</v>
      </c>
      <c r="P559" t="str">
        <f t="shared" si="52"/>
        <v>⭐⭐⭐⭐ Good</v>
      </c>
      <c r="Q559">
        <v>305</v>
      </c>
      <c r="R559" s="4" t="str">
        <f>IF(Table1[[#This Row],[rating_count]]&gt;=10000,"High Volume",IF(Table1[[#This Row],[rating_count]]&gt;=1000,"Medium Volume","Low Volume"))</f>
        <v>Low Volume</v>
      </c>
      <c r="S559" s="4" t="str">
        <f t="shared" si="53"/>
        <v>No</v>
      </c>
      <c r="T559" t="s">
        <v>4630</v>
      </c>
      <c r="U559" t="s">
        <v>4631</v>
      </c>
      <c r="V559" t="s">
        <v>4632</v>
      </c>
      <c r="W559" t="s">
        <v>4633</v>
      </c>
      <c r="X559" t="s">
        <v>4634</v>
      </c>
      <c r="Y559" t="s">
        <v>4635</v>
      </c>
      <c r="Z559" t="s">
        <v>4636</v>
      </c>
      <c r="AA559" t="s">
        <v>4637</v>
      </c>
    </row>
    <row r="560" spans="1:27" x14ac:dyDescent="0.3">
      <c r="A560" t="s">
        <v>4638</v>
      </c>
      <c r="B560" t="s">
        <v>4639</v>
      </c>
      <c r="C560" t="str">
        <f t="shared" si="48"/>
        <v>MI</v>
      </c>
      <c r="D560" t="s">
        <v>3003</v>
      </c>
      <c r="E560" t="str">
        <f>IFERROR(LEFT(Table1[[#This Row],[category]],FIND("|",Table1[[#This Row],[category]])-1),Table1[[#This Row],[category]])</f>
        <v>Electronics</v>
      </c>
      <c r="F560" t="str">
        <f>IFERROR(MID(Table1[[#This Row],[category]],FIND("|",Table1[[#This Row],[category]])+1,50),"N/A")</f>
        <v>Mobiles&amp;Accessories|Smartphones&amp;BasicMobiles|Smart</v>
      </c>
      <c r="G560" s="5">
        <v>7915</v>
      </c>
      <c r="H560" s="5" t="str">
        <f t="shared" si="49"/>
        <v>Premium (&gt;2000)</v>
      </c>
      <c r="I560" s="5">
        <v>9999</v>
      </c>
      <c r="J560" s="5">
        <f>Table1[[#This Row],[actual_price]]-Table1[[#This Row],[discounted_price]]</f>
        <v>2084</v>
      </c>
      <c r="K560" s="12">
        <f t="shared" si="50"/>
        <v>0.20842084208420841</v>
      </c>
      <c r="L560" s="13">
        <v>0.21</v>
      </c>
      <c r="M560" s="1" t="str">
        <f t="shared" si="51"/>
        <v>Minimal (0-24%)</v>
      </c>
      <c r="N560">
        <v>4.3</v>
      </c>
      <c r="O560" t="str">
        <f>IF(Table1[[#This Row],[rating]]&gt;=4.5,"Excellent",IF(Table1[[#This Row],[rating]]&gt;=4,"Good",IF(Table1[[#This Row],[rating]]&gt;=3.5,"Average","Below Average")))</f>
        <v>Good</v>
      </c>
      <c r="P560" t="str">
        <f t="shared" si="52"/>
        <v>⭐⭐⭐⭐ Good</v>
      </c>
      <c r="Q560" s="2">
        <v>1376</v>
      </c>
      <c r="R560" s="4" t="str">
        <f>IF(Table1[[#This Row],[rating_count]]&gt;=10000,"High Volume",IF(Table1[[#This Row],[rating_count]]&gt;=1000,"Medium Volume","Low Volume"))</f>
        <v>Medium Volume</v>
      </c>
      <c r="S560" s="4" t="str">
        <f t="shared" si="53"/>
        <v>Yes</v>
      </c>
      <c r="T560" t="s">
        <v>4640</v>
      </c>
      <c r="U560" t="s">
        <v>4641</v>
      </c>
      <c r="V560" t="s">
        <v>4642</v>
      </c>
      <c r="W560" t="s">
        <v>4643</v>
      </c>
      <c r="X560" t="s">
        <v>4644</v>
      </c>
      <c r="Y560" t="s">
        <v>4645</v>
      </c>
      <c r="Z560" t="s">
        <v>4646</v>
      </c>
      <c r="AA560" t="s">
        <v>4647</v>
      </c>
    </row>
    <row r="561" spans="1:27" x14ac:dyDescent="0.3">
      <c r="A561" t="s">
        <v>4648</v>
      </c>
      <c r="B561" t="s">
        <v>4649</v>
      </c>
      <c r="C561" t="str">
        <f t="shared" si="48"/>
        <v>Fire-Boltt</v>
      </c>
      <c r="D561" t="s">
        <v>2961</v>
      </c>
      <c r="E561" t="str">
        <f>IFERROR(LEFT(Table1[[#This Row],[category]],FIND("|",Table1[[#This Row],[category]])-1),Table1[[#This Row],[category]])</f>
        <v>Electronics</v>
      </c>
      <c r="F561" t="str">
        <f>IFERROR(MID(Table1[[#This Row],[category]],FIND("|",Table1[[#This Row],[category]])+1,50),"N/A")</f>
        <v>WearableTechnology|SmartWatches</v>
      </c>
      <c r="G561" s="5">
        <v>1499</v>
      </c>
      <c r="H561" s="5" t="str">
        <f t="shared" si="49"/>
        <v>Mid-Range (501-2000)</v>
      </c>
      <c r="I561" s="5">
        <v>7999</v>
      </c>
      <c r="J561" s="5">
        <f>Table1[[#This Row],[actual_price]]-Table1[[#This Row],[discounted_price]]</f>
        <v>6500</v>
      </c>
      <c r="K561" s="12">
        <f t="shared" si="50"/>
        <v>0.81260157519689957</v>
      </c>
      <c r="L561" s="13">
        <v>0.81</v>
      </c>
      <c r="M561" s="1" t="str">
        <f t="shared" si="51"/>
        <v>Very High (70-100%)</v>
      </c>
      <c r="N561">
        <v>4.2</v>
      </c>
      <c r="O561" t="str">
        <f>IF(Table1[[#This Row],[rating]]&gt;=4.5,"Excellent",IF(Table1[[#This Row],[rating]]&gt;=4,"Good",IF(Table1[[#This Row],[rating]]&gt;=3.5,"Average","Below Average")))</f>
        <v>Good</v>
      </c>
      <c r="P561" t="str">
        <f t="shared" si="52"/>
        <v>⭐⭐⭐⭐ Good</v>
      </c>
      <c r="Q561" s="2">
        <v>22638</v>
      </c>
      <c r="R561" s="4" t="str">
        <f>IF(Table1[[#This Row],[rating_count]]&gt;=10000,"High Volume",IF(Table1[[#This Row],[rating_count]]&gt;=1000,"Medium Volume","Low Volume"))</f>
        <v>High Volume</v>
      </c>
      <c r="S561" s="4" t="str">
        <f t="shared" si="53"/>
        <v>Yes</v>
      </c>
      <c r="T561" t="s">
        <v>4650</v>
      </c>
      <c r="U561" t="s">
        <v>3197</v>
      </c>
      <c r="V561" t="s">
        <v>3198</v>
      </c>
      <c r="W561" t="s">
        <v>3199</v>
      </c>
      <c r="X561" t="s">
        <v>3200</v>
      </c>
      <c r="Y561" t="s">
        <v>3201</v>
      </c>
      <c r="Z561" t="s">
        <v>4651</v>
      </c>
      <c r="AA561" t="s">
        <v>4652</v>
      </c>
    </row>
    <row r="562" spans="1:27" x14ac:dyDescent="0.3">
      <c r="A562" t="s">
        <v>4653</v>
      </c>
      <c r="B562" t="s">
        <v>4654</v>
      </c>
      <c r="C562" t="str">
        <f t="shared" si="48"/>
        <v>Lava</v>
      </c>
      <c r="D562" t="s">
        <v>3058</v>
      </c>
      <c r="E562" t="str">
        <f>IFERROR(LEFT(Table1[[#This Row],[category]],FIND("|",Table1[[#This Row],[category]])-1),Table1[[#This Row],[category]])</f>
        <v>Electronics</v>
      </c>
      <c r="F562" t="str">
        <f>IFERROR(MID(Table1[[#This Row],[category]],FIND("|",Table1[[#This Row],[category]])+1,50),"N/A")</f>
        <v>Mobiles&amp;Accessories|Smartphones&amp;BasicMobiles|Basic</v>
      </c>
      <c r="G562" s="5">
        <v>1055</v>
      </c>
      <c r="H562" s="5" t="str">
        <f t="shared" si="49"/>
        <v>Mid-Range (501-2000)</v>
      </c>
      <c r="I562" s="5">
        <v>1249</v>
      </c>
      <c r="J562" s="5">
        <f>Table1[[#This Row],[actual_price]]-Table1[[#This Row],[discounted_price]]</f>
        <v>194</v>
      </c>
      <c r="K562" s="12">
        <f t="shared" si="50"/>
        <v>0.15532425940752603</v>
      </c>
      <c r="L562" s="13">
        <v>0.16</v>
      </c>
      <c r="M562" s="1" t="str">
        <f t="shared" si="51"/>
        <v>Minimal (0-24%)</v>
      </c>
      <c r="N562">
        <v>3.8</v>
      </c>
      <c r="O562" t="str">
        <f>IF(Table1[[#This Row],[rating]]&gt;=4.5,"Excellent",IF(Table1[[#This Row],[rating]]&gt;=4,"Good",IF(Table1[[#This Row],[rating]]&gt;=3.5,"Average","Below Average")))</f>
        <v>Average</v>
      </c>
      <c r="P562" t="str">
        <f t="shared" si="52"/>
        <v>⭐⭐⭐ Average</v>
      </c>
      <c r="Q562" s="2">
        <v>2352</v>
      </c>
      <c r="R562" s="4" t="str">
        <f>IF(Table1[[#This Row],[rating_count]]&gt;=10000,"High Volume",IF(Table1[[#This Row],[rating_count]]&gt;=1000,"Medium Volume","Low Volume"))</f>
        <v>Medium Volume</v>
      </c>
      <c r="S562" s="4" t="str">
        <f t="shared" si="53"/>
        <v>Yes</v>
      </c>
      <c r="T562" t="s">
        <v>4655</v>
      </c>
      <c r="U562" t="s">
        <v>4656</v>
      </c>
      <c r="V562" t="s">
        <v>4657</v>
      </c>
      <c r="W562" t="s">
        <v>4658</v>
      </c>
      <c r="X562" t="s">
        <v>4659</v>
      </c>
      <c r="Y562" t="s">
        <v>4660</v>
      </c>
      <c r="Z562" t="s">
        <v>4661</v>
      </c>
      <c r="AA562" t="s">
        <v>4662</v>
      </c>
    </row>
    <row r="563" spans="1:27" x14ac:dyDescent="0.3">
      <c r="A563" t="s">
        <v>4663</v>
      </c>
      <c r="B563" t="s">
        <v>4664</v>
      </c>
      <c r="C563" t="str">
        <f t="shared" si="48"/>
        <v>POPIO</v>
      </c>
      <c r="D563" t="s">
        <v>3793</v>
      </c>
      <c r="E563" t="str">
        <f>IFERROR(LEFT(Table1[[#This Row],[category]],FIND("|",Table1[[#This Row],[category]])-1),Table1[[#This Row],[category]])</f>
        <v>Electronics</v>
      </c>
      <c r="F563" t="str">
        <f>IFERROR(MID(Table1[[#This Row],[category]],FIND("|",Table1[[#This Row],[category]])+1,50),"N/A")</f>
        <v>Mobiles&amp;Accessories|MobileAccessories|Maintenance,</v>
      </c>
      <c r="G563" s="5">
        <v>150</v>
      </c>
      <c r="H563" s="5" t="str">
        <f t="shared" si="49"/>
        <v>Budget (≤200)</v>
      </c>
      <c r="I563" s="5">
        <v>599</v>
      </c>
      <c r="J563" s="5">
        <f>Table1[[#This Row],[actual_price]]-Table1[[#This Row],[discounted_price]]</f>
        <v>449</v>
      </c>
      <c r="K563" s="12">
        <f t="shared" si="50"/>
        <v>0.74958263772954925</v>
      </c>
      <c r="L563" s="13">
        <v>0.75</v>
      </c>
      <c r="M563" s="1" t="str">
        <f t="shared" si="51"/>
        <v>Very High (70-100%)</v>
      </c>
      <c r="N563">
        <v>4.3</v>
      </c>
      <c r="O563" t="str">
        <f>IF(Table1[[#This Row],[rating]]&gt;=4.5,"Excellent",IF(Table1[[#This Row],[rating]]&gt;=4,"Good",IF(Table1[[#This Row],[rating]]&gt;=3.5,"Average","Below Average")))</f>
        <v>Good</v>
      </c>
      <c r="P563" t="str">
        <f t="shared" si="52"/>
        <v>⭐⭐⭐⭐ Good</v>
      </c>
      <c r="Q563">
        <v>714</v>
      </c>
      <c r="R563" s="4" t="str">
        <f>IF(Table1[[#This Row],[rating_count]]&gt;=10000,"High Volume",IF(Table1[[#This Row],[rating_count]]&gt;=1000,"Medium Volume","Low Volume"))</f>
        <v>Low Volume</v>
      </c>
      <c r="S563" s="4" t="str">
        <f t="shared" si="53"/>
        <v>Yes</v>
      </c>
      <c r="T563" t="s">
        <v>4665</v>
      </c>
      <c r="U563" t="s">
        <v>4666</v>
      </c>
      <c r="V563" t="s">
        <v>4667</v>
      </c>
      <c r="W563" t="s">
        <v>4668</v>
      </c>
      <c r="X563" t="s">
        <v>4669</v>
      </c>
      <c r="Y563" t="s">
        <v>4670</v>
      </c>
      <c r="Z563" t="s">
        <v>4671</v>
      </c>
      <c r="AA563" t="s">
        <v>4672</v>
      </c>
    </row>
    <row r="564" spans="1:27" x14ac:dyDescent="0.3">
      <c r="A564" t="s">
        <v>658</v>
      </c>
      <c r="B564" t="s">
        <v>659</v>
      </c>
      <c r="C564" t="str">
        <f t="shared" si="48"/>
        <v>Amazon</v>
      </c>
      <c r="D564" t="s">
        <v>18</v>
      </c>
      <c r="E564" t="str">
        <f>IFERROR(LEFT(Table1[[#This Row],[category]],FIND("|",Table1[[#This Row],[category]])-1),Table1[[#This Row],[category]])</f>
        <v>Computers&amp;Accessories</v>
      </c>
      <c r="F564" t="str">
        <f>IFERROR(MID(Table1[[#This Row],[category]],FIND("|",Table1[[#This Row],[category]])+1,50),"N/A")</f>
        <v>Accessories&amp;Peripherals|Cables&amp;Accessories|Cables|</v>
      </c>
      <c r="G564" s="5">
        <v>219</v>
      </c>
      <c r="H564" s="5" t="str">
        <f t="shared" si="49"/>
        <v>Economy (201-500)</v>
      </c>
      <c r="I564" s="5">
        <v>700</v>
      </c>
      <c r="J564" s="5">
        <f>Table1[[#This Row],[actual_price]]-Table1[[#This Row],[discounted_price]]</f>
        <v>481</v>
      </c>
      <c r="K564" s="12">
        <f t="shared" si="50"/>
        <v>0.68714285714285717</v>
      </c>
      <c r="L564" s="13">
        <v>0.69</v>
      </c>
      <c r="M564" s="1" t="str">
        <f t="shared" si="51"/>
        <v>High (50-69%)</v>
      </c>
      <c r="N564">
        <v>4.3</v>
      </c>
      <c r="O564" t="str">
        <f>IF(Table1[[#This Row],[rating]]&gt;=4.5,"Excellent",IF(Table1[[#This Row],[rating]]&gt;=4,"Good",IF(Table1[[#This Row],[rating]]&gt;=3.5,"Average","Below Average")))</f>
        <v>Good</v>
      </c>
      <c r="P564" t="str">
        <f t="shared" si="52"/>
        <v>⭐⭐⭐⭐ Good</v>
      </c>
      <c r="Q564" s="2">
        <v>20052</v>
      </c>
      <c r="R564" s="4" t="str">
        <f>IF(Table1[[#This Row],[rating_count]]&gt;=10000,"High Volume",IF(Table1[[#This Row],[rating_count]]&gt;=1000,"Medium Volume","Low Volume"))</f>
        <v>High Volume</v>
      </c>
      <c r="S564" s="4" t="str">
        <f t="shared" si="53"/>
        <v>Yes</v>
      </c>
      <c r="T564" t="s">
        <v>660</v>
      </c>
      <c r="U564" t="s">
        <v>661</v>
      </c>
      <c r="V564" t="s">
        <v>662</v>
      </c>
      <c r="W564" t="s">
        <v>663</v>
      </c>
      <c r="X564" t="s">
        <v>664</v>
      </c>
      <c r="Y564" t="s">
        <v>665</v>
      </c>
      <c r="Z564" t="s">
        <v>4673</v>
      </c>
      <c r="AA564" t="s">
        <v>4674</v>
      </c>
    </row>
    <row r="565" spans="1:27" x14ac:dyDescent="0.3">
      <c r="A565" t="s">
        <v>4675</v>
      </c>
      <c r="B565" t="s">
        <v>4676</v>
      </c>
      <c r="C565" t="str">
        <f t="shared" si="48"/>
        <v>Amozo</v>
      </c>
      <c r="D565" t="s">
        <v>3991</v>
      </c>
      <c r="E565" t="str">
        <f>IFERROR(LEFT(Table1[[#This Row],[category]],FIND("|",Table1[[#This Row],[category]])-1),Table1[[#This Row],[category]])</f>
        <v>Electronics</v>
      </c>
      <c r="F565" t="str">
        <f>IFERROR(MID(Table1[[#This Row],[category]],FIND("|",Table1[[#This Row],[category]])+1,50),"N/A")</f>
        <v>Mobiles&amp;Accessories|MobileAccessories|Cases&amp;Covers</v>
      </c>
      <c r="G565" s="5">
        <v>474</v>
      </c>
      <c r="H565" s="5" t="str">
        <f t="shared" si="49"/>
        <v>Economy (201-500)</v>
      </c>
      <c r="I565" s="5">
        <v>1799</v>
      </c>
      <c r="J565" s="5">
        <f>Table1[[#This Row],[actual_price]]-Table1[[#This Row],[discounted_price]]</f>
        <v>1325</v>
      </c>
      <c r="K565" s="12">
        <f t="shared" si="50"/>
        <v>0.73652028904947198</v>
      </c>
      <c r="L565" s="13">
        <v>0.74</v>
      </c>
      <c r="M565" s="1" t="str">
        <f t="shared" si="51"/>
        <v>Very High (70-100%)</v>
      </c>
      <c r="N565">
        <v>4.3</v>
      </c>
      <c r="O565" t="str">
        <f>IF(Table1[[#This Row],[rating]]&gt;=4.5,"Excellent",IF(Table1[[#This Row],[rating]]&gt;=4,"Good",IF(Table1[[#This Row],[rating]]&gt;=3.5,"Average","Below Average")))</f>
        <v>Good</v>
      </c>
      <c r="P565" t="str">
        <f t="shared" si="52"/>
        <v>⭐⭐⭐⭐ Good</v>
      </c>
      <c r="Q565" s="2">
        <v>1454</v>
      </c>
      <c r="R565" s="4" t="str">
        <f>IF(Table1[[#This Row],[rating_count]]&gt;=10000,"High Volume",IF(Table1[[#This Row],[rating_count]]&gt;=1000,"Medium Volume","Low Volume"))</f>
        <v>Medium Volume</v>
      </c>
      <c r="S565" s="4" t="str">
        <f t="shared" si="53"/>
        <v>Yes</v>
      </c>
      <c r="T565" t="s">
        <v>4677</v>
      </c>
      <c r="U565" t="s">
        <v>4678</v>
      </c>
      <c r="V565" t="s">
        <v>4679</v>
      </c>
      <c r="W565" t="s">
        <v>4680</v>
      </c>
      <c r="X565" t="s">
        <v>4681</v>
      </c>
      <c r="Y565" t="s">
        <v>4682</v>
      </c>
      <c r="Z565" t="s">
        <v>4683</v>
      </c>
      <c r="AA565" t="s">
        <v>4684</v>
      </c>
    </row>
    <row r="566" spans="1:27" x14ac:dyDescent="0.3">
      <c r="A566" t="s">
        <v>693</v>
      </c>
      <c r="B566" t="s">
        <v>694</v>
      </c>
      <c r="C566" t="str">
        <f t="shared" si="48"/>
        <v>Pinnaclz</v>
      </c>
      <c r="D566" t="s">
        <v>18</v>
      </c>
      <c r="E566" t="str">
        <f>IFERROR(LEFT(Table1[[#This Row],[category]],FIND("|",Table1[[#This Row],[category]])-1),Table1[[#This Row],[category]])</f>
        <v>Computers&amp;Accessories</v>
      </c>
      <c r="F566" t="str">
        <f>IFERROR(MID(Table1[[#This Row],[category]],FIND("|",Table1[[#This Row],[category]])+1,50),"N/A")</f>
        <v>Accessories&amp;Peripherals|Cables&amp;Accessories|Cables|</v>
      </c>
      <c r="G566" s="5">
        <v>115</v>
      </c>
      <c r="H566" s="5" t="str">
        <f t="shared" si="49"/>
        <v>Budget (≤200)</v>
      </c>
      <c r="I566" s="5">
        <v>499</v>
      </c>
      <c r="J566" s="5">
        <f>Table1[[#This Row],[actual_price]]-Table1[[#This Row],[discounted_price]]</f>
        <v>384</v>
      </c>
      <c r="K566" s="12">
        <f t="shared" si="50"/>
        <v>0.76953907815631262</v>
      </c>
      <c r="L566" s="13">
        <v>0.77</v>
      </c>
      <c r="M566" s="1" t="str">
        <f t="shared" si="51"/>
        <v>Very High (70-100%)</v>
      </c>
      <c r="N566">
        <v>4</v>
      </c>
      <c r="O566" t="str">
        <f>IF(Table1[[#This Row],[rating]]&gt;=4.5,"Excellent",IF(Table1[[#This Row],[rating]]&gt;=4,"Good",IF(Table1[[#This Row],[rating]]&gt;=3.5,"Average","Below Average")))</f>
        <v>Good</v>
      </c>
      <c r="P566" t="str">
        <f t="shared" si="52"/>
        <v>⭐⭐⭐⭐ Good</v>
      </c>
      <c r="Q566" s="2">
        <v>7732</v>
      </c>
      <c r="R566" s="4" t="str">
        <f>IF(Table1[[#This Row],[rating_count]]&gt;=10000,"High Volume",IF(Table1[[#This Row],[rating_count]]&gt;=1000,"Medium Volume","Low Volume"))</f>
        <v>Medium Volume</v>
      </c>
      <c r="S566" s="4" t="str">
        <f t="shared" si="53"/>
        <v>Yes</v>
      </c>
      <c r="T566" t="s">
        <v>695</v>
      </c>
      <c r="U566" t="s">
        <v>696</v>
      </c>
      <c r="V566" t="s">
        <v>697</v>
      </c>
      <c r="W566" t="s">
        <v>698</v>
      </c>
      <c r="X566" t="s">
        <v>699</v>
      </c>
      <c r="Y566" t="s">
        <v>700</v>
      </c>
      <c r="Z566" t="s">
        <v>4685</v>
      </c>
      <c r="AA566" t="s">
        <v>4686</v>
      </c>
    </row>
    <row r="567" spans="1:27" x14ac:dyDescent="0.3">
      <c r="A567" t="s">
        <v>4687</v>
      </c>
      <c r="B567" t="s">
        <v>4688</v>
      </c>
      <c r="C567" t="str">
        <f t="shared" si="48"/>
        <v>FLiX</v>
      </c>
      <c r="D567" t="s">
        <v>3175</v>
      </c>
      <c r="E567" t="str">
        <f>IFERROR(LEFT(Table1[[#This Row],[category]],FIND("|",Table1[[#This Row],[category]])-1),Table1[[#This Row],[category]])</f>
        <v>Electronics</v>
      </c>
      <c r="F567" t="str">
        <f>IFERROR(MID(Table1[[#This Row],[category]],FIND("|",Table1[[#This Row],[category]])+1,50),"N/A")</f>
        <v>Mobiles&amp;Accessories|MobileAccessories|Chargers|Wal</v>
      </c>
      <c r="G567" s="5">
        <v>239</v>
      </c>
      <c r="H567" s="5" t="str">
        <f t="shared" si="49"/>
        <v>Economy (201-500)</v>
      </c>
      <c r="I567" s="5">
        <v>599</v>
      </c>
      <c r="J567" s="5">
        <f>Table1[[#This Row],[actual_price]]-Table1[[#This Row],[discounted_price]]</f>
        <v>360</v>
      </c>
      <c r="K567" s="12">
        <f t="shared" si="50"/>
        <v>0.60100166944908184</v>
      </c>
      <c r="L567" s="13">
        <v>0.6</v>
      </c>
      <c r="M567" s="1" t="str">
        <f t="shared" si="51"/>
        <v>High (50-69%)</v>
      </c>
      <c r="N567">
        <v>3.9</v>
      </c>
      <c r="O567" t="str">
        <f>IF(Table1[[#This Row],[rating]]&gt;=4.5,"Excellent",IF(Table1[[#This Row],[rating]]&gt;=4,"Good",IF(Table1[[#This Row],[rating]]&gt;=3.5,"Average","Below Average")))</f>
        <v>Average</v>
      </c>
      <c r="P567" t="str">
        <f t="shared" si="52"/>
        <v>⭐⭐⭐ Average</v>
      </c>
      <c r="Q567" s="2">
        <v>2147</v>
      </c>
      <c r="R567" s="4" t="str">
        <f>IF(Table1[[#This Row],[rating_count]]&gt;=10000,"High Volume",IF(Table1[[#This Row],[rating_count]]&gt;=1000,"Medium Volume","Low Volume"))</f>
        <v>Medium Volume</v>
      </c>
      <c r="S567" s="4" t="str">
        <f t="shared" si="53"/>
        <v>Yes</v>
      </c>
      <c r="T567" t="s">
        <v>4689</v>
      </c>
      <c r="U567" t="s">
        <v>4294</v>
      </c>
      <c r="V567" t="s">
        <v>4295</v>
      </c>
      <c r="W567" t="s">
        <v>4296</v>
      </c>
      <c r="X567" t="s">
        <v>4297</v>
      </c>
      <c r="Y567" t="s">
        <v>4298</v>
      </c>
      <c r="Z567" t="s">
        <v>4690</v>
      </c>
      <c r="AA567" t="s">
        <v>4691</v>
      </c>
    </row>
    <row r="568" spans="1:27" x14ac:dyDescent="0.3">
      <c r="A568" t="s">
        <v>4692</v>
      </c>
      <c r="B568" t="s">
        <v>4693</v>
      </c>
      <c r="C568" t="str">
        <f t="shared" si="48"/>
        <v>Redmi</v>
      </c>
      <c r="D568" t="s">
        <v>3003</v>
      </c>
      <c r="E568" t="str">
        <f>IFERROR(LEFT(Table1[[#This Row],[category]],FIND("|",Table1[[#This Row],[category]])-1),Table1[[#This Row],[category]])</f>
        <v>Electronics</v>
      </c>
      <c r="F568" t="str">
        <f>IFERROR(MID(Table1[[#This Row],[category]],FIND("|",Table1[[#This Row],[category]])+1,50),"N/A")</f>
        <v>Mobiles&amp;Accessories|Smartphones&amp;BasicMobiles|Smart</v>
      </c>
      <c r="G568" s="5">
        <v>7499</v>
      </c>
      <c r="H568" s="5" t="str">
        <f t="shared" si="49"/>
        <v>Premium (&gt;2000)</v>
      </c>
      <c r="I568" s="5">
        <v>9499</v>
      </c>
      <c r="J568" s="5">
        <f>Table1[[#This Row],[actual_price]]-Table1[[#This Row],[discounted_price]]</f>
        <v>2000</v>
      </c>
      <c r="K568" s="12">
        <f t="shared" si="50"/>
        <v>0.21054847878724076</v>
      </c>
      <c r="L568" s="13">
        <v>0.21</v>
      </c>
      <c r="M568" s="1" t="str">
        <f t="shared" si="51"/>
        <v>Minimal (0-24%)</v>
      </c>
      <c r="N568">
        <v>4.0999999999999996</v>
      </c>
      <c r="O568" t="str">
        <f>IF(Table1[[#This Row],[rating]]&gt;=4.5,"Excellent",IF(Table1[[#This Row],[rating]]&gt;=4,"Good",IF(Table1[[#This Row],[rating]]&gt;=3.5,"Average","Below Average")))</f>
        <v>Good</v>
      </c>
      <c r="P568" t="str">
        <f t="shared" si="52"/>
        <v>⭐⭐⭐⭐ Good</v>
      </c>
      <c r="Q568" s="2">
        <v>313832</v>
      </c>
      <c r="R568" s="4" t="str">
        <f>IF(Table1[[#This Row],[rating_count]]&gt;=10000,"High Volume",IF(Table1[[#This Row],[rating_count]]&gt;=1000,"Medium Volume","Low Volume"))</f>
        <v>High Volume</v>
      </c>
      <c r="S568" s="4" t="str">
        <f t="shared" si="53"/>
        <v>Yes</v>
      </c>
      <c r="T568" t="s">
        <v>4694</v>
      </c>
      <c r="U568" t="s">
        <v>3266</v>
      </c>
      <c r="V568" t="s">
        <v>3267</v>
      </c>
      <c r="W568" t="s">
        <v>3268</v>
      </c>
      <c r="X568" t="s">
        <v>3269</v>
      </c>
      <c r="Y568" t="s">
        <v>3270</v>
      </c>
      <c r="Z568" t="s">
        <v>3276</v>
      </c>
      <c r="AA568" t="s">
        <v>4695</v>
      </c>
    </row>
    <row r="569" spans="1:27" x14ac:dyDescent="0.3">
      <c r="A569" t="s">
        <v>4696</v>
      </c>
      <c r="B569" t="s">
        <v>4697</v>
      </c>
      <c r="C569" t="str">
        <f t="shared" si="48"/>
        <v>Prolet</v>
      </c>
      <c r="D569" t="s">
        <v>2961</v>
      </c>
      <c r="E569" t="str">
        <f>IFERROR(LEFT(Table1[[#This Row],[category]],FIND("|",Table1[[#This Row],[category]])-1),Table1[[#This Row],[category]])</f>
        <v>Electronics</v>
      </c>
      <c r="F569" t="str">
        <f>IFERROR(MID(Table1[[#This Row],[category]],FIND("|",Table1[[#This Row],[category]])+1,50),"N/A")</f>
        <v>WearableTechnology|SmartWatches</v>
      </c>
      <c r="G569" s="5">
        <v>265</v>
      </c>
      <c r="H569" s="5" t="str">
        <f t="shared" si="49"/>
        <v>Economy (201-500)</v>
      </c>
      <c r="I569" s="5">
        <v>999</v>
      </c>
      <c r="J569" s="5">
        <f>Table1[[#This Row],[actual_price]]-Table1[[#This Row],[discounted_price]]</f>
        <v>734</v>
      </c>
      <c r="K569" s="12">
        <f t="shared" si="50"/>
        <v>0.73473473473473472</v>
      </c>
      <c r="L569" s="13">
        <v>0.73</v>
      </c>
      <c r="M569" s="1" t="str">
        <f t="shared" si="51"/>
        <v>Very High (70-100%)</v>
      </c>
      <c r="N569">
        <v>3.7</v>
      </c>
      <c r="O569" t="str">
        <f>IF(Table1[[#This Row],[rating]]&gt;=4.5,"Excellent",IF(Table1[[#This Row],[rating]]&gt;=4,"Good",IF(Table1[[#This Row],[rating]]&gt;=3.5,"Average","Below Average")))</f>
        <v>Average</v>
      </c>
      <c r="P569" t="str">
        <f t="shared" si="52"/>
        <v>⭐⭐⭐ Average</v>
      </c>
      <c r="Q569">
        <v>465</v>
      </c>
      <c r="R569" s="4" t="str">
        <f>IF(Table1[[#This Row],[rating_count]]&gt;=10000,"High Volume",IF(Table1[[#This Row],[rating_count]]&gt;=1000,"Medium Volume","Low Volume"))</f>
        <v>Low Volume</v>
      </c>
      <c r="S569" s="4" t="str">
        <f t="shared" si="53"/>
        <v>No</v>
      </c>
      <c r="T569" t="s">
        <v>4698</v>
      </c>
      <c r="U569" t="s">
        <v>4699</v>
      </c>
      <c r="V569" t="s">
        <v>4700</v>
      </c>
      <c r="W569" t="s">
        <v>4701</v>
      </c>
      <c r="X569" t="s">
        <v>4702</v>
      </c>
      <c r="Y569" t="s">
        <v>4703</v>
      </c>
      <c r="Z569" t="s">
        <v>4704</v>
      </c>
      <c r="AA569" t="s">
        <v>4705</v>
      </c>
    </row>
    <row r="570" spans="1:27" x14ac:dyDescent="0.3">
      <c r="A570" t="s">
        <v>4706</v>
      </c>
      <c r="B570" t="s">
        <v>4707</v>
      </c>
      <c r="C570" t="str">
        <f t="shared" si="48"/>
        <v>Samsung</v>
      </c>
      <c r="D570" t="s">
        <v>3003</v>
      </c>
      <c r="E570" t="str">
        <f>IFERROR(LEFT(Table1[[#This Row],[category]],FIND("|",Table1[[#This Row],[category]])-1),Table1[[#This Row],[category]])</f>
        <v>Electronics</v>
      </c>
      <c r="F570" t="str">
        <f>IFERROR(MID(Table1[[#This Row],[category]],FIND("|",Table1[[#This Row],[category]])+1,50),"N/A")</f>
        <v>Mobiles&amp;Accessories|Smartphones&amp;BasicMobiles|Smart</v>
      </c>
      <c r="G570" s="5">
        <v>37990</v>
      </c>
      <c r="H570" s="5" t="str">
        <f t="shared" si="49"/>
        <v>Premium (&gt;2000)</v>
      </c>
      <c r="I570" s="5">
        <v>74999</v>
      </c>
      <c r="J570" s="5">
        <f>Table1[[#This Row],[actual_price]]-Table1[[#This Row],[discounted_price]]</f>
        <v>37009</v>
      </c>
      <c r="K570" s="12">
        <f t="shared" si="50"/>
        <v>0.49345991279883733</v>
      </c>
      <c r="L570" s="13">
        <v>0.49</v>
      </c>
      <c r="M570" s="1" t="str">
        <f t="shared" si="51"/>
        <v>Moderate (25-49%)</v>
      </c>
      <c r="N570">
        <v>4.2</v>
      </c>
      <c r="O570" t="str">
        <f>IF(Table1[[#This Row],[rating]]&gt;=4.5,"Excellent",IF(Table1[[#This Row],[rating]]&gt;=4,"Good",IF(Table1[[#This Row],[rating]]&gt;=3.5,"Average","Below Average")))</f>
        <v>Good</v>
      </c>
      <c r="P570" t="str">
        <f t="shared" si="52"/>
        <v>⭐⭐⭐⭐ Good</v>
      </c>
      <c r="Q570" s="2">
        <v>27790</v>
      </c>
      <c r="R570" s="4" t="str">
        <f>IF(Table1[[#This Row],[rating_count]]&gt;=10000,"High Volume",IF(Table1[[#This Row],[rating_count]]&gt;=1000,"Medium Volume","Low Volume"))</f>
        <v>High Volume</v>
      </c>
      <c r="S570" s="4" t="str">
        <f t="shared" si="53"/>
        <v>Yes</v>
      </c>
      <c r="T570" t="s">
        <v>4708</v>
      </c>
      <c r="U570" t="s">
        <v>4709</v>
      </c>
      <c r="V570" t="s">
        <v>4710</v>
      </c>
      <c r="W570" t="s">
        <v>4711</v>
      </c>
      <c r="X570" t="s">
        <v>4712</v>
      </c>
      <c r="Y570" t="s">
        <v>4713</v>
      </c>
      <c r="Z570" t="s">
        <v>4714</v>
      </c>
      <c r="AA570" t="s">
        <v>4715</v>
      </c>
    </row>
    <row r="571" spans="1:27" x14ac:dyDescent="0.3">
      <c r="A571" t="s">
        <v>713</v>
      </c>
      <c r="B571" t="s">
        <v>714</v>
      </c>
      <c r="C571" t="str">
        <f t="shared" si="48"/>
        <v>Ambrane</v>
      </c>
      <c r="D571" t="s">
        <v>18</v>
      </c>
      <c r="E571" t="str">
        <f>IFERROR(LEFT(Table1[[#This Row],[category]],FIND("|",Table1[[#This Row],[category]])-1),Table1[[#This Row],[category]])</f>
        <v>Computers&amp;Accessories</v>
      </c>
      <c r="F571" t="str">
        <f>IFERROR(MID(Table1[[#This Row],[category]],FIND("|",Table1[[#This Row],[category]])+1,50),"N/A")</f>
        <v>Accessories&amp;Peripherals|Cables&amp;Accessories|Cables|</v>
      </c>
      <c r="G571" s="5">
        <v>199</v>
      </c>
      <c r="H571" s="5" t="str">
        <f t="shared" si="49"/>
        <v>Budget (≤200)</v>
      </c>
      <c r="I571" s="5">
        <v>499</v>
      </c>
      <c r="J571" s="5">
        <f>Table1[[#This Row],[actual_price]]-Table1[[#This Row],[discounted_price]]</f>
        <v>300</v>
      </c>
      <c r="K571" s="12">
        <f t="shared" si="50"/>
        <v>0.60120240480961928</v>
      </c>
      <c r="L571" s="13">
        <v>0.6</v>
      </c>
      <c r="M571" s="1" t="str">
        <f t="shared" si="51"/>
        <v>High (50-69%)</v>
      </c>
      <c r="N571">
        <v>4.0999999999999996</v>
      </c>
      <c r="O571" t="str">
        <f>IF(Table1[[#This Row],[rating]]&gt;=4.5,"Excellent",IF(Table1[[#This Row],[rating]]&gt;=4,"Good",IF(Table1[[#This Row],[rating]]&gt;=3.5,"Average","Below Average")))</f>
        <v>Good</v>
      </c>
      <c r="P571" t="str">
        <f t="shared" si="52"/>
        <v>⭐⭐⭐⭐ Good</v>
      </c>
      <c r="Q571">
        <v>602</v>
      </c>
      <c r="R571" s="4" t="str">
        <f>IF(Table1[[#This Row],[rating_count]]&gt;=10000,"High Volume",IF(Table1[[#This Row],[rating_count]]&gt;=1000,"Medium Volume","Low Volume"))</f>
        <v>Low Volume</v>
      </c>
      <c r="S571" s="4" t="str">
        <f t="shared" si="53"/>
        <v>Yes</v>
      </c>
      <c r="T571" t="s">
        <v>715</v>
      </c>
      <c r="U571" t="s">
        <v>716</v>
      </c>
      <c r="V571" t="s">
        <v>717</v>
      </c>
      <c r="W571" t="s">
        <v>718</v>
      </c>
      <c r="X571" t="s">
        <v>719</v>
      </c>
      <c r="Y571" t="s">
        <v>720</v>
      </c>
      <c r="Z571" t="s">
        <v>4716</v>
      </c>
      <c r="AA571" t="s">
        <v>4717</v>
      </c>
    </row>
    <row r="572" spans="1:27" x14ac:dyDescent="0.3">
      <c r="A572" t="s">
        <v>723</v>
      </c>
      <c r="B572" t="s">
        <v>724</v>
      </c>
      <c r="C572" t="str">
        <f t="shared" si="48"/>
        <v>Ambrane</v>
      </c>
      <c r="D572" t="s">
        <v>18</v>
      </c>
      <c r="E572" t="str">
        <f>IFERROR(LEFT(Table1[[#This Row],[category]],FIND("|",Table1[[#This Row],[category]])-1),Table1[[#This Row],[category]])</f>
        <v>Computers&amp;Accessories</v>
      </c>
      <c r="F572" t="str">
        <f>IFERROR(MID(Table1[[#This Row],[category]],FIND("|",Table1[[#This Row],[category]])+1,50),"N/A")</f>
        <v>Accessories&amp;Peripherals|Cables&amp;Accessories|Cables|</v>
      </c>
      <c r="G572" s="5">
        <v>179</v>
      </c>
      <c r="H572" s="5" t="str">
        <f t="shared" si="49"/>
        <v>Budget (≤200)</v>
      </c>
      <c r="I572" s="5">
        <v>399</v>
      </c>
      <c r="J572" s="5">
        <f>Table1[[#This Row],[actual_price]]-Table1[[#This Row],[discounted_price]]</f>
        <v>220</v>
      </c>
      <c r="K572" s="12">
        <f t="shared" si="50"/>
        <v>0.55137844611528819</v>
      </c>
      <c r="L572" s="13">
        <v>0.55000000000000004</v>
      </c>
      <c r="M572" s="1" t="str">
        <f t="shared" si="51"/>
        <v>High (50-69%)</v>
      </c>
      <c r="N572">
        <v>4</v>
      </c>
      <c r="O572" t="str">
        <f>IF(Table1[[#This Row],[rating]]&gt;=4.5,"Excellent",IF(Table1[[#This Row],[rating]]&gt;=4,"Good",IF(Table1[[#This Row],[rating]]&gt;=3.5,"Average","Below Average")))</f>
        <v>Good</v>
      </c>
      <c r="P572" t="str">
        <f t="shared" si="52"/>
        <v>⭐⭐⭐⭐ Good</v>
      </c>
      <c r="Q572" s="2">
        <v>1423</v>
      </c>
      <c r="R572" s="4" t="str">
        <f>IF(Table1[[#This Row],[rating_count]]&gt;=10000,"High Volume",IF(Table1[[#This Row],[rating_count]]&gt;=1000,"Medium Volume","Low Volume"))</f>
        <v>Medium Volume</v>
      </c>
      <c r="S572" s="4" t="str">
        <f t="shared" si="53"/>
        <v>Yes</v>
      </c>
      <c r="T572" t="s">
        <v>725</v>
      </c>
      <c r="U572" t="s">
        <v>726</v>
      </c>
      <c r="V572" t="s">
        <v>727</v>
      </c>
      <c r="W572" t="s">
        <v>728</v>
      </c>
      <c r="X572" t="s">
        <v>729</v>
      </c>
      <c r="Y572" t="s">
        <v>730</v>
      </c>
      <c r="Z572" t="s">
        <v>4718</v>
      </c>
      <c r="AA572" t="s">
        <v>4719</v>
      </c>
    </row>
    <row r="573" spans="1:27" x14ac:dyDescent="0.3">
      <c r="A573" t="s">
        <v>4720</v>
      </c>
      <c r="B573" t="s">
        <v>4721</v>
      </c>
      <c r="C573" t="str">
        <f t="shared" si="48"/>
        <v>WeCool</v>
      </c>
      <c r="D573" t="s">
        <v>3446</v>
      </c>
      <c r="E573" t="str">
        <f>IFERROR(LEFT(Table1[[#This Row],[category]],FIND("|",Table1[[#This Row],[category]])-1),Table1[[#This Row],[category]])</f>
        <v>Electronics</v>
      </c>
      <c r="F573" t="str">
        <f>IFERROR(MID(Table1[[#This Row],[category]],FIND("|",Table1[[#This Row],[category]])+1,50),"N/A")</f>
        <v>Mobiles&amp;Accessories|MobileAccessories|Photo&amp;VideoA</v>
      </c>
      <c r="G573" s="5">
        <v>1799</v>
      </c>
      <c r="H573" s="5" t="str">
        <f t="shared" si="49"/>
        <v>Mid-Range (501-2000)</v>
      </c>
      <c r="I573" s="5">
        <v>3999</v>
      </c>
      <c r="J573" s="5">
        <f>Table1[[#This Row],[actual_price]]-Table1[[#This Row],[discounted_price]]</f>
        <v>2200</v>
      </c>
      <c r="K573" s="12">
        <f t="shared" si="50"/>
        <v>0.55013753438359592</v>
      </c>
      <c r="L573" s="13">
        <v>0.55000000000000004</v>
      </c>
      <c r="M573" s="1" t="str">
        <f t="shared" si="51"/>
        <v>High (50-69%)</v>
      </c>
      <c r="N573">
        <v>4.5999999999999996</v>
      </c>
      <c r="O573" t="str">
        <f>IF(Table1[[#This Row],[rating]]&gt;=4.5,"Excellent",IF(Table1[[#This Row],[rating]]&gt;=4,"Good",IF(Table1[[#This Row],[rating]]&gt;=3.5,"Average","Below Average")))</f>
        <v>Excellent</v>
      </c>
      <c r="P573" t="str">
        <f t="shared" si="52"/>
        <v>⭐⭐⭐⭐⭐ Excellent</v>
      </c>
      <c r="Q573">
        <v>245</v>
      </c>
      <c r="R573" s="4" t="str">
        <f>IF(Table1[[#This Row],[rating_count]]&gt;=10000,"High Volume",IF(Table1[[#This Row],[rating_count]]&gt;=1000,"Medium Volume","Low Volume"))</f>
        <v>Low Volume</v>
      </c>
      <c r="S573" s="4" t="str">
        <f t="shared" si="53"/>
        <v>No</v>
      </c>
      <c r="T573" t="s">
        <v>4722</v>
      </c>
      <c r="U573" t="s">
        <v>4723</v>
      </c>
      <c r="V573" t="s">
        <v>4724</v>
      </c>
      <c r="W573" t="s">
        <v>4725</v>
      </c>
      <c r="X573" t="s">
        <v>4726</v>
      </c>
      <c r="Y573" t="s">
        <v>4727</v>
      </c>
      <c r="Z573" t="s">
        <v>4728</v>
      </c>
      <c r="AA573" t="s">
        <v>4729</v>
      </c>
    </row>
    <row r="574" spans="1:27" x14ac:dyDescent="0.3">
      <c r="A574" t="s">
        <v>4730</v>
      </c>
      <c r="B574" t="s">
        <v>4731</v>
      </c>
      <c r="C574" t="str">
        <f t="shared" si="48"/>
        <v>POCO</v>
      </c>
      <c r="D574" t="s">
        <v>3003</v>
      </c>
      <c r="E574" t="str">
        <f>IFERROR(LEFT(Table1[[#This Row],[category]],FIND("|",Table1[[#This Row],[category]])-1),Table1[[#This Row],[category]])</f>
        <v>Electronics</v>
      </c>
      <c r="F574" t="str">
        <f>IFERROR(MID(Table1[[#This Row],[category]],FIND("|",Table1[[#This Row],[category]])+1,50),"N/A")</f>
        <v>Mobiles&amp;Accessories|Smartphones&amp;BasicMobiles|Smart</v>
      </c>
      <c r="G574" s="5">
        <v>8499</v>
      </c>
      <c r="H574" s="5" t="str">
        <f t="shared" si="49"/>
        <v>Premium (&gt;2000)</v>
      </c>
      <c r="I574" s="5">
        <v>11999</v>
      </c>
      <c r="J574" s="5">
        <f>Table1[[#This Row],[actual_price]]-Table1[[#This Row],[discounted_price]]</f>
        <v>3500</v>
      </c>
      <c r="K574" s="12">
        <f t="shared" si="50"/>
        <v>0.29169097424785401</v>
      </c>
      <c r="L574" s="13">
        <v>0.28999999999999998</v>
      </c>
      <c r="M574" s="1" t="str">
        <f t="shared" si="51"/>
        <v>Moderate (25-49%)</v>
      </c>
      <c r="N574">
        <v>3.9</v>
      </c>
      <c r="O574" t="str">
        <f>IF(Table1[[#This Row],[rating]]&gt;=4.5,"Excellent",IF(Table1[[#This Row],[rating]]&gt;=4,"Good",IF(Table1[[#This Row],[rating]]&gt;=3.5,"Average","Below Average")))</f>
        <v>Average</v>
      </c>
      <c r="P574" t="str">
        <f t="shared" si="52"/>
        <v>⭐⭐⭐ Average</v>
      </c>
      <c r="Q574">
        <v>276</v>
      </c>
      <c r="R574" s="4" t="str">
        <f>IF(Table1[[#This Row],[rating_count]]&gt;=10000,"High Volume",IF(Table1[[#This Row],[rating_count]]&gt;=1000,"Medium Volume","Low Volume"))</f>
        <v>Low Volume</v>
      </c>
      <c r="S574" s="4" t="str">
        <f t="shared" si="53"/>
        <v>No</v>
      </c>
      <c r="T574" t="s">
        <v>4732</v>
      </c>
      <c r="U574" t="s">
        <v>4733</v>
      </c>
      <c r="V574" t="s">
        <v>4734</v>
      </c>
      <c r="W574" t="s">
        <v>4735</v>
      </c>
      <c r="X574" t="s">
        <v>4736</v>
      </c>
      <c r="Y574" t="s">
        <v>4737</v>
      </c>
      <c r="Z574" t="s">
        <v>4738</v>
      </c>
      <c r="AA574" t="s">
        <v>4739</v>
      </c>
    </row>
    <row r="575" spans="1:27" x14ac:dyDescent="0.3">
      <c r="A575" t="s">
        <v>4740</v>
      </c>
      <c r="B575" t="s">
        <v>4741</v>
      </c>
      <c r="C575" t="str">
        <f t="shared" si="48"/>
        <v>Noise</v>
      </c>
      <c r="D575" t="s">
        <v>2961</v>
      </c>
      <c r="E575" t="str">
        <f>IFERROR(LEFT(Table1[[#This Row],[category]],FIND("|",Table1[[#This Row],[category]])-1),Table1[[#This Row],[category]])</f>
        <v>Electronics</v>
      </c>
      <c r="F575" t="str">
        <f>IFERROR(MID(Table1[[#This Row],[category]],FIND("|",Table1[[#This Row],[category]])+1,50),"N/A")</f>
        <v>WearableTechnology|SmartWatches</v>
      </c>
      <c r="G575" s="5">
        <v>1999</v>
      </c>
      <c r="H575" s="5" t="str">
        <f t="shared" si="49"/>
        <v>Mid-Range (501-2000)</v>
      </c>
      <c r="I575" s="5">
        <v>3999</v>
      </c>
      <c r="J575" s="5">
        <f>Table1[[#This Row],[actual_price]]-Table1[[#This Row],[discounted_price]]</f>
        <v>2000</v>
      </c>
      <c r="K575" s="12">
        <f t="shared" si="50"/>
        <v>0.50012503125781449</v>
      </c>
      <c r="L575" s="13">
        <v>0.5</v>
      </c>
      <c r="M575" s="1" t="str">
        <f t="shared" si="51"/>
        <v>High (50-69%)</v>
      </c>
      <c r="N575">
        <v>4</v>
      </c>
      <c r="O575" t="str">
        <f>IF(Table1[[#This Row],[rating]]&gt;=4.5,"Excellent",IF(Table1[[#This Row],[rating]]&gt;=4,"Good",IF(Table1[[#This Row],[rating]]&gt;=3.5,"Average","Below Average")))</f>
        <v>Good</v>
      </c>
      <c r="P575" t="str">
        <f t="shared" si="52"/>
        <v>⭐⭐⭐⭐ Good</v>
      </c>
      <c r="Q575" s="2">
        <v>30254</v>
      </c>
      <c r="R575" s="4" t="str">
        <f>IF(Table1[[#This Row],[rating_count]]&gt;=10000,"High Volume",IF(Table1[[#This Row],[rating_count]]&gt;=1000,"Medium Volume","Low Volume"))</f>
        <v>High Volume</v>
      </c>
      <c r="S575" s="4" t="str">
        <f t="shared" si="53"/>
        <v>Yes</v>
      </c>
      <c r="T575" t="s">
        <v>4742</v>
      </c>
      <c r="U575" t="s">
        <v>4743</v>
      </c>
      <c r="V575" t="s">
        <v>4744</v>
      </c>
      <c r="W575" t="s">
        <v>4745</v>
      </c>
      <c r="X575" t="s">
        <v>4746</v>
      </c>
      <c r="Y575" t="s">
        <v>4747</v>
      </c>
      <c r="Z575" t="s">
        <v>4748</v>
      </c>
      <c r="AA575" t="s">
        <v>4749</v>
      </c>
    </row>
    <row r="576" spans="1:27" x14ac:dyDescent="0.3">
      <c r="A576" t="s">
        <v>4750</v>
      </c>
      <c r="B576" t="s">
        <v>3294</v>
      </c>
      <c r="C576" t="str">
        <f t="shared" si="48"/>
        <v>Fire-Boltt</v>
      </c>
      <c r="D576" t="s">
        <v>2961</v>
      </c>
      <c r="E576" t="str">
        <f>IFERROR(LEFT(Table1[[#This Row],[category]],FIND("|",Table1[[#This Row],[category]])-1),Table1[[#This Row],[category]])</f>
        <v>Electronics</v>
      </c>
      <c r="F576" t="str">
        <f>IFERROR(MID(Table1[[#This Row],[category]],FIND("|",Table1[[#This Row],[category]])+1,50),"N/A")</f>
        <v>WearableTechnology|SmartWatches</v>
      </c>
      <c r="G576" s="5">
        <v>3999</v>
      </c>
      <c r="H576" s="5" t="str">
        <f t="shared" si="49"/>
        <v>Premium (&gt;2000)</v>
      </c>
      <c r="I576" s="5">
        <v>17999</v>
      </c>
      <c r="J576" s="5">
        <f>Table1[[#This Row],[actual_price]]-Table1[[#This Row],[discounted_price]]</f>
        <v>14000</v>
      </c>
      <c r="K576" s="12">
        <f t="shared" si="50"/>
        <v>0.77782099005500305</v>
      </c>
      <c r="L576" s="13">
        <v>0.78</v>
      </c>
      <c r="M576" s="1" t="str">
        <f t="shared" si="51"/>
        <v>Very High (70-100%)</v>
      </c>
      <c r="N576">
        <v>4.3</v>
      </c>
      <c r="O576" t="str">
        <f>IF(Table1[[#This Row],[rating]]&gt;=4.5,"Excellent",IF(Table1[[#This Row],[rating]]&gt;=4,"Good",IF(Table1[[#This Row],[rating]]&gt;=3.5,"Average","Below Average")))</f>
        <v>Good</v>
      </c>
      <c r="P576" t="str">
        <f t="shared" si="52"/>
        <v>⭐⭐⭐⭐ Good</v>
      </c>
      <c r="Q576" s="2">
        <v>17161</v>
      </c>
      <c r="R576" s="4" t="str">
        <f>IF(Table1[[#This Row],[rating_count]]&gt;=10000,"High Volume",IF(Table1[[#This Row],[rating_count]]&gt;=1000,"Medium Volume","Low Volume"))</f>
        <v>High Volume</v>
      </c>
      <c r="S576" s="4" t="str">
        <f t="shared" si="53"/>
        <v>Yes</v>
      </c>
      <c r="T576" t="s">
        <v>4751</v>
      </c>
      <c r="U576" t="s">
        <v>3296</v>
      </c>
      <c r="V576" t="s">
        <v>3297</v>
      </c>
      <c r="W576" t="s">
        <v>3298</v>
      </c>
      <c r="X576" t="s">
        <v>3299</v>
      </c>
      <c r="Y576" t="s">
        <v>3300</v>
      </c>
      <c r="Z576" t="s">
        <v>4752</v>
      </c>
      <c r="AA576" t="s">
        <v>4753</v>
      </c>
    </row>
    <row r="577" spans="1:27" x14ac:dyDescent="0.3">
      <c r="A577" t="s">
        <v>4754</v>
      </c>
      <c r="B577" t="s">
        <v>4755</v>
      </c>
      <c r="C577" t="str">
        <f t="shared" si="48"/>
        <v>Amazon</v>
      </c>
      <c r="D577" t="s">
        <v>3175</v>
      </c>
      <c r="E577" t="str">
        <f>IFERROR(LEFT(Table1[[#This Row],[category]],FIND("|",Table1[[#This Row],[category]])-1),Table1[[#This Row],[category]])</f>
        <v>Electronics</v>
      </c>
      <c r="F577" t="str">
        <f>IFERROR(MID(Table1[[#This Row],[category]],FIND("|",Table1[[#This Row],[category]])+1,50),"N/A")</f>
        <v>Mobiles&amp;Accessories|MobileAccessories|Chargers|Wal</v>
      </c>
      <c r="G577" s="5">
        <v>219</v>
      </c>
      <c r="H577" s="5" t="str">
        <f t="shared" si="49"/>
        <v>Economy (201-500)</v>
      </c>
      <c r="I577" s="5">
        <v>499</v>
      </c>
      <c r="J577" s="5">
        <f>Table1[[#This Row],[actual_price]]-Table1[[#This Row],[discounted_price]]</f>
        <v>280</v>
      </c>
      <c r="K577" s="12">
        <f t="shared" si="50"/>
        <v>0.56112224448897796</v>
      </c>
      <c r="L577" s="13">
        <v>0.56000000000000005</v>
      </c>
      <c r="M577" s="1" t="str">
        <f t="shared" si="51"/>
        <v>High (50-69%)</v>
      </c>
      <c r="N577">
        <v>4.4000000000000004</v>
      </c>
      <c r="O577" t="str">
        <f>IF(Table1[[#This Row],[rating]]&gt;=4.5,"Excellent",IF(Table1[[#This Row],[rating]]&gt;=4,"Good",IF(Table1[[#This Row],[rating]]&gt;=3.5,"Average","Below Average")))</f>
        <v>Good</v>
      </c>
      <c r="P577" t="str">
        <f t="shared" si="52"/>
        <v>⭐⭐⭐⭐ Good</v>
      </c>
      <c r="Q577">
        <v>14</v>
      </c>
      <c r="R577" s="4" t="str">
        <f>IF(Table1[[#This Row],[rating_count]]&gt;=10000,"High Volume",IF(Table1[[#This Row],[rating_count]]&gt;=1000,"Medium Volume","Low Volume"))</f>
        <v>Low Volume</v>
      </c>
      <c r="S577" s="4" t="str">
        <f t="shared" si="53"/>
        <v>No</v>
      </c>
      <c r="T577" t="s">
        <v>4756</v>
      </c>
      <c r="U577" t="s">
        <v>4757</v>
      </c>
      <c r="V577" t="s">
        <v>4758</v>
      </c>
      <c r="W577" t="s">
        <v>4759</v>
      </c>
      <c r="X577" t="s">
        <v>4760</v>
      </c>
      <c r="Y577" t="s">
        <v>4761</v>
      </c>
      <c r="Z577" t="s">
        <v>4762</v>
      </c>
      <c r="AA577" t="s">
        <v>4763</v>
      </c>
    </row>
    <row r="578" spans="1:27" x14ac:dyDescent="0.3">
      <c r="A578" t="s">
        <v>4764</v>
      </c>
      <c r="B578" t="s">
        <v>4765</v>
      </c>
      <c r="C578" t="str">
        <f t="shared" ref="C578:C641" si="54">IFERROR(LEFT(B578,FIND(" ",B578)-1),"Unknown")</f>
        <v>Mobilife</v>
      </c>
      <c r="D578" t="s">
        <v>3446</v>
      </c>
      <c r="E578" t="str">
        <f>IFERROR(LEFT(Table1[[#This Row],[category]],FIND("|",Table1[[#This Row],[category]])-1),Table1[[#This Row],[category]])</f>
        <v>Electronics</v>
      </c>
      <c r="F578" t="str">
        <f>IFERROR(MID(Table1[[#This Row],[category]],FIND("|",Table1[[#This Row],[category]])+1,50),"N/A")</f>
        <v>Mobiles&amp;Accessories|MobileAccessories|Photo&amp;VideoA</v>
      </c>
      <c r="G578" s="5">
        <v>599</v>
      </c>
      <c r="H578" s="5" t="str">
        <f t="shared" ref="H578:H641" si="55">IF(G578&lt;=200,"Budget (≤200)",IF(G578&lt;=500,"Economy (201-500)",IF(G578&lt;=2000,"Mid-Range (501-2000)","Premium (&gt;2000)")))</f>
        <v>Mid-Range (501-2000)</v>
      </c>
      <c r="I578" s="5">
        <v>1399</v>
      </c>
      <c r="J578" s="5">
        <f>Table1[[#This Row],[actual_price]]-Table1[[#This Row],[discounted_price]]</f>
        <v>800</v>
      </c>
      <c r="K578" s="12">
        <f t="shared" ref="K578:K641" si="56">(I578-G578)/I578</f>
        <v>0.57183702644746248</v>
      </c>
      <c r="L578" s="13">
        <v>0.56999999999999995</v>
      </c>
      <c r="M578" s="1" t="str">
        <f t="shared" ref="M578:M641" si="57">IF(L578&gt;=0.7,"Very High (70-100%)",IF(L578&gt;=0.5,"High (50-69%)",IF(L578&gt;=0.25,"Moderate (25-49%)","Minimal (0-24%)")))</f>
        <v>High (50-69%)</v>
      </c>
      <c r="N578">
        <v>4.0999999999999996</v>
      </c>
      <c r="O578" t="str">
        <f>IF(Table1[[#This Row],[rating]]&gt;=4.5,"Excellent",IF(Table1[[#This Row],[rating]]&gt;=4,"Good",IF(Table1[[#This Row],[rating]]&gt;=3.5,"Average","Below Average")))</f>
        <v>Good</v>
      </c>
      <c r="P578" t="str">
        <f t="shared" ref="P578:P641" si="58">IF(N578&gt;4.4,"⭐⭐⭐⭐⭐ Excellent",IF(N578&gt;3.9,"⭐⭐⭐⭐ Good",IF(N578&gt;3.5,"⭐⭐⭐ Average","⭐⭐ Below Avg")))</f>
        <v>⭐⭐⭐⭐ Good</v>
      </c>
      <c r="Q578" s="2">
        <v>14560</v>
      </c>
      <c r="R578" s="4" t="str">
        <f>IF(Table1[[#This Row],[rating_count]]&gt;=10000,"High Volume",IF(Table1[[#This Row],[rating_count]]&gt;=1000,"Medium Volume","Low Volume"))</f>
        <v>High Volume</v>
      </c>
      <c r="S578" s="4" t="str">
        <f t="shared" ref="S578:S641" si="59">IF(Q578&gt;=500,"Yes","No")</f>
        <v>Yes</v>
      </c>
      <c r="T578" t="s">
        <v>4766</v>
      </c>
      <c r="U578" t="s">
        <v>4767</v>
      </c>
      <c r="V578" t="s">
        <v>4768</v>
      </c>
      <c r="W578" t="s">
        <v>4769</v>
      </c>
      <c r="X578" t="s">
        <v>4770</v>
      </c>
      <c r="Y578" t="s">
        <v>4771</v>
      </c>
      <c r="Z578" t="s">
        <v>4772</v>
      </c>
      <c r="AA578" t="s">
        <v>4773</v>
      </c>
    </row>
    <row r="579" spans="1:27" x14ac:dyDescent="0.3">
      <c r="A579" t="s">
        <v>4774</v>
      </c>
      <c r="B579" t="s">
        <v>4775</v>
      </c>
      <c r="C579" t="str">
        <f t="shared" si="54"/>
        <v>Ambrane</v>
      </c>
      <c r="D579" t="s">
        <v>2992</v>
      </c>
      <c r="E579" t="str">
        <f>IFERROR(LEFT(Table1[[#This Row],[category]],FIND("|",Table1[[#This Row],[category]])-1),Table1[[#This Row],[category]])</f>
        <v>Electronics</v>
      </c>
      <c r="F579" t="str">
        <f>IFERROR(MID(Table1[[#This Row],[category]],FIND("|",Table1[[#This Row],[category]])+1,50),"N/A")</f>
        <v>Mobiles&amp;Accessories|MobileAccessories|Chargers|Pow</v>
      </c>
      <c r="G579" s="5">
        <v>2499</v>
      </c>
      <c r="H579" s="5" t="str">
        <f t="shared" si="55"/>
        <v>Premium (&gt;2000)</v>
      </c>
      <c r="I579" s="5">
        <v>2999</v>
      </c>
      <c r="J579" s="5">
        <f>Table1[[#This Row],[actual_price]]-Table1[[#This Row],[discounted_price]]</f>
        <v>500</v>
      </c>
      <c r="K579" s="12">
        <f t="shared" si="56"/>
        <v>0.16672224074691563</v>
      </c>
      <c r="L579" s="13">
        <v>0.17</v>
      </c>
      <c r="M579" s="1" t="str">
        <f t="shared" si="57"/>
        <v>Minimal (0-24%)</v>
      </c>
      <c r="N579">
        <v>4.0999999999999996</v>
      </c>
      <c r="O579" t="str">
        <f>IF(Table1[[#This Row],[rating]]&gt;=4.5,"Excellent",IF(Table1[[#This Row],[rating]]&gt;=4,"Good",IF(Table1[[#This Row],[rating]]&gt;=3.5,"Average","Below Average")))</f>
        <v>Good</v>
      </c>
      <c r="P579" t="str">
        <f t="shared" si="58"/>
        <v>⭐⭐⭐⭐ Good</v>
      </c>
      <c r="Q579" s="2">
        <v>3156</v>
      </c>
      <c r="R579" s="4" t="str">
        <f>IF(Table1[[#This Row],[rating_count]]&gt;=10000,"High Volume",IF(Table1[[#This Row],[rating_count]]&gt;=1000,"Medium Volume","Low Volume"))</f>
        <v>Medium Volume</v>
      </c>
      <c r="S579" s="4" t="str">
        <f t="shared" si="59"/>
        <v>Yes</v>
      </c>
      <c r="T579" t="s">
        <v>4776</v>
      </c>
      <c r="U579" t="s">
        <v>4777</v>
      </c>
      <c r="V579" t="s">
        <v>4778</v>
      </c>
      <c r="W579" t="s">
        <v>4779</v>
      </c>
      <c r="X579" t="s">
        <v>4780</v>
      </c>
      <c r="Y579" t="s">
        <v>4781</v>
      </c>
      <c r="Z579" t="s">
        <v>4782</v>
      </c>
      <c r="AA579" t="s">
        <v>4783</v>
      </c>
    </row>
    <row r="580" spans="1:27" x14ac:dyDescent="0.3">
      <c r="A580" t="s">
        <v>4784</v>
      </c>
      <c r="B580" t="s">
        <v>4785</v>
      </c>
      <c r="C580" t="str">
        <f t="shared" si="54"/>
        <v>STRIFF</v>
      </c>
      <c r="D580" t="s">
        <v>4786</v>
      </c>
      <c r="E580" t="str">
        <f>IFERROR(LEFT(Table1[[#This Row],[category]],FIND("|",Table1[[#This Row],[category]])-1),Table1[[#This Row],[category]])</f>
        <v>Electronics</v>
      </c>
      <c r="F580" t="str">
        <f>IFERROR(MID(Table1[[#This Row],[category]],FIND("|",Table1[[#This Row],[category]])+1,50),"N/A")</f>
        <v>Mobiles&amp;Accessories|MobileAccessories|Mounts|Showe</v>
      </c>
      <c r="G580" s="5">
        <v>89</v>
      </c>
      <c r="H580" s="5" t="str">
        <f t="shared" si="55"/>
        <v>Budget (≤200)</v>
      </c>
      <c r="I580" s="5">
        <v>499</v>
      </c>
      <c r="J580" s="5">
        <f>Table1[[#This Row],[actual_price]]-Table1[[#This Row],[discounted_price]]</f>
        <v>410</v>
      </c>
      <c r="K580" s="12">
        <f t="shared" si="56"/>
        <v>0.82164328657314634</v>
      </c>
      <c r="L580" s="13">
        <v>0.82</v>
      </c>
      <c r="M580" s="1" t="str">
        <f t="shared" si="57"/>
        <v>Very High (70-100%)</v>
      </c>
      <c r="N580">
        <v>4.0999999999999996</v>
      </c>
      <c r="O580" t="str">
        <f>IF(Table1[[#This Row],[rating]]&gt;=4.5,"Excellent",IF(Table1[[#This Row],[rating]]&gt;=4,"Good",IF(Table1[[#This Row],[rating]]&gt;=3.5,"Average","Below Average")))</f>
        <v>Good</v>
      </c>
      <c r="P580" t="str">
        <f t="shared" si="58"/>
        <v>⭐⭐⭐⭐ Good</v>
      </c>
      <c r="Q580" s="2">
        <v>9340</v>
      </c>
      <c r="R580" s="4" t="str">
        <f>IF(Table1[[#This Row],[rating_count]]&gt;=10000,"High Volume",IF(Table1[[#This Row],[rating_count]]&gt;=1000,"Medium Volume","Low Volume"))</f>
        <v>Medium Volume</v>
      </c>
      <c r="S580" s="4" t="str">
        <f t="shared" si="59"/>
        <v>Yes</v>
      </c>
      <c r="T580" t="s">
        <v>4787</v>
      </c>
      <c r="U580" t="s">
        <v>4788</v>
      </c>
      <c r="V580" t="s">
        <v>4789</v>
      </c>
      <c r="W580" t="s">
        <v>4790</v>
      </c>
      <c r="X580" t="s">
        <v>4791</v>
      </c>
      <c r="Y580" t="s">
        <v>4792</v>
      </c>
      <c r="Z580" t="s">
        <v>4793</v>
      </c>
      <c r="AA580" t="s">
        <v>4794</v>
      </c>
    </row>
    <row r="581" spans="1:27" x14ac:dyDescent="0.3">
      <c r="A581" t="s">
        <v>4795</v>
      </c>
      <c r="B581" t="s">
        <v>4796</v>
      </c>
      <c r="C581" t="str">
        <f t="shared" si="54"/>
        <v>Fire-Boltt</v>
      </c>
      <c r="D581" t="s">
        <v>2961</v>
      </c>
      <c r="E581" t="str">
        <f>IFERROR(LEFT(Table1[[#This Row],[category]],FIND("|",Table1[[#This Row],[category]])-1),Table1[[#This Row],[category]])</f>
        <v>Electronics</v>
      </c>
      <c r="F581" t="str">
        <f>IFERROR(MID(Table1[[#This Row],[category]],FIND("|",Table1[[#This Row],[category]])+1,50),"N/A")</f>
        <v>WearableTechnology|SmartWatches</v>
      </c>
      <c r="G581" s="5">
        <v>2999</v>
      </c>
      <c r="H581" s="5" t="str">
        <f t="shared" si="55"/>
        <v>Premium (&gt;2000)</v>
      </c>
      <c r="I581" s="5">
        <v>11999</v>
      </c>
      <c r="J581" s="5">
        <f>Table1[[#This Row],[actual_price]]-Table1[[#This Row],[discounted_price]]</f>
        <v>9000</v>
      </c>
      <c r="K581" s="12">
        <f t="shared" si="56"/>
        <v>0.75006250520876738</v>
      </c>
      <c r="L581" s="13">
        <v>0.75</v>
      </c>
      <c r="M581" s="1" t="str">
        <f t="shared" si="57"/>
        <v>Very High (70-100%)</v>
      </c>
      <c r="N581">
        <v>4.4000000000000004</v>
      </c>
      <c r="O581" t="str">
        <f>IF(Table1[[#This Row],[rating]]&gt;=4.5,"Excellent",IF(Table1[[#This Row],[rating]]&gt;=4,"Good",IF(Table1[[#This Row],[rating]]&gt;=3.5,"Average","Below Average")))</f>
        <v>Good</v>
      </c>
      <c r="P581" t="str">
        <f t="shared" si="58"/>
        <v>⭐⭐⭐⭐ Good</v>
      </c>
      <c r="Q581">
        <v>768</v>
      </c>
      <c r="R581" s="4" t="str">
        <f>IF(Table1[[#This Row],[rating_count]]&gt;=10000,"High Volume",IF(Table1[[#This Row],[rating_count]]&gt;=1000,"Medium Volume","Low Volume"))</f>
        <v>Low Volume</v>
      </c>
      <c r="S581" s="4" t="str">
        <f t="shared" si="59"/>
        <v>Yes</v>
      </c>
      <c r="T581" t="s">
        <v>4797</v>
      </c>
      <c r="U581" t="s">
        <v>4798</v>
      </c>
      <c r="V581" t="s">
        <v>4799</v>
      </c>
      <c r="W581" t="s">
        <v>4800</v>
      </c>
      <c r="X581" t="s">
        <v>4801</v>
      </c>
      <c r="Y581" t="s">
        <v>4802</v>
      </c>
      <c r="Z581" t="s">
        <v>4803</v>
      </c>
      <c r="AA581" t="s">
        <v>4804</v>
      </c>
    </row>
    <row r="582" spans="1:27" x14ac:dyDescent="0.3">
      <c r="A582" t="s">
        <v>4805</v>
      </c>
      <c r="B582" t="s">
        <v>4806</v>
      </c>
      <c r="C582" t="str">
        <f t="shared" si="54"/>
        <v>Elv</v>
      </c>
      <c r="D582" t="s">
        <v>3509</v>
      </c>
      <c r="E582" t="str">
        <f>IFERROR(LEFT(Table1[[#This Row],[category]],FIND("|",Table1[[#This Row],[category]])-1),Table1[[#This Row],[category]])</f>
        <v>Electronics</v>
      </c>
      <c r="F582" t="str">
        <f>IFERROR(MID(Table1[[#This Row],[category]],FIND("|",Table1[[#This Row],[category]])+1,50),"N/A")</f>
        <v>Mobiles&amp;Accessories|MobileAccessories|Stands</v>
      </c>
      <c r="G582" s="5">
        <v>314</v>
      </c>
      <c r="H582" s="5" t="str">
        <f t="shared" si="55"/>
        <v>Economy (201-500)</v>
      </c>
      <c r="I582" s="5">
        <v>1499</v>
      </c>
      <c r="J582" s="5">
        <f>Table1[[#This Row],[actual_price]]-Table1[[#This Row],[discounted_price]]</f>
        <v>1185</v>
      </c>
      <c r="K582" s="12">
        <f t="shared" si="56"/>
        <v>0.79052701801200798</v>
      </c>
      <c r="L582" s="13">
        <v>0.79</v>
      </c>
      <c r="M582" s="1" t="str">
        <f t="shared" si="57"/>
        <v>Very High (70-100%)</v>
      </c>
      <c r="N582">
        <v>4.5</v>
      </c>
      <c r="O582" t="str">
        <f>IF(Table1[[#This Row],[rating]]&gt;=4.5,"Excellent",IF(Table1[[#This Row],[rating]]&gt;=4,"Good",IF(Table1[[#This Row],[rating]]&gt;=3.5,"Average","Below Average")))</f>
        <v>Excellent</v>
      </c>
      <c r="P582" t="str">
        <f t="shared" si="58"/>
        <v>⭐⭐⭐⭐⭐ Excellent</v>
      </c>
      <c r="Q582" s="2">
        <v>28978</v>
      </c>
      <c r="R582" s="4" t="str">
        <f>IF(Table1[[#This Row],[rating_count]]&gt;=10000,"High Volume",IF(Table1[[#This Row],[rating_count]]&gt;=1000,"Medium Volume","Low Volume"))</f>
        <v>High Volume</v>
      </c>
      <c r="S582" s="4" t="str">
        <f t="shared" si="59"/>
        <v>Yes</v>
      </c>
      <c r="T582" t="s">
        <v>4807</v>
      </c>
      <c r="U582" t="s">
        <v>4003</v>
      </c>
      <c r="V582" t="s">
        <v>4004</v>
      </c>
      <c r="W582" t="s">
        <v>4005</v>
      </c>
      <c r="X582" t="s">
        <v>4006</v>
      </c>
      <c r="Y582" t="s">
        <v>4007</v>
      </c>
      <c r="Z582" t="s">
        <v>4808</v>
      </c>
      <c r="AA582" t="s">
        <v>4809</v>
      </c>
    </row>
    <row r="583" spans="1:27" x14ac:dyDescent="0.3">
      <c r="A583" t="s">
        <v>4810</v>
      </c>
      <c r="B583" t="s">
        <v>4811</v>
      </c>
      <c r="C583" t="str">
        <f t="shared" si="54"/>
        <v>Samsung</v>
      </c>
      <c r="D583" t="s">
        <v>3003</v>
      </c>
      <c r="E583" t="str">
        <f>IFERROR(LEFT(Table1[[#This Row],[category]],FIND("|",Table1[[#This Row],[category]])-1),Table1[[#This Row],[category]])</f>
        <v>Electronics</v>
      </c>
      <c r="F583" t="str">
        <f>IFERROR(MID(Table1[[#This Row],[category]],FIND("|",Table1[[#This Row],[category]])+1,50),"N/A")</f>
        <v>Mobiles&amp;Accessories|Smartphones&amp;BasicMobiles|Smart</v>
      </c>
      <c r="G583" s="5">
        <v>13999</v>
      </c>
      <c r="H583" s="5" t="str">
        <f t="shared" si="55"/>
        <v>Premium (&gt;2000)</v>
      </c>
      <c r="I583" s="5">
        <v>19499</v>
      </c>
      <c r="J583" s="5">
        <f>Table1[[#This Row],[actual_price]]-Table1[[#This Row],[discounted_price]]</f>
        <v>5500</v>
      </c>
      <c r="K583" s="12">
        <f t="shared" si="56"/>
        <v>0.28206574696138265</v>
      </c>
      <c r="L583" s="13">
        <v>0.28000000000000003</v>
      </c>
      <c r="M583" s="1" t="str">
        <f t="shared" si="57"/>
        <v>Moderate (25-49%)</v>
      </c>
      <c r="N583">
        <v>4.0999999999999996</v>
      </c>
      <c r="O583" t="str">
        <f>IF(Table1[[#This Row],[rating]]&gt;=4.5,"Excellent",IF(Table1[[#This Row],[rating]]&gt;=4,"Good",IF(Table1[[#This Row],[rating]]&gt;=3.5,"Average","Below Average")))</f>
        <v>Good</v>
      </c>
      <c r="P583" t="str">
        <f t="shared" si="58"/>
        <v>⭐⭐⭐⭐ Good</v>
      </c>
      <c r="Q583" s="2">
        <v>18998</v>
      </c>
      <c r="R583" s="4" t="str">
        <f>IF(Table1[[#This Row],[rating_count]]&gt;=10000,"High Volume",IF(Table1[[#This Row],[rating_count]]&gt;=1000,"Medium Volume","Low Volume"))</f>
        <v>High Volume</v>
      </c>
      <c r="S583" s="4" t="str">
        <f t="shared" si="59"/>
        <v>Yes</v>
      </c>
      <c r="T583" t="s">
        <v>3477</v>
      </c>
      <c r="U583" t="s">
        <v>3222</v>
      </c>
      <c r="V583" t="s">
        <v>3223</v>
      </c>
      <c r="W583" t="s">
        <v>3224</v>
      </c>
      <c r="X583" t="s">
        <v>3225</v>
      </c>
      <c r="Y583" t="s">
        <v>3226</v>
      </c>
      <c r="Z583" t="s">
        <v>4812</v>
      </c>
      <c r="AA583" t="s">
        <v>4813</v>
      </c>
    </row>
    <row r="584" spans="1:27" x14ac:dyDescent="0.3">
      <c r="A584" t="s">
        <v>4814</v>
      </c>
      <c r="B584" t="s">
        <v>4815</v>
      </c>
      <c r="C584" t="str">
        <f t="shared" si="54"/>
        <v>DYAZO</v>
      </c>
      <c r="D584" t="s">
        <v>3288</v>
      </c>
      <c r="E584" t="str">
        <f>IFERROR(LEFT(Table1[[#This Row],[category]],FIND("|",Table1[[#This Row],[category]])-1),Table1[[#This Row],[category]])</f>
        <v>Electronics</v>
      </c>
      <c r="F584" t="str">
        <f>IFERROR(MID(Table1[[#This Row],[category]],FIND("|",Table1[[#This Row],[category]])+1,50),"N/A")</f>
        <v>Mobiles&amp;Accessories|MobileAccessories|Cables&amp;Adapt</v>
      </c>
      <c r="G584" s="5">
        <v>139</v>
      </c>
      <c r="H584" s="5" t="str">
        <f t="shared" si="55"/>
        <v>Budget (≤200)</v>
      </c>
      <c r="I584" s="5">
        <v>499</v>
      </c>
      <c r="J584" s="5">
        <f>Table1[[#This Row],[actual_price]]-Table1[[#This Row],[discounted_price]]</f>
        <v>360</v>
      </c>
      <c r="K584" s="12">
        <f t="shared" si="56"/>
        <v>0.72144288577154314</v>
      </c>
      <c r="L584" s="13">
        <v>0.72</v>
      </c>
      <c r="M584" s="1" t="str">
        <f t="shared" si="57"/>
        <v>Very High (70-100%)</v>
      </c>
      <c r="N584">
        <v>4.2</v>
      </c>
      <c r="O584" t="str">
        <f>IF(Table1[[#This Row],[rating]]&gt;=4.5,"Excellent",IF(Table1[[#This Row],[rating]]&gt;=4,"Good",IF(Table1[[#This Row],[rating]]&gt;=3.5,"Average","Below Average")))</f>
        <v>Good</v>
      </c>
      <c r="P584" t="str">
        <f t="shared" si="58"/>
        <v>⭐⭐⭐⭐ Good</v>
      </c>
      <c r="Q584" s="2">
        <v>4971</v>
      </c>
      <c r="R584" s="4" t="str">
        <f>IF(Table1[[#This Row],[rating_count]]&gt;=10000,"High Volume",IF(Table1[[#This Row],[rating_count]]&gt;=1000,"Medium Volume","Low Volume"))</f>
        <v>Medium Volume</v>
      </c>
      <c r="S584" s="4" t="str">
        <f t="shared" si="59"/>
        <v>Yes</v>
      </c>
      <c r="T584" t="s">
        <v>4816</v>
      </c>
      <c r="U584" t="s">
        <v>4817</v>
      </c>
      <c r="V584" t="s">
        <v>4818</v>
      </c>
      <c r="W584" t="s">
        <v>4819</v>
      </c>
      <c r="X584" t="s">
        <v>4820</v>
      </c>
      <c r="Y584" t="s">
        <v>4821</v>
      </c>
      <c r="Z584" t="s">
        <v>4822</v>
      </c>
      <c r="AA584" t="s">
        <v>4823</v>
      </c>
    </row>
    <row r="585" spans="1:27" x14ac:dyDescent="0.3">
      <c r="A585" t="s">
        <v>4824</v>
      </c>
      <c r="B585" t="s">
        <v>4825</v>
      </c>
      <c r="C585" t="str">
        <f t="shared" si="54"/>
        <v>KINGONE</v>
      </c>
      <c r="D585" t="s">
        <v>3883</v>
      </c>
      <c r="E585" t="str">
        <f>IFERROR(LEFT(Table1[[#This Row],[category]],FIND("|",Table1[[#This Row],[category]])-1),Table1[[#This Row],[category]])</f>
        <v>Electronics</v>
      </c>
      <c r="F585" t="str">
        <f>IFERROR(MID(Table1[[#This Row],[category]],FIND("|",Table1[[#This Row],[category]])+1,50),"N/A")</f>
        <v>Mobiles&amp;Accessories|MobileAccessories|StylusPens</v>
      </c>
      <c r="G585" s="5">
        <v>2599</v>
      </c>
      <c r="H585" s="5" t="str">
        <f t="shared" si="55"/>
        <v>Premium (&gt;2000)</v>
      </c>
      <c r="I585" s="5">
        <v>6999</v>
      </c>
      <c r="J585" s="5">
        <f>Table1[[#This Row],[actual_price]]-Table1[[#This Row],[discounted_price]]</f>
        <v>4400</v>
      </c>
      <c r="K585" s="12">
        <f t="shared" si="56"/>
        <v>0.62866123731961709</v>
      </c>
      <c r="L585" s="13">
        <v>0.63</v>
      </c>
      <c r="M585" s="1" t="str">
        <f t="shared" si="57"/>
        <v>High (50-69%)</v>
      </c>
      <c r="N585">
        <v>4.5</v>
      </c>
      <c r="O585" t="str">
        <f>IF(Table1[[#This Row],[rating]]&gt;=4.5,"Excellent",IF(Table1[[#This Row],[rating]]&gt;=4,"Good",IF(Table1[[#This Row],[rating]]&gt;=3.5,"Average","Below Average")))</f>
        <v>Excellent</v>
      </c>
      <c r="P585" t="str">
        <f t="shared" si="58"/>
        <v>⭐⭐⭐⭐⭐ Excellent</v>
      </c>
      <c r="Q585" s="2">
        <v>1526</v>
      </c>
      <c r="R585" s="4" t="str">
        <f>IF(Table1[[#This Row],[rating_count]]&gt;=10000,"High Volume",IF(Table1[[#This Row],[rating_count]]&gt;=1000,"Medium Volume","Low Volume"))</f>
        <v>Medium Volume</v>
      </c>
      <c r="S585" s="4" t="str">
        <f t="shared" si="59"/>
        <v>Yes</v>
      </c>
      <c r="T585" t="s">
        <v>4826</v>
      </c>
      <c r="U585" t="s">
        <v>4827</v>
      </c>
      <c r="V585" t="s">
        <v>4828</v>
      </c>
      <c r="W585" t="s">
        <v>4829</v>
      </c>
      <c r="X585" t="s">
        <v>4830</v>
      </c>
      <c r="Y585" t="s">
        <v>4831</v>
      </c>
      <c r="Z585" t="s">
        <v>4832</v>
      </c>
      <c r="AA585" t="s">
        <v>4833</v>
      </c>
    </row>
    <row r="586" spans="1:27" x14ac:dyDescent="0.3">
      <c r="A586" t="s">
        <v>4834</v>
      </c>
      <c r="B586" t="s">
        <v>4835</v>
      </c>
      <c r="C586" t="str">
        <f t="shared" si="54"/>
        <v>boAt</v>
      </c>
      <c r="D586" t="s">
        <v>3079</v>
      </c>
      <c r="E586" t="str">
        <f>IFERROR(LEFT(Table1[[#This Row],[category]],FIND("|",Table1[[#This Row],[category]])-1),Table1[[#This Row],[category]])</f>
        <v>Electronics</v>
      </c>
      <c r="F586" t="str">
        <f>IFERROR(MID(Table1[[#This Row],[category]],FIND("|",Table1[[#This Row],[category]])+1,50),"N/A")</f>
        <v>Headphones,Earbuds&amp;Accessories|Headphones|In-Ear</v>
      </c>
      <c r="G586" s="5">
        <v>365</v>
      </c>
      <c r="H586" s="5" t="str">
        <f t="shared" si="55"/>
        <v>Economy (201-500)</v>
      </c>
      <c r="I586" s="5">
        <v>999</v>
      </c>
      <c r="J586" s="5">
        <f>Table1[[#This Row],[actual_price]]-Table1[[#This Row],[discounted_price]]</f>
        <v>634</v>
      </c>
      <c r="K586" s="12">
        <f t="shared" si="56"/>
        <v>0.63463463463463465</v>
      </c>
      <c r="L586" s="13">
        <v>0.63</v>
      </c>
      <c r="M586" s="1" t="str">
        <f t="shared" si="57"/>
        <v>High (50-69%)</v>
      </c>
      <c r="N586">
        <v>4.0999999999999996</v>
      </c>
      <c r="O586" t="str">
        <f>IF(Table1[[#This Row],[rating]]&gt;=4.5,"Excellent",IF(Table1[[#This Row],[rating]]&gt;=4,"Good",IF(Table1[[#This Row],[rating]]&gt;=3.5,"Average","Below Average")))</f>
        <v>Good</v>
      </c>
      <c r="P586" t="str">
        <f t="shared" si="58"/>
        <v>⭐⭐⭐⭐ Good</v>
      </c>
      <c r="Q586" s="2">
        <v>363711</v>
      </c>
      <c r="R586" s="4" t="str">
        <f>IF(Table1[[#This Row],[rating_count]]&gt;=10000,"High Volume",IF(Table1[[#This Row],[rating_count]]&gt;=1000,"Medium Volume","Low Volume"))</f>
        <v>High Volume</v>
      </c>
      <c r="S586" s="4" t="str">
        <f t="shared" si="59"/>
        <v>Yes</v>
      </c>
      <c r="T586" t="s">
        <v>3482</v>
      </c>
      <c r="U586" t="s">
        <v>3132</v>
      </c>
      <c r="V586" t="s">
        <v>3133</v>
      </c>
      <c r="W586" t="s">
        <v>3134</v>
      </c>
      <c r="X586" t="s">
        <v>3135</v>
      </c>
      <c r="Y586" t="s">
        <v>3136</v>
      </c>
      <c r="Z586" t="s">
        <v>4836</v>
      </c>
      <c r="AA586" t="s">
        <v>4837</v>
      </c>
    </row>
    <row r="587" spans="1:27" x14ac:dyDescent="0.3">
      <c r="A587" t="s">
        <v>4838</v>
      </c>
      <c r="B587" t="s">
        <v>4839</v>
      </c>
      <c r="C587" t="str">
        <f t="shared" si="54"/>
        <v>boAt</v>
      </c>
      <c r="D587" t="s">
        <v>3079</v>
      </c>
      <c r="E587" t="str">
        <f>IFERROR(LEFT(Table1[[#This Row],[category]],FIND("|",Table1[[#This Row],[category]])-1),Table1[[#This Row],[category]])</f>
        <v>Electronics</v>
      </c>
      <c r="F587" t="str">
        <f>IFERROR(MID(Table1[[#This Row],[category]],FIND("|",Table1[[#This Row],[category]])+1,50),"N/A")</f>
        <v>Headphones,Earbuds&amp;Accessories|Headphones|In-Ear</v>
      </c>
      <c r="G587" s="5">
        <v>1499</v>
      </c>
      <c r="H587" s="5" t="str">
        <f t="shared" si="55"/>
        <v>Mid-Range (501-2000)</v>
      </c>
      <c r="I587" s="5">
        <v>4490</v>
      </c>
      <c r="J587" s="5">
        <f>Table1[[#This Row],[actual_price]]-Table1[[#This Row],[discounted_price]]</f>
        <v>2991</v>
      </c>
      <c r="K587" s="12">
        <f t="shared" si="56"/>
        <v>0.66614699331848548</v>
      </c>
      <c r="L587" s="13">
        <v>0.67</v>
      </c>
      <c r="M587" s="1" t="str">
        <f t="shared" si="57"/>
        <v>High (50-69%)</v>
      </c>
      <c r="N587">
        <v>3.9</v>
      </c>
      <c r="O587" t="str">
        <f>IF(Table1[[#This Row],[rating]]&gt;=4.5,"Excellent",IF(Table1[[#This Row],[rating]]&gt;=4,"Good",IF(Table1[[#This Row],[rating]]&gt;=3.5,"Average","Below Average")))</f>
        <v>Average</v>
      </c>
      <c r="P587" t="str">
        <f t="shared" si="58"/>
        <v>⭐⭐⭐ Average</v>
      </c>
      <c r="Q587" s="2">
        <v>136954</v>
      </c>
      <c r="R587" s="4" t="str">
        <f>IF(Table1[[#This Row],[rating_count]]&gt;=10000,"High Volume",IF(Table1[[#This Row],[rating_count]]&gt;=1000,"Medium Volume","Low Volume"))</f>
        <v>High Volume</v>
      </c>
      <c r="S587" s="4" t="str">
        <f t="shared" si="59"/>
        <v>Yes</v>
      </c>
      <c r="T587" t="s">
        <v>4840</v>
      </c>
      <c r="U587" t="s">
        <v>4841</v>
      </c>
      <c r="V587" t="s">
        <v>4842</v>
      </c>
      <c r="W587" t="s">
        <v>4843</v>
      </c>
      <c r="X587" t="s">
        <v>4844</v>
      </c>
      <c r="Y587" t="s">
        <v>4845</v>
      </c>
      <c r="Z587" t="s">
        <v>4846</v>
      </c>
      <c r="AA587" t="s">
        <v>4847</v>
      </c>
    </row>
    <row r="588" spans="1:27" x14ac:dyDescent="0.3">
      <c r="A588" t="s">
        <v>2970</v>
      </c>
      <c r="B588" t="s">
        <v>2971</v>
      </c>
      <c r="C588" t="str">
        <f t="shared" si="54"/>
        <v>Fire-Boltt</v>
      </c>
      <c r="D588" t="s">
        <v>2961</v>
      </c>
      <c r="E588" t="str">
        <f>IFERROR(LEFT(Table1[[#This Row],[category]],FIND("|",Table1[[#This Row],[category]])-1),Table1[[#This Row],[category]])</f>
        <v>Electronics</v>
      </c>
      <c r="F588" t="str">
        <f>IFERROR(MID(Table1[[#This Row],[category]],FIND("|",Table1[[#This Row],[category]])+1,50),"N/A")</f>
        <v>WearableTechnology|SmartWatches</v>
      </c>
      <c r="G588" s="5">
        <v>1998</v>
      </c>
      <c r="H588" s="5" t="str">
        <f t="shared" si="55"/>
        <v>Mid-Range (501-2000)</v>
      </c>
      <c r="I588" s="5">
        <v>9999</v>
      </c>
      <c r="J588" s="5">
        <f>Table1[[#This Row],[actual_price]]-Table1[[#This Row],[discounted_price]]</f>
        <v>8001</v>
      </c>
      <c r="K588" s="12">
        <f t="shared" si="56"/>
        <v>0.80018001800180016</v>
      </c>
      <c r="L588" s="13">
        <v>0.8</v>
      </c>
      <c r="M588" s="1" t="str">
        <f t="shared" si="57"/>
        <v>Very High (70-100%)</v>
      </c>
      <c r="N588">
        <v>4.3</v>
      </c>
      <c r="O588" t="str">
        <f>IF(Table1[[#This Row],[rating]]&gt;=4.5,"Excellent",IF(Table1[[#This Row],[rating]]&gt;=4,"Good",IF(Table1[[#This Row],[rating]]&gt;=3.5,"Average","Below Average")))</f>
        <v>Good</v>
      </c>
      <c r="P588" t="str">
        <f t="shared" si="58"/>
        <v>⭐⭐⭐⭐ Good</v>
      </c>
      <c r="Q588" s="2">
        <v>27709</v>
      </c>
      <c r="R588" s="4" t="str">
        <f>IF(Table1[[#This Row],[rating_count]]&gt;=10000,"High Volume",IF(Table1[[#This Row],[rating_count]]&gt;=1000,"Medium Volume","Low Volume"))</f>
        <v>High Volume</v>
      </c>
      <c r="S588" s="4" t="str">
        <f t="shared" si="59"/>
        <v>Yes</v>
      </c>
      <c r="T588" t="s">
        <v>2972</v>
      </c>
      <c r="U588" t="s">
        <v>2973</v>
      </c>
      <c r="V588" t="s">
        <v>2974</v>
      </c>
      <c r="W588" t="s">
        <v>2975</v>
      </c>
      <c r="X588" t="s">
        <v>2976</v>
      </c>
      <c r="Y588" t="s">
        <v>2977</v>
      </c>
      <c r="Z588" t="s">
        <v>4848</v>
      </c>
      <c r="AA588" t="s">
        <v>4849</v>
      </c>
    </row>
    <row r="589" spans="1:27" x14ac:dyDescent="0.3">
      <c r="A589" t="s">
        <v>2980</v>
      </c>
      <c r="B589" t="s">
        <v>2981</v>
      </c>
      <c r="C589" t="str">
        <f t="shared" si="54"/>
        <v>boAt</v>
      </c>
      <c r="D589" t="s">
        <v>2961</v>
      </c>
      <c r="E589" t="str">
        <f>IFERROR(LEFT(Table1[[#This Row],[category]],FIND("|",Table1[[#This Row],[category]])-1),Table1[[#This Row],[category]])</f>
        <v>Electronics</v>
      </c>
      <c r="F589" t="str">
        <f>IFERROR(MID(Table1[[#This Row],[category]],FIND("|",Table1[[#This Row],[category]])+1,50),"N/A")</f>
        <v>WearableTechnology|SmartWatches</v>
      </c>
      <c r="G589" s="5">
        <v>1799</v>
      </c>
      <c r="H589" s="5" t="str">
        <f t="shared" si="55"/>
        <v>Mid-Range (501-2000)</v>
      </c>
      <c r="I589" s="5">
        <v>7990</v>
      </c>
      <c r="J589" s="5">
        <f>Table1[[#This Row],[actual_price]]-Table1[[#This Row],[discounted_price]]</f>
        <v>6191</v>
      </c>
      <c r="K589" s="12">
        <f t="shared" si="56"/>
        <v>0.77484355444305386</v>
      </c>
      <c r="L589" s="13">
        <v>0.77</v>
      </c>
      <c r="M589" s="1" t="str">
        <f t="shared" si="57"/>
        <v>Very High (70-100%)</v>
      </c>
      <c r="N589">
        <v>3.8</v>
      </c>
      <c r="O589" t="str">
        <f>IF(Table1[[#This Row],[rating]]&gt;=4.5,"Excellent",IF(Table1[[#This Row],[rating]]&gt;=4,"Good",IF(Table1[[#This Row],[rating]]&gt;=3.5,"Average","Below Average")))</f>
        <v>Average</v>
      </c>
      <c r="P589" t="str">
        <f t="shared" si="58"/>
        <v>⭐⭐⭐ Average</v>
      </c>
      <c r="Q589" s="2">
        <v>17833</v>
      </c>
      <c r="R589" s="4" t="str">
        <f>IF(Table1[[#This Row],[rating_count]]&gt;=10000,"High Volume",IF(Table1[[#This Row],[rating_count]]&gt;=1000,"Medium Volume","Low Volume"))</f>
        <v>High Volume</v>
      </c>
      <c r="S589" s="4" t="str">
        <f t="shared" si="59"/>
        <v>Yes</v>
      </c>
      <c r="T589" t="s">
        <v>2982</v>
      </c>
      <c r="U589" t="s">
        <v>2983</v>
      </c>
      <c r="V589" t="s">
        <v>2984</v>
      </c>
      <c r="W589" t="s">
        <v>2985</v>
      </c>
      <c r="X589" t="s">
        <v>2986</v>
      </c>
      <c r="Y589" t="s">
        <v>2987</v>
      </c>
      <c r="Z589" t="s">
        <v>4850</v>
      </c>
      <c r="AA589" t="s">
        <v>4851</v>
      </c>
    </row>
    <row r="590" spans="1:27" x14ac:dyDescent="0.3">
      <c r="A590" t="s">
        <v>4852</v>
      </c>
      <c r="B590" t="s">
        <v>4853</v>
      </c>
      <c r="C590" t="str">
        <f t="shared" si="54"/>
        <v>SanDisk</v>
      </c>
      <c r="D590" t="s">
        <v>4854</v>
      </c>
      <c r="E590" t="str">
        <f>IFERROR(LEFT(Table1[[#This Row],[category]],FIND("|",Table1[[#This Row],[category]])-1),Table1[[#This Row],[category]])</f>
        <v>Computers&amp;Accessories</v>
      </c>
      <c r="F590" t="str">
        <f>IFERROR(MID(Table1[[#This Row],[category]],FIND("|",Table1[[#This Row],[category]])+1,50),"N/A")</f>
        <v>ExternalDevices&amp;DataStorage|PenDrives</v>
      </c>
      <c r="G590" s="5">
        <v>289</v>
      </c>
      <c r="H590" s="5" t="str">
        <f t="shared" si="55"/>
        <v>Economy (201-500)</v>
      </c>
      <c r="I590" s="5">
        <v>650</v>
      </c>
      <c r="J590" s="5">
        <f>Table1[[#This Row],[actual_price]]-Table1[[#This Row],[discounted_price]]</f>
        <v>361</v>
      </c>
      <c r="K590" s="12">
        <f t="shared" si="56"/>
        <v>0.55538461538461537</v>
      </c>
      <c r="L590" s="13">
        <v>0.56000000000000005</v>
      </c>
      <c r="M590" s="1" t="str">
        <f t="shared" si="57"/>
        <v>High (50-69%)</v>
      </c>
      <c r="N590">
        <v>4.3</v>
      </c>
      <c r="O590" t="str">
        <f>IF(Table1[[#This Row],[rating]]&gt;=4.5,"Excellent",IF(Table1[[#This Row],[rating]]&gt;=4,"Good",IF(Table1[[#This Row],[rating]]&gt;=3.5,"Average","Below Average")))</f>
        <v>Good</v>
      </c>
      <c r="P590" t="str">
        <f t="shared" si="58"/>
        <v>⭐⭐⭐⭐ Good</v>
      </c>
      <c r="Q590" s="2">
        <v>253105</v>
      </c>
      <c r="R590" s="4" t="str">
        <f>IF(Table1[[#This Row],[rating_count]]&gt;=10000,"High Volume",IF(Table1[[#This Row],[rating_count]]&gt;=1000,"Medium Volume","Low Volume"))</f>
        <v>High Volume</v>
      </c>
      <c r="S590" s="4" t="str">
        <f t="shared" si="59"/>
        <v>Yes</v>
      </c>
      <c r="T590" t="s">
        <v>4855</v>
      </c>
      <c r="U590" t="s">
        <v>4856</v>
      </c>
      <c r="V590" t="s">
        <v>4857</v>
      </c>
      <c r="W590" t="s">
        <v>4858</v>
      </c>
      <c r="X590" t="s">
        <v>4859</v>
      </c>
      <c r="Y590" t="s">
        <v>4860</v>
      </c>
      <c r="Z590" t="s">
        <v>4861</v>
      </c>
      <c r="AA590" t="s">
        <v>4862</v>
      </c>
    </row>
    <row r="591" spans="1:27" x14ac:dyDescent="0.3">
      <c r="A591" t="s">
        <v>4863</v>
      </c>
      <c r="B591" t="s">
        <v>4864</v>
      </c>
      <c r="C591" t="str">
        <f t="shared" si="54"/>
        <v>Logitech</v>
      </c>
      <c r="D591" t="s">
        <v>4865</v>
      </c>
      <c r="E591" t="str">
        <f>IFERROR(LEFT(Table1[[#This Row],[category]],FIND("|",Table1[[#This Row],[category]])-1),Table1[[#This Row],[category]])</f>
        <v>Computers&amp;Accessories</v>
      </c>
      <c r="F591" t="str">
        <f>IFERROR(MID(Table1[[#This Row],[category]],FIND("|",Table1[[#This Row],[category]])+1,50),"N/A")</f>
        <v>Accessories&amp;Peripherals|Keyboards,Mice&amp;InputDevice</v>
      </c>
      <c r="G591" s="5">
        <v>599</v>
      </c>
      <c r="H591" s="5" t="str">
        <f t="shared" si="55"/>
        <v>Mid-Range (501-2000)</v>
      </c>
      <c r="I591" s="5">
        <v>895</v>
      </c>
      <c r="J591" s="5">
        <f>Table1[[#This Row],[actual_price]]-Table1[[#This Row],[discounted_price]]</f>
        <v>296</v>
      </c>
      <c r="K591" s="12">
        <f t="shared" si="56"/>
        <v>0.33072625698324021</v>
      </c>
      <c r="L591" s="13">
        <v>0.33</v>
      </c>
      <c r="M591" s="1" t="str">
        <f t="shared" si="57"/>
        <v>Moderate (25-49%)</v>
      </c>
      <c r="N591">
        <v>4.4000000000000004</v>
      </c>
      <c r="O591" t="str">
        <f>IF(Table1[[#This Row],[rating]]&gt;=4.5,"Excellent",IF(Table1[[#This Row],[rating]]&gt;=4,"Good",IF(Table1[[#This Row],[rating]]&gt;=3.5,"Average","Below Average")))</f>
        <v>Good</v>
      </c>
      <c r="P591" t="str">
        <f t="shared" si="58"/>
        <v>⭐⭐⭐⭐ Good</v>
      </c>
      <c r="Q591" s="2">
        <v>61314</v>
      </c>
      <c r="R591" s="4" t="str">
        <f>IF(Table1[[#This Row],[rating_count]]&gt;=10000,"High Volume",IF(Table1[[#This Row],[rating_count]]&gt;=1000,"Medium Volume","Low Volume"))</f>
        <v>High Volume</v>
      </c>
      <c r="S591" s="4" t="str">
        <f t="shared" si="59"/>
        <v>Yes</v>
      </c>
      <c r="T591" t="s">
        <v>4866</v>
      </c>
      <c r="U591" t="s">
        <v>4867</v>
      </c>
      <c r="V591" t="s">
        <v>4868</v>
      </c>
      <c r="W591" t="s">
        <v>4869</v>
      </c>
      <c r="X591" t="s">
        <v>4870</v>
      </c>
      <c r="Y591" t="s">
        <v>4871</v>
      </c>
      <c r="Z591" t="s">
        <v>4872</v>
      </c>
      <c r="AA591" t="s">
        <v>4873</v>
      </c>
    </row>
    <row r="592" spans="1:27" x14ac:dyDescent="0.3">
      <c r="A592" t="s">
        <v>4874</v>
      </c>
      <c r="B592" t="s">
        <v>4875</v>
      </c>
      <c r="C592" t="str">
        <f t="shared" si="54"/>
        <v>Storio</v>
      </c>
      <c r="D592" t="s">
        <v>4876</v>
      </c>
      <c r="E592" t="str">
        <f>IFERROR(LEFT(Table1[[#This Row],[category]],FIND("|",Table1[[#This Row],[category]])-1),Table1[[#This Row],[category]])</f>
        <v>Computers&amp;Accessories</v>
      </c>
      <c r="F592" t="str">
        <f>IFERROR(MID(Table1[[#This Row],[category]],FIND("|",Table1[[#This Row],[category]])+1,50),"N/A")</f>
        <v>Accessories&amp;Peripherals|Keyboards,Mice&amp;InputDevice</v>
      </c>
      <c r="G592" s="5">
        <v>217</v>
      </c>
      <c r="H592" s="5" t="str">
        <f t="shared" si="55"/>
        <v>Economy (201-500)</v>
      </c>
      <c r="I592" s="5">
        <v>237</v>
      </c>
      <c r="J592" s="5">
        <f>Table1[[#This Row],[actual_price]]-Table1[[#This Row],[discounted_price]]</f>
        <v>20</v>
      </c>
      <c r="K592" s="12">
        <f t="shared" si="56"/>
        <v>8.4388185654008435E-2</v>
      </c>
      <c r="L592" s="13">
        <v>0.08</v>
      </c>
      <c r="M592" s="1" t="str">
        <f t="shared" si="57"/>
        <v>Minimal (0-24%)</v>
      </c>
      <c r="N592">
        <v>3.8</v>
      </c>
      <c r="O592" t="str">
        <f>IF(Table1[[#This Row],[rating]]&gt;=4.5,"Excellent",IF(Table1[[#This Row],[rating]]&gt;=4,"Good",IF(Table1[[#This Row],[rating]]&gt;=3.5,"Average","Below Average")))</f>
        <v>Average</v>
      </c>
      <c r="P592" t="str">
        <f t="shared" si="58"/>
        <v>⭐⭐⭐ Average</v>
      </c>
      <c r="Q592" s="2">
        <v>7354</v>
      </c>
      <c r="R592" s="4" t="str">
        <f>IF(Table1[[#This Row],[rating_count]]&gt;=10000,"High Volume",IF(Table1[[#This Row],[rating_count]]&gt;=1000,"Medium Volume","Low Volume"))</f>
        <v>Medium Volume</v>
      </c>
      <c r="S592" s="4" t="str">
        <f t="shared" si="59"/>
        <v>Yes</v>
      </c>
      <c r="T592" t="s">
        <v>4877</v>
      </c>
      <c r="U592" t="s">
        <v>4878</v>
      </c>
      <c r="V592" t="s">
        <v>4879</v>
      </c>
      <c r="W592" t="s">
        <v>4880</v>
      </c>
      <c r="X592" t="s">
        <v>4881</v>
      </c>
      <c r="Y592" t="s">
        <v>4882</v>
      </c>
      <c r="Z592" t="s">
        <v>4883</v>
      </c>
      <c r="AA592" t="s">
        <v>4884</v>
      </c>
    </row>
    <row r="593" spans="1:27" x14ac:dyDescent="0.3">
      <c r="A593" t="s">
        <v>4885</v>
      </c>
      <c r="B593" t="s">
        <v>4886</v>
      </c>
      <c r="C593" t="str">
        <f t="shared" si="54"/>
        <v>boAt</v>
      </c>
      <c r="D593" t="s">
        <v>3079</v>
      </c>
      <c r="E593" t="str">
        <f>IFERROR(LEFT(Table1[[#This Row],[category]],FIND("|",Table1[[#This Row],[category]])-1),Table1[[#This Row],[category]])</f>
        <v>Electronics</v>
      </c>
      <c r="F593" t="str">
        <f>IFERROR(MID(Table1[[#This Row],[category]],FIND("|",Table1[[#This Row],[category]])+1,50),"N/A")</f>
        <v>Headphones,Earbuds&amp;Accessories|Headphones|In-Ear</v>
      </c>
      <c r="G593" s="5">
        <v>1299</v>
      </c>
      <c r="H593" s="5" t="str">
        <f t="shared" si="55"/>
        <v>Mid-Range (501-2000)</v>
      </c>
      <c r="I593" s="5">
        <v>2990</v>
      </c>
      <c r="J593" s="5">
        <f>Table1[[#This Row],[actual_price]]-Table1[[#This Row],[discounted_price]]</f>
        <v>1691</v>
      </c>
      <c r="K593" s="12">
        <f t="shared" si="56"/>
        <v>0.56555183946488297</v>
      </c>
      <c r="L593" s="13">
        <v>0.56999999999999995</v>
      </c>
      <c r="M593" s="1" t="str">
        <f t="shared" si="57"/>
        <v>High (50-69%)</v>
      </c>
      <c r="N593">
        <v>3.8</v>
      </c>
      <c r="O593" t="str">
        <f>IF(Table1[[#This Row],[rating]]&gt;=4.5,"Excellent",IF(Table1[[#This Row],[rating]]&gt;=4,"Good",IF(Table1[[#This Row],[rating]]&gt;=3.5,"Average","Below Average")))</f>
        <v>Average</v>
      </c>
      <c r="P593" t="str">
        <f t="shared" si="58"/>
        <v>⭐⭐⭐ Average</v>
      </c>
      <c r="Q593" s="2">
        <v>180998</v>
      </c>
      <c r="R593" s="4" t="str">
        <f>IF(Table1[[#This Row],[rating_count]]&gt;=10000,"High Volume",IF(Table1[[#This Row],[rating_count]]&gt;=1000,"Medium Volume","Low Volume"))</f>
        <v>High Volume</v>
      </c>
      <c r="S593" s="4" t="str">
        <f t="shared" si="59"/>
        <v>Yes</v>
      </c>
      <c r="T593" t="s">
        <v>4887</v>
      </c>
      <c r="U593" t="s">
        <v>4888</v>
      </c>
      <c r="V593" t="s">
        <v>4889</v>
      </c>
      <c r="W593" t="s">
        <v>4890</v>
      </c>
      <c r="X593" t="s">
        <v>4891</v>
      </c>
      <c r="Y593" t="s">
        <v>4892</v>
      </c>
      <c r="Z593" t="s">
        <v>4893</v>
      </c>
      <c r="AA593" t="s">
        <v>4894</v>
      </c>
    </row>
    <row r="594" spans="1:27" x14ac:dyDescent="0.3">
      <c r="A594" t="s">
        <v>4895</v>
      </c>
      <c r="B594" t="s">
        <v>4896</v>
      </c>
      <c r="C594" t="str">
        <f t="shared" si="54"/>
        <v>SKE</v>
      </c>
      <c r="D594" t="s">
        <v>4897</v>
      </c>
      <c r="E594" t="str">
        <f>IFERROR(LEFT(Table1[[#This Row],[category]],FIND("|",Table1[[#This Row],[category]])-1),Table1[[#This Row],[category]])</f>
        <v>Computers&amp;Accessories</v>
      </c>
      <c r="F594" t="str">
        <f>IFERROR(MID(Table1[[#This Row],[category]],FIND("|",Table1[[#This Row],[category]])+1,50),"N/A")</f>
        <v>Accessories&amp;Peripherals|LaptopAccessories|Lapdesks</v>
      </c>
      <c r="G594" s="5">
        <v>263</v>
      </c>
      <c r="H594" s="5" t="str">
        <f t="shared" si="55"/>
        <v>Economy (201-500)</v>
      </c>
      <c r="I594" s="5">
        <v>699</v>
      </c>
      <c r="J594" s="5">
        <f>Table1[[#This Row],[actual_price]]-Table1[[#This Row],[discounted_price]]</f>
        <v>436</v>
      </c>
      <c r="K594" s="12">
        <f t="shared" si="56"/>
        <v>0.62374821173104433</v>
      </c>
      <c r="L594" s="13">
        <v>0.62</v>
      </c>
      <c r="M594" s="1" t="str">
        <f t="shared" si="57"/>
        <v>High (50-69%)</v>
      </c>
      <c r="N594">
        <v>3.5</v>
      </c>
      <c r="O594" t="str">
        <f>IF(Table1[[#This Row],[rating]]&gt;=4.5,"Excellent",IF(Table1[[#This Row],[rating]]&gt;=4,"Good",IF(Table1[[#This Row],[rating]]&gt;=3.5,"Average","Below Average")))</f>
        <v>Average</v>
      </c>
      <c r="P594" t="str">
        <f t="shared" si="58"/>
        <v>⭐⭐ Below Avg</v>
      </c>
      <c r="Q594">
        <v>690</v>
      </c>
      <c r="R594" s="4" t="str">
        <f>IF(Table1[[#This Row],[rating_count]]&gt;=10000,"High Volume",IF(Table1[[#This Row],[rating_count]]&gt;=1000,"Medium Volume","Low Volume"))</f>
        <v>Low Volume</v>
      </c>
      <c r="S594" s="4" t="str">
        <f t="shared" si="59"/>
        <v>Yes</v>
      </c>
      <c r="T594" t="s">
        <v>4898</v>
      </c>
      <c r="U594" t="s">
        <v>4899</v>
      </c>
      <c r="V594" t="s">
        <v>4900</v>
      </c>
      <c r="W594" t="s">
        <v>4901</v>
      </c>
      <c r="X594" t="s">
        <v>4902</v>
      </c>
      <c r="Y594" t="s">
        <v>4903</v>
      </c>
      <c r="Z594" t="s">
        <v>4904</v>
      </c>
      <c r="AA594" t="s">
        <v>4905</v>
      </c>
    </row>
    <row r="595" spans="1:27" x14ac:dyDescent="0.3">
      <c r="A595" t="s">
        <v>3035</v>
      </c>
      <c r="B595" t="s">
        <v>3036</v>
      </c>
      <c r="C595" t="str">
        <f t="shared" si="54"/>
        <v>SanDisk</v>
      </c>
      <c r="D595" t="s">
        <v>3037</v>
      </c>
      <c r="E595" t="str">
        <f>IFERROR(LEFT(Table1[[#This Row],[category]],FIND("|",Table1[[#This Row],[category]])-1),Table1[[#This Row],[category]])</f>
        <v>Electronics</v>
      </c>
      <c r="F595" t="str">
        <f>IFERROR(MID(Table1[[#This Row],[category]],FIND("|",Table1[[#This Row],[category]])+1,50),"N/A")</f>
        <v>Accessories|MemoryCards|MicroSD</v>
      </c>
      <c r="G595" s="5">
        <v>569</v>
      </c>
      <c r="H595" s="5" t="str">
        <f t="shared" si="55"/>
        <v>Mid-Range (501-2000)</v>
      </c>
      <c r="I595" s="5">
        <v>1000</v>
      </c>
      <c r="J595" s="5">
        <f>Table1[[#This Row],[actual_price]]-Table1[[#This Row],[discounted_price]]</f>
        <v>431</v>
      </c>
      <c r="K595" s="12">
        <f t="shared" si="56"/>
        <v>0.43099999999999999</v>
      </c>
      <c r="L595" s="13">
        <v>0.43</v>
      </c>
      <c r="M595" s="1" t="str">
        <f t="shared" si="57"/>
        <v>Moderate (25-49%)</v>
      </c>
      <c r="N595">
        <v>4.4000000000000004</v>
      </c>
      <c r="O595" t="str">
        <f>IF(Table1[[#This Row],[rating]]&gt;=4.5,"Excellent",IF(Table1[[#This Row],[rating]]&gt;=4,"Good",IF(Table1[[#This Row],[rating]]&gt;=3.5,"Average","Below Average")))</f>
        <v>Good</v>
      </c>
      <c r="P595" t="str">
        <f t="shared" si="58"/>
        <v>⭐⭐⭐⭐ Good</v>
      </c>
      <c r="Q595" s="2">
        <v>67262</v>
      </c>
      <c r="R595" s="4" t="str">
        <f>IF(Table1[[#This Row],[rating_count]]&gt;=10000,"High Volume",IF(Table1[[#This Row],[rating_count]]&gt;=1000,"Medium Volume","Low Volume"))</f>
        <v>High Volume</v>
      </c>
      <c r="S595" s="4" t="str">
        <f t="shared" si="59"/>
        <v>Yes</v>
      </c>
      <c r="T595" t="s">
        <v>3038</v>
      </c>
      <c r="U595" t="s">
        <v>3039</v>
      </c>
      <c r="V595" t="s">
        <v>3040</v>
      </c>
      <c r="W595" t="s">
        <v>3041</v>
      </c>
      <c r="X595" t="s">
        <v>3042</v>
      </c>
      <c r="Y595" t="s">
        <v>3043</v>
      </c>
      <c r="Z595" t="s">
        <v>4906</v>
      </c>
      <c r="AA595" t="s">
        <v>4907</v>
      </c>
    </row>
    <row r="596" spans="1:27" x14ac:dyDescent="0.3">
      <c r="A596" t="s">
        <v>3046</v>
      </c>
      <c r="B596" t="s">
        <v>3047</v>
      </c>
      <c r="C596" t="str">
        <f t="shared" si="54"/>
        <v>Noise</v>
      </c>
      <c r="D596" t="s">
        <v>2961</v>
      </c>
      <c r="E596" t="str">
        <f>IFERROR(LEFT(Table1[[#This Row],[category]],FIND("|",Table1[[#This Row],[category]])-1),Table1[[#This Row],[category]])</f>
        <v>Electronics</v>
      </c>
      <c r="F596" t="str">
        <f>IFERROR(MID(Table1[[#This Row],[category]],FIND("|",Table1[[#This Row],[category]])+1,50),"N/A")</f>
        <v>WearableTechnology|SmartWatches</v>
      </c>
      <c r="G596" s="5">
        <v>1999</v>
      </c>
      <c r="H596" s="5" t="str">
        <f t="shared" si="55"/>
        <v>Mid-Range (501-2000)</v>
      </c>
      <c r="I596" s="5">
        <v>4999</v>
      </c>
      <c r="J596" s="5">
        <f>Table1[[#This Row],[actual_price]]-Table1[[#This Row],[discounted_price]]</f>
        <v>3000</v>
      </c>
      <c r="K596" s="12">
        <f t="shared" si="56"/>
        <v>0.60012002400480091</v>
      </c>
      <c r="L596" s="13">
        <v>0.6</v>
      </c>
      <c r="M596" s="1" t="str">
        <f t="shared" si="57"/>
        <v>High (50-69%)</v>
      </c>
      <c r="N596">
        <v>4.0999999999999996</v>
      </c>
      <c r="O596" t="str">
        <f>IF(Table1[[#This Row],[rating]]&gt;=4.5,"Excellent",IF(Table1[[#This Row],[rating]]&gt;=4,"Good",IF(Table1[[#This Row],[rating]]&gt;=3.5,"Average","Below Average")))</f>
        <v>Good</v>
      </c>
      <c r="P596" t="str">
        <f t="shared" si="58"/>
        <v>⭐⭐⭐⭐ Good</v>
      </c>
      <c r="Q596" s="2">
        <v>10689</v>
      </c>
      <c r="R596" s="4" t="str">
        <f>IF(Table1[[#This Row],[rating_count]]&gt;=10000,"High Volume",IF(Table1[[#This Row],[rating_count]]&gt;=1000,"Medium Volume","Low Volume"))</f>
        <v>High Volume</v>
      </c>
      <c r="S596" s="4" t="str">
        <f t="shared" si="59"/>
        <v>Yes</v>
      </c>
      <c r="T596" t="s">
        <v>3048</v>
      </c>
      <c r="U596" t="s">
        <v>3049</v>
      </c>
      <c r="V596" t="s">
        <v>3050</v>
      </c>
      <c r="W596" t="s">
        <v>3051</v>
      </c>
      <c r="X596" t="s">
        <v>3052</v>
      </c>
      <c r="Y596" t="s">
        <v>3053</v>
      </c>
      <c r="Z596" t="s">
        <v>4908</v>
      </c>
      <c r="AA596" t="s">
        <v>4909</v>
      </c>
    </row>
    <row r="597" spans="1:27" x14ac:dyDescent="0.3">
      <c r="A597" t="s">
        <v>4910</v>
      </c>
      <c r="B597" t="s">
        <v>4911</v>
      </c>
      <c r="C597" t="str">
        <f t="shared" si="54"/>
        <v>boAt</v>
      </c>
      <c r="D597" t="s">
        <v>3079</v>
      </c>
      <c r="E597" t="str">
        <f>IFERROR(LEFT(Table1[[#This Row],[category]],FIND("|",Table1[[#This Row],[category]])-1),Table1[[#This Row],[category]])</f>
        <v>Electronics</v>
      </c>
      <c r="F597" t="str">
        <f>IFERROR(MID(Table1[[#This Row],[category]],FIND("|",Table1[[#This Row],[category]])+1,50),"N/A")</f>
        <v>Headphones,Earbuds&amp;Accessories|Headphones|In-Ear</v>
      </c>
      <c r="G597" s="5">
        <v>1399</v>
      </c>
      <c r="H597" s="5" t="str">
        <f t="shared" si="55"/>
        <v>Mid-Range (501-2000)</v>
      </c>
      <c r="I597" s="5">
        <v>3990</v>
      </c>
      <c r="J597" s="5">
        <f>Table1[[#This Row],[actual_price]]-Table1[[#This Row],[discounted_price]]</f>
        <v>2591</v>
      </c>
      <c r="K597" s="12">
        <f t="shared" si="56"/>
        <v>0.64937343358395994</v>
      </c>
      <c r="L597" s="13">
        <v>0.65</v>
      </c>
      <c r="M597" s="1" t="str">
        <f t="shared" si="57"/>
        <v>High (50-69%)</v>
      </c>
      <c r="N597">
        <v>4.0999999999999996</v>
      </c>
      <c r="O597" t="str">
        <f>IF(Table1[[#This Row],[rating]]&gt;=4.5,"Excellent",IF(Table1[[#This Row],[rating]]&gt;=4,"Good",IF(Table1[[#This Row],[rating]]&gt;=3.5,"Average","Below Average")))</f>
        <v>Good</v>
      </c>
      <c r="P597" t="str">
        <f t="shared" si="58"/>
        <v>⭐⭐⭐⭐ Good</v>
      </c>
      <c r="Q597" s="2">
        <v>141841</v>
      </c>
      <c r="R597" s="4" t="str">
        <f>IF(Table1[[#This Row],[rating_count]]&gt;=10000,"High Volume",IF(Table1[[#This Row],[rating_count]]&gt;=1000,"Medium Volume","Low Volume"))</f>
        <v>High Volume</v>
      </c>
      <c r="S597" s="4" t="str">
        <f t="shared" si="59"/>
        <v>Yes</v>
      </c>
      <c r="T597" t="s">
        <v>4912</v>
      </c>
      <c r="U597" t="s">
        <v>4913</v>
      </c>
      <c r="V597" t="s">
        <v>4914</v>
      </c>
      <c r="W597" t="s">
        <v>4915</v>
      </c>
      <c r="X597" t="s">
        <v>4916</v>
      </c>
      <c r="Y597" t="s">
        <v>4917</v>
      </c>
      <c r="Z597" t="s">
        <v>4918</v>
      </c>
      <c r="AA597" t="s">
        <v>4919</v>
      </c>
    </row>
    <row r="598" spans="1:27" x14ac:dyDescent="0.3">
      <c r="A598" t="s">
        <v>4920</v>
      </c>
      <c r="B598" t="s">
        <v>4921</v>
      </c>
      <c r="C598" t="str">
        <f t="shared" si="54"/>
        <v>STRIFF</v>
      </c>
      <c r="D598" t="s">
        <v>4922</v>
      </c>
      <c r="E598" t="str">
        <f>IFERROR(LEFT(Table1[[#This Row],[category]],FIND("|",Table1[[#This Row],[category]])-1),Table1[[#This Row],[category]])</f>
        <v>Computers&amp;Accessories</v>
      </c>
      <c r="F598" t="str">
        <f>IFERROR(MID(Table1[[#This Row],[category]],FIND("|",Table1[[#This Row],[category]])+1,50),"N/A")</f>
        <v>Accessories&amp;Peripherals|LaptopAccessories|Notebook</v>
      </c>
      <c r="G598" s="5">
        <v>349</v>
      </c>
      <c r="H598" s="5" t="str">
        <f t="shared" si="55"/>
        <v>Economy (201-500)</v>
      </c>
      <c r="I598" s="5">
        <v>1499</v>
      </c>
      <c r="J598" s="5">
        <f>Table1[[#This Row],[actual_price]]-Table1[[#This Row],[discounted_price]]</f>
        <v>1150</v>
      </c>
      <c r="K598" s="12">
        <f t="shared" si="56"/>
        <v>0.76717811874583053</v>
      </c>
      <c r="L598" s="13">
        <v>0.77</v>
      </c>
      <c r="M598" s="1" t="str">
        <f t="shared" si="57"/>
        <v>Very High (70-100%)</v>
      </c>
      <c r="N598">
        <v>4.3</v>
      </c>
      <c r="O598" t="str">
        <f>IF(Table1[[#This Row],[rating]]&gt;=4.5,"Excellent",IF(Table1[[#This Row],[rating]]&gt;=4,"Good",IF(Table1[[#This Row],[rating]]&gt;=3.5,"Average","Below Average")))</f>
        <v>Good</v>
      </c>
      <c r="P598" t="str">
        <f t="shared" si="58"/>
        <v>⭐⭐⭐⭐ Good</v>
      </c>
      <c r="Q598" s="2">
        <v>24791</v>
      </c>
      <c r="R598" s="4" t="str">
        <f>IF(Table1[[#This Row],[rating_count]]&gt;=10000,"High Volume",IF(Table1[[#This Row],[rating_count]]&gt;=1000,"Medium Volume","Low Volume"))</f>
        <v>High Volume</v>
      </c>
      <c r="S598" s="4" t="str">
        <f t="shared" si="59"/>
        <v>Yes</v>
      </c>
      <c r="T598" t="s">
        <v>4923</v>
      </c>
      <c r="U598" t="s">
        <v>4924</v>
      </c>
      <c r="V598" t="s">
        <v>4925</v>
      </c>
      <c r="W598" t="s">
        <v>4926</v>
      </c>
      <c r="X598" t="s">
        <v>4927</v>
      </c>
      <c r="Y598" t="s">
        <v>4928</v>
      </c>
      <c r="Z598" t="s">
        <v>4929</v>
      </c>
      <c r="AA598" t="s">
        <v>4930</v>
      </c>
    </row>
    <row r="599" spans="1:27" x14ac:dyDescent="0.3">
      <c r="A599" t="s">
        <v>4931</v>
      </c>
      <c r="B599" t="s">
        <v>4932</v>
      </c>
      <c r="C599" t="str">
        <f t="shared" si="54"/>
        <v>ZEBRONICS</v>
      </c>
      <c r="D599" t="s">
        <v>3079</v>
      </c>
      <c r="E599" t="str">
        <f>IFERROR(LEFT(Table1[[#This Row],[category]],FIND("|",Table1[[#This Row],[category]])-1),Table1[[#This Row],[category]])</f>
        <v>Electronics</v>
      </c>
      <c r="F599" t="str">
        <f>IFERROR(MID(Table1[[#This Row],[category]],FIND("|",Table1[[#This Row],[category]])+1,50),"N/A")</f>
        <v>Headphones,Earbuds&amp;Accessories|Headphones|In-Ear</v>
      </c>
      <c r="G599" s="5">
        <v>149</v>
      </c>
      <c r="H599" s="5" t="str">
        <f t="shared" si="55"/>
        <v>Budget (≤200)</v>
      </c>
      <c r="I599" s="5">
        <v>399</v>
      </c>
      <c r="J599" s="5">
        <f>Table1[[#This Row],[actual_price]]-Table1[[#This Row],[discounted_price]]</f>
        <v>250</v>
      </c>
      <c r="K599" s="12">
        <f t="shared" si="56"/>
        <v>0.62656641604010022</v>
      </c>
      <c r="L599" s="13">
        <v>0.63</v>
      </c>
      <c r="M599" s="1" t="str">
        <f t="shared" si="57"/>
        <v>High (50-69%)</v>
      </c>
      <c r="N599">
        <v>3.5</v>
      </c>
      <c r="O599" t="str">
        <f>IF(Table1[[#This Row],[rating]]&gt;=4.5,"Excellent",IF(Table1[[#This Row],[rating]]&gt;=4,"Good",IF(Table1[[#This Row],[rating]]&gt;=3.5,"Average","Below Average")))</f>
        <v>Average</v>
      </c>
      <c r="P599" t="str">
        <f t="shared" si="58"/>
        <v>⭐⭐ Below Avg</v>
      </c>
      <c r="Q599" s="2">
        <v>21764</v>
      </c>
      <c r="R599" s="4" t="str">
        <f>IF(Table1[[#This Row],[rating_count]]&gt;=10000,"High Volume",IF(Table1[[#This Row],[rating_count]]&gt;=1000,"Medium Volume","Low Volume"))</f>
        <v>High Volume</v>
      </c>
      <c r="S599" s="4" t="str">
        <f t="shared" si="59"/>
        <v>Yes</v>
      </c>
      <c r="T599" t="s">
        <v>4933</v>
      </c>
      <c r="U599" t="s">
        <v>4934</v>
      </c>
      <c r="V599" t="s">
        <v>4935</v>
      </c>
      <c r="W599" t="s">
        <v>4936</v>
      </c>
      <c r="X599" t="s">
        <v>4937</v>
      </c>
      <c r="Y599" t="s">
        <v>4938</v>
      </c>
      <c r="Z599" t="s">
        <v>4939</v>
      </c>
      <c r="AA599" t="s">
        <v>4940</v>
      </c>
    </row>
    <row r="600" spans="1:27" x14ac:dyDescent="0.3">
      <c r="A600" t="s">
        <v>3077</v>
      </c>
      <c r="B600" t="s">
        <v>3078</v>
      </c>
      <c r="C600" t="str">
        <f t="shared" si="54"/>
        <v>JBL</v>
      </c>
      <c r="D600" t="s">
        <v>3079</v>
      </c>
      <c r="E600" t="str">
        <f>IFERROR(LEFT(Table1[[#This Row],[category]],FIND("|",Table1[[#This Row],[category]])-1),Table1[[#This Row],[category]])</f>
        <v>Electronics</v>
      </c>
      <c r="F600" t="str">
        <f>IFERROR(MID(Table1[[#This Row],[category]],FIND("|",Table1[[#This Row],[category]])+1,50),"N/A")</f>
        <v>Headphones,Earbuds&amp;Accessories|Headphones|In-Ear</v>
      </c>
      <c r="G600" s="5">
        <v>599</v>
      </c>
      <c r="H600" s="5" t="str">
        <f t="shared" si="55"/>
        <v>Mid-Range (501-2000)</v>
      </c>
      <c r="I600" s="5">
        <v>999</v>
      </c>
      <c r="J600" s="5">
        <f>Table1[[#This Row],[actual_price]]-Table1[[#This Row],[discounted_price]]</f>
        <v>400</v>
      </c>
      <c r="K600" s="12">
        <f t="shared" si="56"/>
        <v>0.40040040040040042</v>
      </c>
      <c r="L600" s="13">
        <v>0.4</v>
      </c>
      <c r="M600" s="1" t="str">
        <f t="shared" si="57"/>
        <v>Moderate (25-49%)</v>
      </c>
      <c r="N600">
        <v>4.0999999999999996</v>
      </c>
      <c r="O600" t="str">
        <f>IF(Table1[[#This Row],[rating]]&gt;=4.5,"Excellent",IF(Table1[[#This Row],[rating]]&gt;=4,"Good",IF(Table1[[#This Row],[rating]]&gt;=3.5,"Average","Below Average")))</f>
        <v>Good</v>
      </c>
      <c r="P600" t="str">
        <f t="shared" si="58"/>
        <v>⭐⭐⭐⭐ Good</v>
      </c>
      <c r="Q600" s="2">
        <v>192587</v>
      </c>
      <c r="R600" s="4" t="str">
        <f>IF(Table1[[#This Row],[rating_count]]&gt;=10000,"High Volume",IF(Table1[[#This Row],[rating_count]]&gt;=1000,"Medium Volume","Low Volume"))</f>
        <v>High Volume</v>
      </c>
      <c r="S600" s="4" t="str">
        <f t="shared" si="59"/>
        <v>Yes</v>
      </c>
      <c r="T600" t="s">
        <v>3080</v>
      </c>
      <c r="U600" t="s">
        <v>3081</v>
      </c>
      <c r="V600" t="s">
        <v>3082</v>
      </c>
      <c r="W600" t="s">
        <v>3083</v>
      </c>
      <c r="X600" t="s">
        <v>3084</v>
      </c>
      <c r="Y600" t="s">
        <v>3085</v>
      </c>
      <c r="Z600" t="s">
        <v>4941</v>
      </c>
      <c r="AA600" t="s">
        <v>4942</v>
      </c>
    </row>
    <row r="601" spans="1:27" x14ac:dyDescent="0.3">
      <c r="A601" t="s">
        <v>4943</v>
      </c>
      <c r="B601" t="s">
        <v>4944</v>
      </c>
      <c r="C601" t="str">
        <f t="shared" si="54"/>
        <v>boAt</v>
      </c>
      <c r="D601" t="s">
        <v>4443</v>
      </c>
      <c r="E601" t="str">
        <f>IFERROR(LEFT(Table1[[#This Row],[category]],FIND("|",Table1[[#This Row],[category]])-1),Table1[[#This Row],[category]])</f>
        <v>Electronics</v>
      </c>
      <c r="F601" t="str">
        <f>IFERROR(MID(Table1[[#This Row],[category]],FIND("|",Table1[[#This Row],[category]])+1,50),"N/A")</f>
        <v>Headphones,Earbuds&amp;Accessories|Headphones|On-Ear</v>
      </c>
      <c r="G601" s="5">
        <v>1220</v>
      </c>
      <c r="H601" s="5" t="str">
        <f t="shared" si="55"/>
        <v>Mid-Range (501-2000)</v>
      </c>
      <c r="I601" s="5">
        <v>3990</v>
      </c>
      <c r="J601" s="5">
        <f>Table1[[#This Row],[actual_price]]-Table1[[#This Row],[discounted_price]]</f>
        <v>2770</v>
      </c>
      <c r="K601" s="12">
        <f t="shared" si="56"/>
        <v>0.69423558897243109</v>
      </c>
      <c r="L601" s="13">
        <v>0.69</v>
      </c>
      <c r="M601" s="1" t="str">
        <f t="shared" si="57"/>
        <v>High (50-69%)</v>
      </c>
      <c r="N601">
        <v>4.0999999999999996</v>
      </c>
      <c r="O601" t="str">
        <f>IF(Table1[[#This Row],[rating]]&gt;=4.5,"Excellent",IF(Table1[[#This Row],[rating]]&gt;=4,"Good",IF(Table1[[#This Row],[rating]]&gt;=3.5,"Average","Below Average")))</f>
        <v>Good</v>
      </c>
      <c r="P601" t="str">
        <f t="shared" si="58"/>
        <v>⭐⭐⭐⭐ Good</v>
      </c>
      <c r="Q601" s="2">
        <v>107151</v>
      </c>
      <c r="R601" s="4" t="str">
        <f>IF(Table1[[#This Row],[rating_count]]&gt;=10000,"High Volume",IF(Table1[[#This Row],[rating_count]]&gt;=1000,"Medium Volume","Low Volume"))</f>
        <v>High Volume</v>
      </c>
      <c r="S601" s="4" t="str">
        <f t="shared" si="59"/>
        <v>Yes</v>
      </c>
      <c r="T601" t="s">
        <v>4945</v>
      </c>
      <c r="U601" t="s">
        <v>4946</v>
      </c>
      <c r="V601" t="s">
        <v>4947</v>
      </c>
      <c r="W601" t="s">
        <v>4948</v>
      </c>
      <c r="X601" t="s">
        <v>4949</v>
      </c>
      <c r="Y601" t="s">
        <v>4950</v>
      </c>
      <c r="Z601" t="s">
        <v>4951</v>
      </c>
      <c r="AA601" t="s">
        <v>4952</v>
      </c>
    </row>
    <row r="602" spans="1:27" x14ac:dyDescent="0.3">
      <c r="A602" t="s">
        <v>3067</v>
      </c>
      <c r="B602" t="s">
        <v>3068</v>
      </c>
      <c r="C602" t="str">
        <f t="shared" si="54"/>
        <v>boAt</v>
      </c>
      <c r="D602" t="s">
        <v>2961</v>
      </c>
      <c r="E602" t="str">
        <f>IFERROR(LEFT(Table1[[#This Row],[category]],FIND("|",Table1[[#This Row],[category]])-1),Table1[[#This Row],[category]])</f>
        <v>Electronics</v>
      </c>
      <c r="F602" t="str">
        <f>IFERROR(MID(Table1[[#This Row],[category]],FIND("|",Table1[[#This Row],[category]])+1,50),"N/A")</f>
        <v>WearableTechnology|SmartWatches</v>
      </c>
      <c r="G602" s="5">
        <v>1499</v>
      </c>
      <c r="H602" s="5" t="str">
        <f t="shared" si="55"/>
        <v>Mid-Range (501-2000)</v>
      </c>
      <c r="I602" s="5">
        <v>6990</v>
      </c>
      <c r="J602" s="5">
        <f>Table1[[#This Row],[actual_price]]-Table1[[#This Row],[discounted_price]]</f>
        <v>5491</v>
      </c>
      <c r="K602" s="12">
        <f t="shared" si="56"/>
        <v>0.78555078683834045</v>
      </c>
      <c r="L602" s="13">
        <v>0.79</v>
      </c>
      <c r="M602" s="1" t="str">
        <f t="shared" si="57"/>
        <v>Very High (70-100%)</v>
      </c>
      <c r="N602">
        <v>3.9</v>
      </c>
      <c r="O602" t="str">
        <f>IF(Table1[[#This Row],[rating]]&gt;=4.5,"Excellent",IF(Table1[[#This Row],[rating]]&gt;=4,"Good",IF(Table1[[#This Row],[rating]]&gt;=3.5,"Average","Below Average")))</f>
        <v>Average</v>
      </c>
      <c r="P602" t="str">
        <f t="shared" si="58"/>
        <v>⭐⭐⭐ Average</v>
      </c>
      <c r="Q602" s="2">
        <v>21797</v>
      </c>
      <c r="R602" s="4" t="str">
        <f>IF(Table1[[#This Row],[rating_count]]&gt;=10000,"High Volume",IF(Table1[[#This Row],[rating_count]]&gt;=1000,"Medium Volume","Low Volume"))</f>
        <v>High Volume</v>
      </c>
      <c r="S602" s="4" t="str">
        <f t="shared" si="59"/>
        <v>Yes</v>
      </c>
      <c r="T602" t="s">
        <v>3069</v>
      </c>
      <c r="U602" t="s">
        <v>4953</v>
      </c>
      <c r="V602" t="s">
        <v>4954</v>
      </c>
      <c r="W602" t="s">
        <v>4955</v>
      </c>
      <c r="X602" t="s">
        <v>4956</v>
      </c>
      <c r="Y602" t="s">
        <v>4957</v>
      </c>
      <c r="Z602" t="s">
        <v>4958</v>
      </c>
      <c r="AA602" t="s">
        <v>4959</v>
      </c>
    </row>
    <row r="603" spans="1:27" x14ac:dyDescent="0.3">
      <c r="A603" t="s">
        <v>4960</v>
      </c>
      <c r="B603" t="s">
        <v>4961</v>
      </c>
      <c r="C603" t="str">
        <f t="shared" si="54"/>
        <v>JBL</v>
      </c>
      <c r="D603" t="s">
        <v>3079</v>
      </c>
      <c r="E603" t="str">
        <f>IFERROR(LEFT(Table1[[#This Row],[category]],FIND("|",Table1[[#This Row],[category]])-1),Table1[[#This Row],[category]])</f>
        <v>Electronics</v>
      </c>
      <c r="F603" t="str">
        <f>IFERROR(MID(Table1[[#This Row],[category]],FIND("|",Table1[[#This Row],[category]])+1,50),"N/A")</f>
        <v>Headphones,Earbuds&amp;Accessories|Headphones|In-Ear</v>
      </c>
      <c r="G603" s="5">
        <v>499</v>
      </c>
      <c r="H603" s="5" t="str">
        <f t="shared" si="55"/>
        <v>Economy (201-500)</v>
      </c>
      <c r="I603" s="5">
        <v>999</v>
      </c>
      <c r="J603" s="5">
        <f>Table1[[#This Row],[actual_price]]-Table1[[#This Row],[discounted_price]]</f>
        <v>500</v>
      </c>
      <c r="K603" s="12">
        <f t="shared" si="56"/>
        <v>0.50050050050050054</v>
      </c>
      <c r="L603" s="13">
        <v>0.5</v>
      </c>
      <c r="M603" s="1" t="str">
        <f t="shared" si="57"/>
        <v>High (50-69%)</v>
      </c>
      <c r="N603">
        <v>3.9</v>
      </c>
      <c r="O603" t="str">
        <f>IF(Table1[[#This Row],[rating]]&gt;=4.5,"Excellent",IF(Table1[[#This Row],[rating]]&gt;=4,"Good",IF(Table1[[#This Row],[rating]]&gt;=3.5,"Average","Below Average")))</f>
        <v>Average</v>
      </c>
      <c r="P603" t="str">
        <f t="shared" si="58"/>
        <v>⭐⭐⭐ Average</v>
      </c>
      <c r="Q603" s="2">
        <v>92995</v>
      </c>
      <c r="R603" s="4" t="str">
        <f>IF(Table1[[#This Row],[rating_count]]&gt;=10000,"High Volume",IF(Table1[[#This Row],[rating_count]]&gt;=1000,"Medium Volume","Low Volume"))</f>
        <v>High Volume</v>
      </c>
      <c r="S603" s="4" t="str">
        <f t="shared" si="59"/>
        <v>Yes</v>
      </c>
      <c r="T603" t="s">
        <v>4962</v>
      </c>
      <c r="U603" t="s">
        <v>4963</v>
      </c>
      <c r="V603" t="s">
        <v>4964</v>
      </c>
      <c r="W603" t="s">
        <v>4965</v>
      </c>
      <c r="X603" t="s">
        <v>4966</v>
      </c>
      <c r="Y603" t="s">
        <v>4967</v>
      </c>
      <c r="Z603" t="s">
        <v>4968</v>
      </c>
      <c r="AA603" t="s">
        <v>4969</v>
      </c>
    </row>
    <row r="604" spans="1:27" x14ac:dyDescent="0.3">
      <c r="A604" t="s">
        <v>4970</v>
      </c>
      <c r="B604" t="s">
        <v>4971</v>
      </c>
      <c r="C604" t="str">
        <f t="shared" si="54"/>
        <v>LAPSTER</v>
      </c>
      <c r="D604" t="s">
        <v>3534</v>
      </c>
      <c r="E604" t="str">
        <f>IFERROR(LEFT(Table1[[#This Row],[category]],FIND("|",Table1[[#This Row],[category]])-1),Table1[[#This Row],[category]])</f>
        <v>Computers&amp;Accessories</v>
      </c>
      <c r="F604" t="str">
        <f>IFERROR(MID(Table1[[#This Row],[category]],FIND("|",Table1[[#This Row],[category]])+1,50),"N/A")</f>
        <v>Accessories&amp;Peripherals|Cables&amp;Accessories|CableCo</v>
      </c>
      <c r="G604" s="5">
        <v>99</v>
      </c>
      <c r="H604" s="5" t="str">
        <f t="shared" si="55"/>
        <v>Budget (≤200)</v>
      </c>
      <c r="I604" s="5">
        <v>999</v>
      </c>
      <c r="J604" s="5">
        <f>Table1[[#This Row],[actual_price]]-Table1[[#This Row],[discounted_price]]</f>
        <v>900</v>
      </c>
      <c r="K604" s="12">
        <f t="shared" si="56"/>
        <v>0.90090090090090091</v>
      </c>
      <c r="L604" s="13">
        <v>0.9</v>
      </c>
      <c r="M604" s="1" t="str">
        <f t="shared" si="57"/>
        <v>Very High (70-100%)</v>
      </c>
      <c r="N604">
        <v>4.0999999999999996</v>
      </c>
      <c r="O604" t="str">
        <f>IF(Table1[[#This Row],[rating]]&gt;=4.5,"Excellent",IF(Table1[[#This Row],[rating]]&gt;=4,"Good",IF(Table1[[#This Row],[rating]]&gt;=3.5,"Average","Below Average")))</f>
        <v>Good</v>
      </c>
      <c r="P604" t="str">
        <f t="shared" si="58"/>
        <v>⭐⭐⭐⭐ Good</v>
      </c>
      <c r="Q604" s="2">
        <v>8751</v>
      </c>
      <c r="R604" s="4" t="str">
        <f>IF(Table1[[#This Row],[rating_count]]&gt;=10000,"High Volume",IF(Table1[[#This Row],[rating_count]]&gt;=1000,"Medium Volume","Low Volume"))</f>
        <v>Medium Volume</v>
      </c>
      <c r="S604" s="4" t="str">
        <f t="shared" si="59"/>
        <v>Yes</v>
      </c>
      <c r="T604" t="s">
        <v>4630</v>
      </c>
      <c r="U604" t="s">
        <v>4972</v>
      </c>
      <c r="V604" t="s">
        <v>4973</v>
      </c>
      <c r="W604" t="s">
        <v>4974</v>
      </c>
      <c r="X604" t="s">
        <v>4975</v>
      </c>
      <c r="Y604" t="s">
        <v>4976</v>
      </c>
      <c r="Z604" t="s">
        <v>4977</v>
      </c>
      <c r="AA604" t="s">
        <v>4978</v>
      </c>
    </row>
    <row r="605" spans="1:27" x14ac:dyDescent="0.3">
      <c r="A605" t="s">
        <v>3118</v>
      </c>
      <c r="B605" t="s">
        <v>3119</v>
      </c>
      <c r="C605" t="str">
        <f t="shared" si="54"/>
        <v>pTron</v>
      </c>
      <c r="D605" t="s">
        <v>3120</v>
      </c>
      <c r="E605" t="str">
        <f>IFERROR(LEFT(Table1[[#This Row],[category]],FIND("|",Table1[[#This Row],[category]])-1),Table1[[#This Row],[category]])</f>
        <v>Electronics</v>
      </c>
      <c r="F605" t="str">
        <f>IFERROR(MID(Table1[[#This Row],[category]],FIND("|",Table1[[#This Row],[category]])+1,50),"N/A")</f>
        <v>Mobiles&amp;Accessories|MobileAccessories|Chargers|Aut</v>
      </c>
      <c r="G605" s="5">
        <v>349</v>
      </c>
      <c r="H605" s="5" t="str">
        <f t="shared" si="55"/>
        <v>Economy (201-500)</v>
      </c>
      <c r="I605" s="5">
        <v>1299</v>
      </c>
      <c r="J605" s="5">
        <f>Table1[[#This Row],[actual_price]]-Table1[[#This Row],[discounted_price]]</f>
        <v>950</v>
      </c>
      <c r="K605" s="12">
        <f t="shared" si="56"/>
        <v>0.73133179368745194</v>
      </c>
      <c r="L605" s="13">
        <v>0.73</v>
      </c>
      <c r="M605" s="1" t="str">
        <f t="shared" si="57"/>
        <v>Very High (70-100%)</v>
      </c>
      <c r="N605">
        <v>4</v>
      </c>
      <c r="O605" t="str">
        <f>IF(Table1[[#This Row],[rating]]&gt;=4.5,"Excellent",IF(Table1[[#This Row],[rating]]&gt;=4,"Good",IF(Table1[[#This Row],[rating]]&gt;=3.5,"Average","Below Average")))</f>
        <v>Good</v>
      </c>
      <c r="P605" t="str">
        <f t="shared" si="58"/>
        <v>⭐⭐⭐⭐ Good</v>
      </c>
      <c r="Q605" s="2">
        <v>14283</v>
      </c>
      <c r="R605" s="4" t="str">
        <f>IF(Table1[[#This Row],[rating_count]]&gt;=10000,"High Volume",IF(Table1[[#This Row],[rating_count]]&gt;=1000,"Medium Volume","Low Volume"))</f>
        <v>High Volume</v>
      </c>
      <c r="S605" s="4" t="str">
        <f t="shared" si="59"/>
        <v>Yes</v>
      </c>
      <c r="T605" t="s">
        <v>3121</v>
      </c>
      <c r="U605" t="s">
        <v>3122</v>
      </c>
      <c r="V605" t="s">
        <v>3123</v>
      </c>
      <c r="W605" t="s">
        <v>3124</v>
      </c>
      <c r="X605" t="s">
        <v>3125</v>
      </c>
      <c r="Y605" t="s">
        <v>3126</v>
      </c>
      <c r="Z605" t="s">
        <v>4979</v>
      </c>
      <c r="AA605" t="s">
        <v>4980</v>
      </c>
    </row>
    <row r="606" spans="1:27" x14ac:dyDescent="0.3">
      <c r="A606" t="s">
        <v>4981</v>
      </c>
      <c r="B606" t="s">
        <v>4982</v>
      </c>
      <c r="C606" t="str">
        <f t="shared" si="54"/>
        <v>HP</v>
      </c>
      <c r="D606" t="s">
        <v>4854</v>
      </c>
      <c r="E606" t="str">
        <f>IFERROR(LEFT(Table1[[#This Row],[category]],FIND("|",Table1[[#This Row],[category]])-1),Table1[[#This Row],[category]])</f>
        <v>Computers&amp;Accessories</v>
      </c>
      <c r="F606" t="str">
        <f>IFERROR(MID(Table1[[#This Row],[category]],FIND("|",Table1[[#This Row],[category]])+1,50),"N/A")</f>
        <v>ExternalDevices&amp;DataStorage|PenDrives</v>
      </c>
      <c r="G606" s="5">
        <v>475</v>
      </c>
      <c r="H606" s="5" t="str">
        <f t="shared" si="55"/>
        <v>Economy (201-500)</v>
      </c>
      <c r="I606" s="5">
        <v>1500</v>
      </c>
      <c r="J606" s="5">
        <f>Table1[[#This Row],[actual_price]]-Table1[[#This Row],[discounted_price]]</f>
        <v>1025</v>
      </c>
      <c r="K606" s="12">
        <f t="shared" si="56"/>
        <v>0.68333333333333335</v>
      </c>
      <c r="L606" s="13">
        <v>0.68</v>
      </c>
      <c r="M606" s="1" t="str">
        <f t="shared" si="57"/>
        <v>High (50-69%)</v>
      </c>
      <c r="N606">
        <v>4.2</v>
      </c>
      <c r="O606" t="str">
        <f>IF(Table1[[#This Row],[rating]]&gt;=4.5,"Excellent",IF(Table1[[#This Row],[rating]]&gt;=4,"Good",IF(Table1[[#This Row],[rating]]&gt;=3.5,"Average","Below Average")))</f>
        <v>Good</v>
      </c>
      <c r="P606" t="str">
        <f t="shared" si="58"/>
        <v>⭐⭐⭐⭐ Good</v>
      </c>
      <c r="Q606" s="2">
        <v>64273</v>
      </c>
      <c r="R606" s="4" t="str">
        <f>IF(Table1[[#This Row],[rating_count]]&gt;=10000,"High Volume",IF(Table1[[#This Row],[rating_count]]&gt;=1000,"Medium Volume","Low Volume"))</f>
        <v>High Volume</v>
      </c>
      <c r="S606" s="4" t="str">
        <f t="shared" si="59"/>
        <v>Yes</v>
      </c>
      <c r="T606" t="s">
        <v>4983</v>
      </c>
      <c r="U606" t="s">
        <v>4984</v>
      </c>
      <c r="V606" t="s">
        <v>4985</v>
      </c>
      <c r="W606" t="s">
        <v>4986</v>
      </c>
      <c r="X606" t="s">
        <v>4987</v>
      </c>
      <c r="Y606" t="s">
        <v>4988</v>
      </c>
      <c r="Z606" t="s">
        <v>4989</v>
      </c>
      <c r="AA606" t="s">
        <v>4990</v>
      </c>
    </row>
    <row r="607" spans="1:27" x14ac:dyDescent="0.3">
      <c r="A607" t="s">
        <v>4991</v>
      </c>
      <c r="B607" t="s">
        <v>4992</v>
      </c>
      <c r="C607" t="str">
        <f t="shared" si="54"/>
        <v>HP</v>
      </c>
      <c r="D607" t="s">
        <v>4865</v>
      </c>
      <c r="E607" t="str">
        <f>IFERROR(LEFT(Table1[[#This Row],[category]],FIND("|",Table1[[#This Row],[category]])-1),Table1[[#This Row],[category]])</f>
        <v>Computers&amp;Accessories</v>
      </c>
      <c r="F607" t="str">
        <f>IFERROR(MID(Table1[[#This Row],[category]],FIND("|",Table1[[#This Row],[category]])+1,50),"N/A")</f>
        <v>Accessories&amp;Peripherals|Keyboards,Mice&amp;InputDevice</v>
      </c>
      <c r="G607" s="5">
        <v>269</v>
      </c>
      <c r="H607" s="5" t="str">
        <f t="shared" si="55"/>
        <v>Economy (201-500)</v>
      </c>
      <c r="I607" s="5">
        <v>649</v>
      </c>
      <c r="J607" s="5">
        <f>Table1[[#This Row],[actual_price]]-Table1[[#This Row],[discounted_price]]</f>
        <v>380</v>
      </c>
      <c r="K607" s="12">
        <f t="shared" si="56"/>
        <v>0.58551617873651773</v>
      </c>
      <c r="L607" s="13">
        <v>0.59</v>
      </c>
      <c r="M607" s="1" t="str">
        <f t="shared" si="57"/>
        <v>High (50-69%)</v>
      </c>
      <c r="N607">
        <v>4.3</v>
      </c>
      <c r="O607" t="str">
        <f>IF(Table1[[#This Row],[rating]]&gt;=4.5,"Excellent",IF(Table1[[#This Row],[rating]]&gt;=4,"Good",IF(Table1[[#This Row],[rating]]&gt;=3.5,"Average","Below Average")))</f>
        <v>Good</v>
      </c>
      <c r="P607" t="str">
        <f t="shared" si="58"/>
        <v>⭐⭐⭐⭐ Good</v>
      </c>
      <c r="Q607" s="2">
        <v>54315</v>
      </c>
      <c r="R607" s="4" t="str">
        <f>IF(Table1[[#This Row],[rating_count]]&gt;=10000,"High Volume",IF(Table1[[#This Row],[rating_count]]&gt;=1000,"Medium Volume","Low Volume"))</f>
        <v>High Volume</v>
      </c>
      <c r="S607" s="4" t="str">
        <f t="shared" si="59"/>
        <v>Yes</v>
      </c>
      <c r="T607" t="s">
        <v>4993</v>
      </c>
      <c r="U607" t="s">
        <v>4994</v>
      </c>
      <c r="V607" t="s">
        <v>4995</v>
      </c>
      <c r="W607" t="s">
        <v>4996</v>
      </c>
      <c r="X607" t="s">
        <v>4997</v>
      </c>
      <c r="Y607" t="s">
        <v>4998</v>
      </c>
      <c r="Z607" t="s">
        <v>4999</v>
      </c>
      <c r="AA607" t="s">
        <v>5000</v>
      </c>
    </row>
    <row r="608" spans="1:27" x14ac:dyDescent="0.3">
      <c r="A608" t="s">
        <v>5001</v>
      </c>
      <c r="B608" t="s">
        <v>5002</v>
      </c>
      <c r="C608" t="str">
        <f t="shared" si="54"/>
        <v>Portronics</v>
      </c>
      <c r="D608" t="s">
        <v>4865</v>
      </c>
      <c r="E608" t="str">
        <f>IFERROR(LEFT(Table1[[#This Row],[category]],FIND("|",Table1[[#This Row],[category]])-1),Table1[[#This Row],[category]])</f>
        <v>Computers&amp;Accessories</v>
      </c>
      <c r="F608" t="str">
        <f>IFERROR(MID(Table1[[#This Row],[category]],FIND("|",Table1[[#This Row],[category]])+1,50),"N/A")</f>
        <v>Accessories&amp;Peripherals|Keyboards,Mice&amp;InputDevice</v>
      </c>
      <c r="G608" s="5">
        <v>299</v>
      </c>
      <c r="H608" s="5" t="str">
        <f t="shared" si="55"/>
        <v>Economy (201-500)</v>
      </c>
      <c r="I608" s="5">
        <v>599</v>
      </c>
      <c r="J608" s="5">
        <f>Table1[[#This Row],[actual_price]]-Table1[[#This Row],[discounted_price]]</f>
        <v>300</v>
      </c>
      <c r="K608" s="12">
        <f t="shared" si="56"/>
        <v>0.5008347245409015</v>
      </c>
      <c r="L608" s="13">
        <v>0.5</v>
      </c>
      <c r="M608" s="1" t="str">
        <f t="shared" si="57"/>
        <v>High (50-69%)</v>
      </c>
      <c r="N608">
        <v>4.0999999999999996</v>
      </c>
      <c r="O608" t="str">
        <f>IF(Table1[[#This Row],[rating]]&gt;=4.5,"Excellent",IF(Table1[[#This Row],[rating]]&gt;=4,"Good",IF(Table1[[#This Row],[rating]]&gt;=3.5,"Average","Below Average")))</f>
        <v>Good</v>
      </c>
      <c r="P608" t="str">
        <f t="shared" si="58"/>
        <v>⭐⭐⭐⭐ Good</v>
      </c>
      <c r="Q608" s="2">
        <v>1597</v>
      </c>
      <c r="R608" s="4" t="str">
        <f>IF(Table1[[#This Row],[rating_count]]&gt;=10000,"High Volume",IF(Table1[[#This Row],[rating_count]]&gt;=1000,"Medium Volume","Low Volume"))</f>
        <v>Medium Volume</v>
      </c>
      <c r="S608" s="4" t="str">
        <f t="shared" si="59"/>
        <v>Yes</v>
      </c>
      <c r="T608" t="s">
        <v>5003</v>
      </c>
      <c r="U608" t="s">
        <v>5004</v>
      </c>
      <c r="V608" t="s">
        <v>5005</v>
      </c>
      <c r="W608" t="s">
        <v>5006</v>
      </c>
      <c r="X608" t="s">
        <v>5007</v>
      </c>
      <c r="Y608" t="s">
        <v>5008</v>
      </c>
      <c r="Z608" t="s">
        <v>5009</v>
      </c>
      <c r="AA608" t="s">
        <v>5010</v>
      </c>
    </row>
    <row r="609" spans="1:27" x14ac:dyDescent="0.3">
      <c r="A609" t="s">
        <v>3184</v>
      </c>
      <c r="B609" t="s">
        <v>3185</v>
      </c>
      <c r="C609" t="str">
        <f t="shared" si="54"/>
        <v>Noise</v>
      </c>
      <c r="D609" t="s">
        <v>2961</v>
      </c>
      <c r="E609" t="str">
        <f>IFERROR(LEFT(Table1[[#This Row],[category]],FIND("|",Table1[[#This Row],[category]])-1),Table1[[#This Row],[category]])</f>
        <v>Electronics</v>
      </c>
      <c r="F609" t="str">
        <f>IFERROR(MID(Table1[[#This Row],[category]],FIND("|",Table1[[#This Row],[category]])+1,50),"N/A")</f>
        <v>WearableTechnology|SmartWatches</v>
      </c>
      <c r="G609" s="5">
        <v>1599</v>
      </c>
      <c r="H609" s="5" t="str">
        <f t="shared" si="55"/>
        <v>Mid-Range (501-2000)</v>
      </c>
      <c r="I609" s="5">
        <v>3999</v>
      </c>
      <c r="J609" s="5">
        <f>Table1[[#This Row],[actual_price]]-Table1[[#This Row],[discounted_price]]</f>
        <v>2400</v>
      </c>
      <c r="K609" s="12">
        <f t="shared" si="56"/>
        <v>0.60015003750937734</v>
      </c>
      <c r="L609" s="13">
        <v>0.6</v>
      </c>
      <c r="M609" s="1" t="str">
        <f t="shared" si="57"/>
        <v>High (50-69%)</v>
      </c>
      <c r="N609">
        <v>4</v>
      </c>
      <c r="O609" t="str">
        <f>IF(Table1[[#This Row],[rating]]&gt;=4.5,"Excellent",IF(Table1[[#This Row],[rating]]&gt;=4,"Good",IF(Table1[[#This Row],[rating]]&gt;=3.5,"Average","Below Average")))</f>
        <v>Good</v>
      </c>
      <c r="P609" t="str">
        <f t="shared" si="58"/>
        <v>⭐⭐⭐⭐ Good</v>
      </c>
      <c r="Q609" s="2">
        <v>30254</v>
      </c>
      <c r="R609" s="4" t="str">
        <f>IF(Table1[[#This Row],[rating_count]]&gt;=10000,"High Volume",IF(Table1[[#This Row],[rating_count]]&gt;=1000,"Medium Volume","Low Volume"))</f>
        <v>High Volume</v>
      </c>
      <c r="S609" s="4" t="str">
        <f t="shared" si="59"/>
        <v>Yes</v>
      </c>
      <c r="T609" t="s">
        <v>3186</v>
      </c>
      <c r="U609" t="s">
        <v>4743</v>
      </c>
      <c r="V609" t="s">
        <v>4744</v>
      </c>
      <c r="W609" t="s">
        <v>4745</v>
      </c>
      <c r="X609" t="s">
        <v>4746</v>
      </c>
      <c r="Y609" t="s">
        <v>4747</v>
      </c>
      <c r="Z609" t="s">
        <v>5011</v>
      </c>
      <c r="AA609" t="s">
        <v>5012</v>
      </c>
    </row>
    <row r="610" spans="1:27" x14ac:dyDescent="0.3">
      <c r="A610" t="s">
        <v>3194</v>
      </c>
      <c r="B610" t="s">
        <v>3195</v>
      </c>
      <c r="C610" t="str">
        <f t="shared" si="54"/>
        <v>Fire-Boltt</v>
      </c>
      <c r="D610" t="s">
        <v>2961</v>
      </c>
      <c r="E610" t="str">
        <f>IFERROR(LEFT(Table1[[#This Row],[category]],FIND("|",Table1[[#This Row],[category]])-1),Table1[[#This Row],[category]])</f>
        <v>Electronics</v>
      </c>
      <c r="F610" t="str">
        <f>IFERROR(MID(Table1[[#This Row],[category]],FIND("|",Table1[[#This Row],[category]])+1,50),"N/A")</f>
        <v>WearableTechnology|SmartWatches</v>
      </c>
      <c r="G610" s="5">
        <v>1499</v>
      </c>
      <c r="H610" s="5" t="str">
        <f t="shared" si="55"/>
        <v>Mid-Range (501-2000)</v>
      </c>
      <c r="I610" s="5">
        <v>7999</v>
      </c>
      <c r="J610" s="5">
        <f>Table1[[#This Row],[actual_price]]-Table1[[#This Row],[discounted_price]]</f>
        <v>6500</v>
      </c>
      <c r="K610" s="12">
        <f t="shared" si="56"/>
        <v>0.81260157519689957</v>
      </c>
      <c r="L610" s="13">
        <v>0.81</v>
      </c>
      <c r="M610" s="1" t="str">
        <f t="shared" si="57"/>
        <v>Very High (70-100%)</v>
      </c>
      <c r="N610">
        <v>4.2</v>
      </c>
      <c r="O610" t="str">
        <f>IF(Table1[[#This Row],[rating]]&gt;=4.5,"Excellent",IF(Table1[[#This Row],[rating]]&gt;=4,"Good",IF(Table1[[#This Row],[rating]]&gt;=3.5,"Average","Below Average")))</f>
        <v>Good</v>
      </c>
      <c r="P610" t="str">
        <f t="shared" si="58"/>
        <v>⭐⭐⭐⭐ Good</v>
      </c>
      <c r="Q610" s="2">
        <v>22638</v>
      </c>
      <c r="R610" s="4" t="str">
        <f>IF(Table1[[#This Row],[rating_count]]&gt;=10000,"High Volume",IF(Table1[[#This Row],[rating_count]]&gt;=1000,"Medium Volume","Low Volume"))</f>
        <v>High Volume</v>
      </c>
      <c r="S610" s="4" t="str">
        <f t="shared" si="59"/>
        <v>Yes</v>
      </c>
      <c r="T610" t="s">
        <v>3196</v>
      </c>
      <c r="U610" t="s">
        <v>3197</v>
      </c>
      <c r="V610" t="s">
        <v>3198</v>
      </c>
      <c r="W610" t="s">
        <v>3199</v>
      </c>
      <c r="X610" t="s">
        <v>3200</v>
      </c>
      <c r="Y610" t="s">
        <v>3201</v>
      </c>
      <c r="Z610" t="s">
        <v>5013</v>
      </c>
      <c r="AA610" t="s">
        <v>5014</v>
      </c>
    </row>
    <row r="611" spans="1:27" x14ac:dyDescent="0.3">
      <c r="A611" t="s">
        <v>5015</v>
      </c>
      <c r="B611" t="s">
        <v>5016</v>
      </c>
      <c r="C611" t="str">
        <f t="shared" si="54"/>
        <v>Boult</v>
      </c>
      <c r="D611" t="s">
        <v>3079</v>
      </c>
      <c r="E611" t="str">
        <f>IFERROR(LEFT(Table1[[#This Row],[category]],FIND("|",Table1[[#This Row],[category]])-1),Table1[[#This Row],[category]])</f>
        <v>Electronics</v>
      </c>
      <c r="F611" t="str">
        <f>IFERROR(MID(Table1[[#This Row],[category]],FIND("|",Table1[[#This Row],[category]])+1,50),"N/A")</f>
        <v>Headphones,Earbuds&amp;Accessories|Headphones|In-Ear</v>
      </c>
      <c r="G611" s="5">
        <v>329</v>
      </c>
      <c r="H611" s="5" t="str">
        <f t="shared" si="55"/>
        <v>Economy (201-500)</v>
      </c>
      <c r="I611" s="5">
        <v>999</v>
      </c>
      <c r="J611" s="5">
        <f>Table1[[#This Row],[actual_price]]-Table1[[#This Row],[discounted_price]]</f>
        <v>670</v>
      </c>
      <c r="K611" s="12">
        <f t="shared" si="56"/>
        <v>0.67067067067067065</v>
      </c>
      <c r="L611" s="13">
        <v>0.67</v>
      </c>
      <c r="M611" s="1" t="str">
        <f t="shared" si="57"/>
        <v>High (50-69%)</v>
      </c>
      <c r="N611">
        <v>3.9</v>
      </c>
      <c r="O611" t="str">
        <f>IF(Table1[[#This Row],[rating]]&gt;=4.5,"Excellent",IF(Table1[[#This Row],[rating]]&gt;=4,"Good",IF(Table1[[#This Row],[rating]]&gt;=3.5,"Average","Below Average")))</f>
        <v>Average</v>
      </c>
      <c r="P611" t="str">
        <f t="shared" si="58"/>
        <v>⭐⭐⭐ Average</v>
      </c>
      <c r="Q611" s="2">
        <v>77027</v>
      </c>
      <c r="R611" s="4" t="str">
        <f>IF(Table1[[#This Row],[rating_count]]&gt;=10000,"High Volume",IF(Table1[[#This Row],[rating_count]]&gt;=1000,"Medium Volume","Low Volume"))</f>
        <v>High Volume</v>
      </c>
      <c r="S611" s="4" t="str">
        <f t="shared" si="59"/>
        <v>Yes</v>
      </c>
      <c r="T611" t="s">
        <v>5017</v>
      </c>
      <c r="U611" t="s">
        <v>5018</v>
      </c>
      <c r="V611" t="s">
        <v>5019</v>
      </c>
      <c r="W611" t="s">
        <v>5020</v>
      </c>
      <c r="X611" t="s">
        <v>5021</v>
      </c>
      <c r="Y611" t="s">
        <v>5022</v>
      </c>
      <c r="Z611" t="s">
        <v>5023</v>
      </c>
      <c r="AA611" t="s">
        <v>5024</v>
      </c>
    </row>
    <row r="612" spans="1:27" x14ac:dyDescent="0.3">
      <c r="A612" t="s">
        <v>5025</v>
      </c>
      <c r="B612" t="s">
        <v>5026</v>
      </c>
      <c r="C612" t="str">
        <f t="shared" si="54"/>
        <v>Dell</v>
      </c>
      <c r="D612" t="s">
        <v>5027</v>
      </c>
      <c r="E612" t="str">
        <f>IFERROR(LEFT(Table1[[#This Row],[category]],FIND("|",Table1[[#This Row],[category]])-1),Table1[[#This Row],[category]])</f>
        <v>Computers&amp;Accessories</v>
      </c>
      <c r="F612" t="str">
        <f>IFERROR(MID(Table1[[#This Row],[category]],FIND("|",Table1[[#This Row],[category]])+1,50),"N/A")</f>
        <v>Accessories&amp;Peripherals|Keyboards,Mice&amp;InputDevice</v>
      </c>
      <c r="G612" s="5">
        <v>549</v>
      </c>
      <c r="H612" s="5" t="str">
        <f t="shared" si="55"/>
        <v>Mid-Range (501-2000)</v>
      </c>
      <c r="I612" s="5">
        <v>1799</v>
      </c>
      <c r="J612" s="5">
        <f>Table1[[#This Row],[actual_price]]-Table1[[#This Row],[discounted_price]]</f>
        <v>1250</v>
      </c>
      <c r="K612" s="12">
        <f t="shared" si="56"/>
        <v>0.69483046136742632</v>
      </c>
      <c r="L612" s="13">
        <v>0.69</v>
      </c>
      <c r="M612" s="1" t="str">
        <f t="shared" si="57"/>
        <v>High (50-69%)</v>
      </c>
      <c r="N612">
        <v>4.3</v>
      </c>
      <c r="O612" t="str">
        <f>IF(Table1[[#This Row],[rating]]&gt;=4.5,"Excellent",IF(Table1[[#This Row],[rating]]&gt;=4,"Good",IF(Table1[[#This Row],[rating]]&gt;=3.5,"Average","Below Average")))</f>
        <v>Good</v>
      </c>
      <c r="P612" t="str">
        <f t="shared" si="58"/>
        <v>⭐⭐⭐⭐ Good</v>
      </c>
      <c r="Q612" s="2">
        <v>28829</v>
      </c>
      <c r="R612" s="4" t="str">
        <f>IF(Table1[[#This Row],[rating_count]]&gt;=10000,"High Volume",IF(Table1[[#This Row],[rating_count]]&gt;=1000,"Medium Volume","Low Volume"))</f>
        <v>High Volume</v>
      </c>
      <c r="S612" s="4" t="str">
        <f t="shared" si="59"/>
        <v>Yes</v>
      </c>
      <c r="T612" t="s">
        <v>5028</v>
      </c>
      <c r="U612" t="s">
        <v>5029</v>
      </c>
      <c r="V612" t="s">
        <v>5030</v>
      </c>
      <c r="W612" t="s">
        <v>5031</v>
      </c>
      <c r="X612" t="s">
        <v>5032</v>
      </c>
      <c r="Y612" t="s">
        <v>5033</v>
      </c>
      <c r="Z612" t="s">
        <v>5034</v>
      </c>
      <c r="AA612" t="s">
        <v>5035</v>
      </c>
    </row>
    <row r="613" spans="1:27" x14ac:dyDescent="0.3">
      <c r="A613" t="s">
        <v>3233</v>
      </c>
      <c r="B613" t="s">
        <v>3234</v>
      </c>
      <c r="C613" t="str">
        <f t="shared" si="54"/>
        <v>Fire-Boltt</v>
      </c>
      <c r="D613" t="s">
        <v>2961</v>
      </c>
      <c r="E613" t="str">
        <f>IFERROR(LEFT(Table1[[#This Row],[category]],FIND("|",Table1[[#This Row],[category]])-1),Table1[[#This Row],[category]])</f>
        <v>Electronics</v>
      </c>
      <c r="F613" t="str">
        <f>IFERROR(MID(Table1[[#This Row],[category]],FIND("|",Table1[[#This Row],[category]])+1,50),"N/A")</f>
        <v>WearableTechnology|SmartWatches</v>
      </c>
      <c r="G613" s="5">
        <v>2199</v>
      </c>
      <c r="H613" s="5" t="str">
        <f t="shared" si="55"/>
        <v>Premium (&gt;2000)</v>
      </c>
      <c r="I613" s="5">
        <v>9999</v>
      </c>
      <c r="J613" s="5">
        <f>Table1[[#This Row],[actual_price]]-Table1[[#This Row],[discounted_price]]</f>
        <v>7800</v>
      </c>
      <c r="K613" s="12">
        <f t="shared" si="56"/>
        <v>0.78007800780078007</v>
      </c>
      <c r="L613" s="13">
        <v>0.78</v>
      </c>
      <c r="M613" s="1" t="str">
        <f t="shared" si="57"/>
        <v>Very High (70-100%)</v>
      </c>
      <c r="N613">
        <v>4.2</v>
      </c>
      <c r="O613" t="str">
        <f>IF(Table1[[#This Row],[rating]]&gt;=4.5,"Excellent",IF(Table1[[#This Row],[rating]]&gt;=4,"Good",IF(Table1[[#This Row],[rating]]&gt;=3.5,"Average","Below Average")))</f>
        <v>Good</v>
      </c>
      <c r="P613" t="str">
        <f t="shared" si="58"/>
        <v>⭐⭐⭐⭐ Good</v>
      </c>
      <c r="Q613" s="2">
        <v>29478</v>
      </c>
      <c r="R613" s="4" t="str">
        <f>IF(Table1[[#This Row],[rating_count]]&gt;=10000,"High Volume",IF(Table1[[#This Row],[rating_count]]&gt;=1000,"Medium Volume","Low Volume"))</f>
        <v>High Volume</v>
      </c>
      <c r="S613" s="4" t="str">
        <f t="shared" si="59"/>
        <v>Yes</v>
      </c>
      <c r="T613" t="s">
        <v>3235</v>
      </c>
      <c r="U613" t="s">
        <v>5036</v>
      </c>
      <c r="V613" t="s">
        <v>5037</v>
      </c>
      <c r="W613" t="s">
        <v>5038</v>
      </c>
      <c r="X613" t="s">
        <v>5039</v>
      </c>
      <c r="Y613" t="s">
        <v>5040</v>
      </c>
      <c r="Z613" t="s">
        <v>5041</v>
      </c>
      <c r="AA613" t="s">
        <v>5042</v>
      </c>
    </row>
    <row r="614" spans="1:27" x14ac:dyDescent="0.3">
      <c r="A614" t="s">
        <v>5043</v>
      </c>
      <c r="B614" t="s">
        <v>5044</v>
      </c>
      <c r="C614" t="str">
        <f t="shared" si="54"/>
        <v>Dell</v>
      </c>
      <c r="D614" t="s">
        <v>4865</v>
      </c>
      <c r="E614" t="str">
        <f>IFERROR(LEFT(Table1[[#This Row],[category]],FIND("|",Table1[[#This Row],[category]])-1),Table1[[#This Row],[category]])</f>
        <v>Computers&amp;Accessories</v>
      </c>
      <c r="F614" t="str">
        <f>IFERROR(MID(Table1[[#This Row],[category]],FIND("|",Table1[[#This Row],[category]])+1,50),"N/A")</f>
        <v>Accessories&amp;Peripherals|Keyboards,Mice&amp;InputDevice</v>
      </c>
      <c r="G614" s="5">
        <v>299</v>
      </c>
      <c r="H614" s="5" t="str">
        <f t="shared" si="55"/>
        <v>Economy (201-500)</v>
      </c>
      <c r="I614" s="5">
        <v>650</v>
      </c>
      <c r="J614" s="5">
        <f>Table1[[#This Row],[actual_price]]-Table1[[#This Row],[discounted_price]]</f>
        <v>351</v>
      </c>
      <c r="K614" s="12">
        <f t="shared" si="56"/>
        <v>0.54</v>
      </c>
      <c r="L614" s="13">
        <v>0.54</v>
      </c>
      <c r="M614" s="1" t="str">
        <f t="shared" si="57"/>
        <v>High (50-69%)</v>
      </c>
      <c r="N614">
        <v>4.5</v>
      </c>
      <c r="O614" t="str">
        <f>IF(Table1[[#This Row],[rating]]&gt;=4.5,"Excellent",IF(Table1[[#This Row],[rating]]&gt;=4,"Good",IF(Table1[[#This Row],[rating]]&gt;=3.5,"Average","Below Average")))</f>
        <v>Excellent</v>
      </c>
      <c r="P614" t="str">
        <f t="shared" si="58"/>
        <v>⭐⭐⭐⭐⭐ Excellent</v>
      </c>
      <c r="Q614" s="2">
        <v>33176</v>
      </c>
      <c r="R614" s="4" t="str">
        <f>IF(Table1[[#This Row],[rating_count]]&gt;=10000,"High Volume",IF(Table1[[#This Row],[rating_count]]&gt;=1000,"Medium Volume","Low Volume"))</f>
        <v>High Volume</v>
      </c>
      <c r="S614" s="4" t="str">
        <f t="shared" si="59"/>
        <v>Yes</v>
      </c>
      <c r="T614" t="s">
        <v>5045</v>
      </c>
      <c r="U614" t="s">
        <v>5046</v>
      </c>
      <c r="V614" t="s">
        <v>5047</v>
      </c>
      <c r="W614" t="s">
        <v>5048</v>
      </c>
      <c r="X614" t="s">
        <v>5049</v>
      </c>
      <c r="Y614" t="s">
        <v>5050</v>
      </c>
      <c r="Z614" t="s">
        <v>5051</v>
      </c>
      <c r="AA614" t="s">
        <v>5052</v>
      </c>
    </row>
    <row r="615" spans="1:27" x14ac:dyDescent="0.3">
      <c r="A615" t="s">
        <v>5053</v>
      </c>
      <c r="B615" t="s">
        <v>5054</v>
      </c>
      <c r="C615" t="str">
        <f t="shared" si="54"/>
        <v>Boya</v>
      </c>
      <c r="D615" t="s">
        <v>5055</v>
      </c>
      <c r="E615" t="str">
        <f>IFERROR(LEFT(Table1[[#This Row],[category]],FIND("|",Table1[[#This Row],[category]])-1),Table1[[#This Row],[category]])</f>
        <v>MusicalInstruments</v>
      </c>
      <c r="F615" t="str">
        <f>IFERROR(MID(Table1[[#This Row],[category]],FIND("|",Table1[[#This Row],[category]])+1,50),"N/A")</f>
        <v>Microphones|Condenser</v>
      </c>
      <c r="G615" s="5">
        <v>798</v>
      </c>
      <c r="H615" s="5" t="str">
        <f t="shared" si="55"/>
        <v>Mid-Range (501-2000)</v>
      </c>
      <c r="I615" s="5">
        <v>1995</v>
      </c>
      <c r="J615" s="5">
        <f>Table1[[#This Row],[actual_price]]-Table1[[#This Row],[discounted_price]]</f>
        <v>1197</v>
      </c>
      <c r="K615" s="12">
        <f t="shared" si="56"/>
        <v>0.6</v>
      </c>
      <c r="L615" s="13">
        <v>0.6</v>
      </c>
      <c r="M615" s="1" t="str">
        <f t="shared" si="57"/>
        <v>High (50-69%)</v>
      </c>
      <c r="N615">
        <v>4</v>
      </c>
      <c r="O615" t="str">
        <f>IF(Table1[[#This Row],[rating]]&gt;=4.5,"Excellent",IF(Table1[[#This Row],[rating]]&gt;=4,"Good",IF(Table1[[#This Row],[rating]]&gt;=3.5,"Average","Below Average")))</f>
        <v>Good</v>
      </c>
      <c r="P615" t="str">
        <f t="shared" si="58"/>
        <v>⭐⭐⭐⭐ Good</v>
      </c>
      <c r="Q615" s="2">
        <v>68664</v>
      </c>
      <c r="R615" s="4" t="str">
        <f>IF(Table1[[#This Row],[rating_count]]&gt;=10000,"High Volume",IF(Table1[[#This Row],[rating_count]]&gt;=1000,"Medium Volume","Low Volume"))</f>
        <v>High Volume</v>
      </c>
      <c r="S615" s="4" t="str">
        <f t="shared" si="59"/>
        <v>Yes</v>
      </c>
      <c r="T615" t="s">
        <v>5056</v>
      </c>
      <c r="U615" t="s">
        <v>5057</v>
      </c>
      <c r="V615" t="s">
        <v>5058</v>
      </c>
      <c r="W615" t="s">
        <v>5059</v>
      </c>
      <c r="X615" t="s">
        <v>5060</v>
      </c>
      <c r="Y615" t="s">
        <v>5061</v>
      </c>
      <c r="Z615" t="s">
        <v>5062</v>
      </c>
      <c r="AA615" t="s">
        <v>5063</v>
      </c>
    </row>
    <row r="616" spans="1:27" x14ac:dyDescent="0.3">
      <c r="A616" t="s">
        <v>16</v>
      </c>
      <c r="B616" t="s">
        <v>17</v>
      </c>
      <c r="C616" t="str">
        <f t="shared" si="54"/>
        <v>Wayona</v>
      </c>
      <c r="D616" t="s">
        <v>18</v>
      </c>
      <c r="E616" t="str">
        <f>IFERROR(LEFT(Table1[[#This Row],[category]],FIND("|",Table1[[#This Row],[category]])-1),Table1[[#This Row],[category]])</f>
        <v>Computers&amp;Accessories</v>
      </c>
      <c r="F616" t="str">
        <f>IFERROR(MID(Table1[[#This Row],[category]],FIND("|",Table1[[#This Row],[category]])+1,50),"N/A")</f>
        <v>Accessories&amp;Peripherals|Cables&amp;Accessories|Cables|</v>
      </c>
      <c r="G616" s="5">
        <v>399</v>
      </c>
      <c r="H616" s="5" t="str">
        <f t="shared" si="55"/>
        <v>Economy (201-500)</v>
      </c>
      <c r="I616" s="5">
        <v>1099</v>
      </c>
      <c r="J616" s="5">
        <f>Table1[[#This Row],[actual_price]]-Table1[[#This Row],[discounted_price]]</f>
        <v>700</v>
      </c>
      <c r="K616" s="12">
        <f t="shared" si="56"/>
        <v>0.63694267515923564</v>
      </c>
      <c r="L616" s="13">
        <v>0.64</v>
      </c>
      <c r="M616" s="1" t="str">
        <f t="shared" si="57"/>
        <v>High (50-69%)</v>
      </c>
      <c r="N616">
        <v>4.2</v>
      </c>
      <c r="O616" t="str">
        <f>IF(Table1[[#This Row],[rating]]&gt;=4.5,"Excellent",IF(Table1[[#This Row],[rating]]&gt;=4,"Good",IF(Table1[[#This Row],[rating]]&gt;=3.5,"Average","Below Average")))</f>
        <v>Good</v>
      </c>
      <c r="P616" t="str">
        <f t="shared" si="58"/>
        <v>⭐⭐⭐⭐ Good</v>
      </c>
      <c r="Q616" s="2">
        <v>24269</v>
      </c>
      <c r="R616" s="4" t="str">
        <f>IF(Table1[[#This Row],[rating_count]]&gt;=10000,"High Volume",IF(Table1[[#This Row],[rating_count]]&gt;=1000,"Medium Volume","Low Volume"))</f>
        <v>High Volume</v>
      </c>
      <c r="S616" s="4" t="str">
        <f t="shared" si="59"/>
        <v>Yes</v>
      </c>
      <c r="T616" t="s">
        <v>19</v>
      </c>
      <c r="U616" t="s">
        <v>20</v>
      </c>
      <c r="V616" t="s">
        <v>21</v>
      </c>
      <c r="W616" t="s">
        <v>22</v>
      </c>
      <c r="X616" t="s">
        <v>23</v>
      </c>
      <c r="Y616" t="s">
        <v>766</v>
      </c>
      <c r="Z616" t="s">
        <v>5064</v>
      </c>
      <c r="AA616" t="s">
        <v>5065</v>
      </c>
    </row>
    <row r="617" spans="1:27" x14ac:dyDescent="0.3">
      <c r="A617" t="s">
        <v>5066</v>
      </c>
      <c r="B617" t="s">
        <v>5067</v>
      </c>
      <c r="C617" t="str">
        <f t="shared" si="54"/>
        <v>Duracell</v>
      </c>
      <c r="D617" t="s">
        <v>5068</v>
      </c>
      <c r="E617" t="str">
        <f>IFERROR(LEFT(Table1[[#This Row],[category]],FIND("|",Table1[[#This Row],[category]])-1),Table1[[#This Row],[category]])</f>
        <v>Electronics</v>
      </c>
      <c r="F617" t="str">
        <f>IFERROR(MID(Table1[[#This Row],[category]],FIND("|",Table1[[#This Row],[category]])+1,50),"N/A")</f>
        <v>GeneralPurposeBatteries&amp;BatteryChargers|Disposable</v>
      </c>
      <c r="G617" s="5">
        <v>266</v>
      </c>
      <c r="H617" s="5" t="str">
        <f t="shared" si="55"/>
        <v>Economy (201-500)</v>
      </c>
      <c r="I617" s="5">
        <v>315</v>
      </c>
      <c r="J617" s="5">
        <f>Table1[[#This Row],[actual_price]]-Table1[[#This Row],[discounted_price]]</f>
        <v>49</v>
      </c>
      <c r="K617" s="12">
        <f t="shared" si="56"/>
        <v>0.15555555555555556</v>
      </c>
      <c r="L617" s="13">
        <v>0.16</v>
      </c>
      <c r="M617" s="1" t="str">
        <f t="shared" si="57"/>
        <v>Minimal (0-24%)</v>
      </c>
      <c r="N617">
        <v>4.5</v>
      </c>
      <c r="O617" t="str">
        <f>IF(Table1[[#This Row],[rating]]&gt;=4.5,"Excellent",IF(Table1[[#This Row],[rating]]&gt;=4,"Good",IF(Table1[[#This Row],[rating]]&gt;=3.5,"Average","Below Average")))</f>
        <v>Excellent</v>
      </c>
      <c r="P617" t="str">
        <f t="shared" si="58"/>
        <v>⭐⭐⭐⭐⭐ Excellent</v>
      </c>
      <c r="Q617" s="2">
        <v>28030</v>
      </c>
      <c r="R617" s="4" t="str">
        <f>IF(Table1[[#This Row],[rating_count]]&gt;=10000,"High Volume",IF(Table1[[#This Row],[rating_count]]&gt;=1000,"Medium Volume","Low Volume"))</f>
        <v>High Volume</v>
      </c>
      <c r="S617" s="4" t="str">
        <f t="shared" si="59"/>
        <v>Yes</v>
      </c>
      <c r="T617" t="s">
        <v>5069</v>
      </c>
      <c r="U617" t="s">
        <v>5070</v>
      </c>
      <c r="V617" t="s">
        <v>5071</v>
      </c>
      <c r="W617" t="s">
        <v>5072</v>
      </c>
      <c r="X617" t="s">
        <v>5073</v>
      </c>
      <c r="Y617" t="s">
        <v>5074</v>
      </c>
      <c r="Z617" t="s">
        <v>5075</v>
      </c>
      <c r="AA617" t="s">
        <v>5076</v>
      </c>
    </row>
    <row r="618" spans="1:27" x14ac:dyDescent="0.3">
      <c r="A618" t="s">
        <v>5077</v>
      </c>
      <c r="B618" t="s">
        <v>5078</v>
      </c>
      <c r="C618" t="str">
        <f t="shared" si="54"/>
        <v>Classmate</v>
      </c>
      <c r="D618" t="s">
        <v>5079</v>
      </c>
      <c r="E618" t="str">
        <f>IFERROR(LEFT(Table1[[#This Row],[category]],FIND("|",Table1[[#This Row],[category]])-1),Table1[[#This Row],[category]])</f>
        <v>OfficeProducts</v>
      </c>
      <c r="F618" t="str">
        <f>IFERROR(MID(Table1[[#This Row],[category]],FIND("|",Table1[[#This Row],[category]])+1,50),"N/A")</f>
        <v>OfficePaperProducts|Paper|Stationery|Pens,Pencils&amp;</v>
      </c>
      <c r="G618" s="5">
        <v>50</v>
      </c>
      <c r="H618" s="5" t="str">
        <f t="shared" si="55"/>
        <v>Budget (≤200)</v>
      </c>
      <c r="I618" s="5">
        <v>50</v>
      </c>
      <c r="J618" s="5">
        <f>Table1[[#This Row],[actual_price]]-Table1[[#This Row],[discounted_price]]</f>
        <v>0</v>
      </c>
      <c r="K618" s="12">
        <f t="shared" si="56"/>
        <v>0</v>
      </c>
      <c r="L618" s="13">
        <v>0</v>
      </c>
      <c r="M618" s="1" t="str">
        <f t="shared" si="57"/>
        <v>Minimal (0-24%)</v>
      </c>
      <c r="N618">
        <v>4.3</v>
      </c>
      <c r="O618" t="str">
        <f>IF(Table1[[#This Row],[rating]]&gt;=4.5,"Excellent",IF(Table1[[#This Row],[rating]]&gt;=4,"Good",IF(Table1[[#This Row],[rating]]&gt;=3.5,"Average","Below Average")))</f>
        <v>Good</v>
      </c>
      <c r="P618" t="str">
        <f t="shared" si="58"/>
        <v>⭐⭐⭐⭐ Good</v>
      </c>
      <c r="Q618" s="2">
        <v>5792</v>
      </c>
      <c r="R618" s="4" t="str">
        <f>IF(Table1[[#This Row],[rating_count]]&gt;=10000,"High Volume",IF(Table1[[#This Row],[rating_count]]&gt;=1000,"Medium Volume","Low Volume"))</f>
        <v>Medium Volume</v>
      </c>
      <c r="S618" s="4" t="str">
        <f t="shared" si="59"/>
        <v>Yes</v>
      </c>
      <c r="T618" t="s">
        <v>5080</v>
      </c>
      <c r="U618" t="s">
        <v>5081</v>
      </c>
      <c r="V618" t="s">
        <v>5082</v>
      </c>
      <c r="W618" t="s">
        <v>5083</v>
      </c>
      <c r="X618" t="s">
        <v>5084</v>
      </c>
      <c r="Y618" t="s">
        <v>5085</v>
      </c>
      <c r="Z618" t="s">
        <v>5086</v>
      </c>
      <c r="AA618" t="s">
        <v>5087</v>
      </c>
    </row>
    <row r="619" spans="1:27" x14ac:dyDescent="0.3">
      <c r="A619" t="s">
        <v>5088</v>
      </c>
      <c r="B619" t="s">
        <v>5089</v>
      </c>
      <c r="C619" t="str">
        <f t="shared" si="54"/>
        <v>3M</v>
      </c>
      <c r="D619" t="s">
        <v>5090</v>
      </c>
      <c r="E619" t="str">
        <f>IFERROR(LEFT(Table1[[#This Row],[category]],FIND("|",Table1[[#This Row],[category]])-1),Table1[[#This Row],[category]])</f>
        <v>Home&amp;Kitchen</v>
      </c>
      <c r="F619" t="str">
        <f>IFERROR(MID(Table1[[#This Row],[category]],FIND("|",Table1[[#This Row],[category]])+1,50),"N/A")</f>
        <v>CraftMaterials|Scrapbooking|Tape</v>
      </c>
      <c r="G619" s="5">
        <v>130</v>
      </c>
      <c r="H619" s="5" t="str">
        <f t="shared" si="55"/>
        <v>Budget (≤200)</v>
      </c>
      <c r="I619" s="5">
        <v>165</v>
      </c>
      <c r="J619" s="5">
        <f>Table1[[#This Row],[actual_price]]-Table1[[#This Row],[discounted_price]]</f>
        <v>35</v>
      </c>
      <c r="K619" s="12">
        <f t="shared" si="56"/>
        <v>0.21212121212121213</v>
      </c>
      <c r="L619" s="13">
        <v>0.21</v>
      </c>
      <c r="M619" s="1" t="str">
        <f t="shared" si="57"/>
        <v>Minimal (0-24%)</v>
      </c>
      <c r="N619">
        <v>3.9</v>
      </c>
      <c r="O619" t="str">
        <f>IF(Table1[[#This Row],[rating]]&gt;=4.5,"Excellent",IF(Table1[[#This Row],[rating]]&gt;=4,"Good",IF(Table1[[#This Row],[rating]]&gt;=3.5,"Average","Below Average")))</f>
        <v>Average</v>
      </c>
      <c r="P619" t="str">
        <f t="shared" si="58"/>
        <v>⭐⭐⭐ Average</v>
      </c>
      <c r="Q619" s="2">
        <v>14778</v>
      </c>
      <c r="R619" s="4" t="str">
        <f>IF(Table1[[#This Row],[rating_count]]&gt;=10000,"High Volume",IF(Table1[[#This Row],[rating_count]]&gt;=1000,"Medium Volume","Low Volume"))</f>
        <v>High Volume</v>
      </c>
      <c r="S619" s="4" t="str">
        <f t="shared" si="59"/>
        <v>Yes</v>
      </c>
      <c r="T619" t="s">
        <v>5091</v>
      </c>
      <c r="U619" t="s">
        <v>5092</v>
      </c>
      <c r="V619" t="s">
        <v>5093</v>
      </c>
      <c r="W619" t="s">
        <v>5094</v>
      </c>
      <c r="X619" t="s">
        <v>5095</v>
      </c>
      <c r="Y619" t="s">
        <v>5096</v>
      </c>
      <c r="Z619" t="s">
        <v>5097</v>
      </c>
      <c r="AA619" t="s">
        <v>5098</v>
      </c>
    </row>
    <row r="620" spans="1:27" x14ac:dyDescent="0.3">
      <c r="A620" t="s">
        <v>5099</v>
      </c>
      <c r="B620" t="s">
        <v>5100</v>
      </c>
      <c r="C620" t="str">
        <f t="shared" si="54"/>
        <v>boAt</v>
      </c>
      <c r="D620" t="s">
        <v>3079</v>
      </c>
      <c r="E620" t="str">
        <f>IFERROR(LEFT(Table1[[#This Row],[category]],FIND("|",Table1[[#This Row],[category]])-1),Table1[[#This Row],[category]])</f>
        <v>Electronics</v>
      </c>
      <c r="F620" t="str">
        <f>IFERROR(MID(Table1[[#This Row],[category]],FIND("|",Table1[[#This Row],[category]])+1,50),"N/A")</f>
        <v>Headphones,Earbuds&amp;Accessories|Headphones|In-Ear</v>
      </c>
      <c r="G620" s="5">
        <v>449</v>
      </c>
      <c r="H620" s="5" t="str">
        <f t="shared" si="55"/>
        <v>Economy (201-500)</v>
      </c>
      <c r="I620" s="5">
        <v>1290</v>
      </c>
      <c r="J620" s="5">
        <f>Table1[[#This Row],[actual_price]]-Table1[[#This Row],[discounted_price]]</f>
        <v>841</v>
      </c>
      <c r="K620" s="12">
        <f t="shared" si="56"/>
        <v>0.65193798449612406</v>
      </c>
      <c r="L620" s="13">
        <v>0.65</v>
      </c>
      <c r="M620" s="1" t="str">
        <f t="shared" si="57"/>
        <v>High (50-69%)</v>
      </c>
      <c r="N620">
        <v>4.0999999999999996</v>
      </c>
      <c r="O620" t="str">
        <f>IF(Table1[[#This Row],[rating]]&gt;=4.5,"Excellent",IF(Table1[[#This Row],[rating]]&gt;=4,"Good",IF(Table1[[#This Row],[rating]]&gt;=3.5,"Average","Below Average")))</f>
        <v>Good</v>
      </c>
      <c r="P620" t="str">
        <f t="shared" si="58"/>
        <v>⭐⭐⭐⭐ Good</v>
      </c>
      <c r="Q620" s="2">
        <v>91770</v>
      </c>
      <c r="R620" s="4" t="str">
        <f>IF(Table1[[#This Row],[rating_count]]&gt;=10000,"High Volume",IF(Table1[[#This Row],[rating_count]]&gt;=1000,"Medium Volume","Low Volume"))</f>
        <v>High Volume</v>
      </c>
      <c r="S620" s="4" t="str">
        <f t="shared" si="59"/>
        <v>Yes</v>
      </c>
      <c r="T620" t="s">
        <v>5101</v>
      </c>
      <c r="U620" t="s">
        <v>5102</v>
      </c>
      <c r="V620" t="s">
        <v>5103</v>
      </c>
      <c r="W620" t="s">
        <v>5104</v>
      </c>
      <c r="X620" t="s">
        <v>5105</v>
      </c>
      <c r="Y620" t="s">
        <v>5106</v>
      </c>
      <c r="Z620" t="s">
        <v>5107</v>
      </c>
      <c r="AA620" t="s">
        <v>5108</v>
      </c>
    </row>
    <row r="621" spans="1:27" x14ac:dyDescent="0.3">
      <c r="A621" t="s">
        <v>3293</v>
      </c>
      <c r="B621" t="s">
        <v>3294</v>
      </c>
      <c r="C621" t="str">
        <f t="shared" si="54"/>
        <v>Fire-Boltt</v>
      </c>
      <c r="D621" t="s">
        <v>2961</v>
      </c>
      <c r="E621" t="str">
        <f>IFERROR(LEFT(Table1[[#This Row],[category]],FIND("|",Table1[[#This Row],[category]])-1),Table1[[#This Row],[category]])</f>
        <v>Electronics</v>
      </c>
      <c r="F621" t="str">
        <f>IFERROR(MID(Table1[[#This Row],[category]],FIND("|",Table1[[#This Row],[category]])+1,50),"N/A")</f>
        <v>WearableTechnology|SmartWatches</v>
      </c>
      <c r="G621" s="5">
        <v>3999</v>
      </c>
      <c r="H621" s="5" t="str">
        <f t="shared" si="55"/>
        <v>Premium (&gt;2000)</v>
      </c>
      <c r="I621" s="5">
        <v>16999</v>
      </c>
      <c r="J621" s="5">
        <f>Table1[[#This Row],[actual_price]]-Table1[[#This Row],[discounted_price]]</f>
        <v>13000</v>
      </c>
      <c r="K621" s="12">
        <f t="shared" si="56"/>
        <v>0.76475086769809986</v>
      </c>
      <c r="L621" s="13">
        <v>0.76</v>
      </c>
      <c r="M621" s="1" t="str">
        <f t="shared" si="57"/>
        <v>Very High (70-100%)</v>
      </c>
      <c r="N621">
        <v>4.3</v>
      </c>
      <c r="O621" t="str">
        <f>IF(Table1[[#This Row],[rating]]&gt;=4.5,"Excellent",IF(Table1[[#This Row],[rating]]&gt;=4,"Good",IF(Table1[[#This Row],[rating]]&gt;=3.5,"Average","Below Average")))</f>
        <v>Good</v>
      </c>
      <c r="P621" t="str">
        <f t="shared" si="58"/>
        <v>⭐⭐⭐⭐ Good</v>
      </c>
      <c r="Q621" s="2">
        <v>17162</v>
      </c>
      <c r="R621" s="4" t="str">
        <f>IF(Table1[[#This Row],[rating_count]]&gt;=10000,"High Volume",IF(Table1[[#This Row],[rating_count]]&gt;=1000,"Medium Volume","Low Volume"))</f>
        <v>High Volume</v>
      </c>
      <c r="S621" s="4" t="str">
        <f t="shared" si="59"/>
        <v>Yes</v>
      </c>
      <c r="T621" t="s">
        <v>3295</v>
      </c>
      <c r="U621" t="s">
        <v>3296</v>
      </c>
      <c r="V621" t="s">
        <v>3297</v>
      </c>
      <c r="W621" t="s">
        <v>3298</v>
      </c>
      <c r="X621" t="s">
        <v>3299</v>
      </c>
      <c r="Y621" t="s">
        <v>3300</v>
      </c>
      <c r="Z621" t="s">
        <v>5109</v>
      </c>
      <c r="AA621" t="s">
        <v>5110</v>
      </c>
    </row>
    <row r="622" spans="1:27" x14ac:dyDescent="0.3">
      <c r="A622" t="s">
        <v>5111</v>
      </c>
      <c r="B622" t="s">
        <v>5112</v>
      </c>
      <c r="C622" t="str">
        <f t="shared" si="54"/>
        <v>boAt</v>
      </c>
      <c r="D622" t="s">
        <v>3079</v>
      </c>
      <c r="E622" t="str">
        <f>IFERROR(LEFT(Table1[[#This Row],[category]],FIND("|",Table1[[#This Row],[category]])-1),Table1[[#This Row],[category]])</f>
        <v>Electronics</v>
      </c>
      <c r="F622" t="str">
        <f>IFERROR(MID(Table1[[#This Row],[category]],FIND("|",Table1[[#This Row],[category]])+1,50),"N/A")</f>
        <v>Headphones,Earbuds&amp;Accessories|Headphones|In-Ear</v>
      </c>
      <c r="G622" s="5">
        <v>399</v>
      </c>
      <c r="H622" s="5" t="str">
        <f t="shared" si="55"/>
        <v>Economy (201-500)</v>
      </c>
      <c r="I622" s="5">
        <v>1290</v>
      </c>
      <c r="J622" s="5">
        <f>Table1[[#This Row],[actual_price]]-Table1[[#This Row],[discounted_price]]</f>
        <v>891</v>
      </c>
      <c r="K622" s="12">
        <f t="shared" si="56"/>
        <v>0.69069767441860463</v>
      </c>
      <c r="L622" s="13">
        <v>0.69</v>
      </c>
      <c r="M622" s="1" t="str">
        <f t="shared" si="57"/>
        <v>High (50-69%)</v>
      </c>
      <c r="N622">
        <v>4.2</v>
      </c>
      <c r="O622" t="str">
        <f>IF(Table1[[#This Row],[rating]]&gt;=4.5,"Excellent",IF(Table1[[#This Row],[rating]]&gt;=4,"Good",IF(Table1[[#This Row],[rating]]&gt;=3.5,"Average","Below Average")))</f>
        <v>Good</v>
      </c>
      <c r="P622" t="str">
        <f t="shared" si="58"/>
        <v>⭐⭐⭐⭐ Good</v>
      </c>
      <c r="Q622">
        <v>206</v>
      </c>
      <c r="R622" s="4" t="str">
        <f>IF(Table1[[#This Row],[rating_count]]&gt;=10000,"High Volume",IF(Table1[[#This Row],[rating_count]]&gt;=1000,"Medium Volume","Low Volume"))</f>
        <v>Low Volume</v>
      </c>
      <c r="S622" s="4" t="str">
        <f t="shared" si="59"/>
        <v>No</v>
      </c>
      <c r="T622" t="s">
        <v>5113</v>
      </c>
      <c r="U622" t="s">
        <v>5114</v>
      </c>
      <c r="V622" t="s">
        <v>5115</v>
      </c>
      <c r="W622" t="s">
        <v>5116</v>
      </c>
      <c r="X622" t="s">
        <v>5117</v>
      </c>
      <c r="Y622" t="s">
        <v>5118</v>
      </c>
      <c r="Z622" t="s">
        <v>5119</v>
      </c>
      <c r="AA622" t="s">
        <v>5120</v>
      </c>
    </row>
    <row r="623" spans="1:27" x14ac:dyDescent="0.3">
      <c r="A623" t="s">
        <v>5121</v>
      </c>
      <c r="B623" t="s">
        <v>5122</v>
      </c>
      <c r="C623" t="str">
        <f t="shared" si="54"/>
        <v>Dell</v>
      </c>
      <c r="D623" t="s">
        <v>5123</v>
      </c>
      <c r="E623" t="str">
        <f>IFERROR(LEFT(Table1[[#This Row],[category]],FIND("|",Table1[[#This Row],[category]])-1),Table1[[#This Row],[category]])</f>
        <v>Computers&amp;Accessories</v>
      </c>
      <c r="F623" t="str">
        <f>IFERROR(MID(Table1[[#This Row],[category]],FIND("|",Table1[[#This Row],[category]])+1,50),"N/A")</f>
        <v>Accessories&amp;Peripherals|Keyboards,Mice&amp;InputDevice</v>
      </c>
      <c r="G623" s="5">
        <v>1399</v>
      </c>
      <c r="H623" s="5" t="str">
        <f t="shared" si="55"/>
        <v>Mid-Range (501-2000)</v>
      </c>
      <c r="I623" s="5">
        <v>2498</v>
      </c>
      <c r="J623" s="5">
        <f>Table1[[#This Row],[actual_price]]-Table1[[#This Row],[discounted_price]]</f>
        <v>1099</v>
      </c>
      <c r="K623" s="12">
        <f t="shared" si="56"/>
        <v>0.43995196156925542</v>
      </c>
      <c r="L623" s="13">
        <v>0.44</v>
      </c>
      <c r="M623" s="1" t="str">
        <f t="shared" si="57"/>
        <v>Moderate (25-49%)</v>
      </c>
      <c r="N623">
        <v>4.2</v>
      </c>
      <c r="O623" t="str">
        <f>IF(Table1[[#This Row],[rating]]&gt;=4.5,"Excellent",IF(Table1[[#This Row],[rating]]&gt;=4,"Good",IF(Table1[[#This Row],[rating]]&gt;=3.5,"Average","Below Average")))</f>
        <v>Good</v>
      </c>
      <c r="P623" t="str">
        <f t="shared" si="58"/>
        <v>⭐⭐⭐⭐ Good</v>
      </c>
      <c r="Q623" s="2">
        <v>33717</v>
      </c>
      <c r="R623" s="4" t="str">
        <f>IF(Table1[[#This Row],[rating_count]]&gt;=10000,"High Volume",IF(Table1[[#This Row],[rating_count]]&gt;=1000,"Medium Volume","Low Volume"))</f>
        <v>High Volume</v>
      </c>
      <c r="S623" s="4" t="str">
        <f t="shared" si="59"/>
        <v>Yes</v>
      </c>
      <c r="T623" t="s">
        <v>5124</v>
      </c>
      <c r="U623" t="s">
        <v>5125</v>
      </c>
      <c r="V623" t="s">
        <v>5126</v>
      </c>
      <c r="W623" t="s">
        <v>5127</v>
      </c>
      <c r="X623" t="s">
        <v>5128</v>
      </c>
      <c r="Y623" t="s">
        <v>5129</v>
      </c>
      <c r="Z623" t="s">
        <v>5130</v>
      </c>
      <c r="AA623" t="s">
        <v>5131</v>
      </c>
    </row>
    <row r="624" spans="1:27" x14ac:dyDescent="0.3">
      <c r="A624" t="s">
        <v>27</v>
      </c>
      <c r="B624" t="s">
        <v>28</v>
      </c>
      <c r="C624" t="str">
        <f t="shared" si="54"/>
        <v>Ambrane</v>
      </c>
      <c r="D624" t="s">
        <v>18</v>
      </c>
      <c r="E624" t="str">
        <f>IFERROR(LEFT(Table1[[#This Row],[category]],FIND("|",Table1[[#This Row],[category]])-1),Table1[[#This Row],[category]])</f>
        <v>Computers&amp;Accessories</v>
      </c>
      <c r="F624" t="str">
        <f>IFERROR(MID(Table1[[#This Row],[category]],FIND("|",Table1[[#This Row],[category]])+1,50),"N/A")</f>
        <v>Accessories&amp;Peripherals|Cables&amp;Accessories|Cables|</v>
      </c>
      <c r="G624" s="5">
        <v>199</v>
      </c>
      <c r="H624" s="5" t="str">
        <f t="shared" si="55"/>
        <v>Budget (≤200)</v>
      </c>
      <c r="I624" s="5">
        <v>349</v>
      </c>
      <c r="J624" s="5">
        <f>Table1[[#This Row],[actual_price]]-Table1[[#This Row],[discounted_price]]</f>
        <v>150</v>
      </c>
      <c r="K624" s="12">
        <f t="shared" si="56"/>
        <v>0.42979942693409739</v>
      </c>
      <c r="L624" s="13">
        <v>0.43</v>
      </c>
      <c r="M624" s="1" t="str">
        <f t="shared" si="57"/>
        <v>Moderate (25-49%)</v>
      </c>
      <c r="N624">
        <v>4</v>
      </c>
      <c r="O624" t="str">
        <f>IF(Table1[[#This Row],[rating]]&gt;=4.5,"Excellent",IF(Table1[[#This Row],[rating]]&gt;=4,"Good",IF(Table1[[#This Row],[rating]]&gt;=3.5,"Average","Below Average")))</f>
        <v>Good</v>
      </c>
      <c r="P624" t="str">
        <f t="shared" si="58"/>
        <v>⭐⭐⭐⭐ Good</v>
      </c>
      <c r="Q624" s="2">
        <v>43994</v>
      </c>
      <c r="R624" s="4" t="str">
        <f>IF(Table1[[#This Row],[rating_count]]&gt;=10000,"High Volume",IF(Table1[[#This Row],[rating_count]]&gt;=1000,"Medium Volume","Low Volume"))</f>
        <v>High Volume</v>
      </c>
      <c r="S624" s="4" t="str">
        <f t="shared" si="59"/>
        <v>Yes</v>
      </c>
      <c r="T624" t="s">
        <v>29</v>
      </c>
      <c r="U624" t="s">
        <v>30</v>
      </c>
      <c r="V624" t="s">
        <v>31</v>
      </c>
      <c r="W624" t="s">
        <v>32</v>
      </c>
      <c r="X624" t="s">
        <v>33</v>
      </c>
      <c r="Y624" t="s">
        <v>34</v>
      </c>
      <c r="Z624" t="s">
        <v>35</v>
      </c>
      <c r="AA624" t="s">
        <v>5132</v>
      </c>
    </row>
    <row r="625" spans="1:27" x14ac:dyDescent="0.3">
      <c r="A625" t="s">
        <v>37</v>
      </c>
      <c r="B625" t="s">
        <v>38</v>
      </c>
      <c r="C625" t="str">
        <f t="shared" si="54"/>
        <v>Sounce</v>
      </c>
      <c r="D625" t="s">
        <v>18</v>
      </c>
      <c r="E625" t="str">
        <f>IFERROR(LEFT(Table1[[#This Row],[category]],FIND("|",Table1[[#This Row],[category]])-1),Table1[[#This Row],[category]])</f>
        <v>Computers&amp;Accessories</v>
      </c>
      <c r="F625" t="str">
        <f>IFERROR(MID(Table1[[#This Row],[category]],FIND("|",Table1[[#This Row],[category]])+1,50),"N/A")</f>
        <v>Accessories&amp;Peripherals|Cables&amp;Accessories|Cables|</v>
      </c>
      <c r="G625" s="5">
        <v>199</v>
      </c>
      <c r="H625" s="5" t="str">
        <f t="shared" si="55"/>
        <v>Budget (≤200)</v>
      </c>
      <c r="I625" s="5">
        <v>999</v>
      </c>
      <c r="J625" s="5">
        <f>Table1[[#This Row],[actual_price]]-Table1[[#This Row],[discounted_price]]</f>
        <v>800</v>
      </c>
      <c r="K625" s="12">
        <f t="shared" si="56"/>
        <v>0.80080080080080085</v>
      </c>
      <c r="L625" s="13">
        <v>0.8</v>
      </c>
      <c r="M625" s="1" t="str">
        <f t="shared" si="57"/>
        <v>Very High (70-100%)</v>
      </c>
      <c r="N625">
        <v>3.9</v>
      </c>
      <c r="O625" t="str">
        <f>IF(Table1[[#This Row],[rating]]&gt;=4.5,"Excellent",IF(Table1[[#This Row],[rating]]&gt;=4,"Good",IF(Table1[[#This Row],[rating]]&gt;=3.5,"Average","Below Average")))</f>
        <v>Average</v>
      </c>
      <c r="P625" t="str">
        <f t="shared" si="58"/>
        <v>⭐⭐⭐ Average</v>
      </c>
      <c r="Q625" s="2">
        <v>7928</v>
      </c>
      <c r="R625" s="4" t="str">
        <f>IF(Table1[[#This Row],[rating_count]]&gt;=10000,"High Volume",IF(Table1[[#This Row],[rating_count]]&gt;=1000,"Medium Volume","Low Volume"))</f>
        <v>Medium Volume</v>
      </c>
      <c r="S625" s="4" t="str">
        <f t="shared" si="59"/>
        <v>Yes</v>
      </c>
      <c r="T625" t="s">
        <v>39</v>
      </c>
      <c r="U625" t="s">
        <v>40</v>
      </c>
      <c r="V625" t="s">
        <v>41</v>
      </c>
      <c r="W625" t="s">
        <v>42</v>
      </c>
      <c r="X625" t="s">
        <v>43</v>
      </c>
      <c r="Y625" t="s">
        <v>44</v>
      </c>
      <c r="Z625" t="s">
        <v>45</v>
      </c>
      <c r="AA625" t="s">
        <v>5133</v>
      </c>
    </row>
    <row r="626" spans="1:27" x14ac:dyDescent="0.3">
      <c r="A626" t="s">
        <v>3303</v>
      </c>
      <c r="B626" t="s">
        <v>3304</v>
      </c>
      <c r="C626" t="str">
        <f t="shared" si="54"/>
        <v>Noise</v>
      </c>
      <c r="D626" t="s">
        <v>2961</v>
      </c>
      <c r="E626" t="str">
        <f>IFERROR(LEFT(Table1[[#This Row],[category]],FIND("|",Table1[[#This Row],[category]])-1),Table1[[#This Row],[category]])</f>
        <v>Electronics</v>
      </c>
      <c r="F626" t="str">
        <f>IFERROR(MID(Table1[[#This Row],[category]],FIND("|",Table1[[#This Row],[category]])+1,50),"N/A")</f>
        <v>WearableTechnology|SmartWatches</v>
      </c>
      <c r="G626" s="5">
        <v>2998</v>
      </c>
      <c r="H626" s="5" t="str">
        <f t="shared" si="55"/>
        <v>Premium (&gt;2000)</v>
      </c>
      <c r="I626" s="5">
        <v>5999</v>
      </c>
      <c r="J626" s="5">
        <f>Table1[[#This Row],[actual_price]]-Table1[[#This Row],[discounted_price]]</f>
        <v>3001</v>
      </c>
      <c r="K626" s="12">
        <f t="shared" si="56"/>
        <v>0.50025004167361231</v>
      </c>
      <c r="L626" s="13">
        <v>0.5</v>
      </c>
      <c r="M626" s="1" t="str">
        <f t="shared" si="57"/>
        <v>High (50-69%)</v>
      </c>
      <c r="N626">
        <v>4.0999999999999996</v>
      </c>
      <c r="O626" t="str">
        <f>IF(Table1[[#This Row],[rating]]&gt;=4.5,"Excellent",IF(Table1[[#This Row],[rating]]&gt;=4,"Good",IF(Table1[[#This Row],[rating]]&gt;=3.5,"Average","Below Average")))</f>
        <v>Good</v>
      </c>
      <c r="P626" t="str">
        <f t="shared" si="58"/>
        <v>⭐⭐⭐⭐ Good</v>
      </c>
      <c r="Q626" s="2">
        <v>5179</v>
      </c>
      <c r="R626" s="4" t="str">
        <f>IF(Table1[[#This Row],[rating_count]]&gt;=10000,"High Volume",IF(Table1[[#This Row],[rating_count]]&gt;=1000,"Medium Volume","Low Volume"))</f>
        <v>Medium Volume</v>
      </c>
      <c r="S626" s="4" t="str">
        <f t="shared" si="59"/>
        <v>Yes</v>
      </c>
      <c r="T626" t="s">
        <v>3305</v>
      </c>
      <c r="U626" t="s">
        <v>5134</v>
      </c>
      <c r="V626" t="s">
        <v>5135</v>
      </c>
      <c r="W626" t="s">
        <v>5136</v>
      </c>
      <c r="X626" t="s">
        <v>5137</v>
      </c>
      <c r="Y626" t="s">
        <v>5138</v>
      </c>
      <c r="Z626" t="s">
        <v>5139</v>
      </c>
      <c r="AA626" t="s">
        <v>5140</v>
      </c>
    </row>
    <row r="627" spans="1:27" x14ac:dyDescent="0.3">
      <c r="A627" t="s">
        <v>5141</v>
      </c>
      <c r="B627" t="s">
        <v>5142</v>
      </c>
      <c r="C627" t="str">
        <f t="shared" si="54"/>
        <v>Seagate</v>
      </c>
      <c r="D627" t="s">
        <v>5143</v>
      </c>
      <c r="E627" t="str">
        <f>IFERROR(LEFT(Table1[[#This Row],[category]],FIND("|",Table1[[#This Row],[category]])-1),Table1[[#This Row],[category]])</f>
        <v>Computers&amp;Accessories</v>
      </c>
      <c r="F627" t="str">
        <f>IFERROR(MID(Table1[[#This Row],[category]],FIND("|",Table1[[#This Row],[category]])+1,50),"N/A")</f>
        <v>ExternalDevices&amp;DataStorage|ExternalHardDisks</v>
      </c>
      <c r="G627" s="5">
        <v>4098</v>
      </c>
      <c r="H627" s="5" t="str">
        <f t="shared" si="55"/>
        <v>Premium (&gt;2000)</v>
      </c>
      <c r="I627" s="5">
        <v>4999</v>
      </c>
      <c r="J627" s="5">
        <f>Table1[[#This Row],[actual_price]]-Table1[[#This Row],[discounted_price]]</f>
        <v>901</v>
      </c>
      <c r="K627" s="12">
        <f t="shared" si="56"/>
        <v>0.18023604720944189</v>
      </c>
      <c r="L627" s="13">
        <v>0.18</v>
      </c>
      <c r="M627" s="1" t="str">
        <f t="shared" si="57"/>
        <v>Minimal (0-24%)</v>
      </c>
      <c r="N627">
        <v>4.5</v>
      </c>
      <c r="O627" t="str">
        <f>IF(Table1[[#This Row],[rating]]&gt;=4.5,"Excellent",IF(Table1[[#This Row],[rating]]&gt;=4,"Good",IF(Table1[[#This Row],[rating]]&gt;=3.5,"Average","Below Average")))</f>
        <v>Excellent</v>
      </c>
      <c r="P627" t="str">
        <f t="shared" si="58"/>
        <v>⭐⭐⭐⭐⭐ Excellent</v>
      </c>
      <c r="Q627" s="2">
        <v>50810</v>
      </c>
      <c r="R627" s="4" t="str">
        <f>IF(Table1[[#This Row],[rating_count]]&gt;=10000,"High Volume",IF(Table1[[#This Row],[rating_count]]&gt;=1000,"Medium Volume","Low Volume"))</f>
        <v>High Volume</v>
      </c>
      <c r="S627" s="4" t="str">
        <f t="shared" si="59"/>
        <v>Yes</v>
      </c>
      <c r="T627" t="s">
        <v>5144</v>
      </c>
      <c r="U627" t="s">
        <v>5145</v>
      </c>
      <c r="V627" t="s">
        <v>5146</v>
      </c>
      <c r="W627" t="s">
        <v>5147</v>
      </c>
      <c r="X627" t="s">
        <v>5148</v>
      </c>
      <c r="Y627" t="s">
        <v>5149</v>
      </c>
      <c r="Z627" t="s">
        <v>5150</v>
      </c>
      <c r="AA627" t="s">
        <v>5151</v>
      </c>
    </row>
    <row r="628" spans="1:27" x14ac:dyDescent="0.3">
      <c r="A628" t="s">
        <v>5152</v>
      </c>
      <c r="B628" t="s">
        <v>5153</v>
      </c>
      <c r="C628" t="str">
        <f t="shared" si="54"/>
        <v>HP</v>
      </c>
      <c r="D628" t="s">
        <v>5154</v>
      </c>
      <c r="E628" t="str">
        <f>IFERROR(LEFT(Table1[[#This Row],[category]],FIND("|",Table1[[#This Row],[category]])-1),Table1[[#This Row],[category]])</f>
        <v>Electronics</v>
      </c>
      <c r="F628" t="str">
        <f>IFERROR(MID(Table1[[#This Row],[category]],FIND("|",Table1[[#This Row],[category]])+1,50),"N/A")</f>
        <v>Cameras&amp;Photography|VideoCameras</v>
      </c>
      <c r="G628" s="5">
        <v>499</v>
      </c>
      <c r="H628" s="5" t="str">
        <f t="shared" si="55"/>
        <v>Economy (201-500)</v>
      </c>
      <c r="I628" s="5">
        <v>1999</v>
      </c>
      <c r="J628" s="5">
        <f>Table1[[#This Row],[actual_price]]-Table1[[#This Row],[discounted_price]]</f>
        <v>1500</v>
      </c>
      <c r="K628" s="12">
        <f t="shared" si="56"/>
        <v>0.75037518759379684</v>
      </c>
      <c r="L628" s="13">
        <v>0.75</v>
      </c>
      <c r="M628" s="1" t="str">
        <f t="shared" si="57"/>
        <v>Very High (70-100%)</v>
      </c>
      <c r="N628">
        <v>3.7</v>
      </c>
      <c r="O628" t="str">
        <f>IF(Table1[[#This Row],[rating]]&gt;=4.5,"Excellent",IF(Table1[[#This Row],[rating]]&gt;=4,"Good",IF(Table1[[#This Row],[rating]]&gt;=3.5,"Average","Below Average")))</f>
        <v>Average</v>
      </c>
      <c r="P628" t="str">
        <f t="shared" si="58"/>
        <v>⭐⭐⭐ Average</v>
      </c>
      <c r="Q628" s="2">
        <v>3369</v>
      </c>
      <c r="R628" s="4" t="str">
        <f>IF(Table1[[#This Row],[rating_count]]&gt;=10000,"High Volume",IF(Table1[[#This Row],[rating_count]]&gt;=1000,"Medium Volume","Low Volume"))</f>
        <v>Medium Volume</v>
      </c>
      <c r="S628" s="4" t="str">
        <f t="shared" si="59"/>
        <v>Yes</v>
      </c>
      <c r="T628" t="s">
        <v>5155</v>
      </c>
      <c r="U628" t="s">
        <v>5156</v>
      </c>
      <c r="V628" t="s">
        <v>5157</v>
      </c>
      <c r="W628" t="s">
        <v>5158</v>
      </c>
      <c r="X628" t="s">
        <v>5159</v>
      </c>
      <c r="Y628" t="s">
        <v>5160</v>
      </c>
      <c r="Z628" t="s">
        <v>5161</v>
      </c>
      <c r="AA628" t="s">
        <v>5162</v>
      </c>
    </row>
    <row r="629" spans="1:27" x14ac:dyDescent="0.3">
      <c r="A629" t="s">
        <v>5163</v>
      </c>
      <c r="B629" t="s">
        <v>5164</v>
      </c>
      <c r="C629" t="str">
        <f t="shared" si="54"/>
        <v>ZEBRONICS</v>
      </c>
      <c r="D629" t="s">
        <v>4865</v>
      </c>
      <c r="E629" t="str">
        <f>IFERROR(LEFT(Table1[[#This Row],[category]],FIND("|",Table1[[#This Row],[category]])-1),Table1[[#This Row],[category]])</f>
        <v>Computers&amp;Accessories</v>
      </c>
      <c r="F629" t="str">
        <f>IFERROR(MID(Table1[[#This Row],[category]],FIND("|",Table1[[#This Row],[category]])+1,50),"N/A")</f>
        <v>Accessories&amp;Peripherals|Keyboards,Mice&amp;InputDevice</v>
      </c>
      <c r="G629" s="5">
        <v>299</v>
      </c>
      <c r="H629" s="5" t="str">
        <f t="shared" si="55"/>
        <v>Economy (201-500)</v>
      </c>
      <c r="I629" s="5">
        <v>449</v>
      </c>
      <c r="J629" s="5">
        <f>Table1[[#This Row],[actual_price]]-Table1[[#This Row],[discounted_price]]</f>
        <v>150</v>
      </c>
      <c r="K629" s="12">
        <f t="shared" si="56"/>
        <v>0.33407572383073497</v>
      </c>
      <c r="L629" s="13">
        <v>0.33</v>
      </c>
      <c r="M629" s="1" t="str">
        <f t="shared" si="57"/>
        <v>Moderate (25-49%)</v>
      </c>
      <c r="N629">
        <v>3.5</v>
      </c>
      <c r="O629" t="str">
        <f>IF(Table1[[#This Row],[rating]]&gt;=4.5,"Excellent",IF(Table1[[#This Row],[rating]]&gt;=4,"Good",IF(Table1[[#This Row],[rating]]&gt;=3.5,"Average","Below Average")))</f>
        <v>Average</v>
      </c>
      <c r="P629" t="str">
        <f t="shared" si="58"/>
        <v>⭐⭐ Below Avg</v>
      </c>
      <c r="Q629" s="2">
        <v>11827</v>
      </c>
      <c r="R629" s="4" t="str">
        <f>IF(Table1[[#This Row],[rating_count]]&gt;=10000,"High Volume",IF(Table1[[#This Row],[rating_count]]&gt;=1000,"Medium Volume","Low Volume"))</f>
        <v>High Volume</v>
      </c>
      <c r="S629" s="4" t="str">
        <f t="shared" si="59"/>
        <v>Yes</v>
      </c>
      <c r="T629" t="s">
        <v>5165</v>
      </c>
      <c r="U629" t="s">
        <v>5166</v>
      </c>
      <c r="V629" t="s">
        <v>5167</v>
      </c>
      <c r="W629" t="s">
        <v>5168</v>
      </c>
      <c r="X629" t="s">
        <v>5169</v>
      </c>
      <c r="Y629" t="s">
        <v>5170</v>
      </c>
      <c r="Z629" t="s">
        <v>5171</v>
      </c>
      <c r="AA629" t="s">
        <v>5172</v>
      </c>
    </row>
    <row r="630" spans="1:27" x14ac:dyDescent="0.3">
      <c r="A630" t="s">
        <v>47</v>
      </c>
      <c r="B630" t="s">
        <v>48</v>
      </c>
      <c r="C630" t="str">
        <f t="shared" si="54"/>
        <v>boAt</v>
      </c>
      <c r="D630" t="s">
        <v>18</v>
      </c>
      <c r="E630" t="str">
        <f>IFERROR(LEFT(Table1[[#This Row],[category]],FIND("|",Table1[[#This Row],[category]])-1),Table1[[#This Row],[category]])</f>
        <v>Computers&amp;Accessories</v>
      </c>
      <c r="F630" t="str">
        <f>IFERROR(MID(Table1[[#This Row],[category]],FIND("|",Table1[[#This Row],[category]])+1,50),"N/A")</f>
        <v>Accessories&amp;Peripherals|Cables&amp;Accessories|Cables|</v>
      </c>
      <c r="G630" s="5">
        <v>329</v>
      </c>
      <c r="H630" s="5" t="str">
        <f t="shared" si="55"/>
        <v>Economy (201-500)</v>
      </c>
      <c r="I630" s="5">
        <v>699</v>
      </c>
      <c r="J630" s="5">
        <f>Table1[[#This Row],[actual_price]]-Table1[[#This Row],[discounted_price]]</f>
        <v>370</v>
      </c>
      <c r="K630" s="12">
        <f t="shared" si="56"/>
        <v>0.52932761087267521</v>
      </c>
      <c r="L630" s="13">
        <v>0.53</v>
      </c>
      <c r="M630" s="1" t="str">
        <f t="shared" si="57"/>
        <v>High (50-69%)</v>
      </c>
      <c r="N630">
        <v>4.2</v>
      </c>
      <c r="O630" t="str">
        <f>IF(Table1[[#This Row],[rating]]&gt;=4.5,"Excellent",IF(Table1[[#This Row],[rating]]&gt;=4,"Good",IF(Table1[[#This Row],[rating]]&gt;=3.5,"Average","Below Average")))</f>
        <v>Good</v>
      </c>
      <c r="P630" t="str">
        <f t="shared" si="58"/>
        <v>⭐⭐⭐⭐ Good</v>
      </c>
      <c r="Q630" s="2">
        <v>94364</v>
      </c>
      <c r="R630" s="4" t="str">
        <f>IF(Table1[[#This Row],[rating_count]]&gt;=10000,"High Volume",IF(Table1[[#This Row],[rating_count]]&gt;=1000,"Medium Volume","Low Volume"))</f>
        <v>High Volume</v>
      </c>
      <c r="S630" s="4" t="str">
        <f t="shared" si="59"/>
        <v>Yes</v>
      </c>
      <c r="T630" t="s">
        <v>49</v>
      </c>
      <c r="U630" t="s">
        <v>50</v>
      </c>
      <c r="V630" t="s">
        <v>51</v>
      </c>
      <c r="W630" t="s">
        <v>52</v>
      </c>
      <c r="X630" t="s">
        <v>53</v>
      </c>
      <c r="Y630" t="s">
        <v>54</v>
      </c>
      <c r="Z630" t="s">
        <v>5173</v>
      </c>
      <c r="AA630" t="s">
        <v>5174</v>
      </c>
    </row>
    <row r="631" spans="1:27" x14ac:dyDescent="0.3">
      <c r="A631" t="s">
        <v>5175</v>
      </c>
      <c r="B631" t="s">
        <v>5176</v>
      </c>
      <c r="C631" t="str">
        <f t="shared" si="54"/>
        <v>Zebronics</v>
      </c>
      <c r="D631" t="s">
        <v>5123</v>
      </c>
      <c r="E631" t="str">
        <f>IFERROR(LEFT(Table1[[#This Row],[category]],FIND("|",Table1[[#This Row],[category]])-1),Table1[[#This Row],[category]])</f>
        <v>Computers&amp;Accessories</v>
      </c>
      <c r="F631" t="str">
        <f>IFERROR(MID(Table1[[#This Row],[category]],FIND("|",Table1[[#This Row],[category]])+1,50),"N/A")</f>
        <v>Accessories&amp;Peripherals|Keyboards,Mice&amp;InputDevice</v>
      </c>
      <c r="G631" s="5">
        <v>699</v>
      </c>
      <c r="H631" s="5" t="str">
        <f t="shared" si="55"/>
        <v>Mid-Range (501-2000)</v>
      </c>
      <c r="I631" s="5">
        <v>999</v>
      </c>
      <c r="J631" s="5">
        <f>Table1[[#This Row],[actual_price]]-Table1[[#This Row],[discounted_price]]</f>
        <v>300</v>
      </c>
      <c r="K631" s="12">
        <f t="shared" si="56"/>
        <v>0.3003003003003003</v>
      </c>
      <c r="L631" s="13">
        <v>0.3</v>
      </c>
      <c r="M631" s="1" t="str">
        <f t="shared" si="57"/>
        <v>Moderate (25-49%)</v>
      </c>
      <c r="N631">
        <v>3.5</v>
      </c>
      <c r="O631" t="str">
        <f>IF(Table1[[#This Row],[rating]]&gt;=4.5,"Excellent",IF(Table1[[#This Row],[rating]]&gt;=4,"Good",IF(Table1[[#This Row],[rating]]&gt;=3.5,"Average","Below Average")))</f>
        <v>Average</v>
      </c>
      <c r="P631" t="str">
        <f t="shared" si="58"/>
        <v>⭐⭐ Below Avg</v>
      </c>
      <c r="Q631" s="2">
        <v>15295</v>
      </c>
      <c r="R631" s="4" t="str">
        <f>IF(Table1[[#This Row],[rating_count]]&gt;=10000,"High Volume",IF(Table1[[#This Row],[rating_count]]&gt;=1000,"Medium Volume","Low Volume"))</f>
        <v>High Volume</v>
      </c>
      <c r="S631" s="4" t="str">
        <f t="shared" si="59"/>
        <v>Yes</v>
      </c>
      <c r="T631" t="s">
        <v>5177</v>
      </c>
      <c r="U631" t="s">
        <v>5178</v>
      </c>
      <c r="V631" t="s">
        <v>5179</v>
      </c>
      <c r="W631" t="s">
        <v>5180</v>
      </c>
      <c r="X631" t="s">
        <v>5181</v>
      </c>
      <c r="Y631" t="s">
        <v>5182</v>
      </c>
      <c r="Z631" t="s">
        <v>5183</v>
      </c>
      <c r="AA631" t="s">
        <v>5184</v>
      </c>
    </row>
    <row r="632" spans="1:27" x14ac:dyDescent="0.3">
      <c r="A632" t="s">
        <v>5185</v>
      </c>
      <c r="B632" t="s">
        <v>5186</v>
      </c>
      <c r="C632" t="str">
        <f t="shared" si="54"/>
        <v>SYVO</v>
      </c>
      <c r="D632" t="s">
        <v>5187</v>
      </c>
      <c r="E632" t="str">
        <f>IFERROR(LEFT(Table1[[#This Row],[category]],FIND("|",Table1[[#This Row],[category]])-1),Table1[[#This Row],[category]])</f>
        <v>Electronics</v>
      </c>
      <c r="F632" t="str">
        <f>IFERROR(MID(Table1[[#This Row],[category]],FIND("|",Table1[[#This Row],[category]])+1,50),"N/A")</f>
        <v>Cameras&amp;Photography|Accessories|Tripods&amp;Monopods|T</v>
      </c>
      <c r="G632" s="5">
        <v>799</v>
      </c>
      <c r="H632" s="5" t="str">
        <f t="shared" si="55"/>
        <v>Mid-Range (501-2000)</v>
      </c>
      <c r="I632" s="5">
        <v>3990</v>
      </c>
      <c r="J632" s="5">
        <f>Table1[[#This Row],[actual_price]]-Table1[[#This Row],[discounted_price]]</f>
        <v>3191</v>
      </c>
      <c r="K632" s="12">
        <f t="shared" si="56"/>
        <v>0.79974937343358399</v>
      </c>
      <c r="L632" s="13">
        <v>0.8</v>
      </c>
      <c r="M632" s="1" t="str">
        <f t="shared" si="57"/>
        <v>Very High (70-100%)</v>
      </c>
      <c r="N632">
        <v>4.3</v>
      </c>
      <c r="O632" t="str">
        <f>IF(Table1[[#This Row],[rating]]&gt;=4.5,"Excellent",IF(Table1[[#This Row],[rating]]&gt;=4,"Good",IF(Table1[[#This Row],[rating]]&gt;=3.5,"Average","Below Average")))</f>
        <v>Good</v>
      </c>
      <c r="P632" t="str">
        <f t="shared" si="58"/>
        <v>⭐⭐⭐⭐ Good</v>
      </c>
      <c r="Q632" s="2">
        <v>27139</v>
      </c>
      <c r="R632" s="4" t="str">
        <f>IF(Table1[[#This Row],[rating_count]]&gt;=10000,"High Volume",IF(Table1[[#This Row],[rating_count]]&gt;=1000,"Medium Volume","Low Volume"))</f>
        <v>High Volume</v>
      </c>
      <c r="S632" s="4" t="str">
        <f t="shared" si="59"/>
        <v>Yes</v>
      </c>
      <c r="T632" t="s">
        <v>5188</v>
      </c>
      <c r="U632" t="s">
        <v>5189</v>
      </c>
      <c r="V632" t="s">
        <v>5190</v>
      </c>
      <c r="W632" t="s">
        <v>5191</v>
      </c>
      <c r="X632" t="s">
        <v>5192</v>
      </c>
      <c r="Y632" t="s">
        <v>5193</v>
      </c>
      <c r="Z632" t="s">
        <v>5194</v>
      </c>
      <c r="AA632" t="s">
        <v>5195</v>
      </c>
    </row>
    <row r="633" spans="1:27" x14ac:dyDescent="0.3">
      <c r="A633" t="s">
        <v>5196</v>
      </c>
      <c r="B633" t="s">
        <v>5197</v>
      </c>
      <c r="C633" t="str">
        <f t="shared" si="54"/>
        <v>Boult</v>
      </c>
      <c r="D633" t="s">
        <v>3079</v>
      </c>
      <c r="E633" t="str">
        <f>IFERROR(LEFT(Table1[[#This Row],[category]],FIND("|",Table1[[#This Row],[category]])-1),Table1[[#This Row],[category]])</f>
        <v>Electronics</v>
      </c>
      <c r="F633" t="str">
        <f>IFERROR(MID(Table1[[#This Row],[category]],FIND("|",Table1[[#This Row],[category]])+1,50),"N/A")</f>
        <v>Headphones,Earbuds&amp;Accessories|Headphones|In-Ear</v>
      </c>
      <c r="G633" s="5">
        <v>1399</v>
      </c>
      <c r="H633" s="5" t="str">
        <f t="shared" si="55"/>
        <v>Mid-Range (501-2000)</v>
      </c>
      <c r="I633" s="5">
        <v>5499</v>
      </c>
      <c r="J633" s="5">
        <f>Table1[[#This Row],[actual_price]]-Table1[[#This Row],[discounted_price]]</f>
        <v>4100</v>
      </c>
      <c r="K633" s="12">
        <f t="shared" si="56"/>
        <v>0.74559010729223496</v>
      </c>
      <c r="L633" s="13">
        <v>0.75</v>
      </c>
      <c r="M633" s="1" t="str">
        <f t="shared" si="57"/>
        <v>Very High (70-100%)</v>
      </c>
      <c r="N633">
        <v>3.9</v>
      </c>
      <c r="O633" t="str">
        <f>IF(Table1[[#This Row],[rating]]&gt;=4.5,"Excellent",IF(Table1[[#This Row],[rating]]&gt;=4,"Good",IF(Table1[[#This Row],[rating]]&gt;=3.5,"Average","Below Average")))</f>
        <v>Average</v>
      </c>
      <c r="P633" t="str">
        <f t="shared" si="58"/>
        <v>⭐⭐⭐ Average</v>
      </c>
      <c r="Q633" s="2">
        <v>9504</v>
      </c>
      <c r="R633" s="4" t="str">
        <f>IF(Table1[[#This Row],[rating_count]]&gt;=10000,"High Volume",IF(Table1[[#This Row],[rating_count]]&gt;=1000,"Medium Volume","Low Volume"))</f>
        <v>Medium Volume</v>
      </c>
      <c r="S633" s="4" t="str">
        <f t="shared" si="59"/>
        <v>Yes</v>
      </c>
      <c r="T633" t="s">
        <v>5198</v>
      </c>
      <c r="U633" t="s">
        <v>5199</v>
      </c>
      <c r="V633" t="s">
        <v>5200</v>
      </c>
      <c r="W633" t="s">
        <v>5201</v>
      </c>
      <c r="X633" t="s">
        <v>5202</v>
      </c>
      <c r="Y633" t="s">
        <v>5203</v>
      </c>
      <c r="Z633" t="s">
        <v>5204</v>
      </c>
      <c r="AA633" t="s">
        <v>5205</v>
      </c>
    </row>
    <row r="634" spans="1:27" x14ac:dyDescent="0.3">
      <c r="A634" t="s">
        <v>57</v>
      </c>
      <c r="B634" t="s">
        <v>58</v>
      </c>
      <c r="C634" t="str">
        <f t="shared" si="54"/>
        <v>Portronics</v>
      </c>
      <c r="D634" t="s">
        <v>18</v>
      </c>
      <c r="E634" t="str">
        <f>IFERROR(LEFT(Table1[[#This Row],[category]],FIND("|",Table1[[#This Row],[category]])-1),Table1[[#This Row],[category]])</f>
        <v>Computers&amp;Accessories</v>
      </c>
      <c r="F634" t="str">
        <f>IFERROR(MID(Table1[[#This Row],[category]],FIND("|",Table1[[#This Row],[category]])+1,50),"N/A")</f>
        <v>Accessories&amp;Peripherals|Cables&amp;Accessories|Cables|</v>
      </c>
      <c r="G634" s="5">
        <v>154</v>
      </c>
      <c r="H634" s="5" t="str">
        <f t="shared" si="55"/>
        <v>Budget (≤200)</v>
      </c>
      <c r="I634" s="5">
        <v>399</v>
      </c>
      <c r="J634" s="5">
        <f>Table1[[#This Row],[actual_price]]-Table1[[#This Row],[discounted_price]]</f>
        <v>245</v>
      </c>
      <c r="K634" s="12">
        <f t="shared" si="56"/>
        <v>0.61403508771929827</v>
      </c>
      <c r="L634" s="13">
        <v>0.61</v>
      </c>
      <c r="M634" s="1" t="str">
        <f t="shared" si="57"/>
        <v>High (50-69%)</v>
      </c>
      <c r="N634">
        <v>4.2</v>
      </c>
      <c r="O634" t="str">
        <f>IF(Table1[[#This Row],[rating]]&gt;=4.5,"Excellent",IF(Table1[[#This Row],[rating]]&gt;=4,"Good",IF(Table1[[#This Row],[rating]]&gt;=3.5,"Average","Below Average")))</f>
        <v>Good</v>
      </c>
      <c r="P634" t="str">
        <f t="shared" si="58"/>
        <v>⭐⭐⭐⭐ Good</v>
      </c>
      <c r="Q634" s="2">
        <v>16905</v>
      </c>
      <c r="R634" s="4" t="str">
        <f>IF(Table1[[#This Row],[rating_count]]&gt;=10000,"High Volume",IF(Table1[[#This Row],[rating_count]]&gt;=1000,"Medium Volume","Low Volume"))</f>
        <v>High Volume</v>
      </c>
      <c r="S634" s="4" t="str">
        <f t="shared" si="59"/>
        <v>Yes</v>
      </c>
      <c r="T634" t="s">
        <v>59</v>
      </c>
      <c r="U634" t="s">
        <v>60</v>
      </c>
      <c r="V634" t="s">
        <v>61</v>
      </c>
      <c r="W634" t="s">
        <v>62</v>
      </c>
      <c r="X634" t="s">
        <v>63</v>
      </c>
      <c r="Y634" t="s">
        <v>64</v>
      </c>
      <c r="Z634" t="s">
        <v>5206</v>
      </c>
      <c r="AA634" t="s">
        <v>5207</v>
      </c>
    </row>
    <row r="635" spans="1:27" x14ac:dyDescent="0.3">
      <c r="A635" t="s">
        <v>5208</v>
      </c>
      <c r="B635" t="s">
        <v>5209</v>
      </c>
      <c r="C635" t="str">
        <f t="shared" si="54"/>
        <v>SanDisk</v>
      </c>
      <c r="D635" t="s">
        <v>4854</v>
      </c>
      <c r="E635" t="str">
        <f>IFERROR(LEFT(Table1[[#This Row],[category]],FIND("|",Table1[[#This Row],[category]])-1),Table1[[#This Row],[category]])</f>
        <v>Computers&amp;Accessories</v>
      </c>
      <c r="F635" t="str">
        <f>IFERROR(MID(Table1[[#This Row],[category]],FIND("|",Table1[[#This Row],[category]])+1,50),"N/A")</f>
        <v>ExternalDevices&amp;DataStorage|PenDrives</v>
      </c>
      <c r="G635" s="5">
        <v>519</v>
      </c>
      <c r="H635" s="5" t="str">
        <f t="shared" si="55"/>
        <v>Mid-Range (501-2000)</v>
      </c>
      <c r="I635" s="5">
        <v>1350</v>
      </c>
      <c r="J635" s="5">
        <f>Table1[[#This Row],[actual_price]]-Table1[[#This Row],[discounted_price]]</f>
        <v>831</v>
      </c>
      <c r="K635" s="12">
        <f t="shared" si="56"/>
        <v>0.61555555555555552</v>
      </c>
      <c r="L635" s="13">
        <v>0.62</v>
      </c>
      <c r="M635" s="1" t="str">
        <f t="shared" si="57"/>
        <v>High (50-69%)</v>
      </c>
      <c r="N635">
        <v>4.3</v>
      </c>
      <c r="O635" t="str">
        <f>IF(Table1[[#This Row],[rating]]&gt;=4.5,"Excellent",IF(Table1[[#This Row],[rating]]&gt;=4,"Good",IF(Table1[[#This Row],[rating]]&gt;=3.5,"Average","Below Average")))</f>
        <v>Good</v>
      </c>
      <c r="P635" t="str">
        <f t="shared" si="58"/>
        <v>⭐⭐⭐⭐ Good</v>
      </c>
      <c r="Q635" s="2">
        <v>30058</v>
      </c>
      <c r="R635" s="4" t="str">
        <f>IF(Table1[[#This Row],[rating_count]]&gt;=10000,"High Volume",IF(Table1[[#This Row],[rating_count]]&gt;=1000,"Medium Volume","Low Volume"))</f>
        <v>High Volume</v>
      </c>
      <c r="S635" s="4" t="str">
        <f t="shared" si="59"/>
        <v>Yes</v>
      </c>
      <c r="T635" t="s">
        <v>5210</v>
      </c>
      <c r="U635" t="s">
        <v>5211</v>
      </c>
      <c r="V635" t="s">
        <v>5212</v>
      </c>
      <c r="W635" t="s">
        <v>5213</v>
      </c>
      <c r="X635" t="s">
        <v>5214</v>
      </c>
      <c r="Y635" t="s">
        <v>5215</v>
      </c>
      <c r="Z635" t="s">
        <v>5216</v>
      </c>
      <c r="AA635" t="s">
        <v>5217</v>
      </c>
    </row>
    <row r="636" spans="1:27" x14ac:dyDescent="0.3">
      <c r="A636" t="s">
        <v>3434</v>
      </c>
      <c r="B636" t="s">
        <v>3435</v>
      </c>
      <c r="C636" t="str">
        <f t="shared" si="54"/>
        <v>boAt</v>
      </c>
      <c r="D636" t="s">
        <v>2961</v>
      </c>
      <c r="E636" t="str">
        <f>IFERROR(LEFT(Table1[[#This Row],[category]],FIND("|",Table1[[#This Row],[category]])-1),Table1[[#This Row],[category]])</f>
        <v>Electronics</v>
      </c>
      <c r="F636" t="str">
        <f>IFERROR(MID(Table1[[#This Row],[category]],FIND("|",Table1[[#This Row],[category]])+1,50),"N/A")</f>
        <v>WearableTechnology|SmartWatches</v>
      </c>
      <c r="G636" s="5">
        <v>2299</v>
      </c>
      <c r="H636" s="5" t="str">
        <f t="shared" si="55"/>
        <v>Premium (&gt;2000)</v>
      </c>
      <c r="I636" s="5">
        <v>7990</v>
      </c>
      <c r="J636" s="5">
        <f>Table1[[#This Row],[actual_price]]-Table1[[#This Row],[discounted_price]]</f>
        <v>5691</v>
      </c>
      <c r="K636" s="12">
        <f t="shared" si="56"/>
        <v>0.71226533166458073</v>
      </c>
      <c r="L636" s="13">
        <v>0.71</v>
      </c>
      <c r="M636" s="1" t="str">
        <f t="shared" si="57"/>
        <v>Very High (70-100%)</v>
      </c>
      <c r="N636">
        <v>4.2</v>
      </c>
      <c r="O636" t="str">
        <f>IF(Table1[[#This Row],[rating]]&gt;=4.5,"Excellent",IF(Table1[[#This Row],[rating]]&gt;=4,"Good",IF(Table1[[#This Row],[rating]]&gt;=3.5,"Average","Below Average")))</f>
        <v>Good</v>
      </c>
      <c r="P636" t="str">
        <f t="shared" si="58"/>
        <v>⭐⭐⭐⭐ Good</v>
      </c>
      <c r="Q636" s="2">
        <v>69619</v>
      </c>
      <c r="R636" s="4" t="str">
        <f>IF(Table1[[#This Row],[rating_count]]&gt;=10000,"High Volume",IF(Table1[[#This Row],[rating_count]]&gt;=1000,"Medium Volume","Low Volume"))</f>
        <v>High Volume</v>
      </c>
      <c r="S636" s="4" t="str">
        <f t="shared" si="59"/>
        <v>Yes</v>
      </c>
      <c r="T636" t="s">
        <v>3436</v>
      </c>
      <c r="U636" t="s">
        <v>3437</v>
      </c>
      <c r="V636" t="s">
        <v>3438</v>
      </c>
      <c r="W636" t="s">
        <v>3439</v>
      </c>
      <c r="X636" t="s">
        <v>3440</v>
      </c>
      <c r="Y636" t="s">
        <v>3441</v>
      </c>
      <c r="Z636" t="s">
        <v>5218</v>
      </c>
      <c r="AA636" t="s">
        <v>5219</v>
      </c>
    </row>
    <row r="637" spans="1:27" x14ac:dyDescent="0.3">
      <c r="A637" t="s">
        <v>3444</v>
      </c>
      <c r="B637" t="s">
        <v>3445</v>
      </c>
      <c r="C637" t="str">
        <f t="shared" si="54"/>
        <v>Tygot</v>
      </c>
      <c r="D637" t="s">
        <v>3446</v>
      </c>
      <c r="E637" t="str">
        <f>IFERROR(LEFT(Table1[[#This Row],[category]],FIND("|",Table1[[#This Row],[category]])-1),Table1[[#This Row],[category]])</f>
        <v>Electronics</v>
      </c>
      <c r="F637" t="str">
        <f>IFERROR(MID(Table1[[#This Row],[category]],FIND("|",Table1[[#This Row],[category]])+1,50),"N/A")</f>
        <v>Mobiles&amp;Accessories|MobileAccessories|Photo&amp;VideoA</v>
      </c>
      <c r="G637" s="5">
        <v>399</v>
      </c>
      <c r="H637" s="5" t="str">
        <f t="shared" si="55"/>
        <v>Economy (201-500)</v>
      </c>
      <c r="I637" s="5">
        <v>1999</v>
      </c>
      <c r="J637" s="5">
        <f>Table1[[#This Row],[actual_price]]-Table1[[#This Row],[discounted_price]]</f>
        <v>1600</v>
      </c>
      <c r="K637" s="12">
        <f t="shared" si="56"/>
        <v>0.80040020010004997</v>
      </c>
      <c r="L637" s="13">
        <v>0.8</v>
      </c>
      <c r="M637" s="1" t="str">
        <f t="shared" si="57"/>
        <v>Very High (70-100%)</v>
      </c>
      <c r="N637">
        <v>4</v>
      </c>
      <c r="O637" t="str">
        <f>IF(Table1[[#This Row],[rating]]&gt;=4.5,"Excellent",IF(Table1[[#This Row],[rating]]&gt;=4,"Good",IF(Table1[[#This Row],[rating]]&gt;=3.5,"Average","Below Average")))</f>
        <v>Good</v>
      </c>
      <c r="P637" t="str">
        <f t="shared" si="58"/>
        <v>⭐⭐⭐⭐ Good</v>
      </c>
      <c r="Q637" s="2">
        <v>3382</v>
      </c>
      <c r="R637" s="4" t="str">
        <f>IF(Table1[[#This Row],[rating_count]]&gt;=10000,"High Volume",IF(Table1[[#This Row],[rating_count]]&gt;=1000,"Medium Volume","Low Volume"))</f>
        <v>Medium Volume</v>
      </c>
      <c r="S637" s="4" t="str">
        <f t="shared" si="59"/>
        <v>Yes</v>
      </c>
      <c r="T637" t="s">
        <v>3447</v>
      </c>
      <c r="U637" t="s">
        <v>3448</v>
      </c>
      <c r="V637" t="s">
        <v>3449</v>
      </c>
      <c r="W637" t="s">
        <v>3450</v>
      </c>
      <c r="X637" t="s">
        <v>3451</v>
      </c>
      <c r="Y637" t="s">
        <v>3452</v>
      </c>
      <c r="Z637" t="s">
        <v>5220</v>
      </c>
      <c r="AA637" t="s">
        <v>5221</v>
      </c>
    </row>
    <row r="638" spans="1:27" x14ac:dyDescent="0.3">
      <c r="A638" t="s">
        <v>5222</v>
      </c>
      <c r="B638" t="s">
        <v>5223</v>
      </c>
      <c r="C638" t="str">
        <f t="shared" si="54"/>
        <v>boAt</v>
      </c>
      <c r="D638" t="s">
        <v>3079</v>
      </c>
      <c r="E638" t="str">
        <f>IFERROR(LEFT(Table1[[#This Row],[category]],FIND("|",Table1[[#This Row],[category]])-1),Table1[[#This Row],[category]])</f>
        <v>Electronics</v>
      </c>
      <c r="F638" t="str">
        <f>IFERROR(MID(Table1[[#This Row],[category]],FIND("|",Table1[[#This Row],[category]])+1,50),"N/A")</f>
        <v>Headphones,Earbuds&amp;Accessories|Headphones|In-Ear</v>
      </c>
      <c r="G638" s="5">
        <v>1499</v>
      </c>
      <c r="H638" s="5" t="str">
        <f t="shared" si="55"/>
        <v>Mid-Range (501-2000)</v>
      </c>
      <c r="I638" s="5">
        <v>3990</v>
      </c>
      <c r="J638" s="5">
        <f>Table1[[#This Row],[actual_price]]-Table1[[#This Row],[discounted_price]]</f>
        <v>2491</v>
      </c>
      <c r="K638" s="12">
        <f t="shared" si="56"/>
        <v>0.62431077694235593</v>
      </c>
      <c r="L638" s="13">
        <v>0.62</v>
      </c>
      <c r="M638" s="1" t="str">
        <f t="shared" si="57"/>
        <v>High (50-69%)</v>
      </c>
      <c r="N638">
        <v>4.0999999999999996</v>
      </c>
      <c r="O638" t="str">
        <f>IF(Table1[[#This Row],[rating]]&gt;=4.5,"Excellent",IF(Table1[[#This Row],[rating]]&gt;=4,"Good",IF(Table1[[#This Row],[rating]]&gt;=3.5,"Average","Below Average")))</f>
        <v>Good</v>
      </c>
      <c r="P638" t="str">
        <f t="shared" si="58"/>
        <v>⭐⭐⭐⭐ Good</v>
      </c>
      <c r="Q638" s="2">
        <v>109864</v>
      </c>
      <c r="R638" s="4" t="str">
        <f>IF(Table1[[#This Row],[rating_count]]&gt;=10000,"High Volume",IF(Table1[[#This Row],[rating_count]]&gt;=1000,"Medium Volume","Low Volume"))</f>
        <v>High Volume</v>
      </c>
      <c r="S638" s="4" t="str">
        <f t="shared" si="59"/>
        <v>Yes</v>
      </c>
      <c r="T638" t="s">
        <v>5224</v>
      </c>
      <c r="U638" t="s">
        <v>5225</v>
      </c>
      <c r="V638" t="s">
        <v>5226</v>
      </c>
      <c r="W638" t="s">
        <v>5227</v>
      </c>
      <c r="X638" t="s">
        <v>5228</v>
      </c>
      <c r="Y638" t="s">
        <v>5229</v>
      </c>
      <c r="Z638" t="s">
        <v>5230</v>
      </c>
      <c r="AA638" t="s">
        <v>5231</v>
      </c>
    </row>
    <row r="639" spans="1:27" x14ac:dyDescent="0.3">
      <c r="A639" t="s">
        <v>5232</v>
      </c>
      <c r="B639" t="s">
        <v>5233</v>
      </c>
      <c r="C639" t="str">
        <f t="shared" si="54"/>
        <v>Casio</v>
      </c>
      <c r="D639" t="s">
        <v>5234</v>
      </c>
      <c r="E639" t="str">
        <f>IFERROR(LEFT(Table1[[#This Row],[category]],FIND("|",Table1[[#This Row],[category]])-1),Table1[[#This Row],[category]])</f>
        <v>OfficeProducts</v>
      </c>
      <c r="F639" t="str">
        <f>IFERROR(MID(Table1[[#This Row],[category]],FIND("|",Table1[[#This Row],[category]])+1,50),"N/A")</f>
        <v>OfficeElectronics|Calculators|Scientific</v>
      </c>
      <c r="G639" s="5">
        <v>1295</v>
      </c>
      <c r="H639" s="5" t="str">
        <f t="shared" si="55"/>
        <v>Mid-Range (501-2000)</v>
      </c>
      <c r="I639" s="5">
        <v>1295</v>
      </c>
      <c r="J639" s="5">
        <f>Table1[[#This Row],[actual_price]]-Table1[[#This Row],[discounted_price]]</f>
        <v>0</v>
      </c>
      <c r="K639" s="12">
        <f t="shared" si="56"/>
        <v>0</v>
      </c>
      <c r="L639" s="13">
        <v>0</v>
      </c>
      <c r="M639" s="1" t="str">
        <f t="shared" si="57"/>
        <v>Minimal (0-24%)</v>
      </c>
      <c r="N639">
        <v>4.5</v>
      </c>
      <c r="O639" t="str">
        <f>IF(Table1[[#This Row],[rating]]&gt;=4.5,"Excellent",IF(Table1[[#This Row],[rating]]&gt;=4,"Good",IF(Table1[[#This Row],[rating]]&gt;=3.5,"Average","Below Average")))</f>
        <v>Excellent</v>
      </c>
      <c r="P639" t="str">
        <f t="shared" si="58"/>
        <v>⭐⭐⭐⭐⭐ Excellent</v>
      </c>
      <c r="Q639" s="2">
        <v>5760</v>
      </c>
      <c r="R639" s="4" t="str">
        <f>IF(Table1[[#This Row],[rating_count]]&gt;=10000,"High Volume",IF(Table1[[#This Row],[rating_count]]&gt;=1000,"Medium Volume","Low Volume"))</f>
        <v>Medium Volume</v>
      </c>
      <c r="S639" s="4" t="str">
        <f t="shared" si="59"/>
        <v>Yes</v>
      </c>
      <c r="T639" t="s">
        <v>5235</v>
      </c>
      <c r="U639" t="s">
        <v>5236</v>
      </c>
      <c r="V639" t="s">
        <v>5237</v>
      </c>
      <c r="W639" t="s">
        <v>5238</v>
      </c>
      <c r="X639" t="s">
        <v>5239</v>
      </c>
      <c r="Y639" t="s">
        <v>5240</v>
      </c>
      <c r="Z639" t="s">
        <v>5241</v>
      </c>
      <c r="AA639" t="s">
        <v>5242</v>
      </c>
    </row>
    <row r="640" spans="1:27" x14ac:dyDescent="0.3">
      <c r="A640" t="s">
        <v>5243</v>
      </c>
      <c r="B640" t="s">
        <v>5244</v>
      </c>
      <c r="C640" t="str">
        <f t="shared" si="54"/>
        <v>TP-Link</v>
      </c>
      <c r="D640" t="s">
        <v>5245</v>
      </c>
      <c r="E640" t="str">
        <f>IFERROR(LEFT(Table1[[#This Row],[category]],FIND("|",Table1[[#This Row],[category]])-1),Table1[[#This Row],[category]])</f>
        <v>Computers&amp;Accessories</v>
      </c>
      <c r="F640" t="str">
        <f>IFERROR(MID(Table1[[#This Row],[category]],FIND("|",Table1[[#This Row],[category]])+1,50),"N/A")</f>
        <v>NetworkingDevices|Repeaters&amp;Extenders</v>
      </c>
      <c r="G640" s="5">
        <v>1889</v>
      </c>
      <c r="H640" s="5" t="str">
        <f t="shared" si="55"/>
        <v>Mid-Range (501-2000)</v>
      </c>
      <c r="I640" s="5">
        <v>5499</v>
      </c>
      <c r="J640" s="5">
        <f>Table1[[#This Row],[actual_price]]-Table1[[#This Row],[discounted_price]]</f>
        <v>3610</v>
      </c>
      <c r="K640" s="12">
        <f t="shared" si="56"/>
        <v>0.65648299690852885</v>
      </c>
      <c r="L640" s="13">
        <v>0.66</v>
      </c>
      <c r="M640" s="1" t="str">
        <f t="shared" si="57"/>
        <v>High (50-69%)</v>
      </c>
      <c r="N640">
        <v>4.2</v>
      </c>
      <c r="O640" t="str">
        <f>IF(Table1[[#This Row],[rating]]&gt;=4.5,"Excellent",IF(Table1[[#This Row],[rating]]&gt;=4,"Good",IF(Table1[[#This Row],[rating]]&gt;=3.5,"Average","Below Average")))</f>
        <v>Good</v>
      </c>
      <c r="P640" t="str">
        <f t="shared" si="58"/>
        <v>⭐⭐⭐⭐ Good</v>
      </c>
      <c r="Q640" s="2">
        <v>49551</v>
      </c>
      <c r="R640" s="4" t="str">
        <f>IF(Table1[[#This Row],[rating_count]]&gt;=10000,"High Volume",IF(Table1[[#This Row],[rating_count]]&gt;=1000,"Medium Volume","Low Volume"))</f>
        <v>High Volume</v>
      </c>
      <c r="S640" s="4" t="str">
        <f t="shared" si="59"/>
        <v>Yes</v>
      </c>
      <c r="T640" t="s">
        <v>5246</v>
      </c>
      <c r="U640" t="s">
        <v>5247</v>
      </c>
      <c r="V640" t="s">
        <v>5248</v>
      </c>
      <c r="W640" t="s">
        <v>5249</v>
      </c>
      <c r="X640" t="s">
        <v>5250</v>
      </c>
      <c r="Y640" t="s">
        <v>5251</v>
      </c>
      <c r="Z640" t="s">
        <v>5252</v>
      </c>
      <c r="AA640" t="s">
        <v>5253</v>
      </c>
    </row>
    <row r="641" spans="1:27" x14ac:dyDescent="0.3">
      <c r="A641" t="s">
        <v>5254</v>
      </c>
      <c r="B641" t="s">
        <v>5255</v>
      </c>
      <c r="C641" t="str">
        <f t="shared" si="54"/>
        <v>boAt</v>
      </c>
      <c r="D641" t="s">
        <v>3079</v>
      </c>
      <c r="E641" t="str">
        <f>IFERROR(LEFT(Table1[[#This Row],[category]],FIND("|",Table1[[#This Row],[category]])-1),Table1[[#This Row],[category]])</f>
        <v>Electronics</v>
      </c>
      <c r="F641" t="str">
        <f>IFERROR(MID(Table1[[#This Row],[category]],FIND("|",Table1[[#This Row],[category]])+1,50),"N/A")</f>
        <v>Headphones,Earbuds&amp;Accessories|Headphones|In-Ear</v>
      </c>
      <c r="G641" s="5">
        <v>455</v>
      </c>
      <c r="H641" s="5" t="str">
        <f t="shared" si="55"/>
        <v>Economy (201-500)</v>
      </c>
      <c r="I641" s="5">
        <v>1490</v>
      </c>
      <c r="J641" s="5">
        <f>Table1[[#This Row],[actual_price]]-Table1[[#This Row],[discounted_price]]</f>
        <v>1035</v>
      </c>
      <c r="K641" s="12">
        <f t="shared" si="56"/>
        <v>0.69463087248322153</v>
      </c>
      <c r="L641" s="13">
        <v>0.69</v>
      </c>
      <c r="M641" s="1" t="str">
        <f t="shared" si="57"/>
        <v>High (50-69%)</v>
      </c>
      <c r="N641">
        <v>4.0999999999999996</v>
      </c>
      <c r="O641" t="str">
        <f>IF(Table1[[#This Row],[rating]]&gt;=4.5,"Excellent",IF(Table1[[#This Row],[rating]]&gt;=4,"Good",IF(Table1[[#This Row],[rating]]&gt;=3.5,"Average","Below Average")))</f>
        <v>Good</v>
      </c>
      <c r="P641" t="str">
        <f t="shared" si="58"/>
        <v>⭐⭐⭐⭐ Good</v>
      </c>
      <c r="Q641" s="2">
        <v>161677</v>
      </c>
      <c r="R641" s="4" t="str">
        <f>IF(Table1[[#This Row],[rating_count]]&gt;=10000,"High Volume",IF(Table1[[#This Row],[rating_count]]&gt;=1000,"Medium Volume","Low Volume"))</f>
        <v>High Volume</v>
      </c>
      <c r="S641" s="4" t="str">
        <f t="shared" si="59"/>
        <v>Yes</v>
      </c>
      <c r="T641" t="s">
        <v>5256</v>
      </c>
      <c r="U641" t="s">
        <v>5257</v>
      </c>
      <c r="V641" t="s">
        <v>5258</v>
      </c>
      <c r="W641" t="s">
        <v>5259</v>
      </c>
      <c r="X641" t="s">
        <v>5260</v>
      </c>
      <c r="Y641" t="s">
        <v>5261</v>
      </c>
      <c r="Z641" t="s">
        <v>5262</v>
      </c>
      <c r="AA641" t="s">
        <v>5263</v>
      </c>
    </row>
    <row r="642" spans="1:27" x14ac:dyDescent="0.3">
      <c r="A642" t="s">
        <v>5264</v>
      </c>
      <c r="B642" t="s">
        <v>5265</v>
      </c>
      <c r="C642" t="str">
        <f t="shared" ref="C642:C705" si="60">IFERROR(LEFT(B642,FIND(" ",B642)-1),"Unknown")</f>
        <v>DIGITEKÂ®</v>
      </c>
      <c r="D642" t="s">
        <v>5266</v>
      </c>
      <c r="E642" t="str">
        <f>IFERROR(LEFT(Table1[[#This Row],[category]],FIND("|",Table1[[#This Row],[category]])-1),Table1[[#This Row],[category]])</f>
        <v>Electronics</v>
      </c>
      <c r="F642" t="str">
        <f>IFERROR(MID(Table1[[#This Row],[category]],FIND("|",Table1[[#This Row],[category]])+1,50),"N/A")</f>
        <v>Cameras&amp;Photography|Accessories|Tripods&amp;Monopods|T</v>
      </c>
      <c r="G642" s="5">
        <v>399</v>
      </c>
      <c r="H642" s="5" t="str">
        <f t="shared" ref="H642:H705" si="61">IF(G642&lt;=200,"Budget (≤200)",IF(G642&lt;=500,"Economy (201-500)",IF(G642&lt;=2000,"Mid-Range (501-2000)","Premium (&gt;2000)")))</f>
        <v>Economy (201-500)</v>
      </c>
      <c r="I642" s="5">
        <v>995</v>
      </c>
      <c r="J642" s="5">
        <f>Table1[[#This Row],[actual_price]]-Table1[[#This Row],[discounted_price]]</f>
        <v>596</v>
      </c>
      <c r="K642" s="12">
        <f t="shared" ref="K642:K705" si="62">(I642-G642)/I642</f>
        <v>0.59899497487437181</v>
      </c>
      <c r="L642" s="13">
        <v>0.6</v>
      </c>
      <c r="M642" s="1" t="str">
        <f t="shared" ref="M642:M705" si="63">IF(L642&gt;=0.7,"Very High (70-100%)",IF(L642&gt;=0.5,"High (50-69%)",IF(L642&gt;=0.25,"Moderate (25-49%)","Minimal (0-24%)")))</f>
        <v>High (50-69%)</v>
      </c>
      <c r="N642">
        <v>3.9</v>
      </c>
      <c r="O642" t="str">
        <f>IF(Table1[[#This Row],[rating]]&gt;=4.5,"Excellent",IF(Table1[[#This Row],[rating]]&gt;=4,"Good",IF(Table1[[#This Row],[rating]]&gt;=3.5,"Average","Below Average")))</f>
        <v>Average</v>
      </c>
      <c r="P642" t="str">
        <f t="shared" ref="P642:P705" si="64">IF(N642&gt;4.4,"⭐⭐⭐⭐⭐ Excellent",IF(N642&gt;3.9,"⭐⭐⭐⭐ Good",IF(N642&gt;3.5,"⭐⭐⭐ Average","⭐⭐ Below Avg")))</f>
        <v>⭐⭐⭐ Average</v>
      </c>
      <c r="Q642" s="2">
        <v>21372</v>
      </c>
      <c r="R642" s="4" t="str">
        <f>IF(Table1[[#This Row],[rating_count]]&gt;=10000,"High Volume",IF(Table1[[#This Row],[rating_count]]&gt;=1000,"Medium Volume","Low Volume"))</f>
        <v>High Volume</v>
      </c>
      <c r="S642" s="4" t="str">
        <f t="shared" ref="S642:S705" si="65">IF(Q642&gt;=500,"Yes","No")</f>
        <v>Yes</v>
      </c>
      <c r="T642" t="s">
        <v>5267</v>
      </c>
      <c r="U642" t="s">
        <v>5268</v>
      </c>
      <c r="V642" t="s">
        <v>5269</v>
      </c>
      <c r="W642" t="s">
        <v>5270</v>
      </c>
      <c r="X642" t="s">
        <v>5271</v>
      </c>
      <c r="Y642" t="s">
        <v>5272</v>
      </c>
      <c r="Z642" t="s">
        <v>5273</v>
      </c>
      <c r="AA642" t="s">
        <v>5274</v>
      </c>
    </row>
    <row r="643" spans="1:27" x14ac:dyDescent="0.3">
      <c r="A643" t="s">
        <v>3455</v>
      </c>
      <c r="B643" t="s">
        <v>3456</v>
      </c>
      <c r="C643" t="str">
        <f t="shared" si="60"/>
        <v>Samsung</v>
      </c>
      <c r="D643" t="s">
        <v>3037</v>
      </c>
      <c r="E643" t="str">
        <f>IFERROR(LEFT(Table1[[#This Row],[category]],FIND("|",Table1[[#This Row],[category]])-1),Table1[[#This Row],[category]])</f>
        <v>Electronics</v>
      </c>
      <c r="F643" t="str">
        <f>IFERROR(MID(Table1[[#This Row],[category]],FIND("|",Table1[[#This Row],[category]])+1,50),"N/A")</f>
        <v>Accessories|MemoryCards|MicroSD</v>
      </c>
      <c r="G643" s="5">
        <v>1059</v>
      </c>
      <c r="H643" s="5" t="str">
        <f t="shared" si="61"/>
        <v>Mid-Range (501-2000)</v>
      </c>
      <c r="I643" s="5">
        <v>3999</v>
      </c>
      <c r="J643" s="5">
        <f>Table1[[#This Row],[actual_price]]-Table1[[#This Row],[discounted_price]]</f>
        <v>2940</v>
      </c>
      <c r="K643" s="12">
        <f t="shared" si="62"/>
        <v>0.7351837959489872</v>
      </c>
      <c r="L643" s="13">
        <v>0.74</v>
      </c>
      <c r="M643" s="1" t="str">
        <f t="shared" si="63"/>
        <v>Very High (70-100%)</v>
      </c>
      <c r="N643">
        <v>4.3</v>
      </c>
      <c r="O643" t="str">
        <f>IF(Table1[[#This Row],[rating]]&gt;=4.5,"Excellent",IF(Table1[[#This Row],[rating]]&gt;=4,"Good",IF(Table1[[#This Row],[rating]]&gt;=3.5,"Average","Below Average")))</f>
        <v>Good</v>
      </c>
      <c r="P643" t="str">
        <f t="shared" si="64"/>
        <v>⭐⭐⭐⭐ Good</v>
      </c>
      <c r="Q643" s="2">
        <v>140035</v>
      </c>
      <c r="R643" s="4" t="str">
        <f>IF(Table1[[#This Row],[rating_count]]&gt;=10000,"High Volume",IF(Table1[[#This Row],[rating_count]]&gt;=1000,"Medium Volume","Low Volume"))</f>
        <v>High Volume</v>
      </c>
      <c r="S643" s="4" t="str">
        <f t="shared" si="65"/>
        <v>Yes</v>
      </c>
      <c r="T643" t="s">
        <v>3457</v>
      </c>
      <c r="U643" t="s">
        <v>5275</v>
      </c>
      <c r="V643" t="s">
        <v>5276</v>
      </c>
      <c r="W643" t="s">
        <v>5277</v>
      </c>
      <c r="X643" t="s">
        <v>5278</v>
      </c>
      <c r="Y643" t="s">
        <v>5279</v>
      </c>
      <c r="Z643" t="s">
        <v>5280</v>
      </c>
      <c r="AA643" t="s">
        <v>5281</v>
      </c>
    </row>
    <row r="644" spans="1:27" x14ac:dyDescent="0.3">
      <c r="A644" t="s">
        <v>67</v>
      </c>
      <c r="B644" t="s">
        <v>68</v>
      </c>
      <c r="C644" t="str">
        <f t="shared" si="60"/>
        <v>pTron</v>
      </c>
      <c r="D644" t="s">
        <v>18</v>
      </c>
      <c r="E644" t="str">
        <f>IFERROR(LEFT(Table1[[#This Row],[category]],FIND("|",Table1[[#This Row],[category]])-1),Table1[[#This Row],[category]])</f>
        <v>Computers&amp;Accessories</v>
      </c>
      <c r="F644" t="str">
        <f>IFERROR(MID(Table1[[#This Row],[category]],FIND("|",Table1[[#This Row],[category]])+1,50),"N/A")</f>
        <v>Accessories&amp;Peripherals|Cables&amp;Accessories|Cables|</v>
      </c>
      <c r="G644" s="5">
        <v>149</v>
      </c>
      <c r="H644" s="5" t="str">
        <f t="shared" si="61"/>
        <v>Budget (≤200)</v>
      </c>
      <c r="I644" s="5">
        <v>1000</v>
      </c>
      <c r="J644" s="5">
        <f>Table1[[#This Row],[actual_price]]-Table1[[#This Row],[discounted_price]]</f>
        <v>851</v>
      </c>
      <c r="K644" s="12">
        <f t="shared" si="62"/>
        <v>0.85099999999999998</v>
      </c>
      <c r="L644" s="13">
        <v>0.85</v>
      </c>
      <c r="M644" s="1" t="str">
        <f t="shared" si="63"/>
        <v>Very High (70-100%)</v>
      </c>
      <c r="N644">
        <v>3.9</v>
      </c>
      <c r="O644" t="str">
        <f>IF(Table1[[#This Row],[rating]]&gt;=4.5,"Excellent",IF(Table1[[#This Row],[rating]]&gt;=4,"Good",IF(Table1[[#This Row],[rating]]&gt;=3.5,"Average","Below Average")))</f>
        <v>Average</v>
      </c>
      <c r="P644" t="str">
        <f t="shared" si="64"/>
        <v>⭐⭐⭐ Average</v>
      </c>
      <c r="Q644" s="2">
        <v>24870</v>
      </c>
      <c r="R644" s="4" t="str">
        <f>IF(Table1[[#This Row],[rating_count]]&gt;=10000,"High Volume",IF(Table1[[#This Row],[rating_count]]&gt;=1000,"Medium Volume","Low Volume"))</f>
        <v>High Volume</v>
      </c>
      <c r="S644" s="4" t="str">
        <f t="shared" si="65"/>
        <v>Yes</v>
      </c>
      <c r="T644" t="s">
        <v>69</v>
      </c>
      <c r="U644" t="s">
        <v>70</v>
      </c>
      <c r="V644" t="s">
        <v>71</v>
      </c>
      <c r="W644" t="s">
        <v>72</v>
      </c>
      <c r="X644" t="s">
        <v>73</v>
      </c>
      <c r="Y644" t="s">
        <v>74</v>
      </c>
      <c r="Z644" t="s">
        <v>75</v>
      </c>
      <c r="AA644" t="s">
        <v>5282</v>
      </c>
    </row>
    <row r="645" spans="1:27" x14ac:dyDescent="0.3">
      <c r="A645" t="s">
        <v>5283</v>
      </c>
      <c r="B645" t="s">
        <v>5284</v>
      </c>
      <c r="C645" t="str">
        <f t="shared" si="60"/>
        <v>HP</v>
      </c>
      <c r="D645" t="s">
        <v>5285</v>
      </c>
      <c r="E645" t="str">
        <f>IFERROR(LEFT(Table1[[#This Row],[category]],FIND("|",Table1[[#This Row],[category]])-1),Table1[[#This Row],[category]])</f>
        <v>Computers&amp;Accessories</v>
      </c>
      <c r="F645" t="str">
        <f>IFERROR(MID(Table1[[#This Row],[category]],FIND("|",Table1[[#This Row],[category]])+1,50),"N/A")</f>
        <v>Printers,Inks&amp;Accessories|Inks,Toners&amp;Cartridges|I</v>
      </c>
      <c r="G645" s="5">
        <v>717</v>
      </c>
      <c r="H645" s="5" t="str">
        <f t="shared" si="61"/>
        <v>Mid-Range (501-2000)</v>
      </c>
      <c r="I645" s="5">
        <v>761</v>
      </c>
      <c r="J645" s="5">
        <f>Table1[[#This Row],[actual_price]]-Table1[[#This Row],[discounted_price]]</f>
        <v>44</v>
      </c>
      <c r="K645" s="12">
        <f t="shared" si="62"/>
        <v>5.7818659658344283E-2</v>
      </c>
      <c r="L645" s="13">
        <v>0.06</v>
      </c>
      <c r="M645" s="1" t="str">
        <f t="shared" si="63"/>
        <v>Minimal (0-24%)</v>
      </c>
      <c r="N645">
        <v>4</v>
      </c>
      <c r="O645" t="str">
        <f>IF(Table1[[#This Row],[rating]]&gt;=4.5,"Excellent",IF(Table1[[#This Row],[rating]]&gt;=4,"Good",IF(Table1[[#This Row],[rating]]&gt;=3.5,"Average","Below Average")))</f>
        <v>Good</v>
      </c>
      <c r="P645" t="str">
        <f t="shared" si="64"/>
        <v>⭐⭐⭐⭐ Good</v>
      </c>
      <c r="Q645" s="2">
        <v>7199</v>
      </c>
      <c r="R645" s="4" t="str">
        <f>IF(Table1[[#This Row],[rating_count]]&gt;=10000,"High Volume",IF(Table1[[#This Row],[rating_count]]&gt;=1000,"Medium Volume","Low Volume"))</f>
        <v>Medium Volume</v>
      </c>
      <c r="S645" s="4" t="str">
        <f t="shared" si="65"/>
        <v>Yes</v>
      </c>
      <c r="T645" t="s">
        <v>5286</v>
      </c>
      <c r="U645" t="s">
        <v>5287</v>
      </c>
      <c r="V645" t="s">
        <v>5288</v>
      </c>
      <c r="W645" t="s">
        <v>5289</v>
      </c>
      <c r="X645" t="s">
        <v>5290</v>
      </c>
      <c r="Y645" t="s">
        <v>5291</v>
      </c>
      <c r="Z645" t="s">
        <v>5292</v>
      </c>
      <c r="AA645" t="s">
        <v>5293</v>
      </c>
    </row>
    <row r="646" spans="1:27" x14ac:dyDescent="0.3">
      <c r="A646" t="s">
        <v>3532</v>
      </c>
      <c r="B646" t="s">
        <v>3533</v>
      </c>
      <c r="C646" t="str">
        <f t="shared" si="60"/>
        <v>Sounce</v>
      </c>
      <c r="D646" t="s">
        <v>3534</v>
      </c>
      <c r="E646" t="str">
        <f>IFERROR(LEFT(Table1[[#This Row],[category]],FIND("|",Table1[[#This Row],[category]])-1),Table1[[#This Row],[category]])</f>
        <v>Computers&amp;Accessories</v>
      </c>
      <c r="F646" t="str">
        <f>IFERROR(MID(Table1[[#This Row],[category]],FIND("|",Table1[[#This Row],[category]])+1,50),"N/A")</f>
        <v>Accessories&amp;Peripherals|Cables&amp;Accessories|CableCo</v>
      </c>
      <c r="G646" s="5">
        <v>99</v>
      </c>
      <c r="H646" s="5" t="str">
        <f t="shared" si="61"/>
        <v>Budget (≤200)</v>
      </c>
      <c r="I646" s="5">
        <v>999</v>
      </c>
      <c r="J646" s="5">
        <f>Table1[[#This Row],[actual_price]]-Table1[[#This Row],[discounted_price]]</f>
        <v>900</v>
      </c>
      <c r="K646" s="12">
        <f t="shared" si="62"/>
        <v>0.90090090090090091</v>
      </c>
      <c r="L646" s="13">
        <v>0.9</v>
      </c>
      <c r="M646" s="1" t="str">
        <f t="shared" si="63"/>
        <v>Very High (70-100%)</v>
      </c>
      <c r="N646">
        <v>4</v>
      </c>
      <c r="O646" t="str">
        <f>IF(Table1[[#This Row],[rating]]&gt;=4.5,"Excellent",IF(Table1[[#This Row],[rating]]&gt;=4,"Good",IF(Table1[[#This Row],[rating]]&gt;=3.5,"Average","Below Average")))</f>
        <v>Good</v>
      </c>
      <c r="P646" t="str">
        <f t="shared" si="64"/>
        <v>⭐⭐⭐⭐ Good</v>
      </c>
      <c r="Q646" s="2">
        <v>1396</v>
      </c>
      <c r="R646" s="4" t="str">
        <f>IF(Table1[[#This Row],[rating_count]]&gt;=10000,"High Volume",IF(Table1[[#This Row],[rating_count]]&gt;=1000,"Medium Volume","Low Volume"))</f>
        <v>Medium Volume</v>
      </c>
      <c r="S646" s="4" t="str">
        <f t="shared" si="65"/>
        <v>Yes</v>
      </c>
      <c r="T646" t="s">
        <v>3535</v>
      </c>
      <c r="U646" t="s">
        <v>3536</v>
      </c>
      <c r="V646" t="s">
        <v>3537</v>
      </c>
      <c r="W646" t="s">
        <v>3538</v>
      </c>
      <c r="X646" t="s">
        <v>3539</v>
      </c>
      <c r="Y646" t="s">
        <v>3540</v>
      </c>
      <c r="Z646" t="s">
        <v>5294</v>
      </c>
      <c r="AA646" t="s">
        <v>5295</v>
      </c>
    </row>
    <row r="647" spans="1:27" x14ac:dyDescent="0.3">
      <c r="A647" t="s">
        <v>5296</v>
      </c>
      <c r="B647" t="s">
        <v>5297</v>
      </c>
      <c r="C647" t="str">
        <f t="shared" si="60"/>
        <v>GIZGA</v>
      </c>
      <c r="D647" t="s">
        <v>5298</v>
      </c>
      <c r="E647" t="str">
        <f>IFERROR(LEFT(Table1[[#This Row],[category]],FIND("|",Table1[[#This Row],[category]])-1),Table1[[#This Row],[category]])</f>
        <v>Computers&amp;Accessories</v>
      </c>
      <c r="F647" t="str">
        <f>IFERROR(MID(Table1[[#This Row],[category]],FIND("|",Table1[[#This Row],[category]])+1,50),"N/A")</f>
        <v>Accessories&amp;Peripherals|Keyboards,Mice&amp;InputDevice</v>
      </c>
      <c r="G647" s="5">
        <v>39</v>
      </c>
      <c r="H647" s="5" t="str">
        <f t="shared" si="61"/>
        <v>Budget (≤200)</v>
      </c>
      <c r="I647" s="5">
        <v>299</v>
      </c>
      <c r="J647" s="5">
        <f>Table1[[#This Row],[actual_price]]-Table1[[#This Row],[discounted_price]]</f>
        <v>260</v>
      </c>
      <c r="K647" s="12">
        <f t="shared" si="62"/>
        <v>0.86956521739130432</v>
      </c>
      <c r="L647" s="13">
        <v>0.87</v>
      </c>
      <c r="M647" s="1" t="str">
        <f t="shared" si="63"/>
        <v>Very High (70-100%)</v>
      </c>
      <c r="N647">
        <v>3.5</v>
      </c>
      <c r="O647" t="str">
        <f>IF(Table1[[#This Row],[rating]]&gt;=4.5,"Excellent",IF(Table1[[#This Row],[rating]]&gt;=4,"Good",IF(Table1[[#This Row],[rating]]&gt;=3.5,"Average","Below Average")))</f>
        <v>Average</v>
      </c>
      <c r="P647" t="str">
        <f t="shared" si="64"/>
        <v>⭐⭐ Below Avg</v>
      </c>
      <c r="Q647" s="2">
        <v>15233</v>
      </c>
      <c r="R647" s="4" t="str">
        <f>IF(Table1[[#This Row],[rating_count]]&gt;=10000,"High Volume",IF(Table1[[#This Row],[rating_count]]&gt;=1000,"Medium Volume","Low Volume"))</f>
        <v>High Volume</v>
      </c>
      <c r="S647" s="4" t="str">
        <f t="shared" si="65"/>
        <v>Yes</v>
      </c>
      <c r="T647" t="s">
        <v>5299</v>
      </c>
      <c r="U647" t="s">
        <v>5300</v>
      </c>
      <c r="V647" t="s">
        <v>5301</v>
      </c>
      <c r="W647" t="s">
        <v>5302</v>
      </c>
      <c r="X647" t="s">
        <v>5303</v>
      </c>
      <c r="Y647" t="s">
        <v>5304</v>
      </c>
      <c r="Z647" t="s">
        <v>5305</v>
      </c>
      <c r="AA647" t="s">
        <v>5306</v>
      </c>
    </row>
    <row r="648" spans="1:27" x14ac:dyDescent="0.3">
      <c r="A648" t="s">
        <v>5307</v>
      </c>
      <c r="B648" t="s">
        <v>5308</v>
      </c>
      <c r="C648" t="str">
        <f t="shared" si="60"/>
        <v>SanDisk</v>
      </c>
      <c r="D648" t="s">
        <v>4854</v>
      </c>
      <c r="E648" t="str">
        <f>IFERROR(LEFT(Table1[[#This Row],[category]],FIND("|",Table1[[#This Row],[category]])-1),Table1[[#This Row],[category]])</f>
        <v>Computers&amp;Accessories</v>
      </c>
      <c r="F648" t="str">
        <f>IFERROR(MID(Table1[[#This Row],[category]],FIND("|",Table1[[#This Row],[category]])+1,50),"N/A")</f>
        <v>ExternalDevices&amp;DataStorage|PenDrives</v>
      </c>
      <c r="G648" s="5">
        <v>889</v>
      </c>
      <c r="H648" s="5" t="str">
        <f t="shared" si="61"/>
        <v>Mid-Range (501-2000)</v>
      </c>
      <c r="I648" s="5">
        <v>2500</v>
      </c>
      <c r="J648" s="5">
        <f>Table1[[#This Row],[actual_price]]-Table1[[#This Row],[discounted_price]]</f>
        <v>1611</v>
      </c>
      <c r="K648" s="12">
        <f t="shared" si="62"/>
        <v>0.64439999999999997</v>
      </c>
      <c r="L648" s="13">
        <v>0.64</v>
      </c>
      <c r="M648" s="1" t="str">
        <f t="shared" si="63"/>
        <v>High (50-69%)</v>
      </c>
      <c r="N648">
        <v>4.3</v>
      </c>
      <c r="O648" t="str">
        <f>IF(Table1[[#This Row],[rating]]&gt;=4.5,"Excellent",IF(Table1[[#This Row],[rating]]&gt;=4,"Good",IF(Table1[[#This Row],[rating]]&gt;=3.5,"Average","Below Average")))</f>
        <v>Good</v>
      </c>
      <c r="P648" t="str">
        <f t="shared" si="64"/>
        <v>⭐⭐⭐⭐ Good</v>
      </c>
      <c r="Q648" s="2">
        <v>55747</v>
      </c>
      <c r="R648" s="4" t="str">
        <f>IF(Table1[[#This Row],[rating_count]]&gt;=10000,"High Volume",IF(Table1[[#This Row],[rating_count]]&gt;=1000,"Medium Volume","Low Volume"))</f>
        <v>High Volume</v>
      </c>
      <c r="S648" s="4" t="str">
        <f t="shared" si="65"/>
        <v>Yes</v>
      </c>
      <c r="T648" t="s">
        <v>5309</v>
      </c>
      <c r="U648" t="s">
        <v>5310</v>
      </c>
      <c r="V648" t="s">
        <v>5311</v>
      </c>
      <c r="W648" t="s">
        <v>5312</v>
      </c>
      <c r="X648" t="s">
        <v>5313</v>
      </c>
      <c r="Y648" t="s">
        <v>5314</v>
      </c>
      <c r="Z648" t="s">
        <v>5315</v>
      </c>
      <c r="AA648" t="s">
        <v>5316</v>
      </c>
    </row>
    <row r="649" spans="1:27" x14ac:dyDescent="0.3">
      <c r="A649" t="s">
        <v>5317</v>
      </c>
      <c r="B649" t="s">
        <v>5318</v>
      </c>
      <c r="C649" t="str">
        <f t="shared" si="60"/>
        <v>Boult</v>
      </c>
      <c r="D649" t="s">
        <v>3079</v>
      </c>
      <c r="E649" t="str">
        <f>IFERROR(LEFT(Table1[[#This Row],[category]],FIND("|",Table1[[#This Row],[category]])-1),Table1[[#This Row],[category]])</f>
        <v>Electronics</v>
      </c>
      <c r="F649" t="str">
        <f>IFERROR(MID(Table1[[#This Row],[category]],FIND("|",Table1[[#This Row],[category]])+1,50),"N/A")</f>
        <v>Headphones,Earbuds&amp;Accessories|Headphones|In-Ear</v>
      </c>
      <c r="G649" s="5">
        <v>1199</v>
      </c>
      <c r="H649" s="5" t="str">
        <f t="shared" si="61"/>
        <v>Mid-Range (501-2000)</v>
      </c>
      <c r="I649" s="5">
        <v>4999</v>
      </c>
      <c r="J649" s="5">
        <f>Table1[[#This Row],[actual_price]]-Table1[[#This Row],[discounted_price]]</f>
        <v>3800</v>
      </c>
      <c r="K649" s="12">
        <f t="shared" si="62"/>
        <v>0.76015203040608126</v>
      </c>
      <c r="L649" s="13">
        <v>0.76</v>
      </c>
      <c r="M649" s="1" t="str">
        <f t="shared" si="63"/>
        <v>Very High (70-100%)</v>
      </c>
      <c r="N649">
        <v>3.8</v>
      </c>
      <c r="O649" t="str">
        <f>IF(Table1[[#This Row],[rating]]&gt;=4.5,"Excellent",IF(Table1[[#This Row],[rating]]&gt;=4,"Good",IF(Table1[[#This Row],[rating]]&gt;=3.5,"Average","Below Average")))</f>
        <v>Average</v>
      </c>
      <c r="P649" t="str">
        <f t="shared" si="64"/>
        <v>⭐⭐⭐ Average</v>
      </c>
      <c r="Q649" s="2">
        <v>14961</v>
      </c>
      <c r="R649" s="4" t="str">
        <f>IF(Table1[[#This Row],[rating_count]]&gt;=10000,"High Volume",IF(Table1[[#This Row],[rating_count]]&gt;=1000,"Medium Volume","Low Volume"))</f>
        <v>High Volume</v>
      </c>
      <c r="S649" s="4" t="str">
        <f t="shared" si="65"/>
        <v>Yes</v>
      </c>
      <c r="T649" t="s">
        <v>5319</v>
      </c>
      <c r="U649" t="s">
        <v>5320</v>
      </c>
      <c r="V649" t="s">
        <v>5321</v>
      </c>
      <c r="W649" t="s">
        <v>5322</v>
      </c>
      <c r="X649" t="s">
        <v>5323</v>
      </c>
      <c r="Y649" t="s">
        <v>5324</v>
      </c>
      <c r="Z649" t="s">
        <v>5325</v>
      </c>
      <c r="AA649" t="s">
        <v>5326</v>
      </c>
    </row>
    <row r="650" spans="1:27" x14ac:dyDescent="0.3">
      <c r="A650" t="s">
        <v>5327</v>
      </c>
      <c r="B650" t="s">
        <v>5328</v>
      </c>
      <c r="C650" t="str">
        <f t="shared" si="60"/>
        <v>Dell</v>
      </c>
      <c r="D650" t="s">
        <v>4865</v>
      </c>
      <c r="E650" t="str">
        <f>IFERROR(LEFT(Table1[[#This Row],[category]],FIND("|",Table1[[#This Row],[category]])-1),Table1[[#This Row],[category]])</f>
        <v>Computers&amp;Accessories</v>
      </c>
      <c r="F650" t="str">
        <f>IFERROR(MID(Table1[[#This Row],[category]],FIND("|",Table1[[#This Row],[category]])+1,50),"N/A")</f>
        <v>Accessories&amp;Peripherals|Keyboards,Mice&amp;InputDevice</v>
      </c>
      <c r="G650" s="5">
        <v>569</v>
      </c>
      <c r="H650" s="5" t="str">
        <f t="shared" si="61"/>
        <v>Mid-Range (501-2000)</v>
      </c>
      <c r="I650" s="5">
        <v>1299</v>
      </c>
      <c r="J650" s="5">
        <f>Table1[[#This Row],[actual_price]]-Table1[[#This Row],[discounted_price]]</f>
        <v>730</v>
      </c>
      <c r="K650" s="12">
        <f t="shared" si="62"/>
        <v>0.56197074672825253</v>
      </c>
      <c r="L650" s="13">
        <v>0.56000000000000005</v>
      </c>
      <c r="M650" s="1" t="str">
        <f t="shared" si="63"/>
        <v>High (50-69%)</v>
      </c>
      <c r="N650">
        <v>4.4000000000000004</v>
      </c>
      <c r="O650" t="str">
        <f>IF(Table1[[#This Row],[rating]]&gt;=4.5,"Excellent",IF(Table1[[#This Row],[rating]]&gt;=4,"Good",IF(Table1[[#This Row],[rating]]&gt;=3.5,"Average","Below Average")))</f>
        <v>Good</v>
      </c>
      <c r="P650" t="str">
        <f t="shared" si="64"/>
        <v>⭐⭐⭐⭐ Good</v>
      </c>
      <c r="Q650" s="2">
        <v>9275</v>
      </c>
      <c r="R650" s="4" t="str">
        <f>IF(Table1[[#This Row],[rating_count]]&gt;=10000,"High Volume",IF(Table1[[#This Row],[rating_count]]&gt;=1000,"Medium Volume","Low Volume"))</f>
        <v>Medium Volume</v>
      </c>
      <c r="S650" s="4" t="str">
        <f t="shared" si="65"/>
        <v>Yes</v>
      </c>
      <c r="T650" t="s">
        <v>5329</v>
      </c>
      <c r="U650" t="s">
        <v>5330</v>
      </c>
      <c r="V650" t="s">
        <v>5331</v>
      </c>
      <c r="W650" t="s">
        <v>5332</v>
      </c>
      <c r="X650" t="s">
        <v>5333</v>
      </c>
      <c r="Y650" t="s">
        <v>5334</v>
      </c>
      <c r="Z650" t="s">
        <v>5335</v>
      </c>
      <c r="AA650" t="s">
        <v>5336</v>
      </c>
    </row>
    <row r="651" spans="1:27" x14ac:dyDescent="0.3">
      <c r="A651" t="s">
        <v>5337</v>
      </c>
      <c r="B651" t="s">
        <v>5338</v>
      </c>
      <c r="C651" t="str">
        <f t="shared" si="60"/>
        <v>Boult</v>
      </c>
      <c r="D651" t="s">
        <v>3079</v>
      </c>
      <c r="E651" t="str">
        <f>IFERROR(LEFT(Table1[[#This Row],[category]],FIND("|",Table1[[#This Row],[category]])-1),Table1[[#This Row],[category]])</f>
        <v>Electronics</v>
      </c>
      <c r="F651" t="str">
        <f>IFERROR(MID(Table1[[#This Row],[category]],FIND("|",Table1[[#This Row],[category]])+1,50),"N/A")</f>
        <v>Headphones,Earbuds&amp;Accessories|Headphones|In-Ear</v>
      </c>
      <c r="G651" s="5">
        <v>1499</v>
      </c>
      <c r="H651" s="5" t="str">
        <f t="shared" si="61"/>
        <v>Mid-Range (501-2000)</v>
      </c>
      <c r="I651" s="5">
        <v>8999</v>
      </c>
      <c r="J651" s="5">
        <f>Table1[[#This Row],[actual_price]]-Table1[[#This Row],[discounted_price]]</f>
        <v>7500</v>
      </c>
      <c r="K651" s="12">
        <f t="shared" si="62"/>
        <v>0.83342593621513505</v>
      </c>
      <c r="L651" s="13">
        <v>0.83</v>
      </c>
      <c r="M651" s="1" t="str">
        <f t="shared" si="63"/>
        <v>Very High (70-100%)</v>
      </c>
      <c r="N651">
        <v>3.7</v>
      </c>
      <c r="O651" t="str">
        <f>IF(Table1[[#This Row],[rating]]&gt;=4.5,"Excellent",IF(Table1[[#This Row],[rating]]&gt;=4,"Good",IF(Table1[[#This Row],[rating]]&gt;=3.5,"Average","Below Average")))</f>
        <v>Average</v>
      </c>
      <c r="P651" t="str">
        <f t="shared" si="64"/>
        <v>⭐⭐⭐ Average</v>
      </c>
      <c r="Q651" s="2">
        <v>28324</v>
      </c>
      <c r="R651" s="4" t="str">
        <f>IF(Table1[[#This Row],[rating_count]]&gt;=10000,"High Volume",IF(Table1[[#This Row],[rating_count]]&gt;=1000,"Medium Volume","Low Volume"))</f>
        <v>High Volume</v>
      </c>
      <c r="S651" s="4" t="str">
        <f t="shared" si="65"/>
        <v>Yes</v>
      </c>
      <c r="T651" t="s">
        <v>5339</v>
      </c>
      <c r="U651" t="s">
        <v>5340</v>
      </c>
      <c r="V651" t="s">
        <v>5341</v>
      </c>
      <c r="W651" t="s">
        <v>5342</v>
      </c>
      <c r="X651" t="s">
        <v>5343</v>
      </c>
      <c r="Y651" t="s">
        <v>5344</v>
      </c>
      <c r="Z651" t="s">
        <v>5345</v>
      </c>
      <c r="AA651" t="s">
        <v>5346</v>
      </c>
    </row>
    <row r="652" spans="1:27" x14ac:dyDescent="0.3">
      <c r="A652" t="s">
        <v>5347</v>
      </c>
      <c r="B652" t="s">
        <v>5348</v>
      </c>
      <c r="C652" t="str">
        <f t="shared" si="60"/>
        <v>Eveready</v>
      </c>
      <c r="D652" t="s">
        <v>5068</v>
      </c>
      <c r="E652" t="str">
        <f>IFERROR(LEFT(Table1[[#This Row],[category]],FIND("|",Table1[[#This Row],[category]])-1),Table1[[#This Row],[category]])</f>
        <v>Electronics</v>
      </c>
      <c r="F652" t="str">
        <f>IFERROR(MID(Table1[[#This Row],[category]],FIND("|",Table1[[#This Row],[category]])+1,50),"N/A")</f>
        <v>GeneralPurposeBatteries&amp;BatteryChargers|Disposable</v>
      </c>
      <c r="G652" s="5">
        <v>149</v>
      </c>
      <c r="H652" s="5" t="str">
        <f t="shared" si="61"/>
        <v>Budget (≤200)</v>
      </c>
      <c r="I652" s="5">
        <v>180</v>
      </c>
      <c r="J652" s="5">
        <f>Table1[[#This Row],[actual_price]]-Table1[[#This Row],[discounted_price]]</f>
        <v>31</v>
      </c>
      <c r="K652" s="12">
        <f t="shared" si="62"/>
        <v>0.17222222222222222</v>
      </c>
      <c r="L652" s="13">
        <v>0.17</v>
      </c>
      <c r="M652" s="1" t="str">
        <f t="shared" si="63"/>
        <v>Minimal (0-24%)</v>
      </c>
      <c r="N652">
        <v>4.4000000000000004</v>
      </c>
      <c r="O652" t="str">
        <f>IF(Table1[[#This Row],[rating]]&gt;=4.5,"Excellent",IF(Table1[[#This Row],[rating]]&gt;=4,"Good",IF(Table1[[#This Row],[rating]]&gt;=3.5,"Average","Below Average")))</f>
        <v>Good</v>
      </c>
      <c r="P652" t="str">
        <f t="shared" si="64"/>
        <v>⭐⭐⭐⭐ Good</v>
      </c>
      <c r="Q652">
        <v>644</v>
      </c>
      <c r="R652" s="4" t="str">
        <f>IF(Table1[[#This Row],[rating_count]]&gt;=10000,"High Volume",IF(Table1[[#This Row],[rating_count]]&gt;=1000,"Medium Volume","Low Volume"))</f>
        <v>Low Volume</v>
      </c>
      <c r="S652" s="4" t="str">
        <f t="shared" si="65"/>
        <v>Yes</v>
      </c>
      <c r="T652" t="s">
        <v>5349</v>
      </c>
      <c r="U652" t="s">
        <v>5350</v>
      </c>
      <c r="V652" t="s">
        <v>5351</v>
      </c>
      <c r="W652" t="s">
        <v>5352</v>
      </c>
      <c r="X652" t="s">
        <v>5353</v>
      </c>
      <c r="Y652" t="s">
        <v>5354</v>
      </c>
      <c r="Z652" t="s">
        <v>5355</v>
      </c>
      <c r="AA652" t="s">
        <v>5356</v>
      </c>
    </row>
    <row r="653" spans="1:27" x14ac:dyDescent="0.3">
      <c r="A653" t="s">
        <v>5357</v>
      </c>
      <c r="B653" t="s">
        <v>5358</v>
      </c>
      <c r="C653" t="str">
        <f t="shared" si="60"/>
        <v>Zebronics</v>
      </c>
      <c r="D653" t="s">
        <v>5359</v>
      </c>
      <c r="E653" t="str">
        <f>IFERROR(LEFT(Table1[[#This Row],[category]],FIND("|",Table1[[#This Row],[category]])-1),Table1[[#This Row],[category]])</f>
        <v>Computers&amp;Accessories</v>
      </c>
      <c r="F653" t="str">
        <f>IFERROR(MID(Table1[[#This Row],[category]],FIND("|",Table1[[#This Row],[category]])+1,50),"N/A")</f>
        <v>Accessories&amp;Peripherals|PCGamingPeripherals|Gaming</v>
      </c>
      <c r="G653" s="5">
        <v>399</v>
      </c>
      <c r="H653" s="5" t="str">
        <f t="shared" si="61"/>
        <v>Economy (201-500)</v>
      </c>
      <c r="I653" s="5">
        <v>549</v>
      </c>
      <c r="J653" s="5">
        <f>Table1[[#This Row],[actual_price]]-Table1[[#This Row],[discounted_price]]</f>
        <v>150</v>
      </c>
      <c r="K653" s="12">
        <f t="shared" si="62"/>
        <v>0.27322404371584702</v>
      </c>
      <c r="L653" s="13">
        <v>0.27</v>
      </c>
      <c r="M653" s="1" t="str">
        <f t="shared" si="63"/>
        <v>Moderate (25-49%)</v>
      </c>
      <c r="N653">
        <v>4.4000000000000004</v>
      </c>
      <c r="O653" t="str">
        <f>IF(Table1[[#This Row],[rating]]&gt;=4.5,"Excellent",IF(Table1[[#This Row],[rating]]&gt;=4,"Good",IF(Table1[[#This Row],[rating]]&gt;=3.5,"Average","Below Average")))</f>
        <v>Good</v>
      </c>
      <c r="P653" t="str">
        <f t="shared" si="64"/>
        <v>⭐⭐⭐⭐ Good</v>
      </c>
      <c r="Q653" s="2">
        <v>18139</v>
      </c>
      <c r="R653" s="4" t="str">
        <f>IF(Table1[[#This Row],[rating_count]]&gt;=10000,"High Volume",IF(Table1[[#This Row],[rating_count]]&gt;=1000,"Medium Volume","Low Volume"))</f>
        <v>High Volume</v>
      </c>
      <c r="S653" s="4" t="str">
        <f t="shared" si="65"/>
        <v>Yes</v>
      </c>
      <c r="T653" t="s">
        <v>5360</v>
      </c>
      <c r="U653" t="s">
        <v>5361</v>
      </c>
      <c r="V653" t="s">
        <v>5362</v>
      </c>
      <c r="W653" t="s">
        <v>5363</v>
      </c>
      <c r="X653" t="s">
        <v>5364</v>
      </c>
      <c r="Y653" t="s">
        <v>5365</v>
      </c>
      <c r="Z653" t="s">
        <v>5366</v>
      </c>
      <c r="AA653" t="s">
        <v>5367</v>
      </c>
    </row>
    <row r="654" spans="1:27" x14ac:dyDescent="0.3">
      <c r="A654" t="s">
        <v>5368</v>
      </c>
      <c r="B654" t="s">
        <v>5369</v>
      </c>
      <c r="C654" t="str">
        <f t="shared" si="60"/>
        <v>PIDILITE</v>
      </c>
      <c r="D654" t="s">
        <v>5370</v>
      </c>
      <c r="E654" t="str">
        <f>IFERROR(LEFT(Table1[[#This Row],[category]],FIND("|",Table1[[#This Row],[category]])-1),Table1[[#This Row],[category]])</f>
        <v>Home&amp;Kitchen</v>
      </c>
      <c r="F654" t="str">
        <f>IFERROR(MID(Table1[[#This Row],[category]],FIND("|",Table1[[#This Row],[category]])+1,50),"N/A")</f>
        <v>CraftMaterials|PaintingMaterials|Paints</v>
      </c>
      <c r="G654" s="5">
        <v>191</v>
      </c>
      <c r="H654" s="5" t="str">
        <f t="shared" si="61"/>
        <v>Budget (≤200)</v>
      </c>
      <c r="I654" s="5">
        <v>225</v>
      </c>
      <c r="J654" s="5">
        <f>Table1[[#This Row],[actual_price]]-Table1[[#This Row],[discounted_price]]</f>
        <v>34</v>
      </c>
      <c r="K654" s="12">
        <f t="shared" si="62"/>
        <v>0.15111111111111111</v>
      </c>
      <c r="L654" s="13">
        <v>0.15</v>
      </c>
      <c r="M654" s="1" t="str">
        <f t="shared" si="63"/>
        <v>Minimal (0-24%)</v>
      </c>
      <c r="N654">
        <v>4.4000000000000004</v>
      </c>
      <c r="O654" t="str">
        <f>IF(Table1[[#This Row],[rating]]&gt;=4.5,"Excellent",IF(Table1[[#This Row],[rating]]&gt;=4,"Good",IF(Table1[[#This Row],[rating]]&gt;=3.5,"Average","Below Average")))</f>
        <v>Good</v>
      </c>
      <c r="P654" t="str">
        <f t="shared" si="64"/>
        <v>⭐⭐⭐⭐ Good</v>
      </c>
      <c r="Q654" s="2">
        <v>7203</v>
      </c>
      <c r="R654" s="4" t="str">
        <f>IF(Table1[[#This Row],[rating_count]]&gt;=10000,"High Volume",IF(Table1[[#This Row],[rating_count]]&gt;=1000,"Medium Volume","Low Volume"))</f>
        <v>Medium Volume</v>
      </c>
      <c r="S654" s="4" t="str">
        <f t="shared" si="65"/>
        <v>Yes</v>
      </c>
      <c r="T654" t="s">
        <v>5371</v>
      </c>
      <c r="U654" t="s">
        <v>5372</v>
      </c>
      <c r="V654" t="s">
        <v>5373</v>
      </c>
      <c r="W654" t="s">
        <v>5374</v>
      </c>
      <c r="X654" t="s">
        <v>5375</v>
      </c>
      <c r="Y654" t="s">
        <v>5376</v>
      </c>
      <c r="Z654" t="s">
        <v>5377</v>
      </c>
      <c r="AA654" t="s">
        <v>5378</v>
      </c>
    </row>
    <row r="655" spans="1:27" x14ac:dyDescent="0.3">
      <c r="A655" t="s">
        <v>5379</v>
      </c>
      <c r="B655" t="s">
        <v>5380</v>
      </c>
      <c r="C655" t="str">
        <f t="shared" si="60"/>
        <v>STRIFF</v>
      </c>
      <c r="D655" t="s">
        <v>5381</v>
      </c>
      <c r="E655" t="str">
        <f>IFERROR(LEFT(Table1[[#This Row],[category]],FIND("|",Table1[[#This Row],[category]])-1),Table1[[#This Row],[category]])</f>
        <v>Computers&amp;Accessories</v>
      </c>
      <c r="F655" t="str">
        <f>IFERROR(MID(Table1[[#This Row],[category]],FIND("|",Table1[[#This Row],[category]])+1,50),"N/A")</f>
        <v>Accessories&amp;Peripherals|Keyboards,Mice&amp;InputDevice</v>
      </c>
      <c r="G655" s="5">
        <v>129</v>
      </c>
      <c r="H655" s="5" t="str">
        <f t="shared" si="61"/>
        <v>Budget (≤200)</v>
      </c>
      <c r="I655" s="5">
        <v>999</v>
      </c>
      <c r="J655" s="5">
        <f>Table1[[#This Row],[actual_price]]-Table1[[#This Row],[discounted_price]]</f>
        <v>870</v>
      </c>
      <c r="K655" s="12">
        <f t="shared" si="62"/>
        <v>0.87087087087087089</v>
      </c>
      <c r="L655" s="13">
        <v>0.87</v>
      </c>
      <c r="M655" s="1" t="str">
        <f t="shared" si="63"/>
        <v>Very High (70-100%)</v>
      </c>
      <c r="N655">
        <v>4.2</v>
      </c>
      <c r="O655" t="str">
        <f>IF(Table1[[#This Row],[rating]]&gt;=4.5,"Excellent",IF(Table1[[#This Row],[rating]]&gt;=4,"Good",IF(Table1[[#This Row],[rating]]&gt;=3.5,"Average","Below Average")))</f>
        <v>Good</v>
      </c>
      <c r="P655" t="str">
        <f t="shared" si="64"/>
        <v>⭐⭐⭐⭐ Good</v>
      </c>
      <c r="Q655">
        <v>491</v>
      </c>
      <c r="R655" s="4" t="str">
        <f>IF(Table1[[#This Row],[rating_count]]&gt;=10000,"High Volume",IF(Table1[[#This Row],[rating_count]]&gt;=1000,"Medium Volume","Low Volume"))</f>
        <v>Low Volume</v>
      </c>
      <c r="S655" s="4" t="str">
        <f t="shared" si="65"/>
        <v>No</v>
      </c>
      <c r="T655" t="s">
        <v>5382</v>
      </c>
      <c r="U655" t="s">
        <v>5383</v>
      </c>
      <c r="V655" t="s">
        <v>5384</v>
      </c>
      <c r="W655" t="s">
        <v>5385</v>
      </c>
      <c r="X655" t="s">
        <v>5386</v>
      </c>
      <c r="Y655" t="s">
        <v>5387</v>
      </c>
      <c r="Z655" t="s">
        <v>5388</v>
      </c>
      <c r="AA655" t="s">
        <v>5389</v>
      </c>
    </row>
    <row r="656" spans="1:27" x14ac:dyDescent="0.3">
      <c r="A656" t="s">
        <v>5390</v>
      </c>
      <c r="B656" t="s">
        <v>5391</v>
      </c>
      <c r="C656" t="str">
        <f t="shared" si="60"/>
        <v>Gizga</v>
      </c>
      <c r="D656" t="s">
        <v>5392</v>
      </c>
      <c r="E656" t="str">
        <f>IFERROR(LEFT(Table1[[#This Row],[category]],FIND("|",Table1[[#This Row],[category]])-1),Table1[[#This Row],[category]])</f>
        <v>Computers&amp;Accessories</v>
      </c>
      <c r="F656" t="str">
        <f>IFERROR(MID(Table1[[#This Row],[category]],FIND("|",Table1[[#This Row],[category]])+1,50),"N/A")</f>
        <v>Accessories&amp;Peripherals|HardDiskBags</v>
      </c>
      <c r="G656" s="5">
        <v>199</v>
      </c>
      <c r="H656" s="5" t="str">
        <f t="shared" si="61"/>
        <v>Budget (≤200)</v>
      </c>
      <c r="I656" s="5">
        <v>599</v>
      </c>
      <c r="J656" s="5">
        <f>Table1[[#This Row],[actual_price]]-Table1[[#This Row],[discounted_price]]</f>
        <v>400</v>
      </c>
      <c r="K656" s="12">
        <f t="shared" si="62"/>
        <v>0.667779632721202</v>
      </c>
      <c r="L656" s="13">
        <v>0.67</v>
      </c>
      <c r="M656" s="1" t="str">
        <f t="shared" si="63"/>
        <v>High (50-69%)</v>
      </c>
      <c r="N656">
        <v>4.5</v>
      </c>
      <c r="O656" t="str">
        <f>IF(Table1[[#This Row],[rating]]&gt;=4.5,"Excellent",IF(Table1[[#This Row],[rating]]&gt;=4,"Good",IF(Table1[[#This Row],[rating]]&gt;=3.5,"Average","Below Average")))</f>
        <v>Excellent</v>
      </c>
      <c r="P656" t="str">
        <f t="shared" si="64"/>
        <v>⭐⭐⭐⭐⭐ Excellent</v>
      </c>
      <c r="Q656" s="2">
        <v>13568</v>
      </c>
      <c r="R656" s="4" t="str">
        <f>IF(Table1[[#This Row],[rating_count]]&gt;=10000,"High Volume",IF(Table1[[#This Row],[rating_count]]&gt;=1000,"Medium Volume","Low Volume"))</f>
        <v>High Volume</v>
      </c>
      <c r="S656" s="4" t="str">
        <f t="shared" si="65"/>
        <v>Yes</v>
      </c>
      <c r="T656" t="s">
        <v>5393</v>
      </c>
      <c r="U656" t="s">
        <v>5394</v>
      </c>
      <c r="V656" t="s">
        <v>5395</v>
      </c>
      <c r="W656" t="s">
        <v>5396</v>
      </c>
      <c r="X656" t="s">
        <v>5397</v>
      </c>
      <c r="Y656" t="s">
        <v>5398</v>
      </c>
      <c r="Z656" t="s">
        <v>5399</v>
      </c>
      <c r="AA656" t="s">
        <v>5400</v>
      </c>
    </row>
    <row r="657" spans="1:27" x14ac:dyDescent="0.3">
      <c r="A657" t="s">
        <v>5401</v>
      </c>
      <c r="B657" t="s">
        <v>5402</v>
      </c>
      <c r="C657" t="str">
        <f t="shared" si="60"/>
        <v>Boult</v>
      </c>
      <c r="D657" t="s">
        <v>3079</v>
      </c>
      <c r="E657" t="str">
        <f>IFERROR(LEFT(Table1[[#This Row],[category]],FIND("|",Table1[[#This Row],[category]])-1),Table1[[#This Row],[category]])</f>
        <v>Electronics</v>
      </c>
      <c r="F657" t="str">
        <f>IFERROR(MID(Table1[[#This Row],[category]],FIND("|",Table1[[#This Row],[category]])+1,50),"N/A")</f>
        <v>Headphones,Earbuds&amp;Accessories|Headphones|In-Ear</v>
      </c>
      <c r="G657" s="5">
        <v>999</v>
      </c>
      <c r="H657" s="5" t="str">
        <f t="shared" si="61"/>
        <v>Mid-Range (501-2000)</v>
      </c>
      <c r="I657" s="5">
        <v>4499</v>
      </c>
      <c r="J657" s="5">
        <f>Table1[[#This Row],[actual_price]]-Table1[[#This Row],[discounted_price]]</f>
        <v>3500</v>
      </c>
      <c r="K657" s="12">
        <f t="shared" si="62"/>
        <v>0.77795065570126698</v>
      </c>
      <c r="L657" s="13">
        <v>0.78</v>
      </c>
      <c r="M657" s="1" t="str">
        <f t="shared" si="63"/>
        <v>Very High (70-100%)</v>
      </c>
      <c r="N657">
        <v>3.8</v>
      </c>
      <c r="O657" t="str">
        <f>IF(Table1[[#This Row],[rating]]&gt;=4.5,"Excellent",IF(Table1[[#This Row],[rating]]&gt;=4,"Good",IF(Table1[[#This Row],[rating]]&gt;=3.5,"Average","Below Average")))</f>
        <v>Average</v>
      </c>
      <c r="P657" t="str">
        <f t="shared" si="64"/>
        <v>⭐⭐⭐ Average</v>
      </c>
      <c r="Q657" s="2">
        <v>3390</v>
      </c>
      <c r="R657" s="4" t="str">
        <f>IF(Table1[[#This Row],[rating_count]]&gt;=10000,"High Volume",IF(Table1[[#This Row],[rating_count]]&gt;=1000,"Medium Volume","Low Volume"))</f>
        <v>Medium Volume</v>
      </c>
      <c r="S657" s="4" t="str">
        <f t="shared" si="65"/>
        <v>Yes</v>
      </c>
      <c r="T657" t="s">
        <v>5403</v>
      </c>
      <c r="U657" t="s">
        <v>5404</v>
      </c>
      <c r="V657" t="s">
        <v>5405</v>
      </c>
      <c r="W657" t="s">
        <v>5406</v>
      </c>
      <c r="X657" t="s">
        <v>5407</v>
      </c>
      <c r="Y657" t="s">
        <v>5408</v>
      </c>
      <c r="Z657" t="s">
        <v>5409</v>
      </c>
      <c r="AA657" t="s">
        <v>5410</v>
      </c>
    </row>
    <row r="658" spans="1:27" x14ac:dyDescent="0.3">
      <c r="A658" t="s">
        <v>5411</v>
      </c>
      <c r="B658" t="s">
        <v>5412</v>
      </c>
      <c r="C658" t="str">
        <f t="shared" si="60"/>
        <v>Boult</v>
      </c>
      <c r="D658" t="s">
        <v>3079</v>
      </c>
      <c r="E658" t="str">
        <f>IFERROR(LEFT(Table1[[#This Row],[category]],FIND("|",Table1[[#This Row],[category]])-1),Table1[[#This Row],[category]])</f>
        <v>Electronics</v>
      </c>
      <c r="F658" t="str">
        <f>IFERROR(MID(Table1[[#This Row],[category]],FIND("|",Table1[[#This Row],[category]])+1,50),"N/A")</f>
        <v>Headphones,Earbuds&amp;Accessories|Headphones|In-Ear</v>
      </c>
      <c r="G658" s="5">
        <v>899</v>
      </c>
      <c r="H658" s="5" t="str">
        <f t="shared" si="61"/>
        <v>Mid-Range (501-2000)</v>
      </c>
      <c r="I658" s="5">
        <v>4499</v>
      </c>
      <c r="J658" s="5">
        <f>Table1[[#This Row],[actual_price]]-Table1[[#This Row],[discounted_price]]</f>
        <v>3600</v>
      </c>
      <c r="K658" s="12">
        <f t="shared" si="62"/>
        <v>0.80017781729273174</v>
      </c>
      <c r="L658" s="13">
        <v>0.8</v>
      </c>
      <c r="M658" s="1" t="str">
        <f t="shared" si="63"/>
        <v>Very High (70-100%)</v>
      </c>
      <c r="N658">
        <v>3.8</v>
      </c>
      <c r="O658" t="str">
        <f>IF(Table1[[#This Row],[rating]]&gt;=4.5,"Excellent",IF(Table1[[#This Row],[rating]]&gt;=4,"Good",IF(Table1[[#This Row],[rating]]&gt;=3.5,"Average","Below Average")))</f>
        <v>Average</v>
      </c>
      <c r="P658" t="str">
        <f t="shared" si="64"/>
        <v>⭐⭐⭐ Average</v>
      </c>
      <c r="Q658" s="2">
        <v>103052</v>
      </c>
      <c r="R658" s="4" t="str">
        <f>IF(Table1[[#This Row],[rating_count]]&gt;=10000,"High Volume",IF(Table1[[#This Row],[rating_count]]&gt;=1000,"Medium Volume","Low Volume"))</f>
        <v>High Volume</v>
      </c>
      <c r="S658" s="4" t="str">
        <f t="shared" si="65"/>
        <v>Yes</v>
      </c>
      <c r="T658" t="s">
        <v>5413</v>
      </c>
      <c r="U658" t="s">
        <v>5414</v>
      </c>
      <c r="V658" t="s">
        <v>5415</v>
      </c>
      <c r="W658" t="s">
        <v>5416</v>
      </c>
      <c r="X658" t="s">
        <v>5417</v>
      </c>
      <c r="Y658" t="s">
        <v>5418</v>
      </c>
      <c r="Z658" t="s">
        <v>5419</v>
      </c>
      <c r="AA658" t="s">
        <v>5420</v>
      </c>
    </row>
    <row r="659" spans="1:27" x14ac:dyDescent="0.3">
      <c r="A659" t="s">
        <v>3607</v>
      </c>
      <c r="B659" t="s">
        <v>3608</v>
      </c>
      <c r="C659" t="str">
        <f t="shared" si="60"/>
        <v>Ambrane</v>
      </c>
      <c r="D659" t="s">
        <v>2992</v>
      </c>
      <c r="E659" t="str">
        <f>IFERROR(LEFT(Table1[[#This Row],[category]],FIND("|",Table1[[#This Row],[category]])-1),Table1[[#This Row],[category]])</f>
        <v>Electronics</v>
      </c>
      <c r="F659" t="str">
        <f>IFERROR(MID(Table1[[#This Row],[category]],FIND("|",Table1[[#This Row],[category]])+1,50),"N/A")</f>
        <v>Mobiles&amp;Accessories|MobileAccessories|Chargers|Pow</v>
      </c>
      <c r="G659" s="5">
        <v>1799</v>
      </c>
      <c r="H659" s="5" t="str">
        <f t="shared" si="61"/>
        <v>Mid-Range (501-2000)</v>
      </c>
      <c r="I659" s="5">
        <v>2499</v>
      </c>
      <c r="J659" s="5">
        <f>Table1[[#This Row],[actual_price]]-Table1[[#This Row],[discounted_price]]</f>
        <v>700</v>
      </c>
      <c r="K659" s="12">
        <f t="shared" si="62"/>
        <v>0.28011204481792717</v>
      </c>
      <c r="L659" s="13">
        <v>0.28000000000000003</v>
      </c>
      <c r="M659" s="1" t="str">
        <f t="shared" si="63"/>
        <v>Moderate (25-49%)</v>
      </c>
      <c r="N659">
        <v>4.0999999999999996</v>
      </c>
      <c r="O659" t="str">
        <f>IF(Table1[[#This Row],[rating]]&gt;=4.5,"Excellent",IF(Table1[[#This Row],[rating]]&gt;=4,"Good",IF(Table1[[#This Row],[rating]]&gt;=3.5,"Average","Below Average")))</f>
        <v>Good</v>
      </c>
      <c r="P659" t="str">
        <f t="shared" si="64"/>
        <v>⭐⭐⭐⭐ Good</v>
      </c>
      <c r="Q659" s="2">
        <v>18678</v>
      </c>
      <c r="R659" s="4" t="str">
        <f>IF(Table1[[#This Row],[rating_count]]&gt;=10000,"High Volume",IF(Table1[[#This Row],[rating_count]]&gt;=1000,"Medium Volume","Low Volume"))</f>
        <v>High Volume</v>
      </c>
      <c r="S659" s="4" t="str">
        <f t="shared" si="65"/>
        <v>Yes</v>
      </c>
      <c r="T659" t="s">
        <v>3609</v>
      </c>
      <c r="U659" t="s">
        <v>3610</v>
      </c>
      <c r="V659" t="s">
        <v>3611</v>
      </c>
      <c r="W659" t="s">
        <v>3612</v>
      </c>
      <c r="X659" t="s">
        <v>3613</v>
      </c>
      <c r="Y659" t="s">
        <v>3614</v>
      </c>
      <c r="Z659" t="s">
        <v>5421</v>
      </c>
      <c r="AA659" t="s">
        <v>5422</v>
      </c>
    </row>
    <row r="660" spans="1:27" x14ac:dyDescent="0.3">
      <c r="A660" t="s">
        <v>77</v>
      </c>
      <c r="B660" t="s">
        <v>78</v>
      </c>
      <c r="C660" t="str">
        <f t="shared" si="60"/>
        <v>boAt</v>
      </c>
      <c r="D660" t="s">
        <v>18</v>
      </c>
      <c r="E660" t="str">
        <f>IFERROR(LEFT(Table1[[#This Row],[category]],FIND("|",Table1[[#This Row],[category]])-1),Table1[[#This Row],[category]])</f>
        <v>Computers&amp;Accessories</v>
      </c>
      <c r="F660" t="str">
        <f>IFERROR(MID(Table1[[#This Row],[category]],FIND("|",Table1[[#This Row],[category]])+1,50),"N/A")</f>
        <v>Accessories&amp;Peripherals|Cables&amp;Accessories|Cables|</v>
      </c>
      <c r="G660" s="5">
        <v>177</v>
      </c>
      <c r="H660" s="5" t="str">
        <f t="shared" si="61"/>
        <v>Budget (≤200)</v>
      </c>
      <c r="I660" s="5">
        <v>499</v>
      </c>
      <c r="J660" s="5">
        <f>Table1[[#This Row],[actual_price]]-Table1[[#This Row],[discounted_price]]</f>
        <v>322</v>
      </c>
      <c r="K660" s="12">
        <f t="shared" si="62"/>
        <v>0.64529058116232463</v>
      </c>
      <c r="L660" s="13">
        <v>0.65</v>
      </c>
      <c r="M660" s="1" t="str">
        <f t="shared" si="63"/>
        <v>High (50-69%)</v>
      </c>
      <c r="N660">
        <v>4.0999999999999996</v>
      </c>
      <c r="O660" t="str">
        <f>IF(Table1[[#This Row],[rating]]&gt;=4.5,"Excellent",IF(Table1[[#This Row],[rating]]&gt;=4,"Good",IF(Table1[[#This Row],[rating]]&gt;=3.5,"Average","Below Average")))</f>
        <v>Good</v>
      </c>
      <c r="P660" t="str">
        <f t="shared" si="64"/>
        <v>⭐⭐⭐⭐ Good</v>
      </c>
      <c r="Q660" s="2">
        <v>15189</v>
      </c>
      <c r="R660" s="4" t="str">
        <f>IF(Table1[[#This Row],[rating_count]]&gt;=10000,"High Volume",IF(Table1[[#This Row],[rating_count]]&gt;=1000,"Medium Volume","Low Volume"))</f>
        <v>High Volume</v>
      </c>
      <c r="S660" s="4" t="str">
        <f t="shared" si="65"/>
        <v>Yes</v>
      </c>
      <c r="T660" t="s">
        <v>79</v>
      </c>
      <c r="U660" t="s">
        <v>80</v>
      </c>
      <c r="V660" t="s">
        <v>81</v>
      </c>
      <c r="W660" t="s">
        <v>82</v>
      </c>
      <c r="X660" t="s">
        <v>83</v>
      </c>
      <c r="Y660" t="s">
        <v>84</v>
      </c>
      <c r="Z660" t="s">
        <v>85</v>
      </c>
      <c r="AA660" t="s">
        <v>5423</v>
      </c>
    </row>
    <row r="661" spans="1:27" x14ac:dyDescent="0.3">
      <c r="A661" t="s">
        <v>5424</v>
      </c>
      <c r="B661" t="s">
        <v>5425</v>
      </c>
      <c r="C661" t="str">
        <f t="shared" si="60"/>
        <v>Casio</v>
      </c>
      <c r="D661" t="s">
        <v>5234</v>
      </c>
      <c r="E661" t="str">
        <f>IFERROR(LEFT(Table1[[#This Row],[category]],FIND("|",Table1[[#This Row],[category]])-1),Table1[[#This Row],[category]])</f>
        <v>OfficeProducts</v>
      </c>
      <c r="F661" t="str">
        <f>IFERROR(MID(Table1[[#This Row],[category]],FIND("|",Table1[[#This Row],[category]])+1,50),"N/A")</f>
        <v>OfficeElectronics|Calculators|Scientific</v>
      </c>
      <c r="G661" s="5">
        <v>522</v>
      </c>
      <c r="H661" s="5" t="str">
        <f t="shared" si="61"/>
        <v>Mid-Range (501-2000)</v>
      </c>
      <c r="I661" s="5">
        <v>550</v>
      </c>
      <c r="J661" s="5">
        <f>Table1[[#This Row],[actual_price]]-Table1[[#This Row],[discounted_price]]</f>
        <v>28</v>
      </c>
      <c r="K661" s="12">
        <f t="shared" si="62"/>
        <v>5.0909090909090911E-2</v>
      </c>
      <c r="L661" s="13">
        <v>0.05</v>
      </c>
      <c r="M661" s="1" t="str">
        <f t="shared" si="63"/>
        <v>Minimal (0-24%)</v>
      </c>
      <c r="N661">
        <v>4.4000000000000004</v>
      </c>
      <c r="O661" t="str">
        <f>IF(Table1[[#This Row],[rating]]&gt;=4.5,"Excellent",IF(Table1[[#This Row],[rating]]&gt;=4,"Good",IF(Table1[[#This Row],[rating]]&gt;=3.5,"Average","Below Average")))</f>
        <v>Good</v>
      </c>
      <c r="P661" t="str">
        <f t="shared" si="64"/>
        <v>⭐⭐⭐⭐ Good</v>
      </c>
      <c r="Q661" s="2">
        <v>12179</v>
      </c>
      <c r="R661" s="4" t="str">
        <f>IF(Table1[[#This Row],[rating_count]]&gt;=10000,"High Volume",IF(Table1[[#This Row],[rating_count]]&gt;=1000,"Medium Volume","Low Volume"))</f>
        <v>High Volume</v>
      </c>
      <c r="S661" s="4" t="str">
        <f t="shared" si="65"/>
        <v>Yes</v>
      </c>
      <c r="T661" t="s">
        <v>5426</v>
      </c>
      <c r="U661" t="s">
        <v>5427</v>
      </c>
      <c r="V661" t="s">
        <v>5428</v>
      </c>
      <c r="W661" t="s">
        <v>5429</v>
      </c>
      <c r="X661" t="s">
        <v>5430</v>
      </c>
      <c r="Y661" t="s">
        <v>5431</v>
      </c>
      <c r="Z661" t="s">
        <v>5432</v>
      </c>
      <c r="AA661" t="s">
        <v>5433</v>
      </c>
    </row>
    <row r="662" spans="1:27" x14ac:dyDescent="0.3">
      <c r="A662" t="s">
        <v>5434</v>
      </c>
      <c r="B662" t="s">
        <v>5435</v>
      </c>
      <c r="C662" t="str">
        <f t="shared" si="60"/>
        <v>Tygot</v>
      </c>
      <c r="D662" t="s">
        <v>5436</v>
      </c>
      <c r="E662" t="str">
        <f>IFERROR(LEFT(Table1[[#This Row],[category]],FIND("|",Table1[[#This Row],[category]])-1),Table1[[#This Row],[category]])</f>
        <v>Electronics</v>
      </c>
      <c r="F662" t="str">
        <f>IFERROR(MID(Table1[[#This Row],[category]],FIND("|",Table1[[#This Row],[category]])+1,50),"N/A")</f>
        <v>Cameras&amp;Photography|Flashes|Macro&amp;RinglightFlashes</v>
      </c>
      <c r="G662" s="5">
        <v>799</v>
      </c>
      <c r="H662" s="5" t="str">
        <f t="shared" si="61"/>
        <v>Mid-Range (501-2000)</v>
      </c>
      <c r="I662" s="5">
        <v>1999</v>
      </c>
      <c r="J662" s="5">
        <f>Table1[[#This Row],[actual_price]]-Table1[[#This Row],[discounted_price]]</f>
        <v>1200</v>
      </c>
      <c r="K662" s="12">
        <f t="shared" si="62"/>
        <v>0.60030015007503756</v>
      </c>
      <c r="L662" s="13">
        <v>0.6</v>
      </c>
      <c r="M662" s="1" t="str">
        <f t="shared" si="63"/>
        <v>High (50-69%)</v>
      </c>
      <c r="N662">
        <v>3.8</v>
      </c>
      <c r="O662" t="str">
        <f>IF(Table1[[#This Row],[rating]]&gt;=4.5,"Excellent",IF(Table1[[#This Row],[rating]]&gt;=4,"Good",IF(Table1[[#This Row],[rating]]&gt;=3.5,"Average","Below Average")))</f>
        <v>Average</v>
      </c>
      <c r="P662" t="str">
        <f t="shared" si="64"/>
        <v>⭐⭐⭐ Average</v>
      </c>
      <c r="Q662" s="2">
        <v>12958</v>
      </c>
      <c r="R662" s="4" t="str">
        <f>IF(Table1[[#This Row],[rating_count]]&gt;=10000,"High Volume",IF(Table1[[#This Row],[rating_count]]&gt;=1000,"Medium Volume","Low Volume"))</f>
        <v>High Volume</v>
      </c>
      <c r="S662" s="4" t="str">
        <f t="shared" si="65"/>
        <v>Yes</v>
      </c>
      <c r="T662" t="s">
        <v>5437</v>
      </c>
      <c r="U662" t="s">
        <v>5438</v>
      </c>
      <c r="V662" t="s">
        <v>5439</v>
      </c>
      <c r="W662" t="s">
        <v>5440</v>
      </c>
      <c r="X662" t="s">
        <v>5441</v>
      </c>
      <c r="Y662" t="s">
        <v>5442</v>
      </c>
      <c r="Z662" t="s">
        <v>5443</v>
      </c>
      <c r="AA662" t="s">
        <v>5444</v>
      </c>
    </row>
    <row r="663" spans="1:27" x14ac:dyDescent="0.3">
      <c r="A663" t="s">
        <v>5445</v>
      </c>
      <c r="B663" t="s">
        <v>5446</v>
      </c>
      <c r="C663" t="str">
        <f t="shared" si="60"/>
        <v>HP</v>
      </c>
      <c r="D663" t="s">
        <v>4865</v>
      </c>
      <c r="E663" t="str">
        <f>IFERROR(LEFT(Table1[[#This Row],[category]],FIND("|",Table1[[#This Row],[category]])-1),Table1[[#This Row],[category]])</f>
        <v>Computers&amp;Accessories</v>
      </c>
      <c r="F663" t="str">
        <f>IFERROR(MID(Table1[[#This Row],[category]],FIND("|",Table1[[#This Row],[category]])+1,50),"N/A")</f>
        <v>Accessories&amp;Peripherals|Keyboards,Mice&amp;InputDevice</v>
      </c>
      <c r="G663" s="5">
        <v>681</v>
      </c>
      <c r="H663" s="5" t="str">
        <f t="shared" si="61"/>
        <v>Mid-Range (501-2000)</v>
      </c>
      <c r="I663" s="5">
        <v>1199</v>
      </c>
      <c r="J663" s="5">
        <f>Table1[[#This Row],[actual_price]]-Table1[[#This Row],[discounted_price]]</f>
        <v>518</v>
      </c>
      <c r="K663" s="12">
        <f t="shared" si="62"/>
        <v>0.43202668890742285</v>
      </c>
      <c r="L663" s="13">
        <v>0.43</v>
      </c>
      <c r="M663" s="1" t="str">
        <f t="shared" si="63"/>
        <v>Moderate (25-49%)</v>
      </c>
      <c r="N663">
        <v>4.2</v>
      </c>
      <c r="O663" t="str">
        <f>IF(Table1[[#This Row],[rating]]&gt;=4.5,"Excellent",IF(Table1[[#This Row],[rating]]&gt;=4,"Good",IF(Table1[[#This Row],[rating]]&gt;=3.5,"Average","Below Average")))</f>
        <v>Good</v>
      </c>
      <c r="P663" t="str">
        <f t="shared" si="64"/>
        <v>⭐⭐⭐⭐ Good</v>
      </c>
      <c r="Q663" s="2">
        <v>8258</v>
      </c>
      <c r="R663" s="4" t="str">
        <f>IF(Table1[[#This Row],[rating_count]]&gt;=10000,"High Volume",IF(Table1[[#This Row],[rating_count]]&gt;=1000,"Medium Volume","Low Volume"))</f>
        <v>Medium Volume</v>
      </c>
      <c r="S663" s="4" t="str">
        <f t="shared" si="65"/>
        <v>Yes</v>
      </c>
      <c r="T663" t="s">
        <v>5447</v>
      </c>
      <c r="U663" t="s">
        <v>5448</v>
      </c>
      <c r="V663" t="s">
        <v>5449</v>
      </c>
      <c r="W663" t="s">
        <v>5450</v>
      </c>
      <c r="X663" t="s">
        <v>5451</v>
      </c>
      <c r="Y663" t="s">
        <v>5452</v>
      </c>
      <c r="Z663" t="s">
        <v>5453</v>
      </c>
      <c r="AA663" t="s">
        <v>5454</v>
      </c>
    </row>
    <row r="664" spans="1:27" x14ac:dyDescent="0.3">
      <c r="A664" t="s">
        <v>5455</v>
      </c>
      <c r="B664" t="s">
        <v>5456</v>
      </c>
      <c r="C664" t="str">
        <f t="shared" si="60"/>
        <v>Oakter</v>
      </c>
      <c r="D664" t="s">
        <v>5457</v>
      </c>
      <c r="E664" t="str">
        <f>IFERROR(LEFT(Table1[[#This Row],[category]],FIND("|",Table1[[#This Row],[category]])-1),Table1[[#This Row],[category]])</f>
        <v>Computers&amp;Accessories</v>
      </c>
      <c r="F664" t="str">
        <f>IFERROR(MID(Table1[[#This Row],[category]],FIND("|",Table1[[#This Row],[category]])+1,50),"N/A")</f>
        <v>NetworkingDevices</v>
      </c>
      <c r="G664" s="5">
        <v>1199</v>
      </c>
      <c r="H664" s="5" t="str">
        <f t="shared" si="61"/>
        <v>Mid-Range (501-2000)</v>
      </c>
      <c r="I664" s="5">
        <v>3490</v>
      </c>
      <c r="J664" s="5">
        <f>Table1[[#This Row],[actual_price]]-Table1[[#This Row],[discounted_price]]</f>
        <v>2291</v>
      </c>
      <c r="K664" s="12">
        <f t="shared" si="62"/>
        <v>0.65644699140401142</v>
      </c>
      <c r="L664" s="13">
        <v>0.66</v>
      </c>
      <c r="M664" s="1" t="str">
        <f t="shared" si="63"/>
        <v>High (50-69%)</v>
      </c>
      <c r="N664">
        <v>4.0999999999999996</v>
      </c>
      <c r="O664" t="str">
        <f>IF(Table1[[#This Row],[rating]]&gt;=4.5,"Excellent",IF(Table1[[#This Row],[rating]]&gt;=4,"Good",IF(Table1[[#This Row],[rating]]&gt;=3.5,"Average","Below Average")))</f>
        <v>Good</v>
      </c>
      <c r="P664" t="str">
        <f t="shared" si="64"/>
        <v>⭐⭐⭐⭐ Good</v>
      </c>
      <c r="Q664" s="2">
        <v>11716</v>
      </c>
      <c r="R664" s="4" t="str">
        <f>IF(Table1[[#This Row],[rating_count]]&gt;=10000,"High Volume",IF(Table1[[#This Row],[rating_count]]&gt;=1000,"Medium Volume","Low Volume"))</f>
        <v>High Volume</v>
      </c>
      <c r="S664" s="4" t="str">
        <f t="shared" si="65"/>
        <v>Yes</v>
      </c>
      <c r="T664" t="s">
        <v>5458</v>
      </c>
      <c r="U664" t="s">
        <v>5459</v>
      </c>
      <c r="V664" t="s">
        <v>5460</v>
      </c>
      <c r="W664" t="s">
        <v>5461</v>
      </c>
      <c r="X664" t="s">
        <v>5462</v>
      </c>
      <c r="Y664" t="s">
        <v>5463</v>
      </c>
      <c r="Z664" t="s">
        <v>5464</v>
      </c>
      <c r="AA664" t="s">
        <v>5465</v>
      </c>
    </row>
    <row r="665" spans="1:27" x14ac:dyDescent="0.3">
      <c r="A665" t="s">
        <v>5466</v>
      </c>
      <c r="B665" t="s">
        <v>5467</v>
      </c>
      <c r="C665" t="str">
        <f t="shared" si="60"/>
        <v>TP-Link</v>
      </c>
      <c r="D665" t="s">
        <v>5468</v>
      </c>
      <c r="E665" t="str">
        <f>IFERROR(LEFT(Table1[[#This Row],[category]],FIND("|",Table1[[#This Row],[category]])-1),Table1[[#This Row],[category]])</f>
        <v>Computers&amp;Accessories</v>
      </c>
      <c r="F665" t="str">
        <f>IFERROR(MID(Table1[[#This Row],[category]],FIND("|",Table1[[#This Row],[category]])+1,50),"N/A")</f>
        <v>NetworkingDevices|Routers</v>
      </c>
      <c r="G665" s="5">
        <v>2499</v>
      </c>
      <c r="H665" s="5" t="str">
        <f t="shared" si="61"/>
        <v>Premium (&gt;2000)</v>
      </c>
      <c r="I665" s="5">
        <v>4999</v>
      </c>
      <c r="J665" s="5">
        <f>Table1[[#This Row],[actual_price]]-Table1[[#This Row],[discounted_price]]</f>
        <v>2500</v>
      </c>
      <c r="K665" s="12">
        <f t="shared" si="62"/>
        <v>0.50010002000400078</v>
      </c>
      <c r="L665" s="13">
        <v>0.5</v>
      </c>
      <c r="M665" s="1" t="str">
        <f t="shared" si="63"/>
        <v>High (50-69%)</v>
      </c>
      <c r="N665">
        <v>4.4000000000000004</v>
      </c>
      <c r="O665" t="str">
        <f>IF(Table1[[#This Row],[rating]]&gt;=4.5,"Excellent",IF(Table1[[#This Row],[rating]]&gt;=4,"Good",IF(Table1[[#This Row],[rating]]&gt;=3.5,"Average","Below Average")))</f>
        <v>Good</v>
      </c>
      <c r="P665" t="str">
        <f t="shared" si="64"/>
        <v>⭐⭐⭐⭐ Good</v>
      </c>
      <c r="Q665" s="2">
        <v>35024</v>
      </c>
      <c r="R665" s="4" t="str">
        <f>IF(Table1[[#This Row],[rating_count]]&gt;=10000,"High Volume",IF(Table1[[#This Row],[rating_count]]&gt;=1000,"Medium Volume","Low Volume"))</f>
        <v>High Volume</v>
      </c>
      <c r="S665" s="4" t="str">
        <f t="shared" si="65"/>
        <v>Yes</v>
      </c>
      <c r="T665" t="s">
        <v>5469</v>
      </c>
      <c r="U665" t="s">
        <v>5470</v>
      </c>
      <c r="V665" t="s">
        <v>5471</v>
      </c>
      <c r="W665" t="s">
        <v>5472</v>
      </c>
      <c r="X665" t="s">
        <v>5473</v>
      </c>
      <c r="Y665" t="s">
        <v>5474</v>
      </c>
      <c r="Z665" t="s">
        <v>5475</v>
      </c>
      <c r="AA665" t="s">
        <v>5476</v>
      </c>
    </row>
    <row r="666" spans="1:27" x14ac:dyDescent="0.3">
      <c r="A666" t="s">
        <v>5477</v>
      </c>
      <c r="B666" t="s">
        <v>5478</v>
      </c>
      <c r="C666" t="str">
        <f t="shared" si="60"/>
        <v>boAt</v>
      </c>
      <c r="D666" t="s">
        <v>5479</v>
      </c>
      <c r="E666" t="str">
        <f>IFERROR(LEFT(Table1[[#This Row],[category]],FIND("|",Table1[[#This Row],[category]])-1),Table1[[#This Row],[category]])</f>
        <v>Electronics</v>
      </c>
      <c r="F666" t="str">
        <f>IFERROR(MID(Table1[[#This Row],[category]],FIND("|",Table1[[#This Row],[category]])+1,50),"N/A")</f>
        <v>Headphones,Earbuds&amp;Accessories|Headphones|Over-Ear</v>
      </c>
      <c r="G666" s="5">
        <v>1799</v>
      </c>
      <c r="H666" s="5" t="str">
        <f t="shared" si="61"/>
        <v>Mid-Range (501-2000)</v>
      </c>
      <c r="I666" s="5">
        <v>4999</v>
      </c>
      <c r="J666" s="5">
        <f>Table1[[#This Row],[actual_price]]-Table1[[#This Row],[discounted_price]]</f>
        <v>3200</v>
      </c>
      <c r="K666" s="12">
        <f t="shared" si="62"/>
        <v>0.64012802560512105</v>
      </c>
      <c r="L666" s="13">
        <v>0.64</v>
      </c>
      <c r="M666" s="1" t="str">
        <f t="shared" si="63"/>
        <v>High (50-69%)</v>
      </c>
      <c r="N666">
        <v>4.0999999999999996</v>
      </c>
      <c r="O666" t="str">
        <f>IF(Table1[[#This Row],[rating]]&gt;=4.5,"Excellent",IF(Table1[[#This Row],[rating]]&gt;=4,"Good",IF(Table1[[#This Row],[rating]]&gt;=3.5,"Average","Below Average")))</f>
        <v>Good</v>
      </c>
      <c r="P666" t="str">
        <f t="shared" si="64"/>
        <v>⭐⭐⭐⭐ Good</v>
      </c>
      <c r="Q666" s="2">
        <v>55192</v>
      </c>
      <c r="R666" s="4" t="str">
        <f>IF(Table1[[#This Row],[rating_count]]&gt;=10000,"High Volume",IF(Table1[[#This Row],[rating_count]]&gt;=1000,"Medium Volume","Low Volume"))</f>
        <v>High Volume</v>
      </c>
      <c r="S666" s="4" t="str">
        <f t="shared" si="65"/>
        <v>Yes</v>
      </c>
      <c r="T666" t="s">
        <v>5480</v>
      </c>
      <c r="U666" t="s">
        <v>5481</v>
      </c>
      <c r="V666" t="s">
        <v>5482</v>
      </c>
      <c r="W666" t="s">
        <v>5483</v>
      </c>
      <c r="X666" t="s">
        <v>5484</v>
      </c>
      <c r="Y666" t="s">
        <v>5485</v>
      </c>
      <c r="Z666" t="s">
        <v>5486</v>
      </c>
      <c r="AA666" t="s">
        <v>5487</v>
      </c>
    </row>
    <row r="667" spans="1:27" x14ac:dyDescent="0.3">
      <c r="A667" t="s">
        <v>5488</v>
      </c>
      <c r="B667" t="s">
        <v>5489</v>
      </c>
      <c r="C667" t="str">
        <f t="shared" si="60"/>
        <v>Xiaomi</v>
      </c>
      <c r="D667" t="s">
        <v>3079</v>
      </c>
      <c r="E667" t="str">
        <f>IFERROR(LEFT(Table1[[#This Row],[category]],FIND("|",Table1[[#This Row],[category]])-1),Table1[[#This Row],[category]])</f>
        <v>Electronics</v>
      </c>
      <c r="F667" t="str">
        <f>IFERROR(MID(Table1[[#This Row],[category]],FIND("|",Table1[[#This Row],[category]])+1,50),"N/A")</f>
        <v>Headphones,Earbuds&amp;Accessories|Headphones|In-Ear</v>
      </c>
      <c r="G667" s="5">
        <v>429</v>
      </c>
      <c r="H667" s="5" t="str">
        <f t="shared" si="61"/>
        <v>Economy (201-500)</v>
      </c>
      <c r="I667" s="5">
        <v>599</v>
      </c>
      <c r="J667" s="5">
        <f>Table1[[#This Row],[actual_price]]-Table1[[#This Row],[discounted_price]]</f>
        <v>170</v>
      </c>
      <c r="K667" s="12">
        <f t="shared" si="62"/>
        <v>0.28380634390651083</v>
      </c>
      <c r="L667" s="13">
        <v>0.28000000000000003</v>
      </c>
      <c r="M667" s="1" t="str">
        <f t="shared" si="63"/>
        <v>Moderate (25-49%)</v>
      </c>
      <c r="N667">
        <v>4.0999999999999996</v>
      </c>
      <c r="O667" t="str">
        <f>IF(Table1[[#This Row],[rating]]&gt;=4.5,"Excellent",IF(Table1[[#This Row],[rating]]&gt;=4,"Good",IF(Table1[[#This Row],[rating]]&gt;=3.5,"Average","Below Average")))</f>
        <v>Good</v>
      </c>
      <c r="P667" t="str">
        <f t="shared" si="64"/>
        <v>⭐⭐⭐⭐ Good</v>
      </c>
      <c r="Q667" s="2">
        <v>119466</v>
      </c>
      <c r="R667" s="4" t="str">
        <f>IF(Table1[[#This Row],[rating_count]]&gt;=10000,"High Volume",IF(Table1[[#This Row],[rating_count]]&gt;=1000,"Medium Volume","Low Volume"))</f>
        <v>High Volume</v>
      </c>
      <c r="S667" s="4" t="str">
        <f t="shared" si="65"/>
        <v>Yes</v>
      </c>
      <c r="T667" t="s">
        <v>5490</v>
      </c>
      <c r="U667" t="s">
        <v>5491</v>
      </c>
      <c r="V667" t="s">
        <v>5492</v>
      </c>
      <c r="W667" t="s">
        <v>5493</v>
      </c>
      <c r="X667" t="s">
        <v>5494</v>
      </c>
      <c r="Y667" t="s">
        <v>5495</v>
      </c>
      <c r="Z667" t="s">
        <v>5496</v>
      </c>
      <c r="AA667" t="s">
        <v>5497</v>
      </c>
    </row>
    <row r="668" spans="1:27" x14ac:dyDescent="0.3">
      <c r="A668" t="s">
        <v>5498</v>
      </c>
      <c r="B668" t="s">
        <v>5499</v>
      </c>
      <c r="C668" t="str">
        <f t="shared" si="60"/>
        <v>Zodo</v>
      </c>
      <c r="D668" t="s">
        <v>4876</v>
      </c>
      <c r="E668" t="str">
        <f>IFERROR(LEFT(Table1[[#This Row],[category]],FIND("|",Table1[[#This Row],[category]])-1),Table1[[#This Row],[category]])</f>
        <v>Computers&amp;Accessories</v>
      </c>
      <c r="F668" t="str">
        <f>IFERROR(MID(Table1[[#This Row],[category]],FIND("|",Table1[[#This Row],[category]])+1,50),"N/A")</f>
        <v>Accessories&amp;Peripherals|Keyboards,Mice&amp;InputDevice</v>
      </c>
      <c r="G668" s="5">
        <v>100</v>
      </c>
      <c r="H668" s="5" t="str">
        <f t="shared" si="61"/>
        <v>Budget (≤200)</v>
      </c>
      <c r="I668" s="5">
        <v>499</v>
      </c>
      <c r="J668" s="5">
        <f>Table1[[#This Row],[actual_price]]-Table1[[#This Row],[discounted_price]]</f>
        <v>399</v>
      </c>
      <c r="K668" s="12">
        <f t="shared" si="62"/>
        <v>0.79959919839679361</v>
      </c>
      <c r="L668" s="13">
        <v>0.8</v>
      </c>
      <c r="M668" s="1" t="str">
        <f t="shared" si="63"/>
        <v>Very High (70-100%)</v>
      </c>
      <c r="N668">
        <v>3.5</v>
      </c>
      <c r="O668" t="str">
        <f>IF(Table1[[#This Row],[rating]]&gt;=4.5,"Excellent",IF(Table1[[#This Row],[rating]]&gt;=4,"Good",IF(Table1[[#This Row],[rating]]&gt;=3.5,"Average","Below Average")))</f>
        <v>Average</v>
      </c>
      <c r="P668" t="str">
        <f t="shared" si="64"/>
        <v>⭐⭐ Below Avg</v>
      </c>
      <c r="Q668" s="2">
        <v>9638</v>
      </c>
      <c r="R668" s="4" t="str">
        <f>IF(Table1[[#This Row],[rating_count]]&gt;=10000,"High Volume",IF(Table1[[#This Row],[rating_count]]&gt;=1000,"Medium Volume","Low Volume"))</f>
        <v>Medium Volume</v>
      </c>
      <c r="S668" s="4" t="str">
        <f t="shared" si="65"/>
        <v>Yes</v>
      </c>
      <c r="T668" t="s">
        <v>5500</v>
      </c>
      <c r="U668" t="s">
        <v>5501</v>
      </c>
      <c r="V668" t="s">
        <v>5502</v>
      </c>
      <c r="W668" t="s">
        <v>5503</v>
      </c>
      <c r="X668" t="s">
        <v>5504</v>
      </c>
      <c r="Y668" t="s">
        <v>5505</v>
      </c>
      <c r="Z668" t="s">
        <v>5506</v>
      </c>
      <c r="AA668" t="s">
        <v>5507</v>
      </c>
    </row>
    <row r="669" spans="1:27" x14ac:dyDescent="0.3">
      <c r="A669" t="s">
        <v>5508</v>
      </c>
      <c r="B669" t="s">
        <v>5509</v>
      </c>
      <c r="C669" t="str">
        <f t="shared" si="60"/>
        <v>Zebronics</v>
      </c>
      <c r="D669" t="s">
        <v>5027</v>
      </c>
      <c r="E669" t="str">
        <f>IFERROR(LEFT(Table1[[#This Row],[category]],FIND("|",Table1[[#This Row],[category]])-1),Table1[[#This Row],[category]])</f>
        <v>Computers&amp;Accessories</v>
      </c>
      <c r="F669" t="str">
        <f>IFERROR(MID(Table1[[#This Row],[category]],FIND("|",Table1[[#This Row],[category]])+1,50),"N/A")</f>
        <v>Accessories&amp;Peripherals|Keyboards,Mice&amp;InputDevice</v>
      </c>
      <c r="G669" s="5">
        <v>329</v>
      </c>
      <c r="H669" s="5" t="str">
        <f t="shared" si="61"/>
        <v>Economy (201-500)</v>
      </c>
      <c r="I669" s="5">
        <v>399</v>
      </c>
      <c r="J669" s="5">
        <f>Table1[[#This Row],[actual_price]]-Table1[[#This Row],[discounted_price]]</f>
        <v>70</v>
      </c>
      <c r="K669" s="12">
        <f t="shared" si="62"/>
        <v>0.17543859649122806</v>
      </c>
      <c r="L669" s="13">
        <v>0.18</v>
      </c>
      <c r="M669" s="1" t="str">
        <f t="shared" si="63"/>
        <v>Minimal (0-24%)</v>
      </c>
      <c r="N669">
        <v>3.6</v>
      </c>
      <c r="O669" t="str">
        <f>IF(Table1[[#This Row],[rating]]&gt;=4.5,"Excellent",IF(Table1[[#This Row],[rating]]&gt;=4,"Good",IF(Table1[[#This Row],[rating]]&gt;=3.5,"Average","Below Average")))</f>
        <v>Average</v>
      </c>
      <c r="P669" t="str">
        <f t="shared" si="64"/>
        <v>⭐⭐⭐ Average</v>
      </c>
      <c r="Q669" s="2">
        <v>33735</v>
      </c>
      <c r="R669" s="4" t="str">
        <f>IF(Table1[[#This Row],[rating_count]]&gt;=10000,"High Volume",IF(Table1[[#This Row],[rating_count]]&gt;=1000,"Medium Volume","Low Volume"))</f>
        <v>High Volume</v>
      </c>
      <c r="S669" s="4" t="str">
        <f t="shared" si="65"/>
        <v>Yes</v>
      </c>
      <c r="T669" t="s">
        <v>5510</v>
      </c>
      <c r="U669" t="s">
        <v>5511</v>
      </c>
      <c r="V669" t="s">
        <v>5512</v>
      </c>
      <c r="W669" t="s">
        <v>5513</v>
      </c>
      <c r="X669" t="s">
        <v>5514</v>
      </c>
      <c r="Y669" t="s">
        <v>5515</v>
      </c>
      <c r="Z669" t="s">
        <v>5516</v>
      </c>
      <c r="AA669" t="s">
        <v>5517</v>
      </c>
    </row>
    <row r="670" spans="1:27" x14ac:dyDescent="0.3">
      <c r="A670" t="s">
        <v>87</v>
      </c>
      <c r="B670" t="s">
        <v>88</v>
      </c>
      <c r="C670" t="str">
        <f t="shared" si="60"/>
        <v>MI</v>
      </c>
      <c r="D670" t="s">
        <v>18</v>
      </c>
      <c r="E670" t="str">
        <f>IFERROR(LEFT(Table1[[#This Row],[category]],FIND("|",Table1[[#This Row],[category]])-1),Table1[[#This Row],[category]])</f>
        <v>Computers&amp;Accessories</v>
      </c>
      <c r="F670" t="str">
        <f>IFERROR(MID(Table1[[#This Row],[category]],FIND("|",Table1[[#This Row],[category]])+1,50),"N/A")</f>
        <v>Accessories&amp;Peripherals|Cables&amp;Accessories|Cables|</v>
      </c>
      <c r="G670" s="5">
        <v>229</v>
      </c>
      <c r="H670" s="5" t="str">
        <f t="shared" si="61"/>
        <v>Economy (201-500)</v>
      </c>
      <c r="I670" s="5">
        <v>299</v>
      </c>
      <c r="J670" s="5">
        <f>Table1[[#This Row],[actual_price]]-Table1[[#This Row],[discounted_price]]</f>
        <v>70</v>
      </c>
      <c r="K670" s="12">
        <f t="shared" si="62"/>
        <v>0.23411371237458195</v>
      </c>
      <c r="L670" s="13">
        <v>0.23</v>
      </c>
      <c r="M670" s="1" t="str">
        <f t="shared" si="63"/>
        <v>Minimal (0-24%)</v>
      </c>
      <c r="N670">
        <v>4.3</v>
      </c>
      <c r="O670" t="str">
        <f>IF(Table1[[#This Row],[rating]]&gt;=4.5,"Excellent",IF(Table1[[#This Row],[rating]]&gt;=4,"Good",IF(Table1[[#This Row],[rating]]&gt;=3.5,"Average","Below Average")))</f>
        <v>Good</v>
      </c>
      <c r="P670" t="str">
        <f t="shared" si="64"/>
        <v>⭐⭐⭐⭐ Good</v>
      </c>
      <c r="Q670" s="2">
        <v>30411</v>
      </c>
      <c r="R670" s="4" t="str">
        <f>IF(Table1[[#This Row],[rating_count]]&gt;=10000,"High Volume",IF(Table1[[#This Row],[rating_count]]&gt;=1000,"Medium Volume","Low Volume"))</f>
        <v>High Volume</v>
      </c>
      <c r="S670" s="4" t="str">
        <f t="shared" si="65"/>
        <v>Yes</v>
      </c>
      <c r="T670" t="s">
        <v>89</v>
      </c>
      <c r="U670" t="s">
        <v>90</v>
      </c>
      <c r="V670" t="s">
        <v>91</v>
      </c>
      <c r="W670" t="s">
        <v>92</v>
      </c>
      <c r="X670" t="s">
        <v>93</v>
      </c>
      <c r="Y670" t="s">
        <v>94</v>
      </c>
      <c r="Z670" t="s">
        <v>95</v>
      </c>
      <c r="AA670" t="s">
        <v>5518</v>
      </c>
    </row>
    <row r="671" spans="1:27" x14ac:dyDescent="0.3">
      <c r="A671" t="s">
        <v>5519</v>
      </c>
      <c r="B671" t="s">
        <v>5520</v>
      </c>
      <c r="C671" t="str">
        <f t="shared" si="60"/>
        <v>ZEBRONICS</v>
      </c>
      <c r="D671" t="s">
        <v>4865</v>
      </c>
      <c r="E671" t="str">
        <f>IFERROR(LEFT(Table1[[#This Row],[category]],FIND("|",Table1[[#This Row],[category]])-1),Table1[[#This Row],[category]])</f>
        <v>Computers&amp;Accessories</v>
      </c>
      <c r="F671" t="str">
        <f>IFERROR(MID(Table1[[#This Row],[category]],FIND("|",Table1[[#This Row],[category]])+1,50),"N/A")</f>
        <v>Accessories&amp;Peripherals|Keyboards,Mice&amp;InputDevice</v>
      </c>
      <c r="G671" s="5">
        <v>139</v>
      </c>
      <c r="H671" s="5" t="str">
        <f t="shared" si="61"/>
        <v>Budget (≤200)</v>
      </c>
      <c r="I671" s="5">
        <v>299</v>
      </c>
      <c r="J671" s="5">
        <f>Table1[[#This Row],[actual_price]]-Table1[[#This Row],[discounted_price]]</f>
        <v>160</v>
      </c>
      <c r="K671" s="12">
        <f t="shared" si="62"/>
        <v>0.53511705685618727</v>
      </c>
      <c r="L671" s="13">
        <v>0.54</v>
      </c>
      <c r="M671" s="1" t="str">
        <f t="shared" si="63"/>
        <v>High (50-69%)</v>
      </c>
      <c r="N671">
        <v>3.8</v>
      </c>
      <c r="O671" t="str">
        <f>IF(Table1[[#This Row],[rating]]&gt;=4.5,"Excellent",IF(Table1[[#This Row],[rating]]&gt;=4,"Good",IF(Table1[[#This Row],[rating]]&gt;=3.5,"Average","Below Average")))</f>
        <v>Average</v>
      </c>
      <c r="P671" t="str">
        <f t="shared" si="64"/>
        <v>⭐⭐⭐ Average</v>
      </c>
      <c r="Q671" s="2">
        <v>3044</v>
      </c>
      <c r="R671" s="4" t="str">
        <f>IF(Table1[[#This Row],[rating_count]]&gt;=10000,"High Volume",IF(Table1[[#This Row],[rating_count]]&gt;=1000,"Medium Volume","Low Volume"))</f>
        <v>Medium Volume</v>
      </c>
      <c r="S671" s="4" t="str">
        <f t="shared" si="65"/>
        <v>Yes</v>
      </c>
      <c r="T671" t="s">
        <v>5521</v>
      </c>
      <c r="U671" t="s">
        <v>5522</v>
      </c>
      <c r="V671" t="s">
        <v>5523</v>
      </c>
      <c r="W671" t="s">
        <v>5524</v>
      </c>
      <c r="X671" t="s">
        <v>5525</v>
      </c>
      <c r="Y671" t="s">
        <v>5526</v>
      </c>
      <c r="Z671" t="s">
        <v>5527</v>
      </c>
      <c r="AA671" t="s">
        <v>5528</v>
      </c>
    </row>
    <row r="672" spans="1:27" x14ac:dyDescent="0.3">
      <c r="A672" t="s">
        <v>5529</v>
      </c>
      <c r="B672" t="s">
        <v>5530</v>
      </c>
      <c r="C672" t="str">
        <f t="shared" si="60"/>
        <v>boAt</v>
      </c>
      <c r="D672" t="s">
        <v>4443</v>
      </c>
      <c r="E672" t="str">
        <f>IFERROR(LEFT(Table1[[#This Row],[category]],FIND("|",Table1[[#This Row],[category]])-1),Table1[[#This Row],[category]])</f>
        <v>Electronics</v>
      </c>
      <c r="F672" t="str">
        <f>IFERROR(MID(Table1[[#This Row],[category]],FIND("|",Table1[[#This Row],[category]])+1,50),"N/A")</f>
        <v>Headphones,Earbuds&amp;Accessories|Headphones|On-Ear</v>
      </c>
      <c r="G672" s="5">
        <v>1199</v>
      </c>
      <c r="H672" s="5" t="str">
        <f t="shared" si="61"/>
        <v>Mid-Range (501-2000)</v>
      </c>
      <c r="I672" s="5">
        <v>2499</v>
      </c>
      <c r="J672" s="5">
        <f>Table1[[#This Row],[actual_price]]-Table1[[#This Row],[discounted_price]]</f>
        <v>1300</v>
      </c>
      <c r="K672" s="12">
        <f t="shared" si="62"/>
        <v>0.52020808323329337</v>
      </c>
      <c r="L672" s="13">
        <v>0.52</v>
      </c>
      <c r="M672" s="1" t="str">
        <f t="shared" si="63"/>
        <v>High (50-69%)</v>
      </c>
      <c r="N672">
        <v>4</v>
      </c>
      <c r="O672" t="str">
        <f>IF(Table1[[#This Row],[rating]]&gt;=4.5,"Excellent",IF(Table1[[#This Row],[rating]]&gt;=4,"Good",IF(Table1[[#This Row],[rating]]&gt;=3.5,"Average","Below Average")))</f>
        <v>Good</v>
      </c>
      <c r="P672" t="str">
        <f t="shared" si="64"/>
        <v>⭐⭐⭐⭐ Good</v>
      </c>
      <c r="Q672" s="2">
        <v>33584</v>
      </c>
      <c r="R672" s="4" t="str">
        <f>IF(Table1[[#This Row],[rating_count]]&gt;=10000,"High Volume",IF(Table1[[#This Row],[rating_count]]&gt;=1000,"Medium Volume","Low Volume"))</f>
        <v>High Volume</v>
      </c>
      <c r="S672" s="4" t="str">
        <f t="shared" si="65"/>
        <v>Yes</v>
      </c>
      <c r="T672" t="s">
        <v>5531</v>
      </c>
      <c r="U672" t="s">
        <v>5532</v>
      </c>
      <c r="V672" t="s">
        <v>5533</v>
      </c>
      <c r="W672" t="s">
        <v>5534</v>
      </c>
      <c r="X672" t="s">
        <v>5535</v>
      </c>
      <c r="Y672" t="s">
        <v>5536</v>
      </c>
      <c r="Z672" t="s">
        <v>5537</v>
      </c>
      <c r="AA672" t="s">
        <v>5538</v>
      </c>
    </row>
    <row r="673" spans="1:27" x14ac:dyDescent="0.3">
      <c r="A673" t="s">
        <v>5539</v>
      </c>
      <c r="B673" t="s">
        <v>5540</v>
      </c>
      <c r="C673" t="str">
        <f t="shared" si="60"/>
        <v>ZEBRONICS</v>
      </c>
      <c r="D673" t="s">
        <v>5541</v>
      </c>
      <c r="E673" t="str">
        <f>IFERROR(LEFT(Table1[[#This Row],[category]],FIND("|",Table1[[#This Row],[category]])-1),Table1[[#This Row],[category]])</f>
        <v>Electronics</v>
      </c>
      <c r="F673" t="str">
        <f>IFERROR(MID(Table1[[#This Row],[category]],FIND("|",Table1[[#This Row],[category]])+1,50),"N/A")</f>
        <v>HomeAudio|Speakers|BluetoothSpeakers</v>
      </c>
      <c r="G673" s="5">
        <v>1049</v>
      </c>
      <c r="H673" s="5" t="str">
        <f t="shared" si="61"/>
        <v>Mid-Range (501-2000)</v>
      </c>
      <c r="I673" s="5">
        <v>2299</v>
      </c>
      <c r="J673" s="5">
        <f>Table1[[#This Row],[actual_price]]-Table1[[#This Row],[discounted_price]]</f>
        <v>1250</v>
      </c>
      <c r="K673" s="12">
        <f t="shared" si="62"/>
        <v>0.54371465854719447</v>
      </c>
      <c r="L673" s="13">
        <v>0.54</v>
      </c>
      <c r="M673" s="1" t="str">
        <f t="shared" si="63"/>
        <v>High (50-69%)</v>
      </c>
      <c r="N673">
        <v>3.9</v>
      </c>
      <c r="O673" t="str">
        <f>IF(Table1[[#This Row],[rating]]&gt;=4.5,"Excellent",IF(Table1[[#This Row],[rating]]&gt;=4,"Good",IF(Table1[[#This Row],[rating]]&gt;=3.5,"Average","Below Average")))</f>
        <v>Average</v>
      </c>
      <c r="P673" t="str">
        <f t="shared" si="64"/>
        <v>⭐⭐⭐ Average</v>
      </c>
      <c r="Q673" s="2">
        <v>1779</v>
      </c>
      <c r="R673" s="4" t="str">
        <f>IF(Table1[[#This Row],[rating_count]]&gt;=10000,"High Volume",IF(Table1[[#This Row],[rating_count]]&gt;=1000,"Medium Volume","Low Volume"))</f>
        <v>Medium Volume</v>
      </c>
      <c r="S673" s="4" t="str">
        <f t="shared" si="65"/>
        <v>Yes</v>
      </c>
      <c r="T673" t="s">
        <v>5542</v>
      </c>
      <c r="U673" t="s">
        <v>5543</v>
      </c>
      <c r="V673" t="s">
        <v>5544</v>
      </c>
      <c r="W673" t="s">
        <v>5545</v>
      </c>
      <c r="X673" t="s">
        <v>5546</v>
      </c>
      <c r="Y673" t="s">
        <v>5547</v>
      </c>
      <c r="Z673" t="s">
        <v>5548</v>
      </c>
      <c r="AA673" t="s">
        <v>5549</v>
      </c>
    </row>
    <row r="674" spans="1:27" x14ac:dyDescent="0.3">
      <c r="A674" t="s">
        <v>3652</v>
      </c>
      <c r="B674" t="s">
        <v>3653</v>
      </c>
      <c r="C674" t="str">
        <f t="shared" si="60"/>
        <v>Gizga</v>
      </c>
      <c r="D674" t="s">
        <v>3654</v>
      </c>
      <c r="E674" t="str">
        <f>IFERROR(LEFT(Table1[[#This Row],[category]],FIND("|",Table1[[#This Row],[category]])-1),Table1[[#This Row],[category]])</f>
        <v>Electronics</v>
      </c>
      <c r="F674" t="str">
        <f>IFERROR(MID(Table1[[#This Row],[category]],FIND("|",Table1[[#This Row],[category]])+1,50),"N/A")</f>
        <v>Mobiles&amp;Accessories|MobileAccessories|DÃ©cor</v>
      </c>
      <c r="G674" s="5">
        <v>119</v>
      </c>
      <c r="H674" s="5" t="str">
        <f t="shared" si="61"/>
        <v>Budget (≤200)</v>
      </c>
      <c r="I674" s="5">
        <v>299</v>
      </c>
      <c r="J674" s="5">
        <f>Table1[[#This Row],[actual_price]]-Table1[[#This Row],[discounted_price]]</f>
        <v>180</v>
      </c>
      <c r="K674" s="12">
        <f t="shared" si="62"/>
        <v>0.60200668896321075</v>
      </c>
      <c r="L674" s="13">
        <v>0.6</v>
      </c>
      <c r="M674" s="1" t="str">
        <f t="shared" si="63"/>
        <v>High (50-69%)</v>
      </c>
      <c r="N674">
        <v>4.0999999999999996</v>
      </c>
      <c r="O674" t="str">
        <f>IF(Table1[[#This Row],[rating]]&gt;=4.5,"Excellent",IF(Table1[[#This Row],[rating]]&gt;=4,"Good",IF(Table1[[#This Row],[rating]]&gt;=3.5,"Average","Below Average")))</f>
        <v>Good</v>
      </c>
      <c r="P674" t="str">
        <f t="shared" si="64"/>
        <v>⭐⭐⭐⭐ Good</v>
      </c>
      <c r="Q674" s="2">
        <v>5999</v>
      </c>
      <c r="R674" s="4" t="str">
        <f>IF(Table1[[#This Row],[rating_count]]&gt;=10000,"High Volume",IF(Table1[[#This Row],[rating_count]]&gt;=1000,"Medium Volume","Low Volume"))</f>
        <v>Medium Volume</v>
      </c>
      <c r="S674" s="4" t="str">
        <f t="shared" si="65"/>
        <v>Yes</v>
      </c>
      <c r="T674" t="s">
        <v>3655</v>
      </c>
      <c r="U674" t="s">
        <v>3656</v>
      </c>
      <c r="V674" t="s">
        <v>3657</v>
      </c>
      <c r="W674" t="s">
        <v>3658</v>
      </c>
      <c r="X674" t="s">
        <v>3659</v>
      </c>
      <c r="Y674" t="s">
        <v>5550</v>
      </c>
      <c r="Z674" t="s">
        <v>5551</v>
      </c>
      <c r="AA674" t="s">
        <v>5552</v>
      </c>
    </row>
    <row r="675" spans="1:27" x14ac:dyDescent="0.3">
      <c r="A675" t="s">
        <v>113</v>
      </c>
      <c r="B675" t="s">
        <v>114</v>
      </c>
      <c r="C675" t="str">
        <f t="shared" si="60"/>
        <v>Portronics</v>
      </c>
      <c r="D675" t="s">
        <v>18</v>
      </c>
      <c r="E675" t="str">
        <f>IFERROR(LEFT(Table1[[#This Row],[category]],FIND("|",Table1[[#This Row],[category]])-1),Table1[[#This Row],[category]])</f>
        <v>Computers&amp;Accessories</v>
      </c>
      <c r="F675" t="str">
        <f>IFERROR(MID(Table1[[#This Row],[category]],FIND("|",Table1[[#This Row],[category]])+1,50),"N/A")</f>
        <v>Accessories&amp;Peripherals|Cables&amp;Accessories|Cables|</v>
      </c>
      <c r="G675" s="5">
        <v>154</v>
      </c>
      <c r="H675" s="5" t="str">
        <f t="shared" si="61"/>
        <v>Budget (≤200)</v>
      </c>
      <c r="I675" s="5">
        <v>339</v>
      </c>
      <c r="J675" s="5">
        <f>Table1[[#This Row],[actual_price]]-Table1[[#This Row],[discounted_price]]</f>
        <v>185</v>
      </c>
      <c r="K675" s="12">
        <f t="shared" si="62"/>
        <v>0.54572271386430682</v>
      </c>
      <c r="L675" s="13">
        <v>0.55000000000000004</v>
      </c>
      <c r="M675" s="1" t="str">
        <f t="shared" si="63"/>
        <v>High (50-69%)</v>
      </c>
      <c r="N675">
        <v>4.3</v>
      </c>
      <c r="O675" t="str">
        <f>IF(Table1[[#This Row],[rating]]&gt;=4.5,"Excellent",IF(Table1[[#This Row],[rating]]&gt;=4,"Good",IF(Table1[[#This Row],[rating]]&gt;=3.5,"Average","Below Average")))</f>
        <v>Good</v>
      </c>
      <c r="P675" t="str">
        <f t="shared" si="64"/>
        <v>⭐⭐⭐⭐ Good</v>
      </c>
      <c r="Q675" s="2">
        <v>13391</v>
      </c>
      <c r="R675" s="4" t="str">
        <f>IF(Table1[[#This Row],[rating_count]]&gt;=10000,"High Volume",IF(Table1[[#This Row],[rating_count]]&gt;=1000,"Medium Volume","Low Volume"))</f>
        <v>High Volume</v>
      </c>
      <c r="S675" s="4" t="str">
        <f t="shared" si="65"/>
        <v>Yes</v>
      </c>
      <c r="T675" t="s">
        <v>115</v>
      </c>
      <c r="U675" t="s">
        <v>116</v>
      </c>
      <c r="V675" t="s">
        <v>117</v>
      </c>
      <c r="W675" t="s">
        <v>118</v>
      </c>
      <c r="X675" t="s">
        <v>119</v>
      </c>
      <c r="Y675" t="s">
        <v>120</v>
      </c>
      <c r="Z675" t="s">
        <v>5553</v>
      </c>
      <c r="AA675" t="s">
        <v>5554</v>
      </c>
    </row>
    <row r="676" spans="1:27" x14ac:dyDescent="0.3">
      <c r="A676" t="s">
        <v>5555</v>
      </c>
      <c r="B676" t="s">
        <v>5556</v>
      </c>
      <c r="C676" t="str">
        <f t="shared" si="60"/>
        <v>Panasonic</v>
      </c>
      <c r="D676" t="s">
        <v>5557</v>
      </c>
      <c r="E676" t="str">
        <f>IFERROR(LEFT(Table1[[#This Row],[category]],FIND("|",Table1[[#This Row],[category]])-1),Table1[[#This Row],[category]])</f>
        <v>Electronics</v>
      </c>
      <c r="F676" t="str">
        <f>IFERROR(MID(Table1[[#This Row],[category]],FIND("|",Table1[[#This Row],[category]])+1,50),"N/A")</f>
        <v>GeneralPurposeBatteries&amp;BatteryChargers</v>
      </c>
      <c r="G676" s="5">
        <v>225</v>
      </c>
      <c r="H676" s="5" t="str">
        <f t="shared" si="61"/>
        <v>Economy (201-500)</v>
      </c>
      <c r="I676" s="5">
        <v>250</v>
      </c>
      <c r="J676" s="5">
        <f>Table1[[#This Row],[actual_price]]-Table1[[#This Row],[discounted_price]]</f>
        <v>25</v>
      </c>
      <c r="K676" s="12">
        <f t="shared" si="62"/>
        <v>0.1</v>
      </c>
      <c r="L676" s="13">
        <v>0.1</v>
      </c>
      <c r="M676" s="1" t="str">
        <f t="shared" si="63"/>
        <v>Minimal (0-24%)</v>
      </c>
      <c r="N676">
        <v>4.4000000000000004</v>
      </c>
      <c r="O676" t="str">
        <f>IF(Table1[[#This Row],[rating]]&gt;=4.5,"Excellent",IF(Table1[[#This Row],[rating]]&gt;=4,"Good",IF(Table1[[#This Row],[rating]]&gt;=3.5,"Average","Below Average")))</f>
        <v>Good</v>
      </c>
      <c r="P676" t="str">
        <f t="shared" si="64"/>
        <v>⭐⭐⭐⭐ Good</v>
      </c>
      <c r="Q676" s="2">
        <v>26556</v>
      </c>
      <c r="R676" s="4" t="str">
        <f>IF(Table1[[#This Row],[rating_count]]&gt;=10000,"High Volume",IF(Table1[[#This Row],[rating_count]]&gt;=1000,"Medium Volume","Low Volume"))</f>
        <v>High Volume</v>
      </c>
      <c r="S676" s="4" t="str">
        <f t="shared" si="65"/>
        <v>Yes</v>
      </c>
      <c r="T676" t="s">
        <v>5558</v>
      </c>
      <c r="U676" t="s">
        <v>5559</v>
      </c>
      <c r="V676" t="s">
        <v>5560</v>
      </c>
      <c r="W676" t="s">
        <v>5561</v>
      </c>
      <c r="X676" t="s">
        <v>5562</v>
      </c>
      <c r="Y676" t="s">
        <v>5563</v>
      </c>
      <c r="Z676" t="s">
        <v>5564</v>
      </c>
      <c r="AA676" t="s">
        <v>5565</v>
      </c>
    </row>
    <row r="677" spans="1:27" x14ac:dyDescent="0.3">
      <c r="A677" t="s">
        <v>5566</v>
      </c>
      <c r="B677" t="s">
        <v>5567</v>
      </c>
      <c r="C677" t="str">
        <f t="shared" si="60"/>
        <v>MemeHoÂ®</v>
      </c>
      <c r="D677" t="s">
        <v>4897</v>
      </c>
      <c r="E677" t="str">
        <f>IFERROR(LEFT(Table1[[#This Row],[category]],FIND("|",Table1[[#This Row],[category]])-1),Table1[[#This Row],[category]])</f>
        <v>Computers&amp;Accessories</v>
      </c>
      <c r="F677" t="str">
        <f>IFERROR(MID(Table1[[#This Row],[category]],FIND("|",Table1[[#This Row],[category]])+1,50),"N/A")</f>
        <v>Accessories&amp;Peripherals|LaptopAccessories|Lapdesks</v>
      </c>
      <c r="G677" s="5">
        <v>656</v>
      </c>
      <c r="H677" s="5" t="str">
        <f t="shared" si="61"/>
        <v>Mid-Range (501-2000)</v>
      </c>
      <c r="I677" s="5">
        <v>1499</v>
      </c>
      <c r="J677" s="5">
        <f>Table1[[#This Row],[actual_price]]-Table1[[#This Row],[discounted_price]]</f>
        <v>843</v>
      </c>
      <c r="K677" s="12">
        <f t="shared" si="62"/>
        <v>0.56237491661107408</v>
      </c>
      <c r="L677" s="13">
        <v>0.56000000000000005</v>
      </c>
      <c r="M677" s="1" t="str">
        <f t="shared" si="63"/>
        <v>High (50-69%)</v>
      </c>
      <c r="N677">
        <v>4.3</v>
      </c>
      <c r="O677" t="str">
        <f>IF(Table1[[#This Row],[rating]]&gt;=4.5,"Excellent",IF(Table1[[#This Row],[rating]]&gt;=4,"Good",IF(Table1[[#This Row],[rating]]&gt;=3.5,"Average","Below Average")))</f>
        <v>Good</v>
      </c>
      <c r="P677" t="str">
        <f t="shared" si="64"/>
        <v>⭐⭐⭐⭐ Good</v>
      </c>
      <c r="Q677" s="2">
        <v>25903</v>
      </c>
      <c r="R677" s="4" t="str">
        <f>IF(Table1[[#This Row],[rating_count]]&gt;=10000,"High Volume",IF(Table1[[#This Row],[rating_count]]&gt;=1000,"Medium Volume","Low Volume"))</f>
        <v>High Volume</v>
      </c>
      <c r="S677" s="4" t="str">
        <f t="shared" si="65"/>
        <v>Yes</v>
      </c>
      <c r="T677" t="s">
        <v>5568</v>
      </c>
      <c r="U677" t="s">
        <v>5569</v>
      </c>
      <c r="V677" t="s">
        <v>5570</v>
      </c>
      <c r="W677" t="s">
        <v>5571</v>
      </c>
      <c r="X677" t="s">
        <v>5572</v>
      </c>
      <c r="Y677" t="s">
        <v>5573</v>
      </c>
      <c r="Z677" t="s">
        <v>5574</v>
      </c>
      <c r="AA677" t="s">
        <v>5575</v>
      </c>
    </row>
    <row r="678" spans="1:27" x14ac:dyDescent="0.3">
      <c r="A678" t="s">
        <v>5576</v>
      </c>
      <c r="B678" t="s">
        <v>5577</v>
      </c>
      <c r="C678" t="str">
        <f t="shared" si="60"/>
        <v>SanDisk</v>
      </c>
      <c r="D678" t="s">
        <v>4854</v>
      </c>
      <c r="E678" t="str">
        <f>IFERROR(LEFT(Table1[[#This Row],[category]],FIND("|",Table1[[#This Row],[category]])-1),Table1[[#This Row],[category]])</f>
        <v>Computers&amp;Accessories</v>
      </c>
      <c r="F678" t="str">
        <f>IFERROR(MID(Table1[[#This Row],[category]],FIND("|",Table1[[#This Row],[category]])+1,50),"N/A")</f>
        <v>ExternalDevices&amp;DataStorage|PenDrives</v>
      </c>
      <c r="G678" s="5">
        <v>1109</v>
      </c>
      <c r="H678" s="5" t="str">
        <f t="shared" si="61"/>
        <v>Mid-Range (501-2000)</v>
      </c>
      <c r="I678" s="5">
        <v>2800</v>
      </c>
      <c r="J678" s="5">
        <f>Table1[[#This Row],[actual_price]]-Table1[[#This Row],[discounted_price]]</f>
        <v>1691</v>
      </c>
      <c r="K678" s="12">
        <f t="shared" si="62"/>
        <v>0.60392857142857148</v>
      </c>
      <c r="L678" s="13">
        <v>0.6</v>
      </c>
      <c r="M678" s="1" t="str">
        <f t="shared" si="63"/>
        <v>High (50-69%)</v>
      </c>
      <c r="N678">
        <v>4.3</v>
      </c>
      <c r="O678" t="str">
        <f>IF(Table1[[#This Row],[rating]]&gt;=4.5,"Excellent",IF(Table1[[#This Row],[rating]]&gt;=4,"Good",IF(Table1[[#This Row],[rating]]&gt;=3.5,"Average","Below Average")))</f>
        <v>Good</v>
      </c>
      <c r="P678" t="str">
        <f t="shared" si="64"/>
        <v>⭐⭐⭐⭐ Good</v>
      </c>
      <c r="Q678" s="2">
        <v>53464</v>
      </c>
      <c r="R678" s="4" t="str">
        <f>IF(Table1[[#This Row],[rating_count]]&gt;=10000,"High Volume",IF(Table1[[#This Row],[rating_count]]&gt;=1000,"Medium Volume","Low Volume"))</f>
        <v>High Volume</v>
      </c>
      <c r="S678" s="4" t="str">
        <f t="shared" si="65"/>
        <v>Yes</v>
      </c>
      <c r="T678" t="s">
        <v>5578</v>
      </c>
      <c r="U678" t="s">
        <v>5579</v>
      </c>
      <c r="V678" t="s">
        <v>5580</v>
      </c>
      <c r="W678" t="s">
        <v>5581</v>
      </c>
      <c r="X678" t="s">
        <v>5582</v>
      </c>
      <c r="Y678" t="s">
        <v>5583</v>
      </c>
      <c r="Z678" t="s">
        <v>5584</v>
      </c>
      <c r="AA678" t="s">
        <v>5585</v>
      </c>
    </row>
    <row r="679" spans="1:27" x14ac:dyDescent="0.3">
      <c r="A679" t="s">
        <v>3623</v>
      </c>
      <c r="B679" t="s">
        <v>3624</v>
      </c>
      <c r="C679" t="str">
        <f t="shared" si="60"/>
        <v>boAt</v>
      </c>
      <c r="D679" t="s">
        <v>2961</v>
      </c>
      <c r="E679" t="str">
        <f>IFERROR(LEFT(Table1[[#This Row],[category]],FIND("|",Table1[[#This Row],[category]])-1),Table1[[#This Row],[category]])</f>
        <v>Electronics</v>
      </c>
      <c r="F679" t="str">
        <f>IFERROR(MID(Table1[[#This Row],[category]],FIND("|",Table1[[#This Row],[category]])+1,50),"N/A")</f>
        <v>WearableTechnology|SmartWatches</v>
      </c>
      <c r="G679" s="5">
        <v>2999</v>
      </c>
      <c r="H679" s="5" t="str">
        <f t="shared" si="61"/>
        <v>Premium (&gt;2000)</v>
      </c>
      <c r="I679" s="5">
        <v>7990</v>
      </c>
      <c r="J679" s="5">
        <f>Table1[[#This Row],[actual_price]]-Table1[[#This Row],[discounted_price]]</f>
        <v>4991</v>
      </c>
      <c r="K679" s="12">
        <f t="shared" si="62"/>
        <v>0.6246558197747184</v>
      </c>
      <c r="L679" s="13">
        <v>0.62</v>
      </c>
      <c r="M679" s="1" t="str">
        <f t="shared" si="63"/>
        <v>High (50-69%)</v>
      </c>
      <c r="N679">
        <v>4.0999999999999996</v>
      </c>
      <c r="O679" t="str">
        <f>IF(Table1[[#This Row],[rating]]&gt;=4.5,"Excellent",IF(Table1[[#This Row],[rating]]&gt;=4,"Good",IF(Table1[[#This Row],[rating]]&gt;=3.5,"Average","Below Average")))</f>
        <v>Good</v>
      </c>
      <c r="P679" t="str">
        <f t="shared" si="64"/>
        <v>⭐⭐⭐⭐ Good</v>
      </c>
      <c r="Q679" s="2">
        <v>48448</v>
      </c>
      <c r="R679" s="4" t="str">
        <f>IF(Table1[[#This Row],[rating_count]]&gt;=10000,"High Volume",IF(Table1[[#This Row],[rating_count]]&gt;=1000,"Medium Volume","Low Volume"))</f>
        <v>High Volume</v>
      </c>
      <c r="S679" s="4" t="str">
        <f t="shared" si="65"/>
        <v>Yes</v>
      </c>
      <c r="T679" t="s">
        <v>3436</v>
      </c>
      <c r="U679" t="s">
        <v>3625</v>
      </c>
      <c r="V679" t="s">
        <v>3626</v>
      </c>
      <c r="W679" t="s">
        <v>3627</v>
      </c>
      <c r="X679" t="s">
        <v>3628</v>
      </c>
      <c r="Y679" t="s">
        <v>3629</v>
      </c>
      <c r="Z679" t="s">
        <v>5586</v>
      </c>
      <c r="AA679" t="s">
        <v>5587</v>
      </c>
    </row>
    <row r="680" spans="1:27" x14ac:dyDescent="0.3">
      <c r="A680" t="s">
        <v>5588</v>
      </c>
      <c r="B680" t="s">
        <v>5589</v>
      </c>
      <c r="C680" t="str">
        <f t="shared" si="60"/>
        <v>Tizum</v>
      </c>
      <c r="D680" t="s">
        <v>5381</v>
      </c>
      <c r="E680" t="str">
        <f>IFERROR(LEFT(Table1[[#This Row],[category]],FIND("|",Table1[[#This Row],[category]])-1),Table1[[#This Row],[category]])</f>
        <v>Computers&amp;Accessories</v>
      </c>
      <c r="F680" t="str">
        <f>IFERROR(MID(Table1[[#This Row],[category]],FIND("|",Table1[[#This Row],[category]])+1,50),"N/A")</f>
        <v>Accessories&amp;Peripherals|Keyboards,Mice&amp;InputDevice</v>
      </c>
      <c r="G680" s="5">
        <v>169</v>
      </c>
      <c r="H680" s="5" t="str">
        <f t="shared" si="61"/>
        <v>Budget (≤200)</v>
      </c>
      <c r="I680" s="5">
        <v>299</v>
      </c>
      <c r="J680" s="5">
        <f>Table1[[#This Row],[actual_price]]-Table1[[#This Row],[discounted_price]]</f>
        <v>130</v>
      </c>
      <c r="K680" s="12">
        <f t="shared" si="62"/>
        <v>0.43478260869565216</v>
      </c>
      <c r="L680" s="13">
        <v>0.43</v>
      </c>
      <c r="M680" s="1" t="str">
        <f t="shared" si="63"/>
        <v>Moderate (25-49%)</v>
      </c>
      <c r="N680">
        <v>4.4000000000000004</v>
      </c>
      <c r="O680" t="str">
        <f>IF(Table1[[#This Row],[rating]]&gt;=4.5,"Excellent",IF(Table1[[#This Row],[rating]]&gt;=4,"Good",IF(Table1[[#This Row],[rating]]&gt;=3.5,"Average","Below Average")))</f>
        <v>Good</v>
      </c>
      <c r="P680" t="str">
        <f t="shared" si="64"/>
        <v>⭐⭐⭐⭐ Good</v>
      </c>
      <c r="Q680" s="2">
        <v>5176</v>
      </c>
      <c r="R680" s="4" t="str">
        <f>IF(Table1[[#This Row],[rating_count]]&gt;=10000,"High Volume",IF(Table1[[#This Row],[rating_count]]&gt;=1000,"Medium Volume","Low Volume"))</f>
        <v>Medium Volume</v>
      </c>
      <c r="S680" s="4" t="str">
        <f t="shared" si="65"/>
        <v>Yes</v>
      </c>
      <c r="T680" t="s">
        <v>5590</v>
      </c>
      <c r="U680" t="s">
        <v>5591</v>
      </c>
      <c r="V680" t="s">
        <v>5592</v>
      </c>
      <c r="W680" t="s">
        <v>5593</v>
      </c>
      <c r="X680" t="s">
        <v>5594</v>
      </c>
      <c r="Y680" t="s">
        <v>5595</v>
      </c>
      <c r="Z680" t="s">
        <v>5596</v>
      </c>
      <c r="AA680" t="s">
        <v>5597</v>
      </c>
    </row>
    <row r="681" spans="1:27" x14ac:dyDescent="0.3">
      <c r="A681" t="s">
        <v>5598</v>
      </c>
      <c r="B681" t="s">
        <v>5599</v>
      </c>
      <c r="C681" t="str">
        <f t="shared" si="60"/>
        <v>Epson</v>
      </c>
      <c r="D681" t="s">
        <v>5285</v>
      </c>
      <c r="E681" t="str">
        <f>IFERROR(LEFT(Table1[[#This Row],[category]],FIND("|",Table1[[#This Row],[category]])-1),Table1[[#This Row],[category]])</f>
        <v>Computers&amp;Accessories</v>
      </c>
      <c r="F681" t="str">
        <f>IFERROR(MID(Table1[[#This Row],[category]],FIND("|",Table1[[#This Row],[category]])+1,50),"N/A")</f>
        <v>Printers,Inks&amp;Accessories|Inks,Toners&amp;Cartridges|I</v>
      </c>
      <c r="G681" s="5">
        <v>309</v>
      </c>
      <c r="H681" s="5" t="str">
        <f t="shared" si="61"/>
        <v>Economy (201-500)</v>
      </c>
      <c r="I681" s="5">
        <v>404</v>
      </c>
      <c r="J681" s="5">
        <f>Table1[[#This Row],[actual_price]]-Table1[[#This Row],[discounted_price]]</f>
        <v>95</v>
      </c>
      <c r="K681" s="12">
        <f t="shared" si="62"/>
        <v>0.23514851485148514</v>
      </c>
      <c r="L681" s="13">
        <v>0.24</v>
      </c>
      <c r="M681" s="1" t="str">
        <f t="shared" si="63"/>
        <v>Minimal (0-24%)</v>
      </c>
      <c r="N681">
        <v>4.4000000000000004</v>
      </c>
      <c r="O681" t="str">
        <f>IF(Table1[[#This Row],[rating]]&gt;=4.5,"Excellent",IF(Table1[[#This Row],[rating]]&gt;=4,"Good",IF(Table1[[#This Row],[rating]]&gt;=3.5,"Average","Below Average")))</f>
        <v>Good</v>
      </c>
      <c r="P681" t="str">
        <f t="shared" si="64"/>
        <v>⭐⭐⭐⭐ Good</v>
      </c>
      <c r="Q681" s="2">
        <v>8614</v>
      </c>
      <c r="R681" s="4" t="str">
        <f>IF(Table1[[#This Row],[rating_count]]&gt;=10000,"High Volume",IF(Table1[[#This Row],[rating_count]]&gt;=1000,"Medium Volume","Low Volume"))</f>
        <v>Medium Volume</v>
      </c>
      <c r="S681" s="4" t="str">
        <f t="shared" si="65"/>
        <v>Yes</v>
      </c>
      <c r="T681" t="s">
        <v>5600</v>
      </c>
      <c r="U681" t="s">
        <v>5601</v>
      </c>
      <c r="V681" t="s">
        <v>5602</v>
      </c>
      <c r="W681" t="s">
        <v>5603</v>
      </c>
      <c r="X681" t="s">
        <v>5604</v>
      </c>
      <c r="Y681" t="s">
        <v>5605</v>
      </c>
      <c r="Z681" t="s">
        <v>5606</v>
      </c>
      <c r="AA681" t="s">
        <v>5607</v>
      </c>
    </row>
    <row r="682" spans="1:27" x14ac:dyDescent="0.3">
      <c r="A682" t="s">
        <v>5608</v>
      </c>
      <c r="B682" t="s">
        <v>5609</v>
      </c>
      <c r="C682" t="str">
        <f t="shared" si="60"/>
        <v>ZEBRONICS</v>
      </c>
      <c r="D682" t="s">
        <v>4443</v>
      </c>
      <c r="E682" t="str">
        <f>IFERROR(LEFT(Table1[[#This Row],[category]],FIND("|",Table1[[#This Row],[category]])-1),Table1[[#This Row],[category]])</f>
        <v>Electronics</v>
      </c>
      <c r="F682" t="str">
        <f>IFERROR(MID(Table1[[#This Row],[category]],FIND("|",Table1[[#This Row],[category]])+1,50),"N/A")</f>
        <v>Headphones,Earbuds&amp;Accessories|Headphones|On-Ear</v>
      </c>
      <c r="G682" s="5">
        <v>599</v>
      </c>
      <c r="H682" s="5" t="str">
        <f t="shared" si="61"/>
        <v>Mid-Range (501-2000)</v>
      </c>
      <c r="I682" s="5">
        <v>1399</v>
      </c>
      <c r="J682" s="5">
        <f>Table1[[#This Row],[actual_price]]-Table1[[#This Row],[discounted_price]]</f>
        <v>800</v>
      </c>
      <c r="K682" s="12">
        <f t="shared" si="62"/>
        <v>0.57183702644746248</v>
      </c>
      <c r="L682" s="13">
        <v>0.56999999999999995</v>
      </c>
      <c r="M682" s="1" t="str">
        <f t="shared" si="63"/>
        <v>High (50-69%)</v>
      </c>
      <c r="N682">
        <v>3.8</v>
      </c>
      <c r="O682" t="str">
        <f>IF(Table1[[#This Row],[rating]]&gt;=4.5,"Excellent",IF(Table1[[#This Row],[rating]]&gt;=4,"Good",IF(Table1[[#This Row],[rating]]&gt;=3.5,"Average","Below Average")))</f>
        <v>Average</v>
      </c>
      <c r="P682" t="str">
        <f t="shared" si="64"/>
        <v>⭐⭐⭐ Average</v>
      </c>
      <c r="Q682" s="2">
        <v>60026</v>
      </c>
      <c r="R682" s="4" t="str">
        <f>IF(Table1[[#This Row],[rating_count]]&gt;=10000,"High Volume",IF(Table1[[#This Row],[rating_count]]&gt;=1000,"Medium Volume","Low Volume"))</f>
        <v>High Volume</v>
      </c>
      <c r="S682" s="4" t="str">
        <f t="shared" si="65"/>
        <v>Yes</v>
      </c>
      <c r="T682" t="s">
        <v>5610</v>
      </c>
      <c r="U682" t="s">
        <v>5611</v>
      </c>
      <c r="V682" t="s">
        <v>5612</v>
      </c>
      <c r="W682" t="s">
        <v>5613</v>
      </c>
      <c r="X682" t="s">
        <v>5614</v>
      </c>
      <c r="Y682" t="s">
        <v>5615</v>
      </c>
      <c r="Z682" t="s">
        <v>5616</v>
      </c>
      <c r="AA682" t="s">
        <v>5617</v>
      </c>
    </row>
    <row r="683" spans="1:27" x14ac:dyDescent="0.3">
      <c r="A683" t="s">
        <v>5618</v>
      </c>
      <c r="B683" t="s">
        <v>5619</v>
      </c>
      <c r="C683" t="str">
        <f t="shared" si="60"/>
        <v>Quantum</v>
      </c>
      <c r="D683" t="s">
        <v>5027</v>
      </c>
      <c r="E683" t="str">
        <f>IFERROR(LEFT(Table1[[#This Row],[category]],FIND("|",Table1[[#This Row],[category]])-1),Table1[[#This Row],[category]])</f>
        <v>Computers&amp;Accessories</v>
      </c>
      <c r="F683" t="str">
        <f>IFERROR(MID(Table1[[#This Row],[category]],FIND("|",Table1[[#This Row],[category]])+1,50),"N/A")</f>
        <v>Accessories&amp;Peripherals|Keyboards,Mice&amp;InputDevice</v>
      </c>
      <c r="G683" s="5">
        <v>299</v>
      </c>
      <c r="H683" s="5" t="str">
        <f t="shared" si="61"/>
        <v>Economy (201-500)</v>
      </c>
      <c r="I683" s="5">
        <v>599</v>
      </c>
      <c r="J683" s="5">
        <f>Table1[[#This Row],[actual_price]]-Table1[[#This Row],[discounted_price]]</f>
        <v>300</v>
      </c>
      <c r="K683" s="12">
        <f t="shared" si="62"/>
        <v>0.5008347245409015</v>
      </c>
      <c r="L683" s="13">
        <v>0.5</v>
      </c>
      <c r="M683" s="1" t="str">
        <f t="shared" si="63"/>
        <v>High (50-69%)</v>
      </c>
      <c r="N683">
        <v>3.8</v>
      </c>
      <c r="O683" t="str">
        <f>IF(Table1[[#This Row],[rating]]&gt;=4.5,"Excellent",IF(Table1[[#This Row],[rating]]&gt;=4,"Good",IF(Table1[[#This Row],[rating]]&gt;=3.5,"Average","Below Average")))</f>
        <v>Average</v>
      </c>
      <c r="P683" t="str">
        <f t="shared" si="64"/>
        <v>⭐⭐⭐ Average</v>
      </c>
      <c r="Q683" s="2">
        <v>3066</v>
      </c>
      <c r="R683" s="4" t="str">
        <f>IF(Table1[[#This Row],[rating_count]]&gt;=10000,"High Volume",IF(Table1[[#This Row],[rating_count]]&gt;=1000,"Medium Volume","Low Volume"))</f>
        <v>Medium Volume</v>
      </c>
      <c r="S683" s="4" t="str">
        <f t="shared" si="65"/>
        <v>Yes</v>
      </c>
      <c r="T683" t="s">
        <v>5620</v>
      </c>
      <c r="U683" t="s">
        <v>5621</v>
      </c>
      <c r="V683" t="s">
        <v>5622</v>
      </c>
      <c r="W683" t="s">
        <v>5623</v>
      </c>
      <c r="X683" t="s">
        <v>5624</v>
      </c>
      <c r="Y683" t="s">
        <v>5625</v>
      </c>
      <c r="Z683" t="s">
        <v>5626</v>
      </c>
      <c r="AA683" t="s">
        <v>5627</v>
      </c>
    </row>
    <row r="684" spans="1:27" x14ac:dyDescent="0.3">
      <c r="A684" t="s">
        <v>5628</v>
      </c>
      <c r="B684" t="s">
        <v>5629</v>
      </c>
      <c r="C684" t="str">
        <f t="shared" si="60"/>
        <v>STRIFF</v>
      </c>
      <c r="D684" t="s">
        <v>4897</v>
      </c>
      <c r="E684" t="str">
        <f>IFERROR(LEFT(Table1[[#This Row],[category]],FIND("|",Table1[[#This Row],[category]])-1),Table1[[#This Row],[category]])</f>
        <v>Computers&amp;Accessories</v>
      </c>
      <c r="F684" t="str">
        <f>IFERROR(MID(Table1[[#This Row],[category]],FIND("|",Table1[[#This Row],[category]])+1,50),"N/A")</f>
        <v>Accessories&amp;Peripherals|LaptopAccessories|Lapdesks</v>
      </c>
      <c r="G684" s="5">
        <v>449</v>
      </c>
      <c r="H684" s="5" t="str">
        <f t="shared" si="61"/>
        <v>Economy (201-500)</v>
      </c>
      <c r="I684" s="5">
        <v>999</v>
      </c>
      <c r="J684" s="5">
        <f>Table1[[#This Row],[actual_price]]-Table1[[#This Row],[discounted_price]]</f>
        <v>550</v>
      </c>
      <c r="K684" s="12">
        <f t="shared" si="62"/>
        <v>0.55055055055055058</v>
      </c>
      <c r="L684" s="13">
        <v>0.55000000000000004</v>
      </c>
      <c r="M684" s="1" t="str">
        <f t="shared" si="63"/>
        <v>High (50-69%)</v>
      </c>
      <c r="N684">
        <v>4</v>
      </c>
      <c r="O684" t="str">
        <f>IF(Table1[[#This Row],[rating]]&gt;=4.5,"Excellent",IF(Table1[[#This Row],[rating]]&gt;=4,"Good",IF(Table1[[#This Row],[rating]]&gt;=3.5,"Average","Below Average")))</f>
        <v>Good</v>
      </c>
      <c r="P684" t="str">
        <f t="shared" si="64"/>
        <v>⭐⭐⭐⭐ Good</v>
      </c>
      <c r="Q684" s="2">
        <v>2102</v>
      </c>
      <c r="R684" s="4" t="str">
        <f>IF(Table1[[#This Row],[rating_count]]&gt;=10000,"High Volume",IF(Table1[[#This Row],[rating_count]]&gt;=1000,"Medium Volume","Low Volume"))</f>
        <v>Medium Volume</v>
      </c>
      <c r="S684" s="4" t="str">
        <f t="shared" si="65"/>
        <v>Yes</v>
      </c>
      <c r="T684" t="s">
        <v>5630</v>
      </c>
      <c r="U684" t="s">
        <v>5631</v>
      </c>
      <c r="V684" t="s">
        <v>5632</v>
      </c>
      <c r="W684" t="s">
        <v>5633</v>
      </c>
      <c r="X684" t="s">
        <v>5634</v>
      </c>
      <c r="Y684" t="s">
        <v>5635</v>
      </c>
      <c r="Z684" t="s">
        <v>5636</v>
      </c>
      <c r="AA684" t="s">
        <v>5637</v>
      </c>
    </row>
    <row r="685" spans="1:27" x14ac:dyDescent="0.3">
      <c r="A685" t="s">
        <v>5638</v>
      </c>
      <c r="B685" t="s">
        <v>5639</v>
      </c>
      <c r="C685" t="str">
        <f t="shared" si="60"/>
        <v>Logitech</v>
      </c>
      <c r="D685" t="s">
        <v>4865</v>
      </c>
      <c r="E685" t="str">
        <f>IFERROR(LEFT(Table1[[#This Row],[category]],FIND("|",Table1[[#This Row],[category]])-1),Table1[[#This Row],[category]])</f>
        <v>Computers&amp;Accessories</v>
      </c>
      <c r="F685" t="str">
        <f>IFERROR(MID(Table1[[#This Row],[category]],FIND("|",Table1[[#This Row],[category]])+1,50),"N/A")</f>
        <v>Accessories&amp;Peripherals|Keyboards,Mice&amp;InputDevice</v>
      </c>
      <c r="G685" s="5">
        <v>799</v>
      </c>
      <c r="H685" s="5" t="str">
        <f t="shared" si="61"/>
        <v>Mid-Range (501-2000)</v>
      </c>
      <c r="I685" s="5">
        <v>1295</v>
      </c>
      <c r="J685" s="5">
        <f>Table1[[#This Row],[actual_price]]-Table1[[#This Row],[discounted_price]]</f>
        <v>496</v>
      </c>
      <c r="K685" s="12">
        <f t="shared" si="62"/>
        <v>0.383011583011583</v>
      </c>
      <c r="L685" s="13">
        <v>0.38</v>
      </c>
      <c r="M685" s="1" t="str">
        <f t="shared" si="63"/>
        <v>Moderate (25-49%)</v>
      </c>
      <c r="N685">
        <v>4.4000000000000004</v>
      </c>
      <c r="O685" t="str">
        <f>IF(Table1[[#This Row],[rating]]&gt;=4.5,"Excellent",IF(Table1[[#This Row],[rating]]&gt;=4,"Good",IF(Table1[[#This Row],[rating]]&gt;=3.5,"Average","Below Average")))</f>
        <v>Good</v>
      </c>
      <c r="P685" t="str">
        <f t="shared" si="64"/>
        <v>⭐⭐⭐⭐ Good</v>
      </c>
      <c r="Q685" s="2">
        <v>34852</v>
      </c>
      <c r="R685" s="4" t="str">
        <f>IF(Table1[[#This Row],[rating_count]]&gt;=10000,"High Volume",IF(Table1[[#This Row],[rating_count]]&gt;=1000,"Medium Volume","Low Volume"))</f>
        <v>High Volume</v>
      </c>
      <c r="S685" s="4" t="str">
        <f t="shared" si="65"/>
        <v>Yes</v>
      </c>
      <c r="T685" t="s">
        <v>5640</v>
      </c>
      <c r="U685" t="s">
        <v>5641</v>
      </c>
      <c r="V685" t="s">
        <v>5642</v>
      </c>
      <c r="W685" t="s">
        <v>5643</v>
      </c>
      <c r="X685" t="s">
        <v>5644</v>
      </c>
      <c r="Y685" t="s">
        <v>5645</v>
      </c>
      <c r="Z685" t="s">
        <v>5646</v>
      </c>
      <c r="AA685" t="s">
        <v>5647</v>
      </c>
    </row>
    <row r="686" spans="1:27" x14ac:dyDescent="0.3">
      <c r="A686" t="s">
        <v>128</v>
      </c>
      <c r="B686" t="s">
        <v>129</v>
      </c>
      <c r="C686" t="str">
        <f t="shared" si="60"/>
        <v>AmazonBasics</v>
      </c>
      <c r="D686" t="s">
        <v>130</v>
      </c>
      <c r="E686" t="str">
        <f>IFERROR(LEFT(Table1[[#This Row],[category]],FIND("|",Table1[[#This Row],[category]])-1),Table1[[#This Row],[category]])</f>
        <v>Electronics</v>
      </c>
      <c r="F686" t="str">
        <f>IFERROR(MID(Table1[[#This Row],[category]],FIND("|",Table1[[#This Row],[category]])+1,50),"N/A")</f>
        <v>HomeTheater,TV&amp;Video|Accessories|Cables|HDMICables</v>
      </c>
      <c r="G686" s="5">
        <v>219</v>
      </c>
      <c r="H686" s="5" t="str">
        <f t="shared" si="61"/>
        <v>Economy (201-500)</v>
      </c>
      <c r="I686" s="5">
        <v>700</v>
      </c>
      <c r="J686" s="5">
        <f>Table1[[#This Row],[actual_price]]-Table1[[#This Row],[discounted_price]]</f>
        <v>481</v>
      </c>
      <c r="K686" s="12">
        <f t="shared" si="62"/>
        <v>0.68714285714285717</v>
      </c>
      <c r="L686" s="13">
        <v>0.69</v>
      </c>
      <c r="M686" s="1" t="str">
        <f t="shared" si="63"/>
        <v>High (50-69%)</v>
      </c>
      <c r="N686">
        <v>4.4000000000000004</v>
      </c>
      <c r="O686" t="str">
        <f>IF(Table1[[#This Row],[rating]]&gt;=4.5,"Excellent",IF(Table1[[#This Row],[rating]]&gt;=4,"Good",IF(Table1[[#This Row],[rating]]&gt;=3.5,"Average","Below Average")))</f>
        <v>Good</v>
      </c>
      <c r="P686" t="str">
        <f t="shared" si="64"/>
        <v>⭐⭐⭐⭐ Good</v>
      </c>
      <c r="Q686" s="2">
        <v>426972</v>
      </c>
      <c r="R686" s="4" t="str">
        <f>IF(Table1[[#This Row],[rating_count]]&gt;=10000,"High Volume",IF(Table1[[#This Row],[rating_count]]&gt;=1000,"Medium Volume","Low Volume"))</f>
        <v>High Volume</v>
      </c>
      <c r="S686" s="4" t="str">
        <f t="shared" si="65"/>
        <v>Yes</v>
      </c>
      <c r="T686" t="s">
        <v>131</v>
      </c>
      <c r="U686" t="s">
        <v>132</v>
      </c>
      <c r="V686" t="s">
        <v>133</v>
      </c>
      <c r="W686" t="s">
        <v>134</v>
      </c>
      <c r="X686" t="s">
        <v>135</v>
      </c>
      <c r="Y686" t="s">
        <v>136</v>
      </c>
      <c r="Z686" t="s">
        <v>137</v>
      </c>
      <c r="AA686" t="s">
        <v>5648</v>
      </c>
    </row>
    <row r="687" spans="1:27" x14ac:dyDescent="0.3">
      <c r="A687" t="s">
        <v>5649</v>
      </c>
      <c r="B687" t="s">
        <v>5650</v>
      </c>
      <c r="C687" t="str">
        <f t="shared" si="60"/>
        <v>Classmate</v>
      </c>
      <c r="D687" t="s">
        <v>5651</v>
      </c>
      <c r="E687" t="str">
        <f>IFERROR(LEFT(Table1[[#This Row],[category]],FIND("|",Table1[[#This Row],[category]])-1),Table1[[#This Row],[category]])</f>
        <v>OfficeProducts</v>
      </c>
      <c r="F687" t="str">
        <f>IFERROR(MID(Table1[[#This Row],[category]],FIND("|",Table1[[#This Row],[category]])+1,50),"N/A")</f>
        <v>OfficePaperProducts|Paper|Stationery|Notebooks,Wri</v>
      </c>
      <c r="G687" s="5">
        <v>157</v>
      </c>
      <c r="H687" s="5" t="str">
        <f t="shared" si="61"/>
        <v>Budget (≤200)</v>
      </c>
      <c r="I687" s="5">
        <v>160</v>
      </c>
      <c r="J687" s="5">
        <f>Table1[[#This Row],[actual_price]]-Table1[[#This Row],[discounted_price]]</f>
        <v>3</v>
      </c>
      <c r="K687" s="12">
        <f t="shared" si="62"/>
        <v>1.8749999999999999E-2</v>
      </c>
      <c r="L687" s="13">
        <v>0.02</v>
      </c>
      <c r="M687" s="1" t="str">
        <f t="shared" si="63"/>
        <v>Minimal (0-24%)</v>
      </c>
      <c r="N687">
        <v>4.5</v>
      </c>
      <c r="O687" t="str">
        <f>IF(Table1[[#This Row],[rating]]&gt;=4.5,"Excellent",IF(Table1[[#This Row],[rating]]&gt;=4,"Good",IF(Table1[[#This Row],[rating]]&gt;=3.5,"Average","Below Average")))</f>
        <v>Excellent</v>
      </c>
      <c r="P687" t="str">
        <f t="shared" si="64"/>
        <v>⭐⭐⭐⭐⭐ Excellent</v>
      </c>
      <c r="Q687" s="2">
        <v>8618</v>
      </c>
      <c r="R687" s="4" t="str">
        <f>IF(Table1[[#This Row],[rating_count]]&gt;=10000,"High Volume",IF(Table1[[#This Row],[rating_count]]&gt;=1000,"Medium Volume","Low Volume"))</f>
        <v>Medium Volume</v>
      </c>
      <c r="S687" s="4" t="str">
        <f t="shared" si="65"/>
        <v>Yes</v>
      </c>
      <c r="T687" t="s">
        <v>5652</v>
      </c>
      <c r="U687" t="s">
        <v>5653</v>
      </c>
      <c r="V687" t="s">
        <v>5654</v>
      </c>
      <c r="W687" t="s">
        <v>5655</v>
      </c>
      <c r="X687" t="s">
        <v>5656</v>
      </c>
      <c r="Y687" t="s">
        <v>5657</v>
      </c>
      <c r="Z687" t="s">
        <v>5658</v>
      </c>
      <c r="AA687" t="s">
        <v>5659</v>
      </c>
    </row>
    <row r="688" spans="1:27" x14ac:dyDescent="0.3">
      <c r="A688" t="s">
        <v>3709</v>
      </c>
      <c r="B688" t="s">
        <v>3710</v>
      </c>
      <c r="C688" t="str">
        <f t="shared" si="60"/>
        <v>HP</v>
      </c>
      <c r="D688" t="s">
        <v>3037</v>
      </c>
      <c r="E688" t="str">
        <f>IFERROR(LEFT(Table1[[#This Row],[category]],FIND("|",Table1[[#This Row],[category]])-1),Table1[[#This Row],[category]])</f>
        <v>Electronics</v>
      </c>
      <c r="F688" t="str">
        <f>IFERROR(MID(Table1[[#This Row],[category]],FIND("|",Table1[[#This Row],[category]])+1,50),"N/A")</f>
        <v>Accessories|MemoryCards|MicroSD</v>
      </c>
      <c r="G688" s="5">
        <v>369</v>
      </c>
      <c r="H688" s="5" t="str">
        <f t="shared" si="61"/>
        <v>Economy (201-500)</v>
      </c>
      <c r="I688" s="5">
        <v>1600</v>
      </c>
      <c r="J688" s="5">
        <f>Table1[[#This Row],[actual_price]]-Table1[[#This Row],[discounted_price]]</f>
        <v>1231</v>
      </c>
      <c r="K688" s="12">
        <f t="shared" si="62"/>
        <v>0.76937500000000003</v>
      </c>
      <c r="L688" s="13">
        <v>0.77</v>
      </c>
      <c r="M688" s="1" t="str">
        <f t="shared" si="63"/>
        <v>Very High (70-100%)</v>
      </c>
      <c r="N688">
        <v>4</v>
      </c>
      <c r="O688" t="str">
        <f>IF(Table1[[#This Row],[rating]]&gt;=4.5,"Excellent",IF(Table1[[#This Row],[rating]]&gt;=4,"Good",IF(Table1[[#This Row],[rating]]&gt;=3.5,"Average","Below Average")))</f>
        <v>Good</v>
      </c>
      <c r="P688" t="str">
        <f t="shared" si="64"/>
        <v>⭐⭐⭐⭐ Good</v>
      </c>
      <c r="Q688" s="2">
        <v>32625</v>
      </c>
      <c r="R688" s="4" t="str">
        <f>IF(Table1[[#This Row],[rating_count]]&gt;=10000,"High Volume",IF(Table1[[#This Row],[rating_count]]&gt;=1000,"Medium Volume","Low Volume"))</f>
        <v>High Volume</v>
      </c>
      <c r="S688" s="4" t="str">
        <f t="shared" si="65"/>
        <v>Yes</v>
      </c>
      <c r="T688" t="s">
        <v>5660</v>
      </c>
      <c r="U688" t="s">
        <v>3712</v>
      </c>
      <c r="V688" t="s">
        <v>3713</v>
      </c>
      <c r="W688" t="s">
        <v>3714</v>
      </c>
      <c r="X688" t="s">
        <v>3715</v>
      </c>
      <c r="Y688" t="s">
        <v>3716</v>
      </c>
      <c r="Z688" t="s">
        <v>5661</v>
      </c>
      <c r="AA688" t="s">
        <v>5662</v>
      </c>
    </row>
    <row r="689" spans="1:27" x14ac:dyDescent="0.3">
      <c r="A689" t="s">
        <v>5663</v>
      </c>
      <c r="B689" t="s">
        <v>5664</v>
      </c>
      <c r="C689" t="str">
        <f t="shared" si="60"/>
        <v>HP</v>
      </c>
      <c r="D689" t="s">
        <v>4865</v>
      </c>
      <c r="E689" t="str">
        <f>IFERROR(LEFT(Table1[[#This Row],[category]],FIND("|",Table1[[#This Row],[category]])-1),Table1[[#This Row],[category]])</f>
        <v>Computers&amp;Accessories</v>
      </c>
      <c r="F689" t="str">
        <f>IFERROR(MID(Table1[[#This Row],[category]],FIND("|",Table1[[#This Row],[category]])+1,50),"N/A")</f>
        <v>Accessories&amp;Peripherals|Keyboards,Mice&amp;InputDevice</v>
      </c>
      <c r="G689" s="5">
        <v>599</v>
      </c>
      <c r="H689" s="5" t="str">
        <f t="shared" si="61"/>
        <v>Mid-Range (501-2000)</v>
      </c>
      <c r="I689" s="5">
        <v>899</v>
      </c>
      <c r="J689" s="5">
        <f>Table1[[#This Row],[actual_price]]-Table1[[#This Row],[discounted_price]]</f>
        <v>300</v>
      </c>
      <c r="K689" s="12">
        <f t="shared" si="62"/>
        <v>0.33370411568409342</v>
      </c>
      <c r="L689" s="13">
        <v>0.33</v>
      </c>
      <c r="M689" s="1" t="str">
        <f t="shared" si="63"/>
        <v>Moderate (25-49%)</v>
      </c>
      <c r="N689">
        <v>4</v>
      </c>
      <c r="O689" t="str">
        <f>IF(Table1[[#This Row],[rating]]&gt;=4.5,"Excellent",IF(Table1[[#This Row],[rating]]&gt;=4,"Good",IF(Table1[[#This Row],[rating]]&gt;=3.5,"Average","Below Average")))</f>
        <v>Good</v>
      </c>
      <c r="P689" t="str">
        <f t="shared" si="64"/>
        <v>⭐⭐⭐⭐ Good</v>
      </c>
      <c r="Q689" s="2">
        <v>4018</v>
      </c>
      <c r="R689" s="4" t="str">
        <f>IF(Table1[[#This Row],[rating_count]]&gt;=10000,"High Volume",IF(Table1[[#This Row],[rating_count]]&gt;=1000,"Medium Volume","Low Volume"))</f>
        <v>Medium Volume</v>
      </c>
      <c r="S689" s="4" t="str">
        <f t="shared" si="65"/>
        <v>Yes</v>
      </c>
      <c r="T689" t="s">
        <v>5665</v>
      </c>
      <c r="U689" t="s">
        <v>5666</v>
      </c>
      <c r="V689" t="s">
        <v>5667</v>
      </c>
      <c r="W689" t="s">
        <v>5668</v>
      </c>
      <c r="X689" t="s">
        <v>5669</v>
      </c>
      <c r="Y689" t="s">
        <v>5670</v>
      </c>
      <c r="Z689" t="s">
        <v>5671</v>
      </c>
      <c r="AA689" t="s">
        <v>5672</v>
      </c>
    </row>
    <row r="690" spans="1:27" x14ac:dyDescent="0.3">
      <c r="A690" t="s">
        <v>5673</v>
      </c>
      <c r="B690" t="s">
        <v>5674</v>
      </c>
      <c r="C690" t="str">
        <f t="shared" si="60"/>
        <v>Duracell</v>
      </c>
      <c r="D690" t="s">
        <v>5675</v>
      </c>
      <c r="E690" t="str">
        <f>IFERROR(LEFT(Table1[[#This Row],[category]],FIND("|",Table1[[#This Row],[category]])-1),Table1[[#This Row],[category]])</f>
        <v>Electronics</v>
      </c>
      <c r="F690" t="str">
        <f>IFERROR(MID(Table1[[#This Row],[category]],FIND("|",Table1[[#This Row],[category]])+1,50),"N/A")</f>
        <v>GeneralPurposeBatteries&amp;BatteryChargers|Rechargeab</v>
      </c>
      <c r="G690" s="5">
        <v>479</v>
      </c>
      <c r="H690" s="5" t="str">
        <f t="shared" si="61"/>
        <v>Economy (201-500)</v>
      </c>
      <c r="I690" s="5">
        <v>599</v>
      </c>
      <c r="J690" s="5">
        <f>Table1[[#This Row],[actual_price]]-Table1[[#This Row],[discounted_price]]</f>
        <v>120</v>
      </c>
      <c r="K690" s="12">
        <f t="shared" si="62"/>
        <v>0.20033388981636061</v>
      </c>
      <c r="L690" s="13">
        <v>0.2</v>
      </c>
      <c r="M690" s="1" t="str">
        <f t="shared" si="63"/>
        <v>Minimal (0-24%)</v>
      </c>
      <c r="N690">
        <v>4.3</v>
      </c>
      <c r="O690" t="str">
        <f>IF(Table1[[#This Row],[rating]]&gt;=4.5,"Excellent",IF(Table1[[#This Row],[rating]]&gt;=4,"Good",IF(Table1[[#This Row],[rating]]&gt;=3.5,"Average","Below Average")))</f>
        <v>Good</v>
      </c>
      <c r="P690" t="str">
        <f t="shared" si="64"/>
        <v>⭐⭐⭐⭐ Good</v>
      </c>
      <c r="Q690" s="2">
        <v>11687</v>
      </c>
      <c r="R690" s="4" t="str">
        <f>IF(Table1[[#This Row],[rating_count]]&gt;=10000,"High Volume",IF(Table1[[#This Row],[rating_count]]&gt;=1000,"Medium Volume","Low Volume"))</f>
        <v>High Volume</v>
      </c>
      <c r="S690" s="4" t="str">
        <f t="shared" si="65"/>
        <v>Yes</v>
      </c>
      <c r="T690" t="s">
        <v>5676</v>
      </c>
      <c r="U690" t="s">
        <v>5677</v>
      </c>
      <c r="V690" t="s">
        <v>5678</v>
      </c>
      <c r="W690" t="s">
        <v>5679</v>
      </c>
      <c r="X690" t="s">
        <v>5680</v>
      </c>
      <c r="Y690" t="s">
        <v>5681</v>
      </c>
      <c r="Z690" t="s">
        <v>5682</v>
      </c>
      <c r="AA690" t="s">
        <v>5683</v>
      </c>
    </row>
    <row r="691" spans="1:27" x14ac:dyDescent="0.3">
      <c r="A691" t="s">
        <v>139</v>
      </c>
      <c r="B691" t="s">
        <v>140</v>
      </c>
      <c r="C691" t="str">
        <f t="shared" si="60"/>
        <v>Portronics</v>
      </c>
      <c r="D691" t="s">
        <v>18</v>
      </c>
      <c r="E691" t="str">
        <f>IFERROR(LEFT(Table1[[#This Row],[category]],FIND("|",Table1[[#This Row],[category]])-1),Table1[[#This Row],[category]])</f>
        <v>Computers&amp;Accessories</v>
      </c>
      <c r="F691" t="str">
        <f>IFERROR(MID(Table1[[#This Row],[category]],FIND("|",Table1[[#This Row],[category]])+1,50),"N/A")</f>
        <v>Accessories&amp;Peripherals|Cables&amp;Accessories|Cables|</v>
      </c>
      <c r="G691" s="5">
        <v>350</v>
      </c>
      <c r="H691" s="5" t="str">
        <f t="shared" si="61"/>
        <v>Economy (201-500)</v>
      </c>
      <c r="I691" s="5">
        <v>899</v>
      </c>
      <c r="J691" s="5">
        <f>Table1[[#This Row],[actual_price]]-Table1[[#This Row],[discounted_price]]</f>
        <v>549</v>
      </c>
      <c r="K691" s="12">
        <f t="shared" si="62"/>
        <v>0.61067853170189101</v>
      </c>
      <c r="L691" s="13">
        <v>0.61</v>
      </c>
      <c r="M691" s="1" t="str">
        <f t="shared" si="63"/>
        <v>High (50-69%)</v>
      </c>
      <c r="N691">
        <v>4.2</v>
      </c>
      <c r="O691" t="str">
        <f>IF(Table1[[#This Row],[rating]]&gt;=4.5,"Excellent",IF(Table1[[#This Row],[rating]]&gt;=4,"Good",IF(Table1[[#This Row],[rating]]&gt;=3.5,"Average","Below Average")))</f>
        <v>Good</v>
      </c>
      <c r="P691" t="str">
        <f t="shared" si="64"/>
        <v>⭐⭐⭐⭐ Good</v>
      </c>
      <c r="Q691" s="2">
        <v>2262</v>
      </c>
      <c r="R691" s="4" t="str">
        <f>IF(Table1[[#This Row],[rating_count]]&gt;=10000,"High Volume",IF(Table1[[#This Row],[rating_count]]&gt;=1000,"Medium Volume","Low Volume"))</f>
        <v>Medium Volume</v>
      </c>
      <c r="S691" s="4" t="str">
        <f t="shared" si="65"/>
        <v>Yes</v>
      </c>
      <c r="T691" t="s">
        <v>141</v>
      </c>
      <c r="U691" t="s">
        <v>142</v>
      </c>
      <c r="V691" t="s">
        <v>143</v>
      </c>
      <c r="W691" t="s">
        <v>144</v>
      </c>
      <c r="X691" t="s">
        <v>145</v>
      </c>
      <c r="Y691" t="s">
        <v>146</v>
      </c>
      <c r="Z691" t="s">
        <v>147</v>
      </c>
      <c r="AA691" t="s">
        <v>5684</v>
      </c>
    </row>
    <row r="692" spans="1:27" x14ac:dyDescent="0.3">
      <c r="A692" t="s">
        <v>5685</v>
      </c>
      <c r="B692" t="s">
        <v>5686</v>
      </c>
      <c r="C692" t="str">
        <f t="shared" si="60"/>
        <v>boAt</v>
      </c>
      <c r="D692" t="s">
        <v>3079</v>
      </c>
      <c r="E692" t="str">
        <f>IFERROR(LEFT(Table1[[#This Row],[category]],FIND("|",Table1[[#This Row],[category]])-1),Table1[[#This Row],[category]])</f>
        <v>Electronics</v>
      </c>
      <c r="F692" t="str">
        <f>IFERROR(MID(Table1[[#This Row],[category]],FIND("|",Table1[[#This Row],[category]])+1,50),"N/A")</f>
        <v>Headphones,Earbuds&amp;Accessories|Headphones|In-Ear</v>
      </c>
      <c r="G692" s="5">
        <v>1598</v>
      </c>
      <c r="H692" s="5" t="str">
        <f t="shared" si="61"/>
        <v>Mid-Range (501-2000)</v>
      </c>
      <c r="I692" s="5">
        <v>2990</v>
      </c>
      <c r="J692" s="5">
        <f>Table1[[#This Row],[actual_price]]-Table1[[#This Row],[discounted_price]]</f>
        <v>1392</v>
      </c>
      <c r="K692" s="12">
        <f t="shared" si="62"/>
        <v>0.46555183946488293</v>
      </c>
      <c r="L692" s="13">
        <v>0.47</v>
      </c>
      <c r="M692" s="1" t="str">
        <f t="shared" si="63"/>
        <v>Moderate (25-49%)</v>
      </c>
      <c r="N692">
        <v>3.8</v>
      </c>
      <c r="O692" t="str">
        <f>IF(Table1[[#This Row],[rating]]&gt;=4.5,"Excellent",IF(Table1[[#This Row],[rating]]&gt;=4,"Good",IF(Table1[[#This Row],[rating]]&gt;=3.5,"Average","Below Average")))</f>
        <v>Average</v>
      </c>
      <c r="P692" t="str">
        <f t="shared" si="64"/>
        <v>⭐⭐⭐ Average</v>
      </c>
      <c r="Q692" s="2">
        <v>11015</v>
      </c>
      <c r="R692" s="4" t="str">
        <f>IF(Table1[[#This Row],[rating_count]]&gt;=10000,"High Volume",IF(Table1[[#This Row],[rating_count]]&gt;=1000,"Medium Volume","Low Volume"))</f>
        <v>High Volume</v>
      </c>
      <c r="S692" s="4" t="str">
        <f t="shared" si="65"/>
        <v>Yes</v>
      </c>
      <c r="T692" t="s">
        <v>5687</v>
      </c>
      <c r="U692" t="s">
        <v>5688</v>
      </c>
      <c r="V692" t="s">
        <v>5689</v>
      </c>
      <c r="W692" t="s">
        <v>5690</v>
      </c>
      <c r="X692" t="s">
        <v>5691</v>
      </c>
      <c r="Y692" t="s">
        <v>5692</v>
      </c>
      <c r="Z692" t="s">
        <v>5693</v>
      </c>
      <c r="AA692" t="s">
        <v>5694</v>
      </c>
    </row>
    <row r="693" spans="1:27" x14ac:dyDescent="0.3">
      <c r="A693" t="s">
        <v>5695</v>
      </c>
      <c r="B693" t="s">
        <v>5696</v>
      </c>
      <c r="C693" t="str">
        <f t="shared" si="60"/>
        <v>TP-Link</v>
      </c>
      <c r="D693" t="s">
        <v>5697</v>
      </c>
      <c r="E693" t="str">
        <f>IFERROR(LEFT(Table1[[#This Row],[category]],FIND("|",Table1[[#This Row],[category]])-1),Table1[[#This Row],[category]])</f>
        <v>Computers&amp;Accessories</v>
      </c>
      <c r="F693" t="str">
        <f>IFERROR(MID(Table1[[#This Row],[category]],FIND("|",Table1[[#This Row],[category]])+1,50),"N/A")</f>
        <v>NetworkingDevices|NetworkAdapters|BluetoothAdapter</v>
      </c>
      <c r="G693" s="5">
        <v>599</v>
      </c>
      <c r="H693" s="5" t="str">
        <f t="shared" si="61"/>
        <v>Mid-Range (501-2000)</v>
      </c>
      <c r="I693" s="5">
        <v>899</v>
      </c>
      <c r="J693" s="5">
        <f>Table1[[#This Row],[actual_price]]-Table1[[#This Row],[discounted_price]]</f>
        <v>300</v>
      </c>
      <c r="K693" s="12">
        <f t="shared" si="62"/>
        <v>0.33370411568409342</v>
      </c>
      <c r="L693" s="13">
        <v>0.33</v>
      </c>
      <c r="M693" s="1" t="str">
        <f t="shared" si="63"/>
        <v>Moderate (25-49%)</v>
      </c>
      <c r="N693">
        <v>4.3</v>
      </c>
      <c r="O693" t="str">
        <f>IF(Table1[[#This Row],[rating]]&gt;=4.5,"Excellent",IF(Table1[[#This Row],[rating]]&gt;=4,"Good",IF(Table1[[#This Row],[rating]]&gt;=3.5,"Average","Below Average")))</f>
        <v>Good</v>
      </c>
      <c r="P693" t="str">
        <f t="shared" si="64"/>
        <v>⭐⭐⭐⭐ Good</v>
      </c>
      <c r="Q693" s="2">
        <v>95116</v>
      </c>
      <c r="R693" s="4" t="str">
        <f>IF(Table1[[#This Row],[rating_count]]&gt;=10000,"High Volume",IF(Table1[[#This Row],[rating_count]]&gt;=1000,"Medium Volume","Low Volume"))</f>
        <v>High Volume</v>
      </c>
      <c r="S693" s="4" t="str">
        <f t="shared" si="65"/>
        <v>Yes</v>
      </c>
      <c r="T693" t="s">
        <v>5698</v>
      </c>
      <c r="U693" t="s">
        <v>5699</v>
      </c>
      <c r="V693" t="s">
        <v>5700</v>
      </c>
      <c r="W693" t="s">
        <v>5701</v>
      </c>
      <c r="X693" t="s">
        <v>5702</v>
      </c>
      <c r="Y693" t="s">
        <v>5703</v>
      </c>
      <c r="Z693" t="s">
        <v>5704</v>
      </c>
      <c r="AA693" t="s">
        <v>5705</v>
      </c>
    </row>
    <row r="694" spans="1:27" x14ac:dyDescent="0.3">
      <c r="A694" t="s">
        <v>149</v>
      </c>
      <c r="B694" t="s">
        <v>150</v>
      </c>
      <c r="C694" t="str">
        <f t="shared" si="60"/>
        <v>Portronics</v>
      </c>
      <c r="D694" t="s">
        <v>18</v>
      </c>
      <c r="E694" t="str">
        <f>IFERROR(LEFT(Table1[[#This Row],[category]],FIND("|",Table1[[#This Row],[category]])-1),Table1[[#This Row],[category]])</f>
        <v>Computers&amp;Accessories</v>
      </c>
      <c r="F694" t="str">
        <f>IFERROR(MID(Table1[[#This Row],[category]],FIND("|",Table1[[#This Row],[category]])+1,50),"N/A")</f>
        <v>Accessories&amp;Peripherals|Cables&amp;Accessories|Cables|</v>
      </c>
      <c r="G694" s="5">
        <v>159</v>
      </c>
      <c r="H694" s="5" t="str">
        <f t="shared" si="61"/>
        <v>Budget (≤200)</v>
      </c>
      <c r="I694" s="5">
        <v>399</v>
      </c>
      <c r="J694" s="5">
        <f>Table1[[#This Row],[actual_price]]-Table1[[#This Row],[discounted_price]]</f>
        <v>240</v>
      </c>
      <c r="K694" s="12">
        <f t="shared" si="62"/>
        <v>0.60150375939849621</v>
      </c>
      <c r="L694" s="13">
        <v>0.6</v>
      </c>
      <c r="M694" s="1" t="str">
        <f t="shared" si="63"/>
        <v>High (50-69%)</v>
      </c>
      <c r="N694">
        <v>4.0999999999999996</v>
      </c>
      <c r="O694" t="str">
        <f>IF(Table1[[#This Row],[rating]]&gt;=4.5,"Excellent",IF(Table1[[#This Row],[rating]]&gt;=4,"Good",IF(Table1[[#This Row],[rating]]&gt;=3.5,"Average","Below Average")))</f>
        <v>Good</v>
      </c>
      <c r="P694" t="str">
        <f t="shared" si="64"/>
        <v>⭐⭐⭐⭐ Good</v>
      </c>
      <c r="Q694" s="2">
        <v>4768</v>
      </c>
      <c r="R694" s="4" t="str">
        <f>IF(Table1[[#This Row],[rating_count]]&gt;=10000,"High Volume",IF(Table1[[#This Row],[rating_count]]&gt;=1000,"Medium Volume","Low Volume"))</f>
        <v>Medium Volume</v>
      </c>
      <c r="S694" s="4" t="str">
        <f t="shared" si="65"/>
        <v>Yes</v>
      </c>
      <c r="T694" t="s">
        <v>59</v>
      </c>
      <c r="U694" t="s">
        <v>151</v>
      </c>
      <c r="V694" t="s">
        <v>152</v>
      </c>
      <c r="W694" t="s">
        <v>153</v>
      </c>
      <c r="X694" t="s">
        <v>154</v>
      </c>
      <c r="Y694" t="s">
        <v>155</v>
      </c>
      <c r="Z694" t="s">
        <v>156</v>
      </c>
      <c r="AA694" t="s">
        <v>5706</v>
      </c>
    </row>
    <row r="695" spans="1:27" x14ac:dyDescent="0.3">
      <c r="A695" t="s">
        <v>5707</v>
      </c>
      <c r="B695" t="s">
        <v>5708</v>
      </c>
      <c r="C695" t="str">
        <f t="shared" si="60"/>
        <v>SanDisk</v>
      </c>
      <c r="D695" t="s">
        <v>4854</v>
      </c>
      <c r="E695" t="str">
        <f>IFERROR(LEFT(Table1[[#This Row],[category]],FIND("|",Table1[[#This Row],[category]])-1),Table1[[#This Row],[category]])</f>
        <v>Computers&amp;Accessories</v>
      </c>
      <c r="F695" t="str">
        <f>IFERROR(MID(Table1[[#This Row],[category]],FIND("|",Table1[[#This Row],[category]])+1,50),"N/A")</f>
        <v>ExternalDevices&amp;DataStorage|PenDrives</v>
      </c>
      <c r="G695" s="5">
        <v>1299</v>
      </c>
      <c r="H695" s="5" t="str">
        <f t="shared" si="61"/>
        <v>Mid-Range (501-2000)</v>
      </c>
      <c r="I695" s="5">
        <v>3000</v>
      </c>
      <c r="J695" s="5">
        <f>Table1[[#This Row],[actual_price]]-Table1[[#This Row],[discounted_price]]</f>
        <v>1701</v>
      </c>
      <c r="K695" s="12">
        <f t="shared" si="62"/>
        <v>0.56699999999999995</v>
      </c>
      <c r="L695" s="13">
        <v>0.56999999999999995</v>
      </c>
      <c r="M695" s="1" t="str">
        <f t="shared" si="63"/>
        <v>High (50-69%)</v>
      </c>
      <c r="N695">
        <v>4.3</v>
      </c>
      <c r="O695" t="str">
        <f>IF(Table1[[#This Row],[rating]]&gt;=4.5,"Excellent",IF(Table1[[#This Row],[rating]]&gt;=4,"Good",IF(Table1[[#This Row],[rating]]&gt;=3.5,"Average","Below Average")))</f>
        <v>Good</v>
      </c>
      <c r="P695" t="str">
        <f t="shared" si="64"/>
        <v>⭐⭐⭐⭐ Good</v>
      </c>
      <c r="Q695" s="2">
        <v>23022</v>
      </c>
      <c r="R695" s="4" t="str">
        <f>IF(Table1[[#This Row],[rating_count]]&gt;=10000,"High Volume",IF(Table1[[#This Row],[rating_count]]&gt;=1000,"Medium Volume","Low Volume"))</f>
        <v>High Volume</v>
      </c>
      <c r="S695" s="4" t="str">
        <f t="shared" si="65"/>
        <v>Yes</v>
      </c>
      <c r="T695" t="s">
        <v>5709</v>
      </c>
      <c r="U695" t="s">
        <v>5710</v>
      </c>
      <c r="V695" t="s">
        <v>5711</v>
      </c>
      <c r="W695" t="s">
        <v>5712</v>
      </c>
      <c r="X695" t="s">
        <v>5713</v>
      </c>
      <c r="Y695" t="s">
        <v>5714</v>
      </c>
      <c r="Z695" t="s">
        <v>5715</v>
      </c>
      <c r="AA695" t="s">
        <v>5716</v>
      </c>
    </row>
    <row r="696" spans="1:27" x14ac:dyDescent="0.3">
      <c r="A696" t="s">
        <v>3802</v>
      </c>
      <c r="B696" t="s">
        <v>3803</v>
      </c>
      <c r="C696" t="str">
        <f t="shared" si="60"/>
        <v>Noise</v>
      </c>
      <c r="D696" t="s">
        <v>2961</v>
      </c>
      <c r="E696" t="str">
        <f>IFERROR(LEFT(Table1[[#This Row],[category]],FIND("|",Table1[[#This Row],[category]])-1),Table1[[#This Row],[category]])</f>
        <v>Electronics</v>
      </c>
      <c r="F696" t="str">
        <f>IFERROR(MID(Table1[[#This Row],[category]],FIND("|",Table1[[#This Row],[category]])+1,50),"N/A")</f>
        <v>WearableTechnology|SmartWatches</v>
      </c>
      <c r="G696" s="5">
        <v>1599</v>
      </c>
      <c r="H696" s="5" t="str">
        <f t="shared" si="61"/>
        <v>Mid-Range (501-2000)</v>
      </c>
      <c r="I696" s="5">
        <v>4999</v>
      </c>
      <c r="J696" s="5">
        <f>Table1[[#This Row],[actual_price]]-Table1[[#This Row],[discounted_price]]</f>
        <v>3400</v>
      </c>
      <c r="K696" s="12">
        <f t="shared" si="62"/>
        <v>0.68013602720544108</v>
      </c>
      <c r="L696" s="13">
        <v>0.68</v>
      </c>
      <c r="M696" s="1" t="str">
        <f t="shared" si="63"/>
        <v>High (50-69%)</v>
      </c>
      <c r="N696">
        <v>4</v>
      </c>
      <c r="O696" t="str">
        <f>IF(Table1[[#This Row],[rating]]&gt;=4.5,"Excellent",IF(Table1[[#This Row],[rating]]&gt;=4,"Good",IF(Table1[[#This Row],[rating]]&gt;=3.5,"Average","Below Average")))</f>
        <v>Good</v>
      </c>
      <c r="P696" t="str">
        <f t="shared" si="64"/>
        <v>⭐⭐⭐⭐ Good</v>
      </c>
      <c r="Q696" s="2">
        <v>67951</v>
      </c>
      <c r="R696" s="4" t="str">
        <f>IF(Table1[[#This Row],[rating_count]]&gt;=10000,"High Volume",IF(Table1[[#This Row],[rating_count]]&gt;=1000,"Medium Volume","Low Volume"))</f>
        <v>High Volume</v>
      </c>
      <c r="S696" s="4" t="str">
        <f t="shared" si="65"/>
        <v>Yes</v>
      </c>
      <c r="T696" t="s">
        <v>3804</v>
      </c>
      <c r="U696" t="s">
        <v>5717</v>
      </c>
      <c r="V696" t="s">
        <v>5718</v>
      </c>
      <c r="W696" t="s">
        <v>5719</v>
      </c>
      <c r="X696" t="s">
        <v>5720</v>
      </c>
      <c r="Y696" t="s">
        <v>5721</v>
      </c>
      <c r="Z696" t="s">
        <v>5722</v>
      </c>
      <c r="AA696" t="s">
        <v>5723</v>
      </c>
    </row>
    <row r="697" spans="1:27" x14ac:dyDescent="0.3">
      <c r="A697" t="s">
        <v>5724</v>
      </c>
      <c r="B697" t="s">
        <v>5725</v>
      </c>
      <c r="C697" t="str">
        <f t="shared" si="60"/>
        <v>rts</v>
      </c>
      <c r="D697" t="s">
        <v>5726</v>
      </c>
      <c r="E697" t="str">
        <f>IFERROR(LEFT(Table1[[#This Row],[category]],FIND("|",Table1[[#This Row],[category]])-1),Table1[[#This Row],[category]])</f>
        <v>Computers&amp;Accessories</v>
      </c>
      <c r="F697" t="str">
        <f>IFERROR(MID(Table1[[#This Row],[category]],FIND("|",Table1[[#This Row],[category]])+1,50),"N/A")</f>
        <v>Accessories&amp;Peripherals|Adapters|USBtoUSBAdapters</v>
      </c>
      <c r="G697" s="5">
        <v>294</v>
      </c>
      <c r="H697" s="5" t="str">
        <f t="shared" si="61"/>
        <v>Economy (201-500)</v>
      </c>
      <c r="I697" s="5">
        <v>4999</v>
      </c>
      <c r="J697" s="5">
        <f>Table1[[#This Row],[actual_price]]-Table1[[#This Row],[discounted_price]]</f>
        <v>4705</v>
      </c>
      <c r="K697" s="12">
        <f t="shared" si="62"/>
        <v>0.94118823764752946</v>
      </c>
      <c r="L697" s="13">
        <v>0.94</v>
      </c>
      <c r="M697" s="1" t="str">
        <f t="shared" si="63"/>
        <v>Very High (70-100%)</v>
      </c>
      <c r="N697">
        <v>4.3</v>
      </c>
      <c r="O697" t="str">
        <f>IF(Table1[[#This Row],[rating]]&gt;=4.5,"Excellent",IF(Table1[[#This Row],[rating]]&gt;=4,"Good",IF(Table1[[#This Row],[rating]]&gt;=3.5,"Average","Below Average")))</f>
        <v>Good</v>
      </c>
      <c r="P697" t="str">
        <f t="shared" si="64"/>
        <v>⭐⭐⭐⭐ Good</v>
      </c>
      <c r="Q697" s="2">
        <v>4426</v>
      </c>
      <c r="R697" s="4" t="str">
        <f>IF(Table1[[#This Row],[rating_count]]&gt;=10000,"High Volume",IF(Table1[[#This Row],[rating_count]]&gt;=1000,"Medium Volume","Low Volume"))</f>
        <v>Medium Volume</v>
      </c>
      <c r="S697" s="4" t="str">
        <f t="shared" si="65"/>
        <v>Yes</v>
      </c>
      <c r="T697" t="s">
        <v>5727</v>
      </c>
      <c r="U697" t="s">
        <v>5728</v>
      </c>
      <c r="V697" t="s">
        <v>5729</v>
      </c>
      <c r="W697" t="s">
        <v>5730</v>
      </c>
      <c r="X697" t="s">
        <v>5731</v>
      </c>
      <c r="Y697" t="s">
        <v>5732</v>
      </c>
      <c r="Z697" t="s">
        <v>5733</v>
      </c>
      <c r="AA697" t="s">
        <v>5734</v>
      </c>
    </row>
    <row r="698" spans="1:27" x14ac:dyDescent="0.3">
      <c r="A698" t="s">
        <v>5735</v>
      </c>
      <c r="B698" t="s">
        <v>5736</v>
      </c>
      <c r="C698" t="str">
        <f t="shared" si="60"/>
        <v>HP</v>
      </c>
      <c r="D698" t="s">
        <v>5285</v>
      </c>
      <c r="E698" t="str">
        <f>IFERROR(LEFT(Table1[[#This Row],[category]],FIND("|",Table1[[#This Row],[category]])-1),Table1[[#This Row],[category]])</f>
        <v>Computers&amp;Accessories</v>
      </c>
      <c r="F698" t="str">
        <f>IFERROR(MID(Table1[[#This Row],[category]],FIND("|",Table1[[#This Row],[category]])+1,50),"N/A")</f>
        <v>Printers,Inks&amp;Accessories|Inks,Toners&amp;Cartridges|I</v>
      </c>
      <c r="G698" s="5">
        <v>828</v>
      </c>
      <c r="H698" s="5" t="str">
        <f t="shared" si="61"/>
        <v>Mid-Range (501-2000)</v>
      </c>
      <c r="I698" s="5">
        <v>861</v>
      </c>
      <c r="J698" s="5">
        <f>Table1[[#This Row],[actual_price]]-Table1[[#This Row],[discounted_price]]</f>
        <v>33</v>
      </c>
      <c r="K698" s="12">
        <f t="shared" si="62"/>
        <v>3.8327526132404179E-2</v>
      </c>
      <c r="L698" s="13">
        <v>0.04</v>
      </c>
      <c r="M698" s="1" t="str">
        <f t="shared" si="63"/>
        <v>Minimal (0-24%)</v>
      </c>
      <c r="N698">
        <v>4.2</v>
      </c>
      <c r="O698" t="str">
        <f>IF(Table1[[#This Row],[rating]]&gt;=4.5,"Excellent",IF(Table1[[#This Row],[rating]]&gt;=4,"Good",IF(Table1[[#This Row],[rating]]&gt;=3.5,"Average","Below Average")))</f>
        <v>Good</v>
      </c>
      <c r="P698" t="str">
        <f t="shared" si="64"/>
        <v>⭐⭐⭐⭐ Good</v>
      </c>
      <c r="Q698" s="2">
        <v>4567</v>
      </c>
      <c r="R698" s="4" t="str">
        <f>IF(Table1[[#This Row],[rating_count]]&gt;=10000,"High Volume",IF(Table1[[#This Row],[rating_count]]&gt;=1000,"Medium Volume","Low Volume"))</f>
        <v>Medium Volume</v>
      </c>
      <c r="S698" s="4" t="str">
        <f t="shared" si="65"/>
        <v>Yes</v>
      </c>
      <c r="T698" t="s">
        <v>5737</v>
      </c>
      <c r="U698" t="s">
        <v>5738</v>
      </c>
      <c r="V698" t="s">
        <v>5739</v>
      </c>
      <c r="W698" t="s">
        <v>5740</v>
      </c>
      <c r="X698" t="s">
        <v>5741</v>
      </c>
      <c r="Y698" t="s">
        <v>5742</v>
      </c>
      <c r="Z698" t="s">
        <v>5743</v>
      </c>
      <c r="AA698" t="s">
        <v>5744</v>
      </c>
    </row>
    <row r="699" spans="1:27" x14ac:dyDescent="0.3">
      <c r="A699" t="s">
        <v>5745</v>
      </c>
      <c r="B699" t="s">
        <v>5746</v>
      </c>
      <c r="C699" t="str">
        <f t="shared" si="60"/>
        <v>Logitech</v>
      </c>
      <c r="D699" t="s">
        <v>4443</v>
      </c>
      <c r="E699" t="str">
        <f>IFERROR(LEFT(Table1[[#This Row],[category]],FIND("|",Table1[[#This Row],[category]])-1),Table1[[#This Row],[category]])</f>
        <v>Electronics</v>
      </c>
      <c r="F699" t="str">
        <f>IFERROR(MID(Table1[[#This Row],[category]],FIND("|",Table1[[#This Row],[category]])+1,50),"N/A")</f>
        <v>Headphones,Earbuds&amp;Accessories|Headphones|On-Ear</v>
      </c>
      <c r="G699" s="5">
        <v>745</v>
      </c>
      <c r="H699" s="5" t="str">
        <f t="shared" si="61"/>
        <v>Mid-Range (501-2000)</v>
      </c>
      <c r="I699" s="5">
        <v>795</v>
      </c>
      <c r="J699" s="5">
        <f>Table1[[#This Row],[actual_price]]-Table1[[#This Row],[discounted_price]]</f>
        <v>50</v>
      </c>
      <c r="K699" s="12">
        <f t="shared" si="62"/>
        <v>6.2893081761006289E-2</v>
      </c>
      <c r="L699" s="13">
        <v>0.06</v>
      </c>
      <c r="M699" s="1" t="str">
        <f t="shared" si="63"/>
        <v>Minimal (0-24%)</v>
      </c>
      <c r="N699">
        <v>4</v>
      </c>
      <c r="O699" t="str">
        <f>IF(Table1[[#This Row],[rating]]&gt;=4.5,"Excellent",IF(Table1[[#This Row],[rating]]&gt;=4,"Good",IF(Table1[[#This Row],[rating]]&gt;=3.5,"Average","Below Average")))</f>
        <v>Good</v>
      </c>
      <c r="P699" t="str">
        <f t="shared" si="64"/>
        <v>⭐⭐⭐⭐ Good</v>
      </c>
      <c r="Q699" s="2">
        <v>13797</v>
      </c>
      <c r="R699" s="4" t="str">
        <f>IF(Table1[[#This Row],[rating_count]]&gt;=10000,"High Volume",IF(Table1[[#This Row],[rating_count]]&gt;=1000,"Medium Volume","Low Volume"))</f>
        <v>High Volume</v>
      </c>
      <c r="S699" s="4" t="str">
        <f t="shared" si="65"/>
        <v>Yes</v>
      </c>
      <c r="T699" t="s">
        <v>5747</v>
      </c>
      <c r="U699" t="s">
        <v>5748</v>
      </c>
      <c r="V699" t="s">
        <v>5749</v>
      </c>
      <c r="W699" t="s">
        <v>5750</v>
      </c>
      <c r="X699" t="s">
        <v>5751</v>
      </c>
      <c r="Y699" t="s">
        <v>5752</v>
      </c>
      <c r="Z699" t="s">
        <v>5753</v>
      </c>
      <c r="AA699" t="s">
        <v>5754</v>
      </c>
    </row>
    <row r="700" spans="1:27" x14ac:dyDescent="0.3">
      <c r="A700" t="s">
        <v>5755</v>
      </c>
      <c r="B700" t="s">
        <v>5756</v>
      </c>
      <c r="C700" t="str">
        <f t="shared" si="60"/>
        <v>Digitek</v>
      </c>
      <c r="D700" t="s">
        <v>5757</v>
      </c>
      <c r="E700" t="str">
        <f>IFERROR(LEFT(Table1[[#This Row],[category]],FIND("|",Table1[[#This Row],[category]])-1),Table1[[#This Row],[category]])</f>
        <v>Electronics</v>
      </c>
      <c r="F700" t="str">
        <f>IFERROR(MID(Table1[[#This Row],[category]],FIND("|",Table1[[#This Row],[category]])+1,50),"N/A")</f>
        <v>Cameras&amp;Photography|Accessories|Tripods&amp;Monopods|C</v>
      </c>
      <c r="G700" s="5">
        <v>1549</v>
      </c>
      <c r="H700" s="5" t="str">
        <f t="shared" si="61"/>
        <v>Mid-Range (501-2000)</v>
      </c>
      <c r="I700" s="5">
        <v>2495</v>
      </c>
      <c r="J700" s="5">
        <f>Table1[[#This Row],[actual_price]]-Table1[[#This Row],[discounted_price]]</f>
        <v>946</v>
      </c>
      <c r="K700" s="12">
        <f t="shared" si="62"/>
        <v>0.37915831663326655</v>
      </c>
      <c r="L700" s="13">
        <v>0.38</v>
      </c>
      <c r="M700" s="1" t="str">
        <f t="shared" si="63"/>
        <v>Moderate (25-49%)</v>
      </c>
      <c r="N700">
        <v>4.4000000000000004</v>
      </c>
      <c r="O700" t="str">
        <f>IF(Table1[[#This Row],[rating]]&gt;=4.5,"Excellent",IF(Table1[[#This Row],[rating]]&gt;=4,"Good",IF(Table1[[#This Row],[rating]]&gt;=3.5,"Average","Below Average")))</f>
        <v>Good</v>
      </c>
      <c r="P700" t="str">
        <f t="shared" si="64"/>
        <v>⭐⭐⭐⭐ Good</v>
      </c>
      <c r="Q700" s="2">
        <v>15137</v>
      </c>
      <c r="R700" s="4" t="str">
        <f>IF(Table1[[#This Row],[rating_count]]&gt;=10000,"High Volume",IF(Table1[[#This Row],[rating_count]]&gt;=1000,"Medium Volume","Low Volume"))</f>
        <v>High Volume</v>
      </c>
      <c r="S700" s="4" t="str">
        <f t="shared" si="65"/>
        <v>Yes</v>
      </c>
      <c r="T700" t="s">
        <v>5758</v>
      </c>
      <c r="U700" t="s">
        <v>5759</v>
      </c>
      <c r="V700" t="s">
        <v>5760</v>
      </c>
      <c r="W700" t="s">
        <v>5761</v>
      </c>
      <c r="X700" t="s">
        <v>5762</v>
      </c>
      <c r="Y700" t="s">
        <v>5763</v>
      </c>
      <c r="Z700" t="s">
        <v>5764</v>
      </c>
      <c r="AA700" t="s">
        <v>5765</v>
      </c>
    </row>
    <row r="701" spans="1:27" x14ac:dyDescent="0.3">
      <c r="A701" t="s">
        <v>158</v>
      </c>
      <c r="B701" t="s">
        <v>159</v>
      </c>
      <c r="C701" t="str">
        <f t="shared" si="60"/>
        <v>MI</v>
      </c>
      <c r="D701" t="s">
        <v>18</v>
      </c>
      <c r="E701" t="str">
        <f>IFERROR(LEFT(Table1[[#This Row],[category]],FIND("|",Table1[[#This Row],[category]])-1),Table1[[#This Row],[category]])</f>
        <v>Computers&amp;Accessories</v>
      </c>
      <c r="F701" t="str">
        <f>IFERROR(MID(Table1[[#This Row],[category]],FIND("|",Table1[[#This Row],[category]])+1,50),"N/A")</f>
        <v>Accessories&amp;Peripherals|Cables&amp;Accessories|Cables|</v>
      </c>
      <c r="G701" s="5">
        <v>349</v>
      </c>
      <c r="H701" s="5" t="str">
        <f t="shared" si="61"/>
        <v>Economy (201-500)</v>
      </c>
      <c r="I701" s="5">
        <v>399</v>
      </c>
      <c r="J701" s="5">
        <f>Table1[[#This Row],[actual_price]]-Table1[[#This Row],[discounted_price]]</f>
        <v>50</v>
      </c>
      <c r="K701" s="12">
        <f t="shared" si="62"/>
        <v>0.12531328320802004</v>
      </c>
      <c r="L701" s="13">
        <v>0.13</v>
      </c>
      <c r="M701" s="1" t="str">
        <f t="shared" si="63"/>
        <v>Minimal (0-24%)</v>
      </c>
      <c r="N701">
        <v>4.4000000000000004</v>
      </c>
      <c r="O701" t="str">
        <f>IF(Table1[[#This Row],[rating]]&gt;=4.5,"Excellent",IF(Table1[[#This Row],[rating]]&gt;=4,"Good",IF(Table1[[#This Row],[rating]]&gt;=3.5,"Average","Below Average")))</f>
        <v>Good</v>
      </c>
      <c r="P701" t="str">
        <f t="shared" si="64"/>
        <v>⭐⭐⭐⭐ Good</v>
      </c>
      <c r="Q701" s="2">
        <v>18757</v>
      </c>
      <c r="R701" s="4" t="str">
        <f>IF(Table1[[#This Row],[rating_count]]&gt;=10000,"High Volume",IF(Table1[[#This Row],[rating_count]]&gt;=1000,"Medium Volume","Low Volume"))</f>
        <v>High Volume</v>
      </c>
      <c r="S701" s="4" t="str">
        <f t="shared" si="65"/>
        <v>Yes</v>
      </c>
      <c r="T701" t="s">
        <v>5766</v>
      </c>
      <c r="U701" t="s">
        <v>161</v>
      </c>
      <c r="V701" t="s">
        <v>162</v>
      </c>
      <c r="W701" t="s">
        <v>163</v>
      </c>
      <c r="X701" t="s">
        <v>164</v>
      </c>
      <c r="Y701" t="s">
        <v>3922</v>
      </c>
      <c r="Z701" t="s">
        <v>5767</v>
      </c>
      <c r="AA701" t="s">
        <v>5768</v>
      </c>
    </row>
    <row r="702" spans="1:27" x14ac:dyDescent="0.3">
      <c r="A702" t="s">
        <v>204</v>
      </c>
      <c r="B702" t="s">
        <v>205</v>
      </c>
      <c r="C702" t="str">
        <f t="shared" si="60"/>
        <v>Duracell</v>
      </c>
      <c r="D702" t="s">
        <v>18</v>
      </c>
      <c r="E702" t="str">
        <f>IFERROR(LEFT(Table1[[#This Row],[category]],FIND("|",Table1[[#This Row],[category]])-1),Table1[[#This Row],[category]])</f>
        <v>Computers&amp;Accessories</v>
      </c>
      <c r="F702" t="str">
        <f>IFERROR(MID(Table1[[#This Row],[category]],FIND("|",Table1[[#This Row],[category]])+1,50),"N/A")</f>
        <v>Accessories&amp;Peripherals|Cables&amp;Accessories|Cables|</v>
      </c>
      <c r="G702" s="5">
        <v>970</v>
      </c>
      <c r="H702" s="5" t="str">
        <f t="shared" si="61"/>
        <v>Mid-Range (501-2000)</v>
      </c>
      <c r="I702" s="5">
        <v>1799</v>
      </c>
      <c r="J702" s="5">
        <f>Table1[[#This Row],[actual_price]]-Table1[[#This Row],[discounted_price]]</f>
        <v>829</v>
      </c>
      <c r="K702" s="12">
        <f t="shared" si="62"/>
        <v>0.46081156197887713</v>
      </c>
      <c r="L702" s="13">
        <v>0.46</v>
      </c>
      <c r="M702" s="1" t="str">
        <f t="shared" si="63"/>
        <v>Moderate (25-49%)</v>
      </c>
      <c r="N702">
        <v>4.5</v>
      </c>
      <c r="O702" t="str">
        <f>IF(Table1[[#This Row],[rating]]&gt;=4.5,"Excellent",IF(Table1[[#This Row],[rating]]&gt;=4,"Good",IF(Table1[[#This Row],[rating]]&gt;=3.5,"Average","Below Average")))</f>
        <v>Excellent</v>
      </c>
      <c r="P702" t="str">
        <f t="shared" si="64"/>
        <v>⭐⭐⭐⭐⭐ Excellent</v>
      </c>
      <c r="Q702">
        <v>815</v>
      </c>
      <c r="R702" s="4" t="str">
        <f>IF(Table1[[#This Row],[rating_count]]&gt;=10000,"High Volume",IF(Table1[[#This Row],[rating_count]]&gt;=1000,"Medium Volume","Low Volume"))</f>
        <v>Low Volume</v>
      </c>
      <c r="S702" s="4" t="str">
        <f t="shared" si="65"/>
        <v>Yes</v>
      </c>
      <c r="T702" t="s">
        <v>206</v>
      </c>
      <c r="U702" t="s">
        <v>207</v>
      </c>
      <c r="V702" t="s">
        <v>208</v>
      </c>
      <c r="W702" t="s">
        <v>209</v>
      </c>
      <c r="X702" t="s">
        <v>210</v>
      </c>
      <c r="Y702" t="s">
        <v>211</v>
      </c>
      <c r="Z702" t="s">
        <v>5769</v>
      </c>
      <c r="AA702" t="s">
        <v>5770</v>
      </c>
    </row>
    <row r="703" spans="1:27" x14ac:dyDescent="0.3">
      <c r="A703" t="s">
        <v>5771</v>
      </c>
      <c r="B703" t="s">
        <v>5772</v>
      </c>
      <c r="C703" t="str">
        <f t="shared" si="60"/>
        <v>TP-Link</v>
      </c>
      <c r="D703" t="s">
        <v>5245</v>
      </c>
      <c r="E703" t="str">
        <f>IFERROR(LEFT(Table1[[#This Row],[category]],FIND("|",Table1[[#This Row],[category]])-1),Table1[[#This Row],[category]])</f>
        <v>Computers&amp;Accessories</v>
      </c>
      <c r="F703" t="str">
        <f>IFERROR(MID(Table1[[#This Row],[category]],FIND("|",Table1[[#This Row],[category]])+1,50),"N/A")</f>
        <v>NetworkingDevices|Repeaters&amp;Extenders</v>
      </c>
      <c r="G703" s="5">
        <v>1469</v>
      </c>
      <c r="H703" s="5" t="str">
        <f t="shared" si="61"/>
        <v>Mid-Range (501-2000)</v>
      </c>
      <c r="I703" s="5">
        <v>2499</v>
      </c>
      <c r="J703" s="5">
        <f>Table1[[#This Row],[actual_price]]-Table1[[#This Row],[discounted_price]]</f>
        <v>1030</v>
      </c>
      <c r="K703" s="12">
        <f t="shared" si="62"/>
        <v>0.41216486594637858</v>
      </c>
      <c r="L703" s="13">
        <v>0.41</v>
      </c>
      <c r="M703" s="1" t="str">
        <f t="shared" si="63"/>
        <v>Moderate (25-49%)</v>
      </c>
      <c r="N703">
        <v>4.2</v>
      </c>
      <c r="O703" t="str">
        <f>IF(Table1[[#This Row],[rating]]&gt;=4.5,"Excellent",IF(Table1[[#This Row],[rating]]&gt;=4,"Good",IF(Table1[[#This Row],[rating]]&gt;=3.5,"Average","Below Average")))</f>
        <v>Good</v>
      </c>
      <c r="P703" t="str">
        <f t="shared" si="64"/>
        <v>⭐⭐⭐⭐ Good</v>
      </c>
      <c r="Q703" s="2">
        <v>156638</v>
      </c>
      <c r="R703" s="4" t="str">
        <f>IF(Table1[[#This Row],[rating_count]]&gt;=10000,"High Volume",IF(Table1[[#This Row],[rating_count]]&gt;=1000,"Medium Volume","Low Volume"))</f>
        <v>High Volume</v>
      </c>
      <c r="S703" s="4" t="str">
        <f t="shared" si="65"/>
        <v>Yes</v>
      </c>
      <c r="T703" t="s">
        <v>5773</v>
      </c>
      <c r="U703" t="s">
        <v>5774</v>
      </c>
      <c r="V703" t="s">
        <v>5775</v>
      </c>
      <c r="W703" t="s">
        <v>5776</v>
      </c>
      <c r="X703" t="s">
        <v>5777</v>
      </c>
      <c r="Y703" t="s">
        <v>5778</v>
      </c>
      <c r="Z703" t="s">
        <v>5779</v>
      </c>
      <c r="AA703" t="s">
        <v>5780</v>
      </c>
    </row>
    <row r="704" spans="1:27" x14ac:dyDescent="0.3">
      <c r="A704" t="s">
        <v>5781</v>
      </c>
      <c r="B704" t="s">
        <v>5782</v>
      </c>
      <c r="C704" t="str">
        <f t="shared" si="60"/>
        <v>COI</v>
      </c>
      <c r="D704" t="s">
        <v>5783</v>
      </c>
      <c r="E704" t="str">
        <f>IFERROR(LEFT(Table1[[#This Row],[category]],FIND("|",Table1[[#This Row],[category]])-1),Table1[[#This Row],[category]])</f>
        <v>OfficeProducts</v>
      </c>
      <c r="F704" t="str">
        <f>IFERROR(MID(Table1[[#This Row],[category]],FIND("|",Table1[[#This Row],[category]])+1,50),"N/A")</f>
        <v>OfficePaperProducts|Paper|Stationery|Notebooks,Wri</v>
      </c>
      <c r="G704" s="5">
        <v>198</v>
      </c>
      <c r="H704" s="5" t="str">
        <f t="shared" si="61"/>
        <v>Budget (≤200)</v>
      </c>
      <c r="I704" s="5">
        <v>800</v>
      </c>
      <c r="J704" s="5">
        <f>Table1[[#This Row],[actual_price]]-Table1[[#This Row],[discounted_price]]</f>
        <v>602</v>
      </c>
      <c r="K704" s="12">
        <f t="shared" si="62"/>
        <v>0.75249999999999995</v>
      </c>
      <c r="L704" s="13">
        <v>0.75</v>
      </c>
      <c r="M704" s="1" t="str">
        <f t="shared" si="63"/>
        <v>Very High (70-100%)</v>
      </c>
      <c r="N704">
        <v>4.0999999999999996</v>
      </c>
      <c r="O704" t="str">
        <f>IF(Table1[[#This Row],[rating]]&gt;=4.5,"Excellent",IF(Table1[[#This Row],[rating]]&gt;=4,"Good",IF(Table1[[#This Row],[rating]]&gt;=3.5,"Average","Below Average")))</f>
        <v>Good</v>
      </c>
      <c r="P704" t="str">
        <f t="shared" si="64"/>
        <v>⭐⭐⭐⭐ Good</v>
      </c>
      <c r="Q704" s="2">
        <v>9344</v>
      </c>
      <c r="R704" s="4" t="str">
        <f>IF(Table1[[#This Row],[rating_count]]&gt;=10000,"High Volume",IF(Table1[[#This Row],[rating_count]]&gt;=1000,"Medium Volume","Low Volume"))</f>
        <v>Medium Volume</v>
      </c>
      <c r="S704" s="4" t="str">
        <f t="shared" si="65"/>
        <v>Yes</v>
      </c>
      <c r="T704" t="s">
        <v>5784</v>
      </c>
      <c r="U704" t="s">
        <v>5785</v>
      </c>
      <c r="V704" t="s">
        <v>5786</v>
      </c>
      <c r="W704" t="s">
        <v>5787</v>
      </c>
      <c r="X704" t="s">
        <v>5788</v>
      </c>
      <c r="Y704" t="s">
        <v>5789</v>
      </c>
      <c r="Z704" t="s">
        <v>5790</v>
      </c>
      <c r="AA704" t="s">
        <v>5791</v>
      </c>
    </row>
    <row r="705" spans="1:27" x14ac:dyDescent="0.3">
      <c r="A705" t="s">
        <v>5792</v>
      </c>
      <c r="B705" t="s">
        <v>5793</v>
      </c>
      <c r="C705" t="str">
        <f t="shared" si="60"/>
        <v>Fujifilm</v>
      </c>
      <c r="D705" t="s">
        <v>5794</v>
      </c>
      <c r="E705" t="str">
        <f>IFERROR(LEFT(Table1[[#This Row],[category]],FIND("|",Table1[[#This Row],[category]])-1),Table1[[#This Row],[category]])</f>
        <v>Electronics</v>
      </c>
      <c r="F705" t="str">
        <f>IFERROR(MID(Table1[[#This Row],[category]],FIND("|",Table1[[#This Row],[category]])+1,50),"N/A")</f>
        <v>Cameras&amp;Photography|Accessories|Film</v>
      </c>
      <c r="G705" s="5">
        <v>549</v>
      </c>
      <c r="H705" s="5" t="str">
        <f t="shared" si="61"/>
        <v>Mid-Range (501-2000)</v>
      </c>
      <c r="I705" s="5">
        <v>549</v>
      </c>
      <c r="J705" s="5">
        <f>Table1[[#This Row],[actual_price]]-Table1[[#This Row],[discounted_price]]</f>
        <v>0</v>
      </c>
      <c r="K705" s="12">
        <f t="shared" si="62"/>
        <v>0</v>
      </c>
      <c r="L705" s="13">
        <v>0</v>
      </c>
      <c r="M705" s="1" t="str">
        <f t="shared" si="63"/>
        <v>Minimal (0-24%)</v>
      </c>
      <c r="N705">
        <v>4.5</v>
      </c>
      <c r="O705" t="str">
        <f>IF(Table1[[#This Row],[rating]]&gt;=4.5,"Excellent",IF(Table1[[#This Row],[rating]]&gt;=4,"Good",IF(Table1[[#This Row],[rating]]&gt;=3.5,"Average","Below Average")))</f>
        <v>Excellent</v>
      </c>
      <c r="P705" t="str">
        <f t="shared" si="64"/>
        <v>⭐⭐⭐⭐⭐ Excellent</v>
      </c>
      <c r="Q705" s="2">
        <v>4875</v>
      </c>
      <c r="R705" s="4" t="str">
        <f>IF(Table1[[#This Row],[rating_count]]&gt;=10000,"High Volume",IF(Table1[[#This Row],[rating_count]]&gt;=1000,"Medium Volume","Low Volume"))</f>
        <v>Medium Volume</v>
      </c>
      <c r="S705" s="4" t="str">
        <f t="shared" si="65"/>
        <v>Yes</v>
      </c>
      <c r="T705" t="s">
        <v>5795</v>
      </c>
      <c r="U705" t="s">
        <v>5796</v>
      </c>
      <c r="V705" t="s">
        <v>5797</v>
      </c>
      <c r="W705" t="s">
        <v>5798</v>
      </c>
      <c r="X705" t="s">
        <v>5799</v>
      </c>
      <c r="Y705" t="s">
        <v>5800</v>
      </c>
      <c r="Z705" t="s">
        <v>5801</v>
      </c>
      <c r="AA705" t="s">
        <v>5802</v>
      </c>
    </row>
    <row r="706" spans="1:27" x14ac:dyDescent="0.3">
      <c r="A706" t="s">
        <v>3979</v>
      </c>
      <c r="B706" t="s">
        <v>3980</v>
      </c>
      <c r="C706" t="str">
        <f t="shared" ref="C706:C769" si="66">IFERROR(LEFT(B706,FIND(" ",B706)-1),"Unknown")</f>
        <v>Fire-Boltt</v>
      </c>
      <c r="D706" t="s">
        <v>2961</v>
      </c>
      <c r="E706" t="str">
        <f>IFERROR(LEFT(Table1[[#This Row],[category]],FIND("|",Table1[[#This Row],[category]])-1),Table1[[#This Row],[category]])</f>
        <v>Electronics</v>
      </c>
      <c r="F706" t="str">
        <f>IFERROR(MID(Table1[[#This Row],[category]],FIND("|",Table1[[#This Row],[category]])+1,50),"N/A")</f>
        <v>WearableTechnology|SmartWatches</v>
      </c>
      <c r="G706" s="5">
        <v>2999</v>
      </c>
      <c r="H706" s="5" t="str">
        <f t="shared" ref="H706:H769" si="67">IF(G706&lt;=200,"Budget (≤200)",IF(G706&lt;=500,"Economy (201-500)",IF(G706&lt;=2000,"Mid-Range (501-2000)","Premium (&gt;2000)")))</f>
        <v>Premium (&gt;2000)</v>
      </c>
      <c r="I706" s="5">
        <v>9999</v>
      </c>
      <c r="J706" s="5">
        <f>Table1[[#This Row],[actual_price]]-Table1[[#This Row],[discounted_price]]</f>
        <v>7000</v>
      </c>
      <c r="K706" s="12">
        <f t="shared" ref="K706:K769" si="68">(I706-G706)/I706</f>
        <v>0.7000700070007001</v>
      </c>
      <c r="L706" s="13">
        <v>0.7</v>
      </c>
      <c r="M706" s="1" t="str">
        <f t="shared" ref="M706:M769" si="69">IF(L706&gt;=0.7,"Very High (70-100%)",IF(L706&gt;=0.5,"High (50-69%)",IF(L706&gt;=0.25,"Moderate (25-49%)","Minimal (0-24%)")))</f>
        <v>Very High (70-100%)</v>
      </c>
      <c r="N706">
        <v>4.2</v>
      </c>
      <c r="O706" t="str">
        <f>IF(Table1[[#This Row],[rating]]&gt;=4.5,"Excellent",IF(Table1[[#This Row],[rating]]&gt;=4,"Good",IF(Table1[[#This Row],[rating]]&gt;=3.5,"Average","Below Average")))</f>
        <v>Good</v>
      </c>
      <c r="P706" t="str">
        <f t="shared" ref="P706:P769" si="70">IF(N706&gt;4.4,"⭐⭐⭐⭐⭐ Excellent",IF(N706&gt;3.9,"⭐⭐⭐⭐ Good",IF(N706&gt;3.5,"⭐⭐⭐ Average","⭐⭐ Below Avg")))</f>
        <v>⭐⭐⭐⭐ Good</v>
      </c>
      <c r="Q706" s="2">
        <v>20881</v>
      </c>
      <c r="R706" s="4" t="str">
        <f>IF(Table1[[#This Row],[rating_count]]&gt;=10000,"High Volume",IF(Table1[[#This Row],[rating_count]]&gt;=1000,"Medium Volume","Low Volume"))</f>
        <v>High Volume</v>
      </c>
      <c r="S706" s="4" t="str">
        <f t="shared" ref="S706:S769" si="71">IF(Q706&gt;=500,"Yes","No")</f>
        <v>Yes</v>
      </c>
      <c r="T706" t="s">
        <v>3981</v>
      </c>
      <c r="U706" t="s">
        <v>3982</v>
      </c>
      <c r="V706" t="s">
        <v>3983</v>
      </c>
      <c r="W706" t="s">
        <v>3984</v>
      </c>
      <c r="X706" t="s">
        <v>3985</v>
      </c>
      <c r="Y706" t="s">
        <v>3986</v>
      </c>
      <c r="Z706" t="s">
        <v>5803</v>
      </c>
      <c r="AA706" t="s">
        <v>5804</v>
      </c>
    </row>
    <row r="707" spans="1:27" x14ac:dyDescent="0.3">
      <c r="A707" t="s">
        <v>5805</v>
      </c>
      <c r="B707" t="s">
        <v>5806</v>
      </c>
      <c r="C707" t="str">
        <f t="shared" si="66"/>
        <v>Samsung</v>
      </c>
      <c r="D707" t="s">
        <v>2961</v>
      </c>
      <c r="E707" t="str">
        <f>IFERROR(LEFT(Table1[[#This Row],[category]],FIND("|",Table1[[#This Row],[category]])-1),Table1[[#This Row],[category]])</f>
        <v>Electronics</v>
      </c>
      <c r="F707" t="str">
        <f>IFERROR(MID(Table1[[#This Row],[category]],FIND("|",Table1[[#This Row],[category]])+1,50),"N/A")</f>
        <v>WearableTechnology|SmartWatches</v>
      </c>
      <c r="G707" s="5">
        <v>12000</v>
      </c>
      <c r="H707" s="5" t="str">
        <f t="shared" si="67"/>
        <v>Premium (&gt;2000)</v>
      </c>
      <c r="I707" s="5">
        <v>29999</v>
      </c>
      <c r="J707" s="5">
        <f>Table1[[#This Row],[actual_price]]-Table1[[#This Row],[discounted_price]]</f>
        <v>17999</v>
      </c>
      <c r="K707" s="12">
        <f t="shared" si="68"/>
        <v>0.59998666622220742</v>
      </c>
      <c r="L707" s="13">
        <v>0.6</v>
      </c>
      <c r="M707" s="1" t="str">
        <f t="shared" si="69"/>
        <v>High (50-69%)</v>
      </c>
      <c r="N707">
        <v>4.3</v>
      </c>
      <c r="O707" t="str">
        <f>IF(Table1[[#This Row],[rating]]&gt;=4.5,"Excellent",IF(Table1[[#This Row],[rating]]&gt;=4,"Good",IF(Table1[[#This Row],[rating]]&gt;=3.5,"Average","Below Average")))</f>
        <v>Good</v>
      </c>
      <c r="P707" t="str">
        <f t="shared" si="70"/>
        <v>⭐⭐⭐⭐ Good</v>
      </c>
      <c r="Q707" s="2">
        <v>4744</v>
      </c>
      <c r="R707" s="4" t="str">
        <f>IF(Table1[[#This Row],[rating_count]]&gt;=10000,"High Volume",IF(Table1[[#This Row],[rating_count]]&gt;=1000,"Medium Volume","Low Volume"))</f>
        <v>Medium Volume</v>
      </c>
      <c r="S707" s="4" t="str">
        <f t="shared" si="71"/>
        <v>Yes</v>
      </c>
      <c r="T707" t="s">
        <v>5807</v>
      </c>
      <c r="U707" t="s">
        <v>5808</v>
      </c>
      <c r="V707" t="s">
        <v>5809</v>
      </c>
      <c r="W707" t="s">
        <v>5810</v>
      </c>
      <c r="X707" t="s">
        <v>5811</v>
      </c>
      <c r="Y707" t="s">
        <v>5812</v>
      </c>
      <c r="Z707" t="s">
        <v>5813</v>
      </c>
      <c r="AA707" t="s">
        <v>5814</v>
      </c>
    </row>
    <row r="708" spans="1:27" x14ac:dyDescent="0.3">
      <c r="A708" t="s">
        <v>5815</v>
      </c>
      <c r="B708" t="s">
        <v>5816</v>
      </c>
      <c r="C708" t="str">
        <f t="shared" si="66"/>
        <v>Noise</v>
      </c>
      <c r="D708" t="s">
        <v>3079</v>
      </c>
      <c r="E708" t="str">
        <f>IFERROR(LEFT(Table1[[#This Row],[category]],FIND("|",Table1[[#This Row],[category]])-1),Table1[[#This Row],[category]])</f>
        <v>Electronics</v>
      </c>
      <c r="F708" t="str">
        <f>IFERROR(MID(Table1[[#This Row],[category]],FIND("|",Table1[[#This Row],[category]])+1,50),"N/A")</f>
        <v>Headphones,Earbuds&amp;Accessories|Headphones|In-Ear</v>
      </c>
      <c r="G708" s="5">
        <v>1299</v>
      </c>
      <c r="H708" s="5" t="str">
        <f t="shared" si="67"/>
        <v>Mid-Range (501-2000)</v>
      </c>
      <c r="I708" s="5">
        <v>3499</v>
      </c>
      <c r="J708" s="5">
        <f>Table1[[#This Row],[actual_price]]-Table1[[#This Row],[discounted_price]]</f>
        <v>2200</v>
      </c>
      <c r="K708" s="12">
        <f t="shared" si="68"/>
        <v>0.6287510717347814</v>
      </c>
      <c r="L708" s="13">
        <v>0.63</v>
      </c>
      <c r="M708" s="1" t="str">
        <f t="shared" si="69"/>
        <v>High (50-69%)</v>
      </c>
      <c r="N708">
        <v>3.9</v>
      </c>
      <c r="O708" t="str">
        <f>IF(Table1[[#This Row],[rating]]&gt;=4.5,"Excellent",IF(Table1[[#This Row],[rating]]&gt;=4,"Good",IF(Table1[[#This Row],[rating]]&gt;=3.5,"Average","Below Average")))</f>
        <v>Average</v>
      </c>
      <c r="P708" t="str">
        <f t="shared" si="70"/>
        <v>⭐⭐⭐ Average</v>
      </c>
      <c r="Q708" s="2">
        <v>12452</v>
      </c>
      <c r="R708" s="4" t="str">
        <f>IF(Table1[[#This Row],[rating_count]]&gt;=10000,"High Volume",IF(Table1[[#This Row],[rating_count]]&gt;=1000,"Medium Volume","Low Volume"))</f>
        <v>High Volume</v>
      </c>
      <c r="S708" s="4" t="str">
        <f t="shared" si="71"/>
        <v>Yes</v>
      </c>
      <c r="T708" t="s">
        <v>5817</v>
      </c>
      <c r="U708" t="s">
        <v>5818</v>
      </c>
      <c r="V708" t="s">
        <v>5819</v>
      </c>
      <c r="W708" t="s">
        <v>5820</v>
      </c>
      <c r="X708" t="s">
        <v>5821</v>
      </c>
      <c r="Y708" t="s">
        <v>5822</v>
      </c>
      <c r="Z708" t="s">
        <v>5823</v>
      </c>
      <c r="AA708" t="s">
        <v>5824</v>
      </c>
    </row>
    <row r="709" spans="1:27" x14ac:dyDescent="0.3">
      <c r="A709" t="s">
        <v>5825</v>
      </c>
      <c r="B709" t="s">
        <v>5826</v>
      </c>
      <c r="C709" t="str">
        <f t="shared" si="66"/>
        <v>Duracell</v>
      </c>
      <c r="D709" t="s">
        <v>5068</v>
      </c>
      <c r="E709" t="str">
        <f>IFERROR(LEFT(Table1[[#This Row],[category]],FIND("|",Table1[[#This Row],[category]])-1),Table1[[#This Row],[category]])</f>
        <v>Electronics</v>
      </c>
      <c r="F709" t="str">
        <f>IFERROR(MID(Table1[[#This Row],[category]],FIND("|",Table1[[#This Row],[category]])+1,50),"N/A")</f>
        <v>GeneralPurposeBatteries&amp;BatteryChargers|Disposable</v>
      </c>
      <c r="G709" s="5">
        <v>269</v>
      </c>
      <c r="H709" s="5" t="str">
        <f t="shared" si="67"/>
        <v>Economy (201-500)</v>
      </c>
      <c r="I709" s="5">
        <v>315</v>
      </c>
      <c r="J709" s="5">
        <f>Table1[[#This Row],[actual_price]]-Table1[[#This Row],[discounted_price]]</f>
        <v>46</v>
      </c>
      <c r="K709" s="12">
        <f t="shared" si="68"/>
        <v>0.14603174603174604</v>
      </c>
      <c r="L709" s="13">
        <v>0.15</v>
      </c>
      <c r="M709" s="1" t="str">
        <f t="shared" si="69"/>
        <v>Minimal (0-24%)</v>
      </c>
      <c r="N709">
        <v>4.5</v>
      </c>
      <c r="O709" t="str">
        <f>IF(Table1[[#This Row],[rating]]&gt;=4.5,"Excellent",IF(Table1[[#This Row],[rating]]&gt;=4,"Good",IF(Table1[[#This Row],[rating]]&gt;=3.5,"Average","Below Average")))</f>
        <v>Excellent</v>
      </c>
      <c r="P709" t="str">
        <f t="shared" si="70"/>
        <v>⭐⭐⭐⭐⭐ Excellent</v>
      </c>
      <c r="Q709" s="2">
        <v>17810</v>
      </c>
      <c r="R709" s="4" t="str">
        <f>IF(Table1[[#This Row],[rating_count]]&gt;=10000,"High Volume",IF(Table1[[#This Row],[rating_count]]&gt;=1000,"Medium Volume","Low Volume"))</f>
        <v>High Volume</v>
      </c>
      <c r="S709" s="4" t="str">
        <f t="shared" si="71"/>
        <v>Yes</v>
      </c>
      <c r="T709" t="s">
        <v>5827</v>
      </c>
      <c r="U709" t="s">
        <v>5828</v>
      </c>
      <c r="V709" t="s">
        <v>5829</v>
      </c>
      <c r="W709" t="s">
        <v>5830</v>
      </c>
      <c r="X709" t="s">
        <v>5831</v>
      </c>
      <c r="Y709" t="s">
        <v>5832</v>
      </c>
      <c r="Z709" t="s">
        <v>5833</v>
      </c>
      <c r="AA709" t="s">
        <v>5834</v>
      </c>
    </row>
    <row r="710" spans="1:27" x14ac:dyDescent="0.3">
      <c r="A710" t="s">
        <v>5835</v>
      </c>
      <c r="B710" t="s">
        <v>5836</v>
      </c>
      <c r="C710" t="str">
        <f t="shared" si="66"/>
        <v>JBL</v>
      </c>
      <c r="D710" t="s">
        <v>3079</v>
      </c>
      <c r="E710" t="str">
        <f>IFERROR(LEFT(Table1[[#This Row],[category]],FIND("|",Table1[[#This Row],[category]])-1),Table1[[#This Row],[category]])</f>
        <v>Electronics</v>
      </c>
      <c r="F710" t="str">
        <f>IFERROR(MID(Table1[[#This Row],[category]],FIND("|",Table1[[#This Row],[category]])+1,50),"N/A")</f>
        <v>Headphones,Earbuds&amp;Accessories|Headphones|In-Ear</v>
      </c>
      <c r="G710" s="5">
        <v>799</v>
      </c>
      <c r="H710" s="5" t="str">
        <f t="shared" si="67"/>
        <v>Mid-Range (501-2000)</v>
      </c>
      <c r="I710" s="5">
        <v>1499</v>
      </c>
      <c r="J710" s="5">
        <f>Table1[[#This Row],[actual_price]]-Table1[[#This Row],[discounted_price]]</f>
        <v>700</v>
      </c>
      <c r="K710" s="12">
        <f t="shared" si="68"/>
        <v>0.46697798532354901</v>
      </c>
      <c r="L710" s="13">
        <v>0.47</v>
      </c>
      <c r="M710" s="1" t="str">
        <f t="shared" si="69"/>
        <v>Moderate (25-49%)</v>
      </c>
      <c r="N710">
        <v>4.0999999999999996</v>
      </c>
      <c r="O710" t="str">
        <f>IF(Table1[[#This Row],[rating]]&gt;=4.5,"Excellent",IF(Table1[[#This Row],[rating]]&gt;=4,"Good",IF(Table1[[#This Row],[rating]]&gt;=3.5,"Average","Below Average")))</f>
        <v>Good</v>
      </c>
      <c r="P710" t="str">
        <f t="shared" si="70"/>
        <v>⭐⭐⭐⭐ Good</v>
      </c>
      <c r="Q710" s="2">
        <v>53648</v>
      </c>
      <c r="R710" s="4" t="str">
        <f>IF(Table1[[#This Row],[rating_count]]&gt;=10000,"High Volume",IF(Table1[[#This Row],[rating_count]]&gt;=1000,"Medium Volume","Low Volume"))</f>
        <v>High Volume</v>
      </c>
      <c r="S710" s="4" t="str">
        <f t="shared" si="71"/>
        <v>Yes</v>
      </c>
      <c r="T710" t="s">
        <v>5837</v>
      </c>
      <c r="U710" t="s">
        <v>5838</v>
      </c>
      <c r="V710" t="s">
        <v>5839</v>
      </c>
      <c r="W710" t="s">
        <v>5840</v>
      </c>
      <c r="X710" t="s">
        <v>5841</v>
      </c>
      <c r="Y710" t="s">
        <v>5842</v>
      </c>
      <c r="Z710" t="s">
        <v>5843</v>
      </c>
      <c r="AA710" t="s">
        <v>5844</v>
      </c>
    </row>
    <row r="711" spans="1:27" x14ac:dyDescent="0.3">
      <c r="A711" t="s">
        <v>5845</v>
      </c>
      <c r="B711" t="s">
        <v>5846</v>
      </c>
      <c r="C711" t="str">
        <f t="shared" si="66"/>
        <v>Acer</v>
      </c>
      <c r="D711" t="s">
        <v>5847</v>
      </c>
      <c r="E711" t="str">
        <f>IFERROR(LEFT(Table1[[#This Row],[category]],FIND("|",Table1[[#This Row],[category]])-1),Table1[[#This Row],[category]])</f>
        <v>Computers&amp;Accessories</v>
      </c>
      <c r="F711" t="str">
        <f>IFERROR(MID(Table1[[#This Row],[category]],FIND("|",Table1[[#This Row],[category]])+1,50),"N/A")</f>
        <v>Monitors</v>
      </c>
      <c r="G711" s="5">
        <v>6299</v>
      </c>
      <c r="H711" s="5" t="str">
        <f t="shared" si="67"/>
        <v>Premium (&gt;2000)</v>
      </c>
      <c r="I711" s="5">
        <v>13750</v>
      </c>
      <c r="J711" s="5">
        <f>Table1[[#This Row],[actual_price]]-Table1[[#This Row],[discounted_price]]</f>
        <v>7451</v>
      </c>
      <c r="K711" s="12">
        <f t="shared" si="68"/>
        <v>0.54189090909090909</v>
      </c>
      <c r="L711" s="13">
        <v>0.54</v>
      </c>
      <c r="M711" s="1" t="str">
        <f t="shared" si="69"/>
        <v>High (50-69%)</v>
      </c>
      <c r="N711">
        <v>4.2</v>
      </c>
      <c r="O711" t="str">
        <f>IF(Table1[[#This Row],[rating]]&gt;=4.5,"Excellent",IF(Table1[[#This Row],[rating]]&gt;=4,"Good",IF(Table1[[#This Row],[rating]]&gt;=3.5,"Average","Below Average")))</f>
        <v>Good</v>
      </c>
      <c r="P711" t="str">
        <f t="shared" si="70"/>
        <v>⭐⭐⭐⭐ Good</v>
      </c>
      <c r="Q711" s="2">
        <v>2014</v>
      </c>
      <c r="R711" s="4" t="str">
        <f>IF(Table1[[#This Row],[rating_count]]&gt;=10000,"High Volume",IF(Table1[[#This Row],[rating_count]]&gt;=1000,"Medium Volume","Low Volume"))</f>
        <v>Medium Volume</v>
      </c>
      <c r="S711" s="4" t="str">
        <f t="shared" si="71"/>
        <v>Yes</v>
      </c>
      <c r="T711" t="s">
        <v>5848</v>
      </c>
      <c r="U711" t="s">
        <v>5849</v>
      </c>
      <c r="V711" t="s">
        <v>5850</v>
      </c>
      <c r="W711" t="s">
        <v>5851</v>
      </c>
      <c r="X711" t="s">
        <v>5852</v>
      </c>
      <c r="Y711" t="s">
        <v>5853</v>
      </c>
      <c r="Z711" t="s">
        <v>5854</v>
      </c>
      <c r="AA711" t="s">
        <v>5855</v>
      </c>
    </row>
    <row r="712" spans="1:27" x14ac:dyDescent="0.3">
      <c r="A712" t="s">
        <v>5856</v>
      </c>
      <c r="B712" t="s">
        <v>5857</v>
      </c>
      <c r="C712" t="str">
        <f t="shared" si="66"/>
        <v>E-COSMOS</v>
      </c>
      <c r="D712" t="s">
        <v>5858</v>
      </c>
      <c r="E712" t="str">
        <f>IFERROR(LEFT(Table1[[#This Row],[category]],FIND("|",Table1[[#This Row],[category]])-1),Table1[[#This Row],[category]])</f>
        <v>Computers&amp;Accessories</v>
      </c>
      <c r="F712" t="str">
        <f>IFERROR(MID(Table1[[#This Row],[category]],FIND("|",Table1[[#This Row],[category]])+1,50),"N/A")</f>
        <v>Accessories&amp;Peripherals|USBGadgets|Lamps</v>
      </c>
      <c r="G712" s="5">
        <v>59</v>
      </c>
      <c r="H712" s="5" t="str">
        <f t="shared" si="67"/>
        <v>Budget (≤200)</v>
      </c>
      <c r="I712" s="5">
        <v>59</v>
      </c>
      <c r="J712" s="5">
        <f>Table1[[#This Row],[actual_price]]-Table1[[#This Row],[discounted_price]]</f>
        <v>0</v>
      </c>
      <c r="K712" s="12">
        <f t="shared" si="68"/>
        <v>0</v>
      </c>
      <c r="L712" s="13">
        <v>0</v>
      </c>
      <c r="M712" s="1" t="str">
        <f t="shared" si="69"/>
        <v>Minimal (0-24%)</v>
      </c>
      <c r="N712">
        <v>3.8</v>
      </c>
      <c r="O712" t="str">
        <f>IF(Table1[[#This Row],[rating]]&gt;=4.5,"Excellent",IF(Table1[[#This Row],[rating]]&gt;=4,"Good",IF(Table1[[#This Row],[rating]]&gt;=3.5,"Average","Below Average")))</f>
        <v>Average</v>
      </c>
      <c r="P712" t="str">
        <f t="shared" si="70"/>
        <v>⭐⭐⭐ Average</v>
      </c>
      <c r="Q712" s="2">
        <v>5958</v>
      </c>
      <c r="R712" s="4" t="str">
        <f>IF(Table1[[#This Row],[rating_count]]&gt;=10000,"High Volume",IF(Table1[[#This Row],[rating_count]]&gt;=1000,"Medium Volume","Low Volume"))</f>
        <v>Medium Volume</v>
      </c>
      <c r="S712" s="4" t="str">
        <f t="shared" si="71"/>
        <v>Yes</v>
      </c>
      <c r="T712" t="s">
        <v>5859</v>
      </c>
      <c r="U712" t="s">
        <v>5860</v>
      </c>
      <c r="V712" t="s">
        <v>5861</v>
      </c>
      <c r="W712" t="s">
        <v>5862</v>
      </c>
      <c r="X712" t="s">
        <v>5863</v>
      </c>
      <c r="Y712" t="s">
        <v>5864</v>
      </c>
      <c r="Z712" t="s">
        <v>5865</v>
      </c>
      <c r="AA712" t="s">
        <v>5866</v>
      </c>
    </row>
    <row r="713" spans="1:27" x14ac:dyDescent="0.3">
      <c r="A713" t="s">
        <v>5867</v>
      </c>
      <c r="B713" t="s">
        <v>5868</v>
      </c>
      <c r="C713" t="str">
        <f t="shared" si="66"/>
        <v>boAt</v>
      </c>
      <c r="D713" t="s">
        <v>3120</v>
      </c>
      <c r="E713" t="str">
        <f>IFERROR(LEFT(Table1[[#This Row],[category]],FIND("|",Table1[[#This Row],[category]])-1),Table1[[#This Row],[category]])</f>
        <v>Electronics</v>
      </c>
      <c r="F713" t="str">
        <f>IFERROR(MID(Table1[[#This Row],[category]],FIND("|",Table1[[#This Row],[category]])+1,50),"N/A")</f>
        <v>Mobiles&amp;Accessories|MobileAccessories|Chargers|Aut</v>
      </c>
      <c r="G713" s="5">
        <v>571</v>
      </c>
      <c r="H713" s="5" t="str">
        <f t="shared" si="67"/>
        <v>Mid-Range (501-2000)</v>
      </c>
      <c r="I713" s="5">
        <v>999</v>
      </c>
      <c r="J713" s="5">
        <f>Table1[[#This Row],[actual_price]]-Table1[[#This Row],[discounted_price]]</f>
        <v>428</v>
      </c>
      <c r="K713" s="12">
        <f t="shared" si="68"/>
        <v>0.42842842842842843</v>
      </c>
      <c r="L713" s="13">
        <v>0.43</v>
      </c>
      <c r="M713" s="1" t="str">
        <f t="shared" si="69"/>
        <v>Moderate (25-49%)</v>
      </c>
      <c r="N713">
        <v>4.3</v>
      </c>
      <c r="O713" t="str">
        <f>IF(Table1[[#This Row],[rating]]&gt;=4.5,"Excellent",IF(Table1[[#This Row],[rating]]&gt;=4,"Good",IF(Table1[[#This Row],[rating]]&gt;=3.5,"Average","Below Average")))</f>
        <v>Good</v>
      </c>
      <c r="P713" t="str">
        <f t="shared" si="70"/>
        <v>⭐⭐⭐⭐ Good</v>
      </c>
      <c r="Q713" s="2">
        <v>38221</v>
      </c>
      <c r="R713" s="4" t="str">
        <f>IF(Table1[[#This Row],[rating_count]]&gt;=10000,"High Volume",IF(Table1[[#This Row],[rating_count]]&gt;=1000,"Medium Volume","Low Volume"))</f>
        <v>High Volume</v>
      </c>
      <c r="S713" s="4" t="str">
        <f t="shared" si="71"/>
        <v>Yes</v>
      </c>
      <c r="T713" t="s">
        <v>5869</v>
      </c>
      <c r="U713" t="s">
        <v>5870</v>
      </c>
      <c r="V713" t="s">
        <v>5871</v>
      </c>
      <c r="W713" t="s">
        <v>5872</v>
      </c>
      <c r="X713" t="s">
        <v>5873</v>
      </c>
      <c r="Y713" t="s">
        <v>5874</v>
      </c>
      <c r="Z713" t="s">
        <v>5875</v>
      </c>
      <c r="AA713" t="s">
        <v>5876</v>
      </c>
    </row>
    <row r="714" spans="1:27" x14ac:dyDescent="0.3">
      <c r="A714" t="s">
        <v>5877</v>
      </c>
      <c r="B714" t="s">
        <v>5878</v>
      </c>
      <c r="C714" t="str">
        <f t="shared" si="66"/>
        <v>Zebronics</v>
      </c>
      <c r="D714" t="s">
        <v>5541</v>
      </c>
      <c r="E714" t="str">
        <f>IFERROR(LEFT(Table1[[#This Row],[category]],FIND("|",Table1[[#This Row],[category]])-1),Table1[[#This Row],[category]])</f>
        <v>Electronics</v>
      </c>
      <c r="F714" t="str">
        <f>IFERROR(MID(Table1[[#This Row],[category]],FIND("|",Table1[[#This Row],[category]])+1,50),"N/A")</f>
        <v>HomeAudio|Speakers|BluetoothSpeakers</v>
      </c>
      <c r="G714" s="5">
        <v>549</v>
      </c>
      <c r="H714" s="5" t="str">
        <f t="shared" si="67"/>
        <v>Mid-Range (501-2000)</v>
      </c>
      <c r="I714" s="5">
        <v>999</v>
      </c>
      <c r="J714" s="5">
        <f>Table1[[#This Row],[actual_price]]-Table1[[#This Row],[discounted_price]]</f>
        <v>450</v>
      </c>
      <c r="K714" s="12">
        <f t="shared" si="68"/>
        <v>0.45045045045045046</v>
      </c>
      <c r="L714" s="13">
        <v>0.45</v>
      </c>
      <c r="M714" s="1" t="str">
        <f t="shared" si="69"/>
        <v>Moderate (25-49%)</v>
      </c>
      <c r="N714">
        <v>3.9</v>
      </c>
      <c r="O714" t="str">
        <f>IF(Table1[[#This Row],[rating]]&gt;=4.5,"Excellent",IF(Table1[[#This Row],[rating]]&gt;=4,"Good",IF(Table1[[#This Row],[rating]]&gt;=3.5,"Average","Below Average")))</f>
        <v>Average</v>
      </c>
      <c r="P714" t="str">
        <f t="shared" si="70"/>
        <v>⭐⭐⭐ Average</v>
      </c>
      <c r="Q714" s="2">
        <v>64705</v>
      </c>
      <c r="R714" s="4" t="str">
        <f>IF(Table1[[#This Row],[rating_count]]&gt;=10000,"High Volume",IF(Table1[[#This Row],[rating_count]]&gt;=1000,"Medium Volume","Low Volume"))</f>
        <v>High Volume</v>
      </c>
      <c r="S714" s="4" t="str">
        <f t="shared" si="71"/>
        <v>Yes</v>
      </c>
      <c r="T714" t="s">
        <v>5879</v>
      </c>
      <c r="U714" t="s">
        <v>5880</v>
      </c>
      <c r="V714" t="s">
        <v>5881</v>
      </c>
      <c r="W714" t="s">
        <v>5882</v>
      </c>
      <c r="X714" t="s">
        <v>5883</v>
      </c>
      <c r="Y714" t="s">
        <v>5884</v>
      </c>
      <c r="Z714" t="s">
        <v>5885</v>
      </c>
      <c r="AA714" t="s">
        <v>5886</v>
      </c>
    </row>
    <row r="715" spans="1:27" x14ac:dyDescent="0.3">
      <c r="A715" t="s">
        <v>3881</v>
      </c>
      <c r="B715" t="s">
        <v>3882</v>
      </c>
      <c r="C715" t="str">
        <f t="shared" si="66"/>
        <v>KINGONE</v>
      </c>
      <c r="D715" t="s">
        <v>3883</v>
      </c>
      <c r="E715" t="str">
        <f>IFERROR(LEFT(Table1[[#This Row],[category]],FIND("|",Table1[[#This Row],[category]])-1),Table1[[#This Row],[category]])</f>
        <v>Electronics</v>
      </c>
      <c r="F715" t="str">
        <f>IFERROR(MID(Table1[[#This Row],[category]],FIND("|",Table1[[#This Row],[category]])+1,50),"N/A")</f>
        <v>Mobiles&amp;Accessories|MobileAccessories|StylusPens</v>
      </c>
      <c r="G715" s="5">
        <v>2099</v>
      </c>
      <c r="H715" s="5" t="str">
        <f t="shared" si="67"/>
        <v>Premium (&gt;2000)</v>
      </c>
      <c r="I715" s="5">
        <v>5999</v>
      </c>
      <c r="J715" s="5">
        <f>Table1[[#This Row],[actual_price]]-Table1[[#This Row],[discounted_price]]</f>
        <v>3900</v>
      </c>
      <c r="K715" s="12">
        <f t="shared" si="68"/>
        <v>0.6501083513918986</v>
      </c>
      <c r="L715" s="13">
        <v>0.65</v>
      </c>
      <c r="M715" s="1" t="str">
        <f t="shared" si="69"/>
        <v>High (50-69%)</v>
      </c>
      <c r="N715">
        <v>4.3</v>
      </c>
      <c r="O715" t="str">
        <f>IF(Table1[[#This Row],[rating]]&gt;=4.5,"Excellent",IF(Table1[[#This Row],[rating]]&gt;=4,"Good",IF(Table1[[#This Row],[rating]]&gt;=3.5,"Average","Below Average")))</f>
        <v>Good</v>
      </c>
      <c r="P715" t="str">
        <f t="shared" si="70"/>
        <v>⭐⭐⭐⭐ Good</v>
      </c>
      <c r="Q715" s="2">
        <v>17129</v>
      </c>
      <c r="R715" s="4" t="str">
        <f>IF(Table1[[#This Row],[rating_count]]&gt;=10000,"High Volume",IF(Table1[[#This Row],[rating_count]]&gt;=1000,"Medium Volume","Low Volume"))</f>
        <v>High Volume</v>
      </c>
      <c r="S715" s="4" t="str">
        <f t="shared" si="71"/>
        <v>Yes</v>
      </c>
      <c r="T715" t="s">
        <v>3884</v>
      </c>
      <c r="U715" t="s">
        <v>3885</v>
      </c>
      <c r="V715" t="s">
        <v>3886</v>
      </c>
      <c r="W715" t="s">
        <v>3887</v>
      </c>
      <c r="X715" t="s">
        <v>3888</v>
      </c>
      <c r="Y715" t="s">
        <v>3889</v>
      </c>
      <c r="Z715" t="s">
        <v>5887</v>
      </c>
      <c r="AA715" t="s">
        <v>5888</v>
      </c>
    </row>
    <row r="716" spans="1:27" x14ac:dyDescent="0.3">
      <c r="A716" t="s">
        <v>194</v>
      </c>
      <c r="B716" t="s">
        <v>195</v>
      </c>
      <c r="C716" t="str">
        <f t="shared" si="66"/>
        <v>LG</v>
      </c>
      <c r="D716" t="s">
        <v>170</v>
      </c>
      <c r="E716" t="str">
        <f>IFERROR(LEFT(Table1[[#This Row],[category]],FIND("|",Table1[[#This Row],[category]])-1),Table1[[#This Row],[category]])</f>
        <v>Electronics</v>
      </c>
      <c r="F716" t="str">
        <f>IFERROR(MID(Table1[[#This Row],[category]],FIND("|",Table1[[#This Row],[category]])+1,50),"N/A")</f>
        <v>HomeTheater,TV&amp;Video|Televisions|SmartTelevisions</v>
      </c>
      <c r="G716" s="5">
        <v>13490</v>
      </c>
      <c r="H716" s="5" t="str">
        <f t="shared" si="67"/>
        <v>Premium (&gt;2000)</v>
      </c>
      <c r="I716" s="5">
        <v>21990</v>
      </c>
      <c r="J716" s="5">
        <f>Table1[[#This Row],[actual_price]]-Table1[[#This Row],[discounted_price]]</f>
        <v>8500</v>
      </c>
      <c r="K716" s="12">
        <f t="shared" si="68"/>
        <v>0.38653933606184632</v>
      </c>
      <c r="L716" s="13">
        <v>0.39</v>
      </c>
      <c r="M716" s="1" t="str">
        <f t="shared" si="69"/>
        <v>Moderate (25-49%)</v>
      </c>
      <c r="N716">
        <v>4.3</v>
      </c>
      <c r="O716" t="str">
        <f>IF(Table1[[#This Row],[rating]]&gt;=4.5,"Excellent",IF(Table1[[#This Row],[rating]]&gt;=4,"Good",IF(Table1[[#This Row],[rating]]&gt;=3.5,"Average","Below Average")))</f>
        <v>Good</v>
      </c>
      <c r="P716" t="str">
        <f t="shared" si="70"/>
        <v>⭐⭐⭐⭐ Good</v>
      </c>
      <c r="Q716" s="2">
        <v>11976</v>
      </c>
      <c r="R716" s="4" t="str">
        <f>IF(Table1[[#This Row],[rating_count]]&gt;=10000,"High Volume",IF(Table1[[#This Row],[rating_count]]&gt;=1000,"Medium Volume","Low Volume"))</f>
        <v>High Volume</v>
      </c>
      <c r="S716" s="4" t="str">
        <f t="shared" si="71"/>
        <v>Yes</v>
      </c>
      <c r="T716" t="s">
        <v>196</v>
      </c>
      <c r="U716" t="s">
        <v>197</v>
      </c>
      <c r="V716" t="s">
        <v>198</v>
      </c>
      <c r="W716" t="s">
        <v>199</v>
      </c>
      <c r="X716" t="s">
        <v>200</v>
      </c>
      <c r="Y716" t="s">
        <v>201</v>
      </c>
      <c r="Z716" t="s">
        <v>202</v>
      </c>
      <c r="AA716" t="s">
        <v>5889</v>
      </c>
    </row>
    <row r="717" spans="1:27" x14ac:dyDescent="0.3">
      <c r="A717" t="s">
        <v>5890</v>
      </c>
      <c r="B717" t="s">
        <v>5891</v>
      </c>
      <c r="C717" t="str">
        <f t="shared" si="66"/>
        <v>Zebronics</v>
      </c>
      <c r="D717" t="s">
        <v>5123</v>
      </c>
      <c r="E717" t="str">
        <f>IFERROR(LEFT(Table1[[#This Row],[category]],FIND("|",Table1[[#This Row],[category]])-1),Table1[[#This Row],[category]])</f>
        <v>Computers&amp;Accessories</v>
      </c>
      <c r="F717" t="str">
        <f>IFERROR(MID(Table1[[#This Row],[category]],FIND("|",Table1[[#This Row],[category]])+1,50),"N/A")</f>
        <v>Accessories&amp;Peripherals|Keyboards,Mice&amp;InputDevice</v>
      </c>
      <c r="G717" s="5">
        <v>448</v>
      </c>
      <c r="H717" s="5" t="str">
        <f t="shared" si="67"/>
        <v>Economy (201-500)</v>
      </c>
      <c r="I717" s="5">
        <v>699</v>
      </c>
      <c r="J717" s="5">
        <f>Table1[[#This Row],[actual_price]]-Table1[[#This Row],[discounted_price]]</f>
        <v>251</v>
      </c>
      <c r="K717" s="12">
        <f t="shared" si="68"/>
        <v>0.35908440629470673</v>
      </c>
      <c r="L717" s="13">
        <v>0.36</v>
      </c>
      <c r="M717" s="1" t="str">
        <f t="shared" si="69"/>
        <v>Moderate (25-49%)</v>
      </c>
      <c r="N717">
        <v>3.9</v>
      </c>
      <c r="O717" t="str">
        <f>IF(Table1[[#This Row],[rating]]&gt;=4.5,"Excellent",IF(Table1[[#This Row],[rating]]&gt;=4,"Good",IF(Table1[[#This Row],[rating]]&gt;=3.5,"Average","Below Average")))</f>
        <v>Average</v>
      </c>
      <c r="P717" t="str">
        <f t="shared" si="70"/>
        <v>⭐⭐⭐ Average</v>
      </c>
      <c r="Q717" s="2">
        <v>17348</v>
      </c>
      <c r="R717" s="4" t="str">
        <f>IF(Table1[[#This Row],[rating_count]]&gt;=10000,"High Volume",IF(Table1[[#This Row],[rating_count]]&gt;=1000,"Medium Volume","Low Volume"))</f>
        <v>High Volume</v>
      </c>
      <c r="S717" s="4" t="str">
        <f t="shared" si="71"/>
        <v>Yes</v>
      </c>
      <c r="T717" t="s">
        <v>5892</v>
      </c>
      <c r="U717" t="s">
        <v>5893</v>
      </c>
      <c r="V717" t="s">
        <v>5894</v>
      </c>
      <c r="W717" t="s">
        <v>5895</v>
      </c>
      <c r="X717" t="s">
        <v>5896</v>
      </c>
      <c r="Y717" t="s">
        <v>5897</v>
      </c>
      <c r="Z717" t="s">
        <v>5898</v>
      </c>
      <c r="AA717" t="s">
        <v>5899</v>
      </c>
    </row>
    <row r="718" spans="1:27" x14ac:dyDescent="0.3">
      <c r="A718" t="s">
        <v>5900</v>
      </c>
      <c r="B718" t="s">
        <v>5901</v>
      </c>
      <c r="C718" t="str">
        <f t="shared" si="66"/>
        <v>JBL</v>
      </c>
      <c r="D718" t="s">
        <v>3079</v>
      </c>
      <c r="E718" t="str">
        <f>IFERROR(LEFT(Table1[[#This Row],[category]],FIND("|",Table1[[#This Row],[category]])-1),Table1[[#This Row],[category]])</f>
        <v>Electronics</v>
      </c>
      <c r="F718" t="str">
        <f>IFERROR(MID(Table1[[#This Row],[category]],FIND("|",Table1[[#This Row],[category]])+1,50),"N/A")</f>
        <v>Headphones,Earbuds&amp;Accessories|Headphones|In-Ear</v>
      </c>
      <c r="G718" s="5">
        <v>1499</v>
      </c>
      <c r="H718" s="5" t="str">
        <f t="shared" si="67"/>
        <v>Mid-Range (501-2000)</v>
      </c>
      <c r="I718" s="5">
        <v>2999</v>
      </c>
      <c r="J718" s="5">
        <f>Table1[[#This Row],[actual_price]]-Table1[[#This Row],[discounted_price]]</f>
        <v>1500</v>
      </c>
      <c r="K718" s="12">
        <f t="shared" si="68"/>
        <v>0.50016672224074687</v>
      </c>
      <c r="L718" s="13">
        <v>0.5</v>
      </c>
      <c r="M718" s="1" t="str">
        <f t="shared" si="69"/>
        <v>High (50-69%)</v>
      </c>
      <c r="N718">
        <v>3.7</v>
      </c>
      <c r="O718" t="str">
        <f>IF(Table1[[#This Row],[rating]]&gt;=4.5,"Excellent",IF(Table1[[#This Row],[rating]]&gt;=4,"Good",IF(Table1[[#This Row],[rating]]&gt;=3.5,"Average","Below Average")))</f>
        <v>Average</v>
      </c>
      <c r="P718" t="str">
        <f t="shared" si="70"/>
        <v>⭐⭐⭐ Average</v>
      </c>
      <c r="Q718" s="2">
        <v>87798</v>
      </c>
      <c r="R718" s="4" t="str">
        <f>IF(Table1[[#This Row],[rating_count]]&gt;=10000,"High Volume",IF(Table1[[#This Row],[rating_count]]&gt;=1000,"Medium Volume","Low Volume"))</f>
        <v>High Volume</v>
      </c>
      <c r="S718" s="4" t="str">
        <f t="shared" si="71"/>
        <v>Yes</v>
      </c>
      <c r="T718" t="s">
        <v>5902</v>
      </c>
      <c r="U718" t="s">
        <v>5903</v>
      </c>
      <c r="V718" t="s">
        <v>5904</v>
      </c>
      <c r="W718" t="s">
        <v>5905</v>
      </c>
      <c r="X718" t="s">
        <v>5906</v>
      </c>
      <c r="Y718" t="s">
        <v>5907</v>
      </c>
      <c r="Z718" t="s">
        <v>5908</v>
      </c>
      <c r="AA718" t="s">
        <v>5909</v>
      </c>
    </row>
    <row r="719" spans="1:27" x14ac:dyDescent="0.3">
      <c r="A719" t="s">
        <v>5910</v>
      </c>
      <c r="B719" t="s">
        <v>5911</v>
      </c>
      <c r="C719" t="str">
        <f t="shared" si="66"/>
        <v>Gizga</v>
      </c>
      <c r="D719" t="s">
        <v>5912</v>
      </c>
      <c r="E719" t="str">
        <f>IFERROR(LEFT(Table1[[#This Row],[category]],FIND("|",Table1[[#This Row],[category]])-1),Table1[[#This Row],[category]])</f>
        <v>Electronics</v>
      </c>
      <c r="F719" t="str">
        <f>IFERROR(MID(Table1[[#This Row],[category]],FIND("|",Table1[[#This Row],[category]])+1,50),"N/A")</f>
        <v>Cameras&amp;Photography|Accessories|Cleaners|CleaningK</v>
      </c>
      <c r="G719" s="5">
        <v>299</v>
      </c>
      <c r="H719" s="5" t="str">
        <f t="shared" si="67"/>
        <v>Economy (201-500)</v>
      </c>
      <c r="I719" s="5">
        <v>499</v>
      </c>
      <c r="J719" s="5">
        <f>Table1[[#This Row],[actual_price]]-Table1[[#This Row],[discounted_price]]</f>
        <v>200</v>
      </c>
      <c r="K719" s="12">
        <f t="shared" si="68"/>
        <v>0.40080160320641284</v>
      </c>
      <c r="L719" s="13">
        <v>0.4</v>
      </c>
      <c r="M719" s="1" t="str">
        <f t="shared" si="69"/>
        <v>Moderate (25-49%)</v>
      </c>
      <c r="N719">
        <v>4.2</v>
      </c>
      <c r="O719" t="str">
        <f>IF(Table1[[#This Row],[rating]]&gt;=4.5,"Excellent",IF(Table1[[#This Row],[rating]]&gt;=4,"Good",IF(Table1[[#This Row],[rating]]&gt;=3.5,"Average","Below Average")))</f>
        <v>Good</v>
      </c>
      <c r="P719" t="str">
        <f t="shared" si="70"/>
        <v>⭐⭐⭐⭐ Good</v>
      </c>
      <c r="Q719" s="2">
        <v>24432</v>
      </c>
      <c r="R719" s="4" t="str">
        <f>IF(Table1[[#This Row],[rating_count]]&gt;=10000,"High Volume",IF(Table1[[#This Row],[rating_count]]&gt;=1000,"Medium Volume","Low Volume"))</f>
        <v>High Volume</v>
      </c>
      <c r="S719" s="4" t="str">
        <f t="shared" si="71"/>
        <v>Yes</v>
      </c>
      <c r="T719" t="s">
        <v>5913</v>
      </c>
      <c r="U719" t="s">
        <v>5914</v>
      </c>
      <c r="V719" t="s">
        <v>5915</v>
      </c>
      <c r="W719" t="s">
        <v>5916</v>
      </c>
      <c r="X719" t="s">
        <v>5917</v>
      </c>
      <c r="Y719" t="s">
        <v>5918</v>
      </c>
      <c r="Z719" t="s">
        <v>5919</v>
      </c>
      <c r="AA719" t="s">
        <v>5920</v>
      </c>
    </row>
    <row r="720" spans="1:27" x14ac:dyDescent="0.3">
      <c r="A720" t="s">
        <v>5921</v>
      </c>
      <c r="B720" t="s">
        <v>5922</v>
      </c>
      <c r="C720" t="str">
        <f t="shared" si="66"/>
        <v>SanDisk</v>
      </c>
      <c r="D720" t="s">
        <v>4854</v>
      </c>
      <c r="E720" t="str">
        <f>IFERROR(LEFT(Table1[[#This Row],[category]],FIND("|",Table1[[#This Row],[category]])-1),Table1[[#This Row],[category]])</f>
        <v>Computers&amp;Accessories</v>
      </c>
      <c r="F720" t="str">
        <f>IFERROR(MID(Table1[[#This Row],[category]],FIND("|",Table1[[#This Row],[category]])+1,50),"N/A")</f>
        <v>ExternalDevices&amp;DataStorage|PenDrives</v>
      </c>
      <c r="G720" s="5">
        <v>579</v>
      </c>
      <c r="H720" s="5" t="str">
        <f t="shared" si="67"/>
        <v>Mid-Range (501-2000)</v>
      </c>
      <c r="I720" s="5">
        <v>1400</v>
      </c>
      <c r="J720" s="5">
        <f>Table1[[#This Row],[actual_price]]-Table1[[#This Row],[discounted_price]]</f>
        <v>821</v>
      </c>
      <c r="K720" s="12">
        <f t="shared" si="68"/>
        <v>0.58642857142857141</v>
      </c>
      <c r="L720" s="13">
        <v>0.59</v>
      </c>
      <c r="M720" s="1" t="str">
        <f t="shared" si="69"/>
        <v>High (50-69%)</v>
      </c>
      <c r="N720">
        <v>4.3</v>
      </c>
      <c r="O720" t="str">
        <f>IF(Table1[[#This Row],[rating]]&gt;=4.5,"Excellent",IF(Table1[[#This Row],[rating]]&gt;=4,"Good",IF(Table1[[#This Row],[rating]]&gt;=3.5,"Average","Below Average")))</f>
        <v>Good</v>
      </c>
      <c r="P720" t="str">
        <f t="shared" si="70"/>
        <v>⭐⭐⭐⭐ Good</v>
      </c>
      <c r="Q720" s="2">
        <v>189104</v>
      </c>
      <c r="R720" s="4" t="str">
        <f>IF(Table1[[#This Row],[rating_count]]&gt;=10000,"High Volume",IF(Table1[[#This Row],[rating_count]]&gt;=1000,"Medium Volume","Low Volume"))</f>
        <v>High Volume</v>
      </c>
      <c r="S720" s="4" t="str">
        <f t="shared" si="71"/>
        <v>Yes</v>
      </c>
      <c r="T720" t="s">
        <v>5923</v>
      </c>
      <c r="U720" t="s">
        <v>5924</v>
      </c>
      <c r="V720" t="s">
        <v>5925</v>
      </c>
      <c r="W720" t="s">
        <v>5926</v>
      </c>
      <c r="X720" t="s">
        <v>5927</v>
      </c>
      <c r="Y720" t="s">
        <v>5928</v>
      </c>
      <c r="Z720" t="s">
        <v>5929</v>
      </c>
      <c r="AA720" t="s">
        <v>5930</v>
      </c>
    </row>
    <row r="721" spans="1:27" x14ac:dyDescent="0.3">
      <c r="A721" t="s">
        <v>5931</v>
      </c>
      <c r="B721" t="s">
        <v>5932</v>
      </c>
      <c r="C721" t="str">
        <f t="shared" si="66"/>
        <v>TP-Link</v>
      </c>
      <c r="D721" t="s">
        <v>5933</v>
      </c>
      <c r="E721" t="str">
        <f>IFERROR(LEFT(Table1[[#This Row],[category]],FIND("|",Table1[[#This Row],[category]])-1),Table1[[#This Row],[category]])</f>
        <v>Electronics</v>
      </c>
      <c r="F721" t="str">
        <f>IFERROR(MID(Table1[[#This Row],[category]],FIND("|",Table1[[#This Row],[category]])+1,50),"N/A")</f>
        <v>Cameras&amp;Photography|SecurityCameras|DomeCameras</v>
      </c>
      <c r="G721" s="5">
        <v>2499</v>
      </c>
      <c r="H721" s="5" t="str">
        <f t="shared" si="67"/>
        <v>Premium (&gt;2000)</v>
      </c>
      <c r="I721" s="5">
        <v>3299</v>
      </c>
      <c r="J721" s="5">
        <f>Table1[[#This Row],[actual_price]]-Table1[[#This Row],[discounted_price]]</f>
        <v>800</v>
      </c>
      <c r="K721" s="12">
        <f t="shared" si="68"/>
        <v>0.24249772658381327</v>
      </c>
      <c r="L721" s="13">
        <v>0.24</v>
      </c>
      <c r="M721" s="1" t="str">
        <f t="shared" si="69"/>
        <v>Minimal (0-24%)</v>
      </c>
      <c r="N721">
        <v>4.2</v>
      </c>
      <c r="O721" t="str">
        <f>IF(Table1[[#This Row],[rating]]&gt;=4.5,"Excellent",IF(Table1[[#This Row],[rating]]&gt;=4,"Good",IF(Table1[[#This Row],[rating]]&gt;=3.5,"Average","Below Average")))</f>
        <v>Good</v>
      </c>
      <c r="P721" t="str">
        <f t="shared" si="70"/>
        <v>⭐⭐⭐⭐ Good</v>
      </c>
      <c r="Q721" s="2">
        <v>93112</v>
      </c>
      <c r="R721" s="4" t="str">
        <f>IF(Table1[[#This Row],[rating_count]]&gt;=10000,"High Volume",IF(Table1[[#This Row],[rating_count]]&gt;=1000,"Medium Volume","Low Volume"))</f>
        <v>High Volume</v>
      </c>
      <c r="S721" s="4" t="str">
        <f t="shared" si="71"/>
        <v>Yes</v>
      </c>
      <c r="T721" t="s">
        <v>5934</v>
      </c>
      <c r="U721" t="s">
        <v>5935</v>
      </c>
      <c r="V721" t="s">
        <v>5936</v>
      </c>
      <c r="W721" t="s">
        <v>5937</v>
      </c>
      <c r="X721" t="s">
        <v>5938</v>
      </c>
      <c r="Y721" t="s">
        <v>5939</v>
      </c>
      <c r="Z721" t="s">
        <v>5940</v>
      </c>
      <c r="AA721" t="s">
        <v>5941</v>
      </c>
    </row>
    <row r="722" spans="1:27" x14ac:dyDescent="0.3">
      <c r="A722" t="s">
        <v>5942</v>
      </c>
      <c r="B722" t="s">
        <v>5943</v>
      </c>
      <c r="C722" t="str">
        <f t="shared" si="66"/>
        <v>boAt</v>
      </c>
      <c r="D722" t="s">
        <v>3079</v>
      </c>
      <c r="E722" t="str">
        <f>IFERROR(LEFT(Table1[[#This Row],[category]],FIND("|",Table1[[#This Row],[category]])-1),Table1[[#This Row],[category]])</f>
        <v>Electronics</v>
      </c>
      <c r="F722" t="str">
        <f>IFERROR(MID(Table1[[#This Row],[category]],FIND("|",Table1[[#This Row],[category]])+1,50),"N/A")</f>
        <v>Headphones,Earbuds&amp;Accessories|Headphones|In-Ear</v>
      </c>
      <c r="G722" s="5">
        <v>1199</v>
      </c>
      <c r="H722" s="5" t="str">
        <f t="shared" si="67"/>
        <v>Mid-Range (501-2000)</v>
      </c>
      <c r="I722" s="5">
        <v>5999</v>
      </c>
      <c r="J722" s="5">
        <f>Table1[[#This Row],[actual_price]]-Table1[[#This Row],[discounted_price]]</f>
        <v>4800</v>
      </c>
      <c r="K722" s="12">
        <f t="shared" si="68"/>
        <v>0.80013335555925991</v>
      </c>
      <c r="L722" s="13">
        <v>0.8</v>
      </c>
      <c r="M722" s="1" t="str">
        <f t="shared" si="69"/>
        <v>Very High (70-100%)</v>
      </c>
      <c r="N722">
        <v>3.9</v>
      </c>
      <c r="O722" t="str">
        <f>IF(Table1[[#This Row],[rating]]&gt;=4.5,"Excellent",IF(Table1[[#This Row],[rating]]&gt;=4,"Good",IF(Table1[[#This Row],[rating]]&gt;=3.5,"Average","Below Average")))</f>
        <v>Average</v>
      </c>
      <c r="P722" t="str">
        <f t="shared" si="70"/>
        <v>⭐⭐⭐ Average</v>
      </c>
      <c r="Q722" s="2">
        <v>47521</v>
      </c>
      <c r="R722" s="4" t="str">
        <f>IF(Table1[[#This Row],[rating_count]]&gt;=10000,"High Volume",IF(Table1[[#This Row],[rating_count]]&gt;=1000,"Medium Volume","Low Volume"))</f>
        <v>High Volume</v>
      </c>
      <c r="S722" s="4" t="str">
        <f t="shared" si="71"/>
        <v>Yes</v>
      </c>
      <c r="T722" t="s">
        <v>5944</v>
      </c>
      <c r="U722" t="s">
        <v>5945</v>
      </c>
      <c r="V722" t="s">
        <v>5946</v>
      </c>
      <c r="W722" t="s">
        <v>5947</v>
      </c>
      <c r="X722" t="s">
        <v>5948</v>
      </c>
      <c r="Y722" t="s">
        <v>5949</v>
      </c>
      <c r="Z722" t="s">
        <v>5950</v>
      </c>
      <c r="AA722" t="s">
        <v>5951</v>
      </c>
    </row>
    <row r="723" spans="1:27" x14ac:dyDescent="0.3">
      <c r="A723" t="s">
        <v>5952</v>
      </c>
      <c r="B723" t="s">
        <v>5953</v>
      </c>
      <c r="C723" t="str">
        <f t="shared" si="66"/>
        <v>Duracell</v>
      </c>
      <c r="D723" t="s">
        <v>5675</v>
      </c>
      <c r="E723" t="str">
        <f>IFERROR(LEFT(Table1[[#This Row],[category]],FIND("|",Table1[[#This Row],[category]])-1),Table1[[#This Row],[category]])</f>
        <v>Electronics</v>
      </c>
      <c r="F723" t="str">
        <f>IFERROR(MID(Table1[[#This Row],[category]],FIND("|",Table1[[#This Row],[category]])+1,50),"N/A")</f>
        <v>GeneralPurposeBatteries&amp;BatteryChargers|Rechargeab</v>
      </c>
      <c r="G723" s="5">
        <v>399</v>
      </c>
      <c r="H723" s="5" t="str">
        <f t="shared" si="67"/>
        <v>Economy (201-500)</v>
      </c>
      <c r="I723" s="5">
        <v>499</v>
      </c>
      <c r="J723" s="5">
        <f>Table1[[#This Row],[actual_price]]-Table1[[#This Row],[discounted_price]]</f>
        <v>100</v>
      </c>
      <c r="K723" s="12">
        <f t="shared" si="68"/>
        <v>0.20040080160320642</v>
      </c>
      <c r="L723" s="13">
        <v>0.2</v>
      </c>
      <c r="M723" s="1" t="str">
        <f t="shared" si="69"/>
        <v>Minimal (0-24%)</v>
      </c>
      <c r="N723">
        <v>4.3</v>
      </c>
      <c r="O723" t="str">
        <f>IF(Table1[[#This Row],[rating]]&gt;=4.5,"Excellent",IF(Table1[[#This Row],[rating]]&gt;=4,"Good",IF(Table1[[#This Row],[rating]]&gt;=3.5,"Average","Below Average")))</f>
        <v>Good</v>
      </c>
      <c r="P723" t="str">
        <f t="shared" si="70"/>
        <v>⭐⭐⭐⭐ Good</v>
      </c>
      <c r="Q723" s="2">
        <v>27201</v>
      </c>
      <c r="R723" s="4" t="str">
        <f>IF(Table1[[#This Row],[rating_count]]&gt;=10000,"High Volume",IF(Table1[[#This Row],[rating_count]]&gt;=1000,"Medium Volume","Low Volume"))</f>
        <v>High Volume</v>
      </c>
      <c r="S723" s="4" t="str">
        <f t="shared" si="71"/>
        <v>Yes</v>
      </c>
      <c r="T723" t="s">
        <v>5954</v>
      </c>
      <c r="U723" t="s">
        <v>5955</v>
      </c>
      <c r="V723" t="s">
        <v>5956</v>
      </c>
      <c r="W723" t="s">
        <v>5957</v>
      </c>
      <c r="X723" t="s">
        <v>5958</v>
      </c>
      <c r="Y723" t="s">
        <v>5959</v>
      </c>
      <c r="Z723" t="s">
        <v>5960</v>
      </c>
      <c r="AA723" t="s">
        <v>5961</v>
      </c>
    </row>
    <row r="724" spans="1:27" x14ac:dyDescent="0.3">
      <c r="A724" t="s">
        <v>214</v>
      </c>
      <c r="B724" t="s">
        <v>215</v>
      </c>
      <c r="C724" t="str">
        <f t="shared" si="66"/>
        <v>tizum</v>
      </c>
      <c r="D724" t="s">
        <v>130</v>
      </c>
      <c r="E724" t="str">
        <f>IFERROR(LEFT(Table1[[#This Row],[category]],FIND("|",Table1[[#This Row],[category]])-1),Table1[[#This Row],[category]])</f>
        <v>Electronics</v>
      </c>
      <c r="F724" t="str">
        <f>IFERROR(MID(Table1[[#This Row],[category]],FIND("|",Table1[[#This Row],[category]])+1,50),"N/A")</f>
        <v>HomeTheater,TV&amp;Video|Accessories|Cables|HDMICables</v>
      </c>
      <c r="G724" s="5">
        <v>279</v>
      </c>
      <c r="H724" s="5" t="str">
        <f t="shared" si="67"/>
        <v>Economy (201-500)</v>
      </c>
      <c r="I724" s="5">
        <v>499</v>
      </c>
      <c r="J724" s="5">
        <f>Table1[[#This Row],[actual_price]]-Table1[[#This Row],[discounted_price]]</f>
        <v>220</v>
      </c>
      <c r="K724" s="12">
        <f t="shared" si="68"/>
        <v>0.4408817635270541</v>
      </c>
      <c r="L724" s="13">
        <v>0.44</v>
      </c>
      <c r="M724" s="1" t="str">
        <f t="shared" si="69"/>
        <v>Moderate (25-49%)</v>
      </c>
      <c r="N724">
        <v>3.7</v>
      </c>
      <c r="O724" t="str">
        <f>IF(Table1[[#This Row],[rating]]&gt;=4.5,"Excellent",IF(Table1[[#This Row],[rating]]&gt;=4,"Good",IF(Table1[[#This Row],[rating]]&gt;=3.5,"Average","Below Average")))</f>
        <v>Average</v>
      </c>
      <c r="P724" t="str">
        <f t="shared" si="70"/>
        <v>⭐⭐⭐ Average</v>
      </c>
      <c r="Q724" s="2">
        <v>10962</v>
      </c>
      <c r="R724" s="4" t="str">
        <f>IF(Table1[[#This Row],[rating_count]]&gt;=10000,"High Volume",IF(Table1[[#This Row],[rating_count]]&gt;=1000,"Medium Volume","Low Volume"))</f>
        <v>High Volume</v>
      </c>
      <c r="S724" s="4" t="str">
        <f t="shared" si="71"/>
        <v>Yes</v>
      </c>
      <c r="T724" t="s">
        <v>216</v>
      </c>
      <c r="U724" t="s">
        <v>217</v>
      </c>
      <c r="V724" t="s">
        <v>218</v>
      </c>
      <c r="W724" t="s">
        <v>219</v>
      </c>
      <c r="X724" t="s">
        <v>220</v>
      </c>
      <c r="Y724" t="s">
        <v>221</v>
      </c>
      <c r="Z724" t="s">
        <v>5962</v>
      </c>
      <c r="AA724" t="s">
        <v>5963</v>
      </c>
    </row>
    <row r="725" spans="1:27" x14ac:dyDescent="0.3">
      <c r="A725" t="s">
        <v>224</v>
      </c>
      <c r="B725" t="s">
        <v>225</v>
      </c>
      <c r="C725" t="str">
        <f t="shared" si="66"/>
        <v>Samsung</v>
      </c>
      <c r="D725" t="s">
        <v>170</v>
      </c>
      <c r="E725" t="str">
        <f>IFERROR(LEFT(Table1[[#This Row],[category]],FIND("|",Table1[[#This Row],[category]])-1),Table1[[#This Row],[category]])</f>
        <v>Electronics</v>
      </c>
      <c r="F725" t="str">
        <f>IFERROR(MID(Table1[[#This Row],[category]],FIND("|",Table1[[#This Row],[category]])+1,50),"N/A")</f>
        <v>HomeTheater,TV&amp;Video|Televisions|SmartTelevisions</v>
      </c>
      <c r="G725" s="5">
        <v>13490</v>
      </c>
      <c r="H725" s="5" t="str">
        <f t="shared" si="67"/>
        <v>Premium (&gt;2000)</v>
      </c>
      <c r="I725" s="5">
        <v>22900</v>
      </c>
      <c r="J725" s="5">
        <f>Table1[[#This Row],[actual_price]]-Table1[[#This Row],[discounted_price]]</f>
        <v>9410</v>
      </c>
      <c r="K725" s="12">
        <f t="shared" si="68"/>
        <v>0.41091703056768558</v>
      </c>
      <c r="L725" s="13">
        <v>0.41</v>
      </c>
      <c r="M725" s="1" t="str">
        <f t="shared" si="69"/>
        <v>Moderate (25-49%)</v>
      </c>
      <c r="N725">
        <v>4.3</v>
      </c>
      <c r="O725" t="str">
        <f>IF(Table1[[#This Row],[rating]]&gt;=4.5,"Excellent",IF(Table1[[#This Row],[rating]]&gt;=4,"Good",IF(Table1[[#This Row],[rating]]&gt;=3.5,"Average","Below Average")))</f>
        <v>Good</v>
      </c>
      <c r="P725" t="str">
        <f t="shared" si="70"/>
        <v>⭐⭐⭐⭐ Good</v>
      </c>
      <c r="Q725" s="2">
        <v>16299</v>
      </c>
      <c r="R725" s="4" t="str">
        <f>IF(Table1[[#This Row],[rating_count]]&gt;=10000,"High Volume",IF(Table1[[#This Row],[rating_count]]&gt;=1000,"Medium Volume","Low Volume"))</f>
        <v>High Volume</v>
      </c>
      <c r="S725" s="4" t="str">
        <f t="shared" si="71"/>
        <v>Yes</v>
      </c>
      <c r="T725" t="s">
        <v>226</v>
      </c>
      <c r="U725" t="s">
        <v>227</v>
      </c>
      <c r="V725" t="s">
        <v>228</v>
      </c>
      <c r="W725" t="s">
        <v>229</v>
      </c>
      <c r="X725" t="s">
        <v>230</v>
      </c>
      <c r="Y725" t="s">
        <v>231</v>
      </c>
      <c r="Z725" t="s">
        <v>5964</v>
      </c>
      <c r="AA725" t="s">
        <v>5965</v>
      </c>
    </row>
    <row r="726" spans="1:27" x14ac:dyDescent="0.3">
      <c r="A726" t="s">
        <v>5966</v>
      </c>
      <c r="B726" t="s">
        <v>5967</v>
      </c>
      <c r="C726" t="str">
        <f t="shared" si="66"/>
        <v>Logitech</v>
      </c>
      <c r="D726" t="s">
        <v>4865</v>
      </c>
      <c r="E726" t="str">
        <f>IFERROR(LEFT(Table1[[#This Row],[category]],FIND("|",Table1[[#This Row],[category]])-1),Table1[[#This Row],[category]])</f>
        <v>Computers&amp;Accessories</v>
      </c>
      <c r="F726" t="str">
        <f>IFERROR(MID(Table1[[#This Row],[category]],FIND("|",Table1[[#This Row],[category]])+1,50),"N/A")</f>
        <v>Accessories&amp;Peripherals|Keyboards,Mice&amp;InputDevice</v>
      </c>
      <c r="G726" s="5">
        <v>279</v>
      </c>
      <c r="H726" s="5" t="str">
        <f t="shared" si="67"/>
        <v>Economy (201-500)</v>
      </c>
      <c r="I726" s="5">
        <v>375</v>
      </c>
      <c r="J726" s="5">
        <f>Table1[[#This Row],[actual_price]]-Table1[[#This Row],[discounted_price]]</f>
        <v>96</v>
      </c>
      <c r="K726" s="12">
        <f t="shared" si="68"/>
        <v>0.25600000000000001</v>
      </c>
      <c r="L726" s="13">
        <v>0.26</v>
      </c>
      <c r="M726" s="1" t="str">
        <f t="shared" si="69"/>
        <v>Moderate (25-49%)</v>
      </c>
      <c r="N726">
        <v>4.3</v>
      </c>
      <c r="O726" t="str">
        <f>IF(Table1[[#This Row],[rating]]&gt;=4.5,"Excellent",IF(Table1[[#This Row],[rating]]&gt;=4,"Good",IF(Table1[[#This Row],[rating]]&gt;=3.5,"Average","Below Average")))</f>
        <v>Good</v>
      </c>
      <c r="P726" t="str">
        <f t="shared" si="70"/>
        <v>⭐⭐⭐⭐ Good</v>
      </c>
      <c r="Q726" s="2">
        <v>31534</v>
      </c>
      <c r="R726" s="4" t="str">
        <f>IF(Table1[[#This Row],[rating_count]]&gt;=10000,"High Volume",IF(Table1[[#This Row],[rating_count]]&gt;=1000,"Medium Volume","Low Volume"))</f>
        <v>High Volume</v>
      </c>
      <c r="S726" s="4" t="str">
        <f t="shared" si="71"/>
        <v>Yes</v>
      </c>
      <c r="T726" t="s">
        <v>5968</v>
      </c>
      <c r="U726" t="s">
        <v>5969</v>
      </c>
      <c r="V726" t="s">
        <v>5970</v>
      </c>
      <c r="W726" t="s">
        <v>5971</v>
      </c>
      <c r="X726" t="s">
        <v>5972</v>
      </c>
      <c r="Y726" t="s">
        <v>5973</v>
      </c>
      <c r="Z726" t="s">
        <v>5974</v>
      </c>
      <c r="AA726" t="s">
        <v>5975</v>
      </c>
    </row>
    <row r="727" spans="1:27" x14ac:dyDescent="0.3">
      <c r="A727" t="s">
        <v>5976</v>
      </c>
      <c r="B727" t="s">
        <v>5977</v>
      </c>
      <c r="C727" t="str">
        <f t="shared" si="66"/>
        <v>Noise</v>
      </c>
      <c r="D727" t="s">
        <v>2961</v>
      </c>
      <c r="E727" t="str">
        <f>IFERROR(LEFT(Table1[[#This Row],[category]],FIND("|",Table1[[#This Row],[category]])-1),Table1[[#This Row],[category]])</f>
        <v>Electronics</v>
      </c>
      <c r="F727" t="str">
        <f>IFERROR(MID(Table1[[#This Row],[category]],FIND("|",Table1[[#This Row],[category]])+1,50),"N/A")</f>
        <v>WearableTechnology|SmartWatches</v>
      </c>
      <c r="G727" s="5">
        <v>2499</v>
      </c>
      <c r="H727" s="5" t="str">
        <f t="shared" si="67"/>
        <v>Premium (&gt;2000)</v>
      </c>
      <c r="I727" s="5">
        <v>4999</v>
      </c>
      <c r="J727" s="5">
        <f>Table1[[#This Row],[actual_price]]-Table1[[#This Row],[discounted_price]]</f>
        <v>2500</v>
      </c>
      <c r="K727" s="12">
        <f t="shared" si="68"/>
        <v>0.50010002000400078</v>
      </c>
      <c r="L727" s="13">
        <v>0.5</v>
      </c>
      <c r="M727" s="1" t="str">
        <f t="shared" si="69"/>
        <v>High (50-69%)</v>
      </c>
      <c r="N727">
        <v>3.9</v>
      </c>
      <c r="O727" t="str">
        <f>IF(Table1[[#This Row],[rating]]&gt;=4.5,"Excellent",IF(Table1[[#This Row],[rating]]&gt;=4,"Good",IF(Table1[[#This Row],[rating]]&gt;=3.5,"Average","Below Average")))</f>
        <v>Average</v>
      </c>
      <c r="P727" t="str">
        <f t="shared" si="70"/>
        <v>⭐⭐⭐ Average</v>
      </c>
      <c r="Q727" s="2">
        <v>7571</v>
      </c>
      <c r="R727" s="4" t="str">
        <f>IF(Table1[[#This Row],[rating_count]]&gt;=10000,"High Volume",IF(Table1[[#This Row],[rating_count]]&gt;=1000,"Medium Volume","Low Volume"))</f>
        <v>Medium Volume</v>
      </c>
      <c r="S727" s="4" t="str">
        <f t="shared" si="71"/>
        <v>Yes</v>
      </c>
      <c r="T727" t="s">
        <v>5978</v>
      </c>
      <c r="U727" t="s">
        <v>4108</v>
      </c>
      <c r="V727" t="s">
        <v>4109</v>
      </c>
      <c r="W727" t="s">
        <v>4110</v>
      </c>
      <c r="X727" t="s">
        <v>4111</v>
      </c>
      <c r="Y727" t="s">
        <v>4112</v>
      </c>
      <c r="Z727" t="s">
        <v>5979</v>
      </c>
      <c r="AA727" t="s">
        <v>5980</v>
      </c>
    </row>
    <row r="728" spans="1:27" x14ac:dyDescent="0.3">
      <c r="A728" t="s">
        <v>5981</v>
      </c>
      <c r="B728" t="s">
        <v>5982</v>
      </c>
      <c r="C728" t="str">
        <f t="shared" si="66"/>
        <v>Classmate</v>
      </c>
      <c r="D728" t="s">
        <v>5651</v>
      </c>
      <c r="E728" t="str">
        <f>IFERROR(LEFT(Table1[[#This Row],[category]],FIND("|",Table1[[#This Row],[category]])-1),Table1[[#This Row],[category]])</f>
        <v>OfficeProducts</v>
      </c>
      <c r="F728" t="str">
        <f>IFERROR(MID(Table1[[#This Row],[category]],FIND("|",Table1[[#This Row],[category]])+1,50),"N/A")</f>
        <v>OfficePaperProducts|Paper|Stationery|Notebooks,Wri</v>
      </c>
      <c r="G728" s="5">
        <v>137</v>
      </c>
      <c r="H728" s="5" t="str">
        <f t="shared" si="67"/>
        <v>Budget (≤200)</v>
      </c>
      <c r="I728" s="5">
        <v>160</v>
      </c>
      <c r="J728" s="5">
        <f>Table1[[#This Row],[actual_price]]-Table1[[#This Row],[discounted_price]]</f>
        <v>23</v>
      </c>
      <c r="K728" s="12">
        <f t="shared" si="68"/>
        <v>0.14374999999999999</v>
      </c>
      <c r="L728" s="13">
        <v>0.14000000000000001</v>
      </c>
      <c r="M728" s="1" t="str">
        <f t="shared" si="69"/>
        <v>Minimal (0-24%)</v>
      </c>
      <c r="N728">
        <v>4.4000000000000004</v>
      </c>
      <c r="O728" t="str">
        <f>IF(Table1[[#This Row],[rating]]&gt;=4.5,"Excellent",IF(Table1[[#This Row],[rating]]&gt;=4,"Good",IF(Table1[[#This Row],[rating]]&gt;=3.5,"Average","Below Average")))</f>
        <v>Good</v>
      </c>
      <c r="P728" t="str">
        <f t="shared" si="70"/>
        <v>⭐⭐⭐⭐ Good</v>
      </c>
      <c r="Q728" s="2">
        <v>6537</v>
      </c>
      <c r="R728" s="4" t="str">
        <f>IF(Table1[[#This Row],[rating_count]]&gt;=10000,"High Volume",IF(Table1[[#This Row],[rating_count]]&gt;=1000,"Medium Volume","Low Volume"))</f>
        <v>Medium Volume</v>
      </c>
      <c r="S728" s="4" t="str">
        <f t="shared" si="71"/>
        <v>Yes</v>
      </c>
      <c r="T728" t="s">
        <v>5983</v>
      </c>
      <c r="U728" t="s">
        <v>5984</v>
      </c>
      <c r="V728" t="s">
        <v>5985</v>
      </c>
      <c r="W728" t="s">
        <v>5986</v>
      </c>
      <c r="X728" t="s">
        <v>5987</v>
      </c>
      <c r="Y728" t="s">
        <v>5988</v>
      </c>
      <c r="Z728" t="s">
        <v>5989</v>
      </c>
      <c r="AA728" t="s">
        <v>5990</v>
      </c>
    </row>
    <row r="729" spans="1:27" x14ac:dyDescent="0.3">
      <c r="A729" t="s">
        <v>234</v>
      </c>
      <c r="B729" t="s">
        <v>235</v>
      </c>
      <c r="C729" t="str">
        <f t="shared" si="66"/>
        <v>Flix</v>
      </c>
      <c r="D729" t="s">
        <v>18</v>
      </c>
      <c r="E729" t="str">
        <f>IFERROR(LEFT(Table1[[#This Row],[category]],FIND("|",Table1[[#This Row],[category]])-1),Table1[[#This Row],[category]])</f>
        <v>Computers&amp;Accessories</v>
      </c>
      <c r="F729" t="str">
        <f>IFERROR(MID(Table1[[#This Row],[category]],FIND("|",Table1[[#This Row],[category]])+1,50),"N/A")</f>
        <v>Accessories&amp;Peripherals|Cables&amp;Accessories|Cables|</v>
      </c>
      <c r="G729" s="5">
        <v>59</v>
      </c>
      <c r="H729" s="5" t="str">
        <f t="shared" si="67"/>
        <v>Budget (≤200)</v>
      </c>
      <c r="I729" s="5">
        <v>199</v>
      </c>
      <c r="J729" s="5">
        <f>Table1[[#This Row],[actual_price]]-Table1[[#This Row],[discounted_price]]</f>
        <v>140</v>
      </c>
      <c r="K729" s="12">
        <f t="shared" si="68"/>
        <v>0.70351758793969854</v>
      </c>
      <c r="L729" s="13">
        <v>0.7</v>
      </c>
      <c r="M729" s="1" t="str">
        <f t="shared" si="69"/>
        <v>Very High (70-100%)</v>
      </c>
      <c r="N729">
        <v>4</v>
      </c>
      <c r="O729" t="str">
        <f>IF(Table1[[#This Row],[rating]]&gt;=4.5,"Excellent",IF(Table1[[#This Row],[rating]]&gt;=4,"Good",IF(Table1[[#This Row],[rating]]&gt;=3.5,"Average","Below Average")))</f>
        <v>Good</v>
      </c>
      <c r="P729" t="str">
        <f t="shared" si="70"/>
        <v>⭐⭐⭐⭐ Good</v>
      </c>
      <c r="Q729" s="2">
        <v>9377</v>
      </c>
      <c r="R729" s="4" t="str">
        <f>IF(Table1[[#This Row],[rating_count]]&gt;=10000,"High Volume",IF(Table1[[#This Row],[rating_count]]&gt;=1000,"Medium Volume","Low Volume"))</f>
        <v>Medium Volume</v>
      </c>
      <c r="S729" s="4" t="str">
        <f t="shared" si="71"/>
        <v>Yes</v>
      </c>
      <c r="T729" t="s">
        <v>236</v>
      </c>
      <c r="U729" t="s">
        <v>237</v>
      </c>
      <c r="V729" t="s">
        <v>238</v>
      </c>
      <c r="W729" t="s">
        <v>239</v>
      </c>
      <c r="X729" t="s">
        <v>240</v>
      </c>
      <c r="Y729" t="s">
        <v>241</v>
      </c>
      <c r="Z729" t="s">
        <v>242</v>
      </c>
      <c r="AA729" t="s">
        <v>5991</v>
      </c>
    </row>
    <row r="730" spans="1:27" x14ac:dyDescent="0.3">
      <c r="A730" t="s">
        <v>5992</v>
      </c>
      <c r="B730" t="s">
        <v>5993</v>
      </c>
      <c r="C730" t="str">
        <f t="shared" si="66"/>
        <v>AirCase</v>
      </c>
      <c r="D730" t="s">
        <v>5392</v>
      </c>
      <c r="E730" t="str">
        <f>IFERROR(LEFT(Table1[[#This Row],[category]],FIND("|",Table1[[#This Row],[category]])-1),Table1[[#This Row],[category]])</f>
        <v>Computers&amp;Accessories</v>
      </c>
      <c r="F730" t="str">
        <f>IFERROR(MID(Table1[[#This Row],[category]],FIND("|",Table1[[#This Row],[category]])+1,50),"N/A")</f>
        <v>Accessories&amp;Peripherals|HardDiskBags</v>
      </c>
      <c r="G730" s="5">
        <v>299</v>
      </c>
      <c r="H730" s="5" t="str">
        <f t="shared" si="67"/>
        <v>Economy (201-500)</v>
      </c>
      <c r="I730" s="5">
        <v>499</v>
      </c>
      <c r="J730" s="5">
        <f>Table1[[#This Row],[actual_price]]-Table1[[#This Row],[discounted_price]]</f>
        <v>200</v>
      </c>
      <c r="K730" s="12">
        <f t="shared" si="68"/>
        <v>0.40080160320641284</v>
      </c>
      <c r="L730" s="13">
        <v>0.4</v>
      </c>
      <c r="M730" s="1" t="str">
        <f t="shared" si="69"/>
        <v>Moderate (25-49%)</v>
      </c>
      <c r="N730">
        <v>4.5</v>
      </c>
      <c r="O730" t="str">
        <f>IF(Table1[[#This Row],[rating]]&gt;=4.5,"Excellent",IF(Table1[[#This Row],[rating]]&gt;=4,"Good",IF(Table1[[#This Row],[rating]]&gt;=3.5,"Average","Below Average")))</f>
        <v>Excellent</v>
      </c>
      <c r="P730" t="str">
        <f t="shared" si="70"/>
        <v>⭐⭐⭐⭐⭐ Excellent</v>
      </c>
      <c r="Q730" s="2">
        <v>21010</v>
      </c>
      <c r="R730" s="4" t="str">
        <f>IF(Table1[[#This Row],[rating_count]]&gt;=10000,"High Volume",IF(Table1[[#This Row],[rating_count]]&gt;=1000,"Medium Volume","Low Volume"))</f>
        <v>High Volume</v>
      </c>
      <c r="S730" s="4" t="str">
        <f t="shared" si="71"/>
        <v>Yes</v>
      </c>
      <c r="T730" t="s">
        <v>5994</v>
      </c>
      <c r="U730" t="s">
        <v>5995</v>
      </c>
      <c r="V730" t="s">
        <v>5996</v>
      </c>
      <c r="W730" t="s">
        <v>5997</v>
      </c>
      <c r="X730" t="s">
        <v>5998</v>
      </c>
      <c r="Y730" t="s">
        <v>5999</v>
      </c>
      <c r="Z730" t="s">
        <v>6000</v>
      </c>
      <c r="AA730" t="s">
        <v>6001</v>
      </c>
    </row>
    <row r="731" spans="1:27" x14ac:dyDescent="0.3">
      <c r="A731" t="s">
        <v>6002</v>
      </c>
      <c r="B731" t="s">
        <v>6003</v>
      </c>
      <c r="C731" t="str">
        <f t="shared" si="66"/>
        <v>Noise</v>
      </c>
      <c r="D731" t="s">
        <v>3079</v>
      </c>
      <c r="E731" t="str">
        <f>IFERROR(LEFT(Table1[[#This Row],[category]],FIND("|",Table1[[#This Row],[category]])-1),Table1[[#This Row],[category]])</f>
        <v>Electronics</v>
      </c>
      <c r="F731" t="str">
        <f>IFERROR(MID(Table1[[#This Row],[category]],FIND("|",Table1[[#This Row],[category]])+1,50),"N/A")</f>
        <v>Headphones,Earbuds&amp;Accessories|Headphones|In-Ear</v>
      </c>
      <c r="G731" s="5">
        <v>1799</v>
      </c>
      <c r="H731" s="5" t="str">
        <f t="shared" si="67"/>
        <v>Mid-Range (501-2000)</v>
      </c>
      <c r="I731" s="5">
        <v>3999</v>
      </c>
      <c r="J731" s="5">
        <f>Table1[[#This Row],[actual_price]]-Table1[[#This Row],[discounted_price]]</f>
        <v>2200</v>
      </c>
      <c r="K731" s="12">
        <f t="shared" si="68"/>
        <v>0.55013753438359592</v>
      </c>
      <c r="L731" s="13">
        <v>0.55000000000000004</v>
      </c>
      <c r="M731" s="1" t="str">
        <f t="shared" si="69"/>
        <v>High (50-69%)</v>
      </c>
      <c r="N731">
        <v>3.9</v>
      </c>
      <c r="O731" t="str">
        <f>IF(Table1[[#This Row],[rating]]&gt;=4.5,"Excellent",IF(Table1[[#This Row],[rating]]&gt;=4,"Good",IF(Table1[[#This Row],[rating]]&gt;=3.5,"Average","Below Average")))</f>
        <v>Average</v>
      </c>
      <c r="P731" t="str">
        <f t="shared" si="70"/>
        <v>⭐⭐⭐ Average</v>
      </c>
      <c r="Q731" s="2">
        <v>3517</v>
      </c>
      <c r="R731" s="4" t="str">
        <f>IF(Table1[[#This Row],[rating_count]]&gt;=10000,"High Volume",IF(Table1[[#This Row],[rating_count]]&gt;=1000,"Medium Volume","Low Volume"))</f>
        <v>Medium Volume</v>
      </c>
      <c r="S731" s="4" t="str">
        <f t="shared" si="71"/>
        <v>Yes</v>
      </c>
      <c r="T731" t="s">
        <v>6004</v>
      </c>
      <c r="U731" t="s">
        <v>6005</v>
      </c>
      <c r="V731" t="s">
        <v>6006</v>
      </c>
      <c r="W731" t="s">
        <v>6007</v>
      </c>
      <c r="X731" t="s">
        <v>6008</v>
      </c>
      <c r="Y731" t="s">
        <v>6009</v>
      </c>
      <c r="Z731" t="s">
        <v>6010</v>
      </c>
      <c r="AA731" t="s">
        <v>6011</v>
      </c>
    </row>
    <row r="732" spans="1:27" x14ac:dyDescent="0.3">
      <c r="A732" t="s">
        <v>6012</v>
      </c>
      <c r="B732" t="s">
        <v>6013</v>
      </c>
      <c r="C732" t="str">
        <f t="shared" si="66"/>
        <v>JBL</v>
      </c>
      <c r="D732" t="s">
        <v>5541</v>
      </c>
      <c r="E732" t="str">
        <f>IFERROR(LEFT(Table1[[#This Row],[category]],FIND("|",Table1[[#This Row],[category]])-1),Table1[[#This Row],[category]])</f>
        <v>Electronics</v>
      </c>
      <c r="F732" t="str">
        <f>IFERROR(MID(Table1[[#This Row],[category]],FIND("|",Table1[[#This Row],[category]])+1,50),"N/A")</f>
        <v>HomeAudio|Speakers|BluetoothSpeakers</v>
      </c>
      <c r="G732" s="5">
        <v>1999</v>
      </c>
      <c r="H732" s="5" t="str">
        <f t="shared" si="67"/>
        <v>Mid-Range (501-2000)</v>
      </c>
      <c r="I732" s="5">
        <v>2999</v>
      </c>
      <c r="J732" s="5">
        <f>Table1[[#This Row],[actual_price]]-Table1[[#This Row],[discounted_price]]</f>
        <v>1000</v>
      </c>
      <c r="K732" s="12">
        <f t="shared" si="68"/>
        <v>0.33344448149383127</v>
      </c>
      <c r="L732" s="13">
        <v>0.33</v>
      </c>
      <c r="M732" s="1" t="str">
        <f t="shared" si="69"/>
        <v>Moderate (25-49%)</v>
      </c>
      <c r="N732">
        <v>4.3</v>
      </c>
      <c r="O732" t="str">
        <f>IF(Table1[[#This Row],[rating]]&gt;=4.5,"Excellent",IF(Table1[[#This Row],[rating]]&gt;=4,"Good",IF(Table1[[#This Row],[rating]]&gt;=3.5,"Average","Below Average")))</f>
        <v>Good</v>
      </c>
      <c r="P732" t="str">
        <f t="shared" si="70"/>
        <v>⭐⭐⭐⭐ Good</v>
      </c>
      <c r="Q732" s="2">
        <v>63899</v>
      </c>
      <c r="R732" s="4" t="str">
        <f>IF(Table1[[#This Row],[rating_count]]&gt;=10000,"High Volume",IF(Table1[[#This Row],[rating_count]]&gt;=1000,"Medium Volume","Low Volume"))</f>
        <v>High Volume</v>
      </c>
      <c r="S732" s="4" t="str">
        <f t="shared" si="71"/>
        <v>Yes</v>
      </c>
      <c r="T732" t="s">
        <v>6014</v>
      </c>
      <c r="U732" t="s">
        <v>6015</v>
      </c>
      <c r="V732" t="s">
        <v>6016</v>
      </c>
      <c r="W732" t="s">
        <v>6017</v>
      </c>
      <c r="X732" t="s">
        <v>6018</v>
      </c>
      <c r="Y732" t="s">
        <v>6019</v>
      </c>
      <c r="Z732" t="s">
        <v>6020</v>
      </c>
      <c r="AA732" t="s">
        <v>6021</v>
      </c>
    </row>
    <row r="733" spans="1:27" x14ac:dyDescent="0.3">
      <c r="A733" t="s">
        <v>254</v>
      </c>
      <c r="B733" t="s">
        <v>255</v>
      </c>
      <c r="C733" t="str">
        <f t="shared" si="66"/>
        <v>Tizum</v>
      </c>
      <c r="D733" t="s">
        <v>130</v>
      </c>
      <c r="E733" t="str">
        <f>IFERROR(LEFT(Table1[[#This Row],[category]],FIND("|",Table1[[#This Row],[category]])-1),Table1[[#This Row],[category]])</f>
        <v>Electronics</v>
      </c>
      <c r="F733" t="str">
        <f>IFERROR(MID(Table1[[#This Row],[category]],FIND("|",Table1[[#This Row],[category]])+1,50),"N/A")</f>
        <v>HomeTheater,TV&amp;Video|Accessories|Cables|HDMICables</v>
      </c>
      <c r="G733" s="5">
        <v>199</v>
      </c>
      <c r="H733" s="5" t="str">
        <f t="shared" si="67"/>
        <v>Budget (≤200)</v>
      </c>
      <c r="I733" s="5">
        <v>699</v>
      </c>
      <c r="J733" s="5">
        <f>Table1[[#This Row],[actual_price]]-Table1[[#This Row],[discounted_price]]</f>
        <v>500</v>
      </c>
      <c r="K733" s="12">
        <f t="shared" si="68"/>
        <v>0.71530758226037194</v>
      </c>
      <c r="L733" s="13">
        <v>0.72</v>
      </c>
      <c r="M733" s="1" t="str">
        <f t="shared" si="69"/>
        <v>Very High (70-100%)</v>
      </c>
      <c r="N733">
        <v>4.2</v>
      </c>
      <c r="O733" t="str">
        <f>IF(Table1[[#This Row],[rating]]&gt;=4.5,"Excellent",IF(Table1[[#This Row],[rating]]&gt;=4,"Good",IF(Table1[[#This Row],[rating]]&gt;=3.5,"Average","Below Average")))</f>
        <v>Good</v>
      </c>
      <c r="P733" t="str">
        <f t="shared" si="70"/>
        <v>⭐⭐⭐⭐ Good</v>
      </c>
      <c r="Q733" s="2">
        <v>12153</v>
      </c>
      <c r="R733" s="4" t="str">
        <f>IF(Table1[[#This Row],[rating_count]]&gt;=10000,"High Volume",IF(Table1[[#This Row],[rating_count]]&gt;=1000,"Medium Volume","Low Volume"))</f>
        <v>High Volume</v>
      </c>
      <c r="S733" s="4" t="str">
        <f t="shared" si="71"/>
        <v>Yes</v>
      </c>
      <c r="T733" t="s">
        <v>256</v>
      </c>
      <c r="U733" t="s">
        <v>257</v>
      </c>
      <c r="V733" t="s">
        <v>258</v>
      </c>
      <c r="W733" t="s">
        <v>259</v>
      </c>
      <c r="X733" t="s">
        <v>260</v>
      </c>
      <c r="Y733" t="s">
        <v>261</v>
      </c>
      <c r="Z733" t="s">
        <v>262</v>
      </c>
      <c r="AA733" t="s">
        <v>6022</v>
      </c>
    </row>
    <row r="734" spans="1:27" x14ac:dyDescent="0.3">
      <c r="A734" t="s">
        <v>6023</v>
      </c>
      <c r="B734" t="s">
        <v>6024</v>
      </c>
      <c r="C734" t="str">
        <f t="shared" si="66"/>
        <v>Robustrion</v>
      </c>
      <c r="D734" t="s">
        <v>6025</v>
      </c>
      <c r="E734" t="str">
        <f>IFERROR(LEFT(Table1[[#This Row],[category]],FIND("|",Table1[[#This Row],[category]])-1),Table1[[#This Row],[category]])</f>
        <v>Computers&amp;Accessories</v>
      </c>
      <c r="F734" t="str">
        <f>IFERROR(MID(Table1[[#This Row],[category]],FIND("|",Table1[[#This Row],[category]])+1,50),"N/A")</f>
        <v>Accessories&amp;Peripherals|TabletAccessories|ScreenPr</v>
      </c>
      <c r="G734" s="5">
        <v>399</v>
      </c>
      <c r="H734" s="5" t="str">
        <f t="shared" si="67"/>
        <v>Economy (201-500)</v>
      </c>
      <c r="I734" s="5">
        <v>1499</v>
      </c>
      <c r="J734" s="5">
        <f>Table1[[#This Row],[actual_price]]-Table1[[#This Row],[discounted_price]]</f>
        <v>1100</v>
      </c>
      <c r="K734" s="12">
        <f t="shared" si="68"/>
        <v>0.73382254836557703</v>
      </c>
      <c r="L734" s="13">
        <v>0.73</v>
      </c>
      <c r="M734" s="1" t="str">
        <f t="shared" si="69"/>
        <v>Very High (70-100%)</v>
      </c>
      <c r="N734">
        <v>4.0999999999999996</v>
      </c>
      <c r="O734" t="str">
        <f>IF(Table1[[#This Row],[rating]]&gt;=4.5,"Excellent",IF(Table1[[#This Row],[rating]]&gt;=4,"Good",IF(Table1[[#This Row],[rating]]&gt;=3.5,"Average","Below Average")))</f>
        <v>Good</v>
      </c>
      <c r="P734" t="str">
        <f t="shared" si="70"/>
        <v>⭐⭐⭐⭐ Good</v>
      </c>
      <c r="Q734" s="2">
        <v>5730</v>
      </c>
      <c r="R734" s="4" t="str">
        <f>IF(Table1[[#This Row],[rating_count]]&gt;=10000,"High Volume",IF(Table1[[#This Row],[rating_count]]&gt;=1000,"Medium Volume","Low Volume"))</f>
        <v>Medium Volume</v>
      </c>
      <c r="S734" s="4" t="str">
        <f t="shared" si="71"/>
        <v>Yes</v>
      </c>
      <c r="T734" t="s">
        <v>6026</v>
      </c>
      <c r="U734" t="s">
        <v>6027</v>
      </c>
      <c r="V734" t="s">
        <v>6028</v>
      </c>
      <c r="W734" t="s">
        <v>6029</v>
      </c>
      <c r="X734" t="s">
        <v>6030</v>
      </c>
      <c r="Y734" t="s">
        <v>6031</v>
      </c>
      <c r="Z734" t="s">
        <v>6032</v>
      </c>
      <c r="AA734" t="s">
        <v>6033</v>
      </c>
    </row>
    <row r="735" spans="1:27" x14ac:dyDescent="0.3">
      <c r="A735" t="s">
        <v>6034</v>
      </c>
      <c r="B735" t="s">
        <v>6035</v>
      </c>
      <c r="C735" t="str">
        <f t="shared" si="66"/>
        <v>Redgear</v>
      </c>
      <c r="D735" t="s">
        <v>6036</v>
      </c>
      <c r="E735" t="str">
        <f>IFERROR(LEFT(Table1[[#This Row],[category]],FIND("|",Table1[[#This Row],[category]])-1),Table1[[#This Row],[category]])</f>
        <v>Computers&amp;Accessories</v>
      </c>
      <c r="F735" t="str">
        <f>IFERROR(MID(Table1[[#This Row],[category]],FIND("|",Table1[[#This Row],[category]])+1,50),"N/A")</f>
        <v>Accessories&amp;Peripherals|PCGamingPeripherals|Gamepa</v>
      </c>
      <c r="G735" s="5">
        <v>1699</v>
      </c>
      <c r="H735" s="5" t="str">
        <f t="shared" si="67"/>
        <v>Mid-Range (501-2000)</v>
      </c>
      <c r="I735" s="5">
        <v>3999</v>
      </c>
      <c r="J735" s="5">
        <f>Table1[[#This Row],[actual_price]]-Table1[[#This Row],[discounted_price]]</f>
        <v>2300</v>
      </c>
      <c r="K735" s="12">
        <f t="shared" si="68"/>
        <v>0.57514378594648663</v>
      </c>
      <c r="L735" s="13">
        <v>0.57999999999999996</v>
      </c>
      <c r="M735" s="1" t="str">
        <f t="shared" si="69"/>
        <v>High (50-69%)</v>
      </c>
      <c r="N735">
        <v>4.2</v>
      </c>
      <c r="O735" t="str">
        <f>IF(Table1[[#This Row],[rating]]&gt;=4.5,"Excellent",IF(Table1[[#This Row],[rating]]&gt;=4,"Good",IF(Table1[[#This Row],[rating]]&gt;=3.5,"Average","Below Average")))</f>
        <v>Good</v>
      </c>
      <c r="P735" t="str">
        <f t="shared" si="70"/>
        <v>⭐⭐⭐⭐ Good</v>
      </c>
      <c r="Q735" s="2">
        <v>25488</v>
      </c>
      <c r="R735" s="4" t="str">
        <f>IF(Table1[[#This Row],[rating_count]]&gt;=10000,"High Volume",IF(Table1[[#This Row],[rating_count]]&gt;=1000,"Medium Volume","Low Volume"))</f>
        <v>High Volume</v>
      </c>
      <c r="S735" s="4" t="str">
        <f t="shared" si="71"/>
        <v>Yes</v>
      </c>
      <c r="T735" t="s">
        <v>6037</v>
      </c>
      <c r="U735" t="s">
        <v>6038</v>
      </c>
      <c r="V735" t="s">
        <v>6039</v>
      </c>
      <c r="W735" t="s">
        <v>6040</v>
      </c>
      <c r="X735" t="s">
        <v>6041</v>
      </c>
      <c r="Y735" t="s">
        <v>6042</v>
      </c>
      <c r="Z735" t="s">
        <v>6043</v>
      </c>
      <c r="AA735" t="s">
        <v>6044</v>
      </c>
    </row>
    <row r="736" spans="1:27" x14ac:dyDescent="0.3">
      <c r="A736" t="s">
        <v>6045</v>
      </c>
      <c r="B736" t="s">
        <v>6046</v>
      </c>
      <c r="C736" t="str">
        <f t="shared" si="66"/>
        <v>Logitech</v>
      </c>
      <c r="D736" t="s">
        <v>4865</v>
      </c>
      <c r="E736" t="str">
        <f>IFERROR(LEFT(Table1[[#This Row],[category]],FIND("|",Table1[[#This Row],[category]])-1),Table1[[#This Row],[category]])</f>
        <v>Computers&amp;Accessories</v>
      </c>
      <c r="F736" t="str">
        <f>IFERROR(MID(Table1[[#This Row],[category]],FIND("|",Table1[[#This Row],[category]])+1,50),"N/A")</f>
        <v>Accessories&amp;Peripherals|Keyboards,Mice&amp;InputDevice</v>
      </c>
      <c r="G736" s="5">
        <v>699</v>
      </c>
      <c r="H736" s="5" t="str">
        <f t="shared" si="67"/>
        <v>Mid-Range (501-2000)</v>
      </c>
      <c r="I736" s="5">
        <v>995</v>
      </c>
      <c r="J736" s="5">
        <f>Table1[[#This Row],[actual_price]]-Table1[[#This Row],[discounted_price]]</f>
        <v>296</v>
      </c>
      <c r="K736" s="12">
        <f t="shared" si="68"/>
        <v>0.29748743718592963</v>
      </c>
      <c r="L736" s="13">
        <v>0.3</v>
      </c>
      <c r="M736" s="1" t="str">
        <f t="shared" si="69"/>
        <v>Moderate (25-49%)</v>
      </c>
      <c r="N736">
        <v>4.5</v>
      </c>
      <c r="O736" t="str">
        <f>IF(Table1[[#This Row],[rating]]&gt;=4.5,"Excellent",IF(Table1[[#This Row],[rating]]&gt;=4,"Good",IF(Table1[[#This Row],[rating]]&gt;=3.5,"Average","Below Average")))</f>
        <v>Excellent</v>
      </c>
      <c r="P736" t="str">
        <f t="shared" si="70"/>
        <v>⭐⭐⭐⭐⭐ Excellent</v>
      </c>
      <c r="Q736" s="2">
        <v>54405</v>
      </c>
      <c r="R736" s="4" t="str">
        <f>IF(Table1[[#This Row],[rating_count]]&gt;=10000,"High Volume",IF(Table1[[#This Row],[rating_count]]&gt;=1000,"Medium Volume","Low Volume"))</f>
        <v>High Volume</v>
      </c>
      <c r="S736" s="4" t="str">
        <f t="shared" si="71"/>
        <v>Yes</v>
      </c>
      <c r="T736" t="s">
        <v>6047</v>
      </c>
      <c r="U736" t="s">
        <v>6048</v>
      </c>
      <c r="V736" t="s">
        <v>6049</v>
      </c>
      <c r="W736" t="s">
        <v>6050</v>
      </c>
      <c r="X736" t="s">
        <v>6051</v>
      </c>
      <c r="Y736" t="s">
        <v>6052</v>
      </c>
      <c r="Z736" t="s">
        <v>6053</v>
      </c>
      <c r="AA736" t="s">
        <v>6054</v>
      </c>
    </row>
    <row r="737" spans="1:27" x14ac:dyDescent="0.3">
      <c r="A737" t="s">
        <v>4058</v>
      </c>
      <c r="B737" t="s">
        <v>4059</v>
      </c>
      <c r="C737" t="str">
        <f t="shared" si="66"/>
        <v>STRIFF</v>
      </c>
      <c r="D737" t="s">
        <v>3654</v>
      </c>
      <c r="E737" t="str">
        <f>IFERROR(LEFT(Table1[[#This Row],[category]],FIND("|",Table1[[#This Row],[category]])-1),Table1[[#This Row],[category]])</f>
        <v>Electronics</v>
      </c>
      <c r="F737" t="str">
        <f>IFERROR(MID(Table1[[#This Row],[category]],FIND("|",Table1[[#This Row],[category]])+1,50),"N/A")</f>
        <v>Mobiles&amp;Accessories|MobileAccessories|DÃ©cor</v>
      </c>
      <c r="G737" s="5">
        <v>95</v>
      </c>
      <c r="H737" s="5" t="str">
        <f t="shared" si="67"/>
        <v>Budget (≤200)</v>
      </c>
      <c r="I737" s="5">
        <v>499</v>
      </c>
      <c r="J737" s="5">
        <f>Table1[[#This Row],[actual_price]]-Table1[[#This Row],[discounted_price]]</f>
        <v>404</v>
      </c>
      <c r="K737" s="12">
        <f t="shared" si="68"/>
        <v>0.80961923847695394</v>
      </c>
      <c r="L737" s="13">
        <v>0.81</v>
      </c>
      <c r="M737" s="1" t="str">
        <f t="shared" si="69"/>
        <v>Very High (70-100%)</v>
      </c>
      <c r="N737">
        <v>4.2</v>
      </c>
      <c r="O737" t="str">
        <f>IF(Table1[[#This Row],[rating]]&gt;=4.5,"Excellent",IF(Table1[[#This Row],[rating]]&gt;=4,"Good",IF(Table1[[#This Row],[rating]]&gt;=3.5,"Average","Below Average")))</f>
        <v>Good</v>
      </c>
      <c r="P737" t="str">
        <f t="shared" si="70"/>
        <v>⭐⭐⭐⭐ Good</v>
      </c>
      <c r="Q737" s="2">
        <v>1949</v>
      </c>
      <c r="R737" s="4" t="str">
        <f>IF(Table1[[#This Row],[rating_count]]&gt;=10000,"High Volume",IF(Table1[[#This Row],[rating_count]]&gt;=1000,"Medium Volume","Low Volume"))</f>
        <v>Medium Volume</v>
      </c>
      <c r="S737" s="4" t="str">
        <f t="shared" si="71"/>
        <v>Yes</v>
      </c>
      <c r="T737" t="s">
        <v>4060</v>
      </c>
      <c r="U737" t="s">
        <v>4061</v>
      </c>
      <c r="V737" t="s">
        <v>4062</v>
      </c>
      <c r="W737" t="s">
        <v>4063</v>
      </c>
      <c r="X737" t="s">
        <v>4064</v>
      </c>
      <c r="Y737" t="s">
        <v>4065</v>
      </c>
      <c r="Z737" t="s">
        <v>6055</v>
      </c>
      <c r="AA737" t="s">
        <v>6056</v>
      </c>
    </row>
    <row r="738" spans="1:27" x14ac:dyDescent="0.3">
      <c r="A738" t="s">
        <v>6057</v>
      </c>
      <c r="B738" t="s">
        <v>6058</v>
      </c>
      <c r="C738" t="str">
        <f t="shared" si="66"/>
        <v>TP-link</v>
      </c>
      <c r="D738" t="s">
        <v>5468</v>
      </c>
      <c r="E738" t="str">
        <f>IFERROR(LEFT(Table1[[#This Row],[category]],FIND("|",Table1[[#This Row],[category]])-1),Table1[[#This Row],[category]])</f>
        <v>Computers&amp;Accessories</v>
      </c>
      <c r="F738" t="str">
        <f>IFERROR(MID(Table1[[#This Row],[category]],FIND("|",Table1[[#This Row],[category]])+1,50),"N/A")</f>
        <v>NetworkingDevices|Routers</v>
      </c>
      <c r="G738" s="5">
        <v>1149</v>
      </c>
      <c r="H738" s="5" t="str">
        <f t="shared" si="67"/>
        <v>Mid-Range (501-2000)</v>
      </c>
      <c r="I738" s="5">
        <v>1699</v>
      </c>
      <c r="J738" s="5">
        <f>Table1[[#This Row],[actual_price]]-Table1[[#This Row],[discounted_price]]</f>
        <v>550</v>
      </c>
      <c r="K738" s="12">
        <f t="shared" si="68"/>
        <v>0.32371983519717479</v>
      </c>
      <c r="L738" s="13">
        <v>0.32</v>
      </c>
      <c r="M738" s="1" t="str">
        <f t="shared" si="69"/>
        <v>Moderate (25-49%)</v>
      </c>
      <c r="N738">
        <v>4.2</v>
      </c>
      <c r="O738" t="str">
        <f>IF(Table1[[#This Row],[rating]]&gt;=4.5,"Excellent",IF(Table1[[#This Row],[rating]]&gt;=4,"Good",IF(Table1[[#This Row],[rating]]&gt;=3.5,"Average","Below Average")))</f>
        <v>Good</v>
      </c>
      <c r="P738" t="str">
        <f t="shared" si="70"/>
        <v>⭐⭐⭐⭐ Good</v>
      </c>
      <c r="Q738" s="2">
        <v>122478</v>
      </c>
      <c r="R738" s="4" t="str">
        <f>IF(Table1[[#This Row],[rating_count]]&gt;=10000,"High Volume",IF(Table1[[#This Row],[rating_count]]&gt;=1000,"Medium Volume","Low Volume"))</f>
        <v>High Volume</v>
      </c>
      <c r="S738" s="4" t="str">
        <f t="shared" si="71"/>
        <v>Yes</v>
      </c>
      <c r="T738" t="s">
        <v>6059</v>
      </c>
      <c r="U738" t="s">
        <v>6060</v>
      </c>
      <c r="V738" t="s">
        <v>6061</v>
      </c>
      <c r="W738" t="s">
        <v>6062</v>
      </c>
      <c r="X738" t="s">
        <v>6063</v>
      </c>
      <c r="Y738" t="s">
        <v>6064</v>
      </c>
      <c r="Z738" t="s">
        <v>6065</v>
      </c>
      <c r="AA738" t="s">
        <v>6066</v>
      </c>
    </row>
    <row r="739" spans="1:27" x14ac:dyDescent="0.3">
      <c r="A739" t="s">
        <v>6067</v>
      </c>
      <c r="B739" t="s">
        <v>6068</v>
      </c>
      <c r="C739" t="str">
        <f t="shared" si="66"/>
        <v>Logitech</v>
      </c>
      <c r="D739" t="s">
        <v>5123</v>
      </c>
      <c r="E739" t="str">
        <f>IFERROR(LEFT(Table1[[#This Row],[category]],FIND("|",Table1[[#This Row],[category]])-1),Table1[[#This Row],[category]])</f>
        <v>Computers&amp;Accessories</v>
      </c>
      <c r="F739" t="str">
        <f>IFERROR(MID(Table1[[#This Row],[category]],FIND("|",Table1[[#This Row],[category]])+1,50),"N/A")</f>
        <v>Accessories&amp;Peripherals|Keyboards,Mice&amp;InputDevice</v>
      </c>
      <c r="G739" s="5">
        <v>1495</v>
      </c>
      <c r="H739" s="5" t="str">
        <f t="shared" si="67"/>
        <v>Mid-Range (501-2000)</v>
      </c>
      <c r="I739" s="5">
        <v>1995</v>
      </c>
      <c r="J739" s="5">
        <f>Table1[[#This Row],[actual_price]]-Table1[[#This Row],[discounted_price]]</f>
        <v>500</v>
      </c>
      <c r="K739" s="12">
        <f t="shared" si="68"/>
        <v>0.25062656641604009</v>
      </c>
      <c r="L739" s="13">
        <v>0.25</v>
      </c>
      <c r="M739" s="1" t="str">
        <f t="shared" si="69"/>
        <v>Moderate (25-49%)</v>
      </c>
      <c r="N739">
        <v>4.3</v>
      </c>
      <c r="O739" t="str">
        <f>IF(Table1[[#This Row],[rating]]&gt;=4.5,"Excellent",IF(Table1[[#This Row],[rating]]&gt;=4,"Good",IF(Table1[[#This Row],[rating]]&gt;=3.5,"Average","Below Average")))</f>
        <v>Good</v>
      </c>
      <c r="P739" t="str">
        <f t="shared" si="70"/>
        <v>⭐⭐⭐⭐ Good</v>
      </c>
      <c r="Q739" s="2">
        <v>7241</v>
      </c>
      <c r="R739" s="4" t="str">
        <f>IF(Table1[[#This Row],[rating_count]]&gt;=10000,"High Volume",IF(Table1[[#This Row],[rating_count]]&gt;=1000,"Medium Volume","Low Volume"))</f>
        <v>Medium Volume</v>
      </c>
      <c r="S739" s="4" t="str">
        <f t="shared" si="71"/>
        <v>Yes</v>
      </c>
      <c r="T739" t="s">
        <v>6069</v>
      </c>
      <c r="U739" t="s">
        <v>6070</v>
      </c>
      <c r="V739" t="s">
        <v>6071</v>
      </c>
      <c r="W739" t="s">
        <v>6072</v>
      </c>
      <c r="X739" t="s">
        <v>6073</v>
      </c>
      <c r="Y739" t="s">
        <v>6074</v>
      </c>
      <c r="Z739" t="s">
        <v>6075</v>
      </c>
      <c r="AA739" t="s">
        <v>6076</v>
      </c>
    </row>
    <row r="740" spans="1:27" x14ac:dyDescent="0.3">
      <c r="A740" t="s">
        <v>6077</v>
      </c>
      <c r="B740" t="s">
        <v>6078</v>
      </c>
      <c r="C740" t="str">
        <f t="shared" si="66"/>
        <v>Callas</v>
      </c>
      <c r="D740" t="s">
        <v>4897</v>
      </c>
      <c r="E740" t="str">
        <f>IFERROR(LEFT(Table1[[#This Row],[category]],FIND("|",Table1[[#This Row],[category]])-1),Table1[[#This Row],[category]])</f>
        <v>Computers&amp;Accessories</v>
      </c>
      <c r="F740" t="str">
        <f>IFERROR(MID(Table1[[#This Row],[category]],FIND("|",Table1[[#This Row],[category]])+1,50),"N/A")</f>
        <v>Accessories&amp;Peripherals|LaptopAccessories|Lapdesks</v>
      </c>
      <c r="G740" s="5">
        <v>849</v>
      </c>
      <c r="H740" s="5" t="str">
        <f t="shared" si="67"/>
        <v>Mid-Range (501-2000)</v>
      </c>
      <c r="I740" s="5">
        <v>4999</v>
      </c>
      <c r="J740" s="5">
        <f>Table1[[#This Row],[actual_price]]-Table1[[#This Row],[discounted_price]]</f>
        <v>4150</v>
      </c>
      <c r="K740" s="12">
        <f t="shared" si="68"/>
        <v>0.83016603320664129</v>
      </c>
      <c r="L740" s="13">
        <v>0.83</v>
      </c>
      <c r="M740" s="1" t="str">
        <f t="shared" si="69"/>
        <v>Very High (70-100%)</v>
      </c>
      <c r="N740">
        <v>4</v>
      </c>
      <c r="O740" t="str">
        <f>IF(Table1[[#This Row],[rating]]&gt;=4.5,"Excellent",IF(Table1[[#This Row],[rating]]&gt;=4,"Good",IF(Table1[[#This Row],[rating]]&gt;=3.5,"Average","Below Average")))</f>
        <v>Good</v>
      </c>
      <c r="P740" t="str">
        <f t="shared" si="70"/>
        <v>⭐⭐⭐⭐ Good</v>
      </c>
      <c r="Q740" s="2">
        <v>20457</v>
      </c>
      <c r="R740" s="4" t="str">
        <f>IF(Table1[[#This Row],[rating_count]]&gt;=10000,"High Volume",IF(Table1[[#This Row],[rating_count]]&gt;=1000,"Medium Volume","Low Volume"))</f>
        <v>High Volume</v>
      </c>
      <c r="S740" s="4" t="str">
        <f t="shared" si="71"/>
        <v>Yes</v>
      </c>
      <c r="T740" t="s">
        <v>6079</v>
      </c>
      <c r="U740" t="s">
        <v>6080</v>
      </c>
      <c r="V740" t="s">
        <v>6081</v>
      </c>
      <c r="W740" t="s">
        <v>6082</v>
      </c>
      <c r="X740" t="s">
        <v>6083</v>
      </c>
      <c r="Y740" t="s">
        <v>6084</v>
      </c>
      <c r="Z740" t="s">
        <v>6085</v>
      </c>
      <c r="AA740" t="s">
        <v>6086</v>
      </c>
    </row>
    <row r="741" spans="1:27" x14ac:dyDescent="0.3">
      <c r="A741" t="s">
        <v>6087</v>
      </c>
      <c r="B741" t="s">
        <v>6088</v>
      </c>
      <c r="C741" t="str">
        <f t="shared" si="66"/>
        <v>Casio</v>
      </c>
      <c r="D741" t="s">
        <v>6089</v>
      </c>
      <c r="E741" t="str">
        <f>IFERROR(LEFT(Table1[[#This Row],[category]],FIND("|",Table1[[#This Row],[category]])-1),Table1[[#This Row],[category]])</f>
        <v>OfficeProducts</v>
      </c>
      <c r="F741" t="str">
        <f>IFERROR(MID(Table1[[#This Row],[category]],FIND("|",Table1[[#This Row],[category]])+1,50),"N/A")</f>
        <v>OfficeElectronics|Calculators|Basic</v>
      </c>
      <c r="G741" s="5">
        <v>440</v>
      </c>
      <c r="H741" s="5" t="str">
        <f t="shared" si="67"/>
        <v>Economy (201-500)</v>
      </c>
      <c r="I741" s="5">
        <v>440</v>
      </c>
      <c r="J741" s="5">
        <f>Table1[[#This Row],[actual_price]]-Table1[[#This Row],[discounted_price]]</f>
        <v>0</v>
      </c>
      <c r="K741" s="12">
        <f t="shared" si="68"/>
        <v>0</v>
      </c>
      <c r="L741" s="13">
        <v>0</v>
      </c>
      <c r="M741" s="1" t="str">
        <f t="shared" si="69"/>
        <v>Minimal (0-24%)</v>
      </c>
      <c r="N741">
        <v>4.5</v>
      </c>
      <c r="O741" t="str">
        <f>IF(Table1[[#This Row],[rating]]&gt;=4.5,"Excellent",IF(Table1[[#This Row],[rating]]&gt;=4,"Good",IF(Table1[[#This Row],[rating]]&gt;=3.5,"Average","Below Average")))</f>
        <v>Excellent</v>
      </c>
      <c r="P741" t="str">
        <f t="shared" si="70"/>
        <v>⭐⭐⭐⭐⭐ Excellent</v>
      </c>
      <c r="Q741" s="2">
        <v>8610</v>
      </c>
      <c r="R741" s="4" t="str">
        <f>IF(Table1[[#This Row],[rating_count]]&gt;=10000,"High Volume",IF(Table1[[#This Row],[rating_count]]&gt;=1000,"Medium Volume","Low Volume"))</f>
        <v>Medium Volume</v>
      </c>
      <c r="S741" s="4" t="str">
        <f t="shared" si="71"/>
        <v>Yes</v>
      </c>
      <c r="T741" t="s">
        <v>6090</v>
      </c>
      <c r="U741" t="s">
        <v>6091</v>
      </c>
      <c r="V741" t="s">
        <v>6092</v>
      </c>
      <c r="W741" t="s">
        <v>6093</v>
      </c>
      <c r="X741" t="s">
        <v>6094</v>
      </c>
      <c r="Y741" t="s">
        <v>6095</v>
      </c>
      <c r="Z741" t="s">
        <v>6096</v>
      </c>
      <c r="AA741" t="s">
        <v>6097</v>
      </c>
    </row>
    <row r="742" spans="1:27" x14ac:dyDescent="0.3">
      <c r="A742" t="s">
        <v>4027</v>
      </c>
      <c r="B742" t="s">
        <v>4028</v>
      </c>
      <c r="C742" t="str">
        <f t="shared" si="66"/>
        <v>Tukzer</v>
      </c>
      <c r="D742" t="s">
        <v>3883</v>
      </c>
      <c r="E742" t="str">
        <f>IFERROR(LEFT(Table1[[#This Row],[category]],FIND("|",Table1[[#This Row],[category]])-1),Table1[[#This Row],[category]])</f>
        <v>Electronics</v>
      </c>
      <c r="F742" t="str">
        <f>IFERROR(MID(Table1[[#This Row],[category]],FIND("|",Table1[[#This Row],[category]])+1,50),"N/A")</f>
        <v>Mobiles&amp;Accessories|MobileAccessories|StylusPens</v>
      </c>
      <c r="G742" s="5">
        <v>349</v>
      </c>
      <c r="H742" s="5" t="str">
        <f t="shared" si="67"/>
        <v>Economy (201-500)</v>
      </c>
      <c r="I742" s="5">
        <v>999</v>
      </c>
      <c r="J742" s="5">
        <f>Table1[[#This Row],[actual_price]]-Table1[[#This Row],[discounted_price]]</f>
        <v>650</v>
      </c>
      <c r="K742" s="12">
        <f t="shared" si="68"/>
        <v>0.65065065065065064</v>
      </c>
      <c r="L742" s="13">
        <v>0.65</v>
      </c>
      <c r="M742" s="1" t="str">
        <f t="shared" si="69"/>
        <v>High (50-69%)</v>
      </c>
      <c r="N742">
        <v>3.8</v>
      </c>
      <c r="O742" t="str">
        <f>IF(Table1[[#This Row],[rating]]&gt;=4.5,"Excellent",IF(Table1[[#This Row],[rating]]&gt;=4,"Good",IF(Table1[[#This Row],[rating]]&gt;=3.5,"Average","Below Average")))</f>
        <v>Average</v>
      </c>
      <c r="P742" t="str">
        <f t="shared" si="70"/>
        <v>⭐⭐⭐ Average</v>
      </c>
      <c r="Q742" s="2">
        <v>16557</v>
      </c>
      <c r="R742" s="4" t="str">
        <f>IF(Table1[[#This Row],[rating_count]]&gt;=10000,"High Volume",IF(Table1[[#This Row],[rating_count]]&gt;=1000,"Medium Volume","Low Volume"))</f>
        <v>High Volume</v>
      </c>
      <c r="S742" s="4" t="str">
        <f t="shared" si="71"/>
        <v>Yes</v>
      </c>
      <c r="T742" t="s">
        <v>4029</v>
      </c>
      <c r="U742" t="s">
        <v>4030</v>
      </c>
      <c r="V742" t="s">
        <v>4031</v>
      </c>
      <c r="W742" t="s">
        <v>4032</v>
      </c>
      <c r="X742" t="s">
        <v>4033</v>
      </c>
      <c r="Y742" t="s">
        <v>4034</v>
      </c>
      <c r="Z742" t="s">
        <v>6098</v>
      </c>
      <c r="AA742" t="s">
        <v>6099</v>
      </c>
    </row>
    <row r="743" spans="1:27" x14ac:dyDescent="0.3">
      <c r="A743" t="s">
        <v>6100</v>
      </c>
      <c r="B743" t="s">
        <v>6101</v>
      </c>
      <c r="C743" t="str">
        <f t="shared" si="66"/>
        <v>Amazon</v>
      </c>
      <c r="D743" t="s">
        <v>4897</v>
      </c>
      <c r="E743" t="str">
        <f>IFERROR(LEFT(Table1[[#This Row],[category]],FIND("|",Table1[[#This Row],[category]])-1),Table1[[#This Row],[category]])</f>
        <v>Computers&amp;Accessories</v>
      </c>
      <c r="F743" t="str">
        <f>IFERROR(MID(Table1[[#This Row],[category]],FIND("|",Table1[[#This Row],[category]])+1,50),"N/A")</f>
        <v>Accessories&amp;Peripherals|LaptopAccessories|Lapdesks</v>
      </c>
      <c r="G743" s="5">
        <v>599</v>
      </c>
      <c r="H743" s="5" t="str">
        <f t="shared" si="67"/>
        <v>Mid-Range (501-2000)</v>
      </c>
      <c r="I743" s="5">
        <v>3999</v>
      </c>
      <c r="J743" s="5">
        <f>Table1[[#This Row],[actual_price]]-Table1[[#This Row],[discounted_price]]</f>
        <v>3400</v>
      </c>
      <c r="K743" s="12">
        <f t="shared" si="68"/>
        <v>0.85021255313828459</v>
      </c>
      <c r="L743" s="13">
        <v>0.85</v>
      </c>
      <c r="M743" s="1" t="str">
        <f t="shared" si="69"/>
        <v>Very High (70-100%)</v>
      </c>
      <c r="N743">
        <v>3.9</v>
      </c>
      <c r="O743" t="str">
        <f>IF(Table1[[#This Row],[rating]]&gt;=4.5,"Excellent",IF(Table1[[#This Row],[rating]]&gt;=4,"Good",IF(Table1[[#This Row],[rating]]&gt;=3.5,"Average","Below Average")))</f>
        <v>Average</v>
      </c>
      <c r="P743" t="str">
        <f t="shared" si="70"/>
        <v>⭐⭐⭐ Average</v>
      </c>
      <c r="Q743" s="2">
        <v>1087</v>
      </c>
      <c r="R743" s="4" t="str">
        <f>IF(Table1[[#This Row],[rating_count]]&gt;=10000,"High Volume",IF(Table1[[#This Row],[rating_count]]&gt;=1000,"Medium Volume","Low Volume"))</f>
        <v>Medium Volume</v>
      </c>
      <c r="S743" s="4" t="str">
        <f t="shared" si="71"/>
        <v>Yes</v>
      </c>
      <c r="T743" t="s">
        <v>6102</v>
      </c>
      <c r="U743" t="s">
        <v>6103</v>
      </c>
      <c r="V743" t="s">
        <v>6104</v>
      </c>
      <c r="W743" t="s">
        <v>6105</v>
      </c>
      <c r="X743" t="s">
        <v>6106</v>
      </c>
      <c r="Y743" t="s">
        <v>6107</v>
      </c>
      <c r="Z743" t="s">
        <v>6108</v>
      </c>
      <c r="AA743" t="s">
        <v>6109</v>
      </c>
    </row>
    <row r="744" spans="1:27" x14ac:dyDescent="0.3">
      <c r="A744" t="s">
        <v>6110</v>
      </c>
      <c r="B744" t="s">
        <v>6111</v>
      </c>
      <c r="C744" t="str">
        <f t="shared" si="66"/>
        <v>Kanget</v>
      </c>
      <c r="D744" t="s">
        <v>5726</v>
      </c>
      <c r="E744" t="str">
        <f>IFERROR(LEFT(Table1[[#This Row],[category]],FIND("|",Table1[[#This Row],[category]])-1),Table1[[#This Row],[category]])</f>
        <v>Computers&amp;Accessories</v>
      </c>
      <c r="F744" t="str">
        <f>IFERROR(MID(Table1[[#This Row],[category]],FIND("|",Table1[[#This Row],[category]])+1,50),"N/A")</f>
        <v>Accessories&amp;Peripherals|Adapters|USBtoUSBAdapters</v>
      </c>
      <c r="G744" s="5">
        <v>149</v>
      </c>
      <c r="H744" s="5" t="str">
        <f t="shared" si="67"/>
        <v>Budget (≤200)</v>
      </c>
      <c r="I744" s="5">
        <v>399</v>
      </c>
      <c r="J744" s="5">
        <f>Table1[[#This Row],[actual_price]]-Table1[[#This Row],[discounted_price]]</f>
        <v>250</v>
      </c>
      <c r="K744" s="12">
        <f t="shared" si="68"/>
        <v>0.62656641604010022</v>
      </c>
      <c r="L744" s="13">
        <v>0.63</v>
      </c>
      <c r="M744" s="1" t="str">
        <f t="shared" si="69"/>
        <v>High (50-69%)</v>
      </c>
      <c r="N744">
        <v>4</v>
      </c>
      <c r="O744" t="str">
        <f>IF(Table1[[#This Row],[rating]]&gt;=4.5,"Excellent",IF(Table1[[#This Row],[rating]]&gt;=4,"Good",IF(Table1[[#This Row],[rating]]&gt;=3.5,"Average","Below Average")))</f>
        <v>Good</v>
      </c>
      <c r="P744" t="str">
        <f t="shared" si="70"/>
        <v>⭐⭐⭐⭐ Good</v>
      </c>
      <c r="Q744" s="2">
        <v>1540</v>
      </c>
      <c r="R744" s="4" t="str">
        <f>IF(Table1[[#This Row],[rating_count]]&gt;=10000,"High Volume",IF(Table1[[#This Row],[rating_count]]&gt;=1000,"Medium Volume","Low Volume"))</f>
        <v>Medium Volume</v>
      </c>
      <c r="S744" s="4" t="str">
        <f t="shared" si="71"/>
        <v>Yes</v>
      </c>
      <c r="T744" t="s">
        <v>6112</v>
      </c>
      <c r="U744" t="s">
        <v>6113</v>
      </c>
      <c r="V744" t="s">
        <v>6114</v>
      </c>
      <c r="W744" t="s">
        <v>6115</v>
      </c>
      <c r="X744" t="s">
        <v>6116</v>
      </c>
      <c r="Y744" t="s">
        <v>6117</v>
      </c>
      <c r="Z744" t="s">
        <v>6118</v>
      </c>
      <c r="AA744" t="s">
        <v>6119</v>
      </c>
    </row>
    <row r="745" spans="1:27" x14ac:dyDescent="0.3">
      <c r="A745" t="s">
        <v>6120</v>
      </c>
      <c r="B745" t="s">
        <v>6121</v>
      </c>
      <c r="C745" t="str">
        <f t="shared" si="66"/>
        <v>Amazon</v>
      </c>
      <c r="D745" t="s">
        <v>4876</v>
      </c>
      <c r="E745" t="str">
        <f>IFERROR(LEFT(Table1[[#This Row],[category]],FIND("|",Table1[[#This Row],[category]])-1),Table1[[#This Row],[category]])</f>
        <v>Computers&amp;Accessories</v>
      </c>
      <c r="F745" t="str">
        <f>IFERROR(MID(Table1[[#This Row],[category]],FIND("|",Table1[[#This Row],[category]])+1,50),"N/A")</f>
        <v>Accessories&amp;Peripherals|Keyboards,Mice&amp;InputDevice</v>
      </c>
      <c r="G745" s="5">
        <v>289</v>
      </c>
      <c r="H745" s="5" t="str">
        <f t="shared" si="67"/>
        <v>Economy (201-500)</v>
      </c>
      <c r="I745" s="5">
        <v>999</v>
      </c>
      <c r="J745" s="5">
        <f>Table1[[#This Row],[actual_price]]-Table1[[#This Row],[discounted_price]]</f>
        <v>710</v>
      </c>
      <c r="K745" s="12">
        <f t="shared" si="68"/>
        <v>0.71071071071071068</v>
      </c>
      <c r="L745" s="13">
        <v>0.71</v>
      </c>
      <c r="M745" s="1" t="str">
        <f t="shared" si="69"/>
        <v>Very High (70-100%)</v>
      </c>
      <c r="N745">
        <v>4.0999999999999996</v>
      </c>
      <c r="O745" t="str">
        <f>IF(Table1[[#This Row],[rating]]&gt;=4.5,"Excellent",IF(Table1[[#This Row],[rating]]&gt;=4,"Good",IF(Table1[[#This Row],[rating]]&gt;=3.5,"Average","Below Average")))</f>
        <v>Good</v>
      </c>
      <c r="P745" t="str">
        <f t="shared" si="70"/>
        <v>⭐⭐⭐⭐ Good</v>
      </c>
      <c r="Q745">
        <v>401</v>
      </c>
      <c r="R745" s="4" t="str">
        <f>IF(Table1[[#This Row],[rating_count]]&gt;=10000,"High Volume",IF(Table1[[#This Row],[rating_count]]&gt;=1000,"Medium Volume","Low Volume"))</f>
        <v>Low Volume</v>
      </c>
      <c r="S745" s="4" t="str">
        <f t="shared" si="71"/>
        <v>No</v>
      </c>
      <c r="T745" t="s">
        <v>6122</v>
      </c>
      <c r="U745" t="s">
        <v>6123</v>
      </c>
      <c r="V745" t="s">
        <v>6124</v>
      </c>
      <c r="W745" t="s">
        <v>6125</v>
      </c>
      <c r="X745" t="s">
        <v>6126</v>
      </c>
      <c r="Y745" t="s">
        <v>6127</v>
      </c>
      <c r="Z745" t="s">
        <v>6128</v>
      </c>
      <c r="AA745" t="s">
        <v>6129</v>
      </c>
    </row>
    <row r="746" spans="1:27" x14ac:dyDescent="0.3">
      <c r="A746" t="s">
        <v>6130</v>
      </c>
      <c r="B746" t="s">
        <v>6131</v>
      </c>
      <c r="C746" t="str">
        <f t="shared" si="66"/>
        <v>Zebronics</v>
      </c>
      <c r="D746" t="s">
        <v>6132</v>
      </c>
      <c r="E746" t="str">
        <f>IFERROR(LEFT(Table1[[#This Row],[category]],FIND("|",Table1[[#This Row],[category]])-1),Table1[[#This Row],[category]])</f>
        <v>Computers&amp;Accessories</v>
      </c>
      <c r="F746" t="str">
        <f>IFERROR(MID(Table1[[#This Row],[category]],FIND("|",Table1[[#This Row],[category]])+1,50),"N/A")</f>
        <v>Accessories&amp;Peripherals|USBHubs</v>
      </c>
      <c r="G746" s="5">
        <v>179</v>
      </c>
      <c r="H746" s="5" t="str">
        <f t="shared" si="67"/>
        <v>Budget (≤200)</v>
      </c>
      <c r="I746" s="5">
        <v>499</v>
      </c>
      <c r="J746" s="5">
        <f>Table1[[#This Row],[actual_price]]-Table1[[#This Row],[discounted_price]]</f>
        <v>320</v>
      </c>
      <c r="K746" s="12">
        <f t="shared" si="68"/>
        <v>0.6412825651302605</v>
      </c>
      <c r="L746" s="13">
        <v>0.64</v>
      </c>
      <c r="M746" s="1" t="str">
        <f t="shared" si="69"/>
        <v>High (50-69%)</v>
      </c>
      <c r="N746">
        <v>3.4</v>
      </c>
      <c r="O746" t="str">
        <f>IF(Table1[[#This Row],[rating]]&gt;=4.5,"Excellent",IF(Table1[[#This Row],[rating]]&gt;=4,"Good",IF(Table1[[#This Row],[rating]]&gt;=3.5,"Average","Below Average")))</f>
        <v>Below Average</v>
      </c>
      <c r="P746" t="str">
        <f t="shared" si="70"/>
        <v>⭐⭐ Below Avg</v>
      </c>
      <c r="Q746" s="2">
        <v>9385</v>
      </c>
      <c r="R746" s="4" t="str">
        <f>IF(Table1[[#This Row],[rating_count]]&gt;=10000,"High Volume",IF(Table1[[#This Row],[rating_count]]&gt;=1000,"Medium Volume","Low Volume"))</f>
        <v>Medium Volume</v>
      </c>
      <c r="S746" s="4" t="str">
        <f t="shared" si="71"/>
        <v>Yes</v>
      </c>
      <c r="T746" t="s">
        <v>6133</v>
      </c>
      <c r="U746" t="s">
        <v>6134</v>
      </c>
      <c r="V746" t="s">
        <v>6135</v>
      </c>
      <c r="W746" t="s">
        <v>6136</v>
      </c>
      <c r="X746" t="s">
        <v>6137</v>
      </c>
      <c r="Y746" t="s">
        <v>6138</v>
      </c>
      <c r="Z746" t="s">
        <v>6139</v>
      </c>
      <c r="AA746" t="s">
        <v>6140</v>
      </c>
    </row>
    <row r="747" spans="1:27" x14ac:dyDescent="0.3">
      <c r="A747" t="s">
        <v>6141</v>
      </c>
      <c r="B747" t="s">
        <v>6142</v>
      </c>
      <c r="C747" t="str">
        <f t="shared" si="66"/>
        <v>Noise</v>
      </c>
      <c r="D747" t="s">
        <v>2961</v>
      </c>
      <c r="E747" t="str">
        <f>IFERROR(LEFT(Table1[[#This Row],[category]],FIND("|",Table1[[#This Row],[category]])-1),Table1[[#This Row],[category]])</f>
        <v>Electronics</v>
      </c>
      <c r="F747" t="str">
        <f>IFERROR(MID(Table1[[#This Row],[category]],FIND("|",Table1[[#This Row],[category]])+1,50),"N/A")</f>
        <v>WearableTechnology|SmartWatches</v>
      </c>
      <c r="G747" s="5">
        <v>1499</v>
      </c>
      <c r="H747" s="5" t="str">
        <f t="shared" si="67"/>
        <v>Mid-Range (501-2000)</v>
      </c>
      <c r="I747" s="5">
        <v>4999</v>
      </c>
      <c r="J747" s="5">
        <f>Table1[[#This Row],[actual_price]]-Table1[[#This Row],[discounted_price]]</f>
        <v>3500</v>
      </c>
      <c r="K747" s="12">
        <f t="shared" si="68"/>
        <v>0.70014002800560116</v>
      </c>
      <c r="L747" s="13">
        <v>0.7</v>
      </c>
      <c r="M747" s="1" t="str">
        <f t="shared" si="69"/>
        <v>Very High (70-100%)</v>
      </c>
      <c r="N747">
        <v>4</v>
      </c>
      <c r="O747" t="str">
        <f>IF(Table1[[#This Row],[rating]]&gt;=4.5,"Excellent",IF(Table1[[#This Row],[rating]]&gt;=4,"Good",IF(Table1[[#This Row],[rating]]&gt;=3.5,"Average","Below Average")))</f>
        <v>Good</v>
      </c>
      <c r="P747" t="str">
        <f t="shared" si="70"/>
        <v>⭐⭐⭐⭐ Good</v>
      </c>
      <c r="Q747" s="2">
        <v>92588</v>
      </c>
      <c r="R747" s="4" t="str">
        <f>IF(Table1[[#This Row],[rating_count]]&gt;=10000,"High Volume",IF(Table1[[#This Row],[rating_count]]&gt;=1000,"Medium Volume","Low Volume"))</f>
        <v>High Volume</v>
      </c>
      <c r="S747" s="4" t="str">
        <f t="shared" si="71"/>
        <v>Yes</v>
      </c>
      <c r="T747" t="s">
        <v>6143</v>
      </c>
      <c r="U747" t="s">
        <v>4235</v>
      </c>
      <c r="V747" t="s">
        <v>4236</v>
      </c>
      <c r="W747" t="s">
        <v>4237</v>
      </c>
      <c r="X747" t="s">
        <v>4238</v>
      </c>
      <c r="Y747" t="s">
        <v>4239</v>
      </c>
      <c r="Z747" t="s">
        <v>6144</v>
      </c>
      <c r="AA747" t="s">
        <v>6145</v>
      </c>
    </row>
    <row r="748" spans="1:27" x14ac:dyDescent="0.3">
      <c r="A748" t="s">
        <v>6146</v>
      </c>
      <c r="B748" t="s">
        <v>6147</v>
      </c>
      <c r="C748" t="str">
        <f t="shared" si="66"/>
        <v>Zebronics</v>
      </c>
      <c r="D748" t="s">
        <v>3079</v>
      </c>
      <c r="E748" t="str">
        <f>IFERROR(LEFT(Table1[[#This Row],[category]],FIND("|",Table1[[#This Row],[category]])-1),Table1[[#This Row],[category]])</f>
        <v>Electronics</v>
      </c>
      <c r="F748" t="str">
        <f>IFERROR(MID(Table1[[#This Row],[category]],FIND("|",Table1[[#This Row],[category]])+1,50),"N/A")</f>
        <v>Headphones,Earbuds&amp;Accessories|Headphones|In-Ear</v>
      </c>
      <c r="G748" s="5">
        <v>399</v>
      </c>
      <c r="H748" s="5" t="str">
        <f t="shared" si="67"/>
        <v>Economy (201-500)</v>
      </c>
      <c r="I748" s="5">
        <v>699</v>
      </c>
      <c r="J748" s="5">
        <f>Table1[[#This Row],[actual_price]]-Table1[[#This Row],[discounted_price]]</f>
        <v>300</v>
      </c>
      <c r="K748" s="12">
        <f t="shared" si="68"/>
        <v>0.42918454935622319</v>
      </c>
      <c r="L748" s="13">
        <v>0.43</v>
      </c>
      <c r="M748" s="1" t="str">
        <f t="shared" si="69"/>
        <v>Moderate (25-49%)</v>
      </c>
      <c r="N748">
        <v>3.4</v>
      </c>
      <c r="O748" t="str">
        <f>IF(Table1[[#This Row],[rating]]&gt;=4.5,"Excellent",IF(Table1[[#This Row],[rating]]&gt;=4,"Good",IF(Table1[[#This Row],[rating]]&gt;=3.5,"Average","Below Average")))</f>
        <v>Below Average</v>
      </c>
      <c r="P748" t="str">
        <f t="shared" si="70"/>
        <v>⭐⭐ Below Avg</v>
      </c>
      <c r="Q748" s="2">
        <v>3454</v>
      </c>
      <c r="R748" s="4" t="str">
        <f>IF(Table1[[#This Row],[rating_count]]&gt;=10000,"High Volume",IF(Table1[[#This Row],[rating_count]]&gt;=1000,"Medium Volume","Low Volume"))</f>
        <v>Medium Volume</v>
      </c>
      <c r="S748" s="4" t="str">
        <f t="shared" si="71"/>
        <v>Yes</v>
      </c>
      <c r="T748" t="s">
        <v>6148</v>
      </c>
      <c r="U748" t="s">
        <v>6149</v>
      </c>
      <c r="V748" t="s">
        <v>6150</v>
      </c>
      <c r="W748" t="s">
        <v>6151</v>
      </c>
      <c r="X748" t="s">
        <v>6152</v>
      </c>
      <c r="Y748" t="s">
        <v>6153</v>
      </c>
      <c r="Z748" t="s">
        <v>6154</v>
      </c>
      <c r="AA748" t="s">
        <v>6155</v>
      </c>
    </row>
    <row r="749" spans="1:27" x14ac:dyDescent="0.3">
      <c r="A749" t="s">
        <v>6156</v>
      </c>
      <c r="B749" t="s">
        <v>6157</v>
      </c>
      <c r="C749" t="str">
        <f t="shared" si="66"/>
        <v>Redgear</v>
      </c>
      <c r="D749" t="s">
        <v>5359</v>
      </c>
      <c r="E749" t="str">
        <f>IFERROR(LEFT(Table1[[#This Row],[category]],FIND("|",Table1[[#This Row],[category]])-1),Table1[[#This Row],[category]])</f>
        <v>Computers&amp;Accessories</v>
      </c>
      <c r="F749" t="str">
        <f>IFERROR(MID(Table1[[#This Row],[category]],FIND("|",Table1[[#This Row],[category]])+1,50),"N/A")</f>
        <v>Accessories&amp;Peripherals|PCGamingPeripherals|Gaming</v>
      </c>
      <c r="G749" s="5">
        <v>599</v>
      </c>
      <c r="H749" s="5" t="str">
        <f t="shared" si="67"/>
        <v>Mid-Range (501-2000)</v>
      </c>
      <c r="I749" s="5">
        <v>799</v>
      </c>
      <c r="J749" s="5">
        <f>Table1[[#This Row],[actual_price]]-Table1[[#This Row],[discounted_price]]</f>
        <v>200</v>
      </c>
      <c r="K749" s="12">
        <f t="shared" si="68"/>
        <v>0.25031289111389238</v>
      </c>
      <c r="L749" s="13">
        <v>0.25</v>
      </c>
      <c r="M749" s="1" t="str">
        <f t="shared" si="69"/>
        <v>Moderate (25-49%)</v>
      </c>
      <c r="N749">
        <v>4.3</v>
      </c>
      <c r="O749" t="str">
        <f>IF(Table1[[#This Row],[rating]]&gt;=4.5,"Excellent",IF(Table1[[#This Row],[rating]]&gt;=4,"Good",IF(Table1[[#This Row],[rating]]&gt;=3.5,"Average","Below Average")))</f>
        <v>Good</v>
      </c>
      <c r="P749" t="str">
        <f t="shared" si="70"/>
        <v>⭐⭐⭐⭐ Good</v>
      </c>
      <c r="Q749" s="2">
        <v>15790</v>
      </c>
      <c r="R749" s="4" t="str">
        <f>IF(Table1[[#This Row],[rating_count]]&gt;=10000,"High Volume",IF(Table1[[#This Row],[rating_count]]&gt;=1000,"Medium Volume","Low Volume"))</f>
        <v>High Volume</v>
      </c>
      <c r="S749" s="4" t="str">
        <f t="shared" si="71"/>
        <v>Yes</v>
      </c>
      <c r="T749" t="s">
        <v>6158</v>
      </c>
      <c r="U749" t="s">
        <v>6159</v>
      </c>
      <c r="V749" t="s">
        <v>6160</v>
      </c>
      <c r="W749" t="s">
        <v>6161</v>
      </c>
      <c r="X749" t="s">
        <v>6162</v>
      </c>
      <c r="Y749" t="s">
        <v>6163</v>
      </c>
      <c r="Z749" t="s">
        <v>6164</v>
      </c>
      <c r="AA749" t="s">
        <v>6165</v>
      </c>
    </row>
    <row r="750" spans="1:27" x14ac:dyDescent="0.3">
      <c r="A750" t="s">
        <v>6166</v>
      </c>
      <c r="B750" t="s">
        <v>6167</v>
      </c>
      <c r="C750" t="str">
        <f t="shared" si="66"/>
        <v>JBL</v>
      </c>
      <c r="D750" t="s">
        <v>6168</v>
      </c>
      <c r="E750" t="str">
        <f>IFERROR(LEFT(Table1[[#This Row],[category]],FIND("|",Table1[[#This Row],[category]])-1),Table1[[#This Row],[category]])</f>
        <v>Computers&amp;Accessories</v>
      </c>
      <c r="F750" t="str">
        <f>IFERROR(MID(Table1[[#This Row],[category]],FIND("|",Table1[[#This Row],[category]])+1,50),"N/A")</f>
        <v>Accessories&amp;Peripherals|Audio&amp;VideoAccessories|PCM</v>
      </c>
      <c r="G750" s="5">
        <v>949</v>
      </c>
      <c r="H750" s="5" t="str">
        <f t="shared" si="67"/>
        <v>Mid-Range (501-2000)</v>
      </c>
      <c r="I750" s="5">
        <v>2000</v>
      </c>
      <c r="J750" s="5">
        <f>Table1[[#This Row],[actual_price]]-Table1[[#This Row],[discounted_price]]</f>
        <v>1051</v>
      </c>
      <c r="K750" s="12">
        <f t="shared" si="68"/>
        <v>0.52549999999999997</v>
      </c>
      <c r="L750" s="13">
        <v>0.53</v>
      </c>
      <c r="M750" s="1" t="str">
        <f t="shared" si="69"/>
        <v>High (50-69%)</v>
      </c>
      <c r="N750">
        <v>3.9</v>
      </c>
      <c r="O750" t="str">
        <f>IF(Table1[[#This Row],[rating]]&gt;=4.5,"Excellent",IF(Table1[[#This Row],[rating]]&gt;=4,"Good",IF(Table1[[#This Row],[rating]]&gt;=3.5,"Average","Below Average")))</f>
        <v>Average</v>
      </c>
      <c r="P750" t="str">
        <f t="shared" si="70"/>
        <v>⭐⭐⭐ Average</v>
      </c>
      <c r="Q750" s="2">
        <v>14969</v>
      </c>
      <c r="R750" s="4" t="str">
        <f>IF(Table1[[#This Row],[rating_count]]&gt;=10000,"High Volume",IF(Table1[[#This Row],[rating_count]]&gt;=1000,"Medium Volume","Low Volume"))</f>
        <v>High Volume</v>
      </c>
      <c r="S750" s="4" t="str">
        <f t="shared" si="71"/>
        <v>Yes</v>
      </c>
      <c r="T750" t="s">
        <v>6169</v>
      </c>
      <c r="U750" t="s">
        <v>6170</v>
      </c>
      <c r="V750" t="s">
        <v>6171</v>
      </c>
      <c r="W750" t="s">
        <v>6172</v>
      </c>
      <c r="X750" t="s">
        <v>6173</v>
      </c>
      <c r="Y750" t="s">
        <v>6174</v>
      </c>
      <c r="Z750" t="s">
        <v>6175</v>
      </c>
      <c r="AA750" t="s">
        <v>6176</v>
      </c>
    </row>
    <row r="751" spans="1:27" x14ac:dyDescent="0.3">
      <c r="A751" t="s">
        <v>6177</v>
      </c>
      <c r="B751" t="s">
        <v>6178</v>
      </c>
      <c r="C751" t="str">
        <f t="shared" si="66"/>
        <v>Fire-Boltt</v>
      </c>
      <c r="D751" t="s">
        <v>2961</v>
      </c>
      <c r="E751" t="str">
        <f>IFERROR(LEFT(Table1[[#This Row],[category]],FIND("|",Table1[[#This Row],[category]])-1),Table1[[#This Row],[category]])</f>
        <v>Electronics</v>
      </c>
      <c r="F751" t="str">
        <f>IFERROR(MID(Table1[[#This Row],[category]],FIND("|",Table1[[#This Row],[category]])+1,50),"N/A")</f>
        <v>WearableTechnology|SmartWatches</v>
      </c>
      <c r="G751" s="5">
        <v>2499</v>
      </c>
      <c r="H751" s="5" t="str">
        <f t="shared" si="67"/>
        <v>Premium (&gt;2000)</v>
      </c>
      <c r="I751" s="5">
        <v>9999</v>
      </c>
      <c r="J751" s="5">
        <f>Table1[[#This Row],[actual_price]]-Table1[[#This Row],[discounted_price]]</f>
        <v>7500</v>
      </c>
      <c r="K751" s="12">
        <f t="shared" si="68"/>
        <v>0.75007500750075007</v>
      </c>
      <c r="L751" s="13">
        <v>0.75</v>
      </c>
      <c r="M751" s="1" t="str">
        <f t="shared" si="69"/>
        <v>Very High (70-100%)</v>
      </c>
      <c r="N751">
        <v>4.0999999999999996</v>
      </c>
      <c r="O751" t="str">
        <f>IF(Table1[[#This Row],[rating]]&gt;=4.5,"Excellent",IF(Table1[[#This Row],[rating]]&gt;=4,"Good",IF(Table1[[#This Row],[rating]]&gt;=3.5,"Average","Below Average")))</f>
        <v>Good</v>
      </c>
      <c r="P751" t="str">
        <f t="shared" si="70"/>
        <v>⭐⭐⭐⭐ Good</v>
      </c>
      <c r="Q751" s="2">
        <v>42139</v>
      </c>
      <c r="R751" s="4" t="str">
        <f>IF(Table1[[#This Row],[rating_count]]&gt;=10000,"High Volume",IF(Table1[[#This Row],[rating_count]]&gt;=1000,"Medium Volume","Low Volume"))</f>
        <v>High Volume</v>
      </c>
      <c r="S751" s="4" t="str">
        <f t="shared" si="71"/>
        <v>Yes</v>
      </c>
      <c r="T751" t="s">
        <v>6179</v>
      </c>
      <c r="U751" t="s">
        <v>6180</v>
      </c>
      <c r="V751" t="s">
        <v>6181</v>
      </c>
      <c r="W751" t="s">
        <v>6182</v>
      </c>
      <c r="X751" t="s">
        <v>6183</v>
      </c>
      <c r="Y751" t="s">
        <v>6184</v>
      </c>
      <c r="Z751" t="s">
        <v>6185</v>
      </c>
      <c r="AA751" t="s">
        <v>6186</v>
      </c>
    </row>
    <row r="752" spans="1:27" x14ac:dyDescent="0.3">
      <c r="A752" t="s">
        <v>6187</v>
      </c>
      <c r="B752" t="s">
        <v>6188</v>
      </c>
      <c r="C752" t="str">
        <f t="shared" si="66"/>
        <v>Eveready</v>
      </c>
      <c r="D752" t="s">
        <v>5068</v>
      </c>
      <c r="E752" t="str">
        <f>IFERROR(LEFT(Table1[[#This Row],[category]],FIND("|",Table1[[#This Row],[category]])-1),Table1[[#This Row],[category]])</f>
        <v>Electronics</v>
      </c>
      <c r="F752" t="str">
        <f>IFERROR(MID(Table1[[#This Row],[category]],FIND("|",Table1[[#This Row],[category]])+1,50),"N/A")</f>
        <v>GeneralPurposeBatteries&amp;BatteryChargers|Disposable</v>
      </c>
      <c r="G752" s="5">
        <v>159</v>
      </c>
      <c r="H752" s="5" t="str">
        <f t="shared" si="67"/>
        <v>Budget (≤200)</v>
      </c>
      <c r="I752" s="5">
        <v>180</v>
      </c>
      <c r="J752" s="5">
        <f>Table1[[#This Row],[actual_price]]-Table1[[#This Row],[discounted_price]]</f>
        <v>21</v>
      </c>
      <c r="K752" s="12">
        <f t="shared" si="68"/>
        <v>0.11666666666666667</v>
      </c>
      <c r="L752" s="13">
        <v>0.12</v>
      </c>
      <c r="M752" s="1" t="str">
        <f t="shared" si="69"/>
        <v>Minimal (0-24%)</v>
      </c>
      <c r="N752">
        <v>4.3</v>
      </c>
      <c r="O752" t="str">
        <f>IF(Table1[[#This Row],[rating]]&gt;=4.5,"Excellent",IF(Table1[[#This Row],[rating]]&gt;=4,"Good",IF(Table1[[#This Row],[rating]]&gt;=3.5,"Average","Below Average")))</f>
        <v>Good</v>
      </c>
      <c r="P752" t="str">
        <f t="shared" si="70"/>
        <v>⭐⭐⭐⭐ Good</v>
      </c>
      <c r="Q752">
        <v>989</v>
      </c>
      <c r="R752" s="4" t="str">
        <f>IF(Table1[[#This Row],[rating_count]]&gt;=10000,"High Volume",IF(Table1[[#This Row],[rating_count]]&gt;=1000,"Medium Volume","Low Volume"))</f>
        <v>Low Volume</v>
      </c>
      <c r="S752" s="4" t="str">
        <f t="shared" si="71"/>
        <v>Yes</v>
      </c>
      <c r="T752" t="s">
        <v>6189</v>
      </c>
      <c r="U752" t="s">
        <v>6190</v>
      </c>
      <c r="V752" t="s">
        <v>6191</v>
      </c>
      <c r="W752" t="s">
        <v>6192</v>
      </c>
      <c r="X752" t="s">
        <v>6193</v>
      </c>
      <c r="Y752" t="s">
        <v>6194</v>
      </c>
      <c r="Z752" t="s">
        <v>6195</v>
      </c>
      <c r="AA752" t="s">
        <v>6196</v>
      </c>
    </row>
    <row r="753" spans="1:27" x14ac:dyDescent="0.3">
      <c r="A753" t="s">
        <v>6197</v>
      </c>
      <c r="B753" t="s">
        <v>6198</v>
      </c>
      <c r="C753" t="str">
        <f t="shared" si="66"/>
        <v>SanDisk</v>
      </c>
      <c r="D753" t="s">
        <v>3037</v>
      </c>
      <c r="E753" t="str">
        <f>IFERROR(LEFT(Table1[[#This Row],[category]],FIND("|",Table1[[#This Row],[category]])-1),Table1[[#This Row],[category]])</f>
        <v>Electronics</v>
      </c>
      <c r="F753" t="str">
        <f>IFERROR(MID(Table1[[#This Row],[category]],FIND("|",Table1[[#This Row],[category]])+1,50),"N/A")</f>
        <v>Accessories|MemoryCards|MicroSD</v>
      </c>
      <c r="G753" s="5">
        <v>1329</v>
      </c>
      <c r="H753" s="5" t="str">
        <f t="shared" si="67"/>
        <v>Mid-Range (501-2000)</v>
      </c>
      <c r="I753" s="5">
        <v>2900</v>
      </c>
      <c r="J753" s="5">
        <f>Table1[[#This Row],[actual_price]]-Table1[[#This Row],[discounted_price]]</f>
        <v>1571</v>
      </c>
      <c r="K753" s="12">
        <f t="shared" si="68"/>
        <v>0.54172413793103447</v>
      </c>
      <c r="L753" s="13">
        <v>0.54</v>
      </c>
      <c r="M753" s="1" t="str">
        <f t="shared" si="69"/>
        <v>High (50-69%)</v>
      </c>
      <c r="N753">
        <v>4.5</v>
      </c>
      <c r="O753" t="str">
        <f>IF(Table1[[#This Row],[rating]]&gt;=4.5,"Excellent",IF(Table1[[#This Row],[rating]]&gt;=4,"Good",IF(Table1[[#This Row],[rating]]&gt;=3.5,"Average","Below Average")))</f>
        <v>Excellent</v>
      </c>
      <c r="P753" t="str">
        <f t="shared" si="70"/>
        <v>⭐⭐⭐⭐⭐ Excellent</v>
      </c>
      <c r="Q753" s="2">
        <v>19624</v>
      </c>
      <c r="R753" s="4" t="str">
        <f>IF(Table1[[#This Row],[rating_count]]&gt;=10000,"High Volume",IF(Table1[[#This Row],[rating_count]]&gt;=1000,"Medium Volume","Low Volume"))</f>
        <v>High Volume</v>
      </c>
      <c r="S753" s="4" t="str">
        <f t="shared" si="71"/>
        <v>Yes</v>
      </c>
      <c r="T753" t="s">
        <v>6199</v>
      </c>
      <c r="U753" t="s">
        <v>6200</v>
      </c>
      <c r="V753" t="s">
        <v>6201</v>
      </c>
      <c r="W753" t="s">
        <v>6202</v>
      </c>
      <c r="X753" t="s">
        <v>6203</v>
      </c>
      <c r="Y753" t="s">
        <v>6204</v>
      </c>
      <c r="Z753" t="s">
        <v>6205</v>
      </c>
      <c r="AA753" t="s">
        <v>6206</v>
      </c>
    </row>
    <row r="754" spans="1:27" x14ac:dyDescent="0.3">
      <c r="A754" t="s">
        <v>6207</v>
      </c>
      <c r="B754" t="s">
        <v>6208</v>
      </c>
      <c r="C754" t="str">
        <f t="shared" si="66"/>
        <v>Portronics</v>
      </c>
      <c r="D754" t="s">
        <v>6132</v>
      </c>
      <c r="E754" t="str">
        <f>IFERROR(LEFT(Table1[[#This Row],[category]],FIND("|",Table1[[#This Row],[category]])-1),Table1[[#This Row],[category]])</f>
        <v>Computers&amp;Accessories</v>
      </c>
      <c r="F754" t="str">
        <f>IFERROR(MID(Table1[[#This Row],[category]],FIND("|",Table1[[#This Row],[category]])+1,50),"N/A")</f>
        <v>Accessories&amp;Peripherals|USBHubs</v>
      </c>
      <c r="G754" s="5">
        <v>570</v>
      </c>
      <c r="H754" s="5" t="str">
        <f t="shared" si="67"/>
        <v>Mid-Range (501-2000)</v>
      </c>
      <c r="I754" s="5">
        <v>999</v>
      </c>
      <c r="J754" s="5">
        <f>Table1[[#This Row],[actual_price]]-Table1[[#This Row],[discounted_price]]</f>
        <v>429</v>
      </c>
      <c r="K754" s="12">
        <f t="shared" si="68"/>
        <v>0.42942942942942941</v>
      </c>
      <c r="L754" s="13">
        <v>0.43</v>
      </c>
      <c r="M754" s="1" t="str">
        <f t="shared" si="69"/>
        <v>Moderate (25-49%)</v>
      </c>
      <c r="N754">
        <v>4.2</v>
      </c>
      <c r="O754" t="str">
        <f>IF(Table1[[#This Row],[rating]]&gt;=4.5,"Excellent",IF(Table1[[#This Row],[rating]]&gt;=4,"Good",IF(Table1[[#This Row],[rating]]&gt;=3.5,"Average","Below Average")))</f>
        <v>Good</v>
      </c>
      <c r="P754" t="str">
        <f t="shared" si="70"/>
        <v>⭐⭐⭐⭐ Good</v>
      </c>
      <c r="Q754" s="2">
        <v>3201</v>
      </c>
      <c r="R754" s="4" t="str">
        <f>IF(Table1[[#This Row],[rating_count]]&gt;=10000,"High Volume",IF(Table1[[#This Row],[rating_count]]&gt;=1000,"Medium Volume","Low Volume"))</f>
        <v>Medium Volume</v>
      </c>
      <c r="S754" s="4" t="str">
        <f t="shared" si="71"/>
        <v>Yes</v>
      </c>
      <c r="T754" t="s">
        <v>6209</v>
      </c>
      <c r="U754" t="s">
        <v>6210</v>
      </c>
      <c r="V754" t="s">
        <v>6211</v>
      </c>
      <c r="W754" t="s">
        <v>6212</v>
      </c>
      <c r="X754" t="s">
        <v>6213</v>
      </c>
      <c r="Y754" t="s">
        <v>6214</v>
      </c>
      <c r="Z754" t="s">
        <v>6215</v>
      </c>
      <c r="AA754" t="s">
        <v>6216</v>
      </c>
    </row>
    <row r="755" spans="1:27" x14ac:dyDescent="0.3">
      <c r="A755" t="s">
        <v>6217</v>
      </c>
      <c r="B755" t="s">
        <v>6218</v>
      </c>
      <c r="C755" t="str">
        <f t="shared" si="66"/>
        <v>Infinity</v>
      </c>
      <c r="D755" t="s">
        <v>6219</v>
      </c>
      <c r="E755" t="str">
        <f>IFERROR(LEFT(Table1[[#This Row],[category]],FIND("|",Table1[[#This Row],[category]])-1),Table1[[#This Row],[category]])</f>
        <v>Electronics</v>
      </c>
      <c r="F755" t="str">
        <f>IFERROR(MID(Table1[[#This Row],[category]],FIND("|",Table1[[#This Row],[category]])+1,50),"N/A")</f>
        <v>HomeAudio|Speakers|OutdoorSpeakers</v>
      </c>
      <c r="G755" s="5">
        <v>899</v>
      </c>
      <c r="H755" s="5" t="str">
        <f t="shared" si="67"/>
        <v>Mid-Range (501-2000)</v>
      </c>
      <c r="I755" s="5">
        <v>1999</v>
      </c>
      <c r="J755" s="5">
        <f>Table1[[#This Row],[actual_price]]-Table1[[#This Row],[discounted_price]]</f>
        <v>1100</v>
      </c>
      <c r="K755" s="12">
        <f t="shared" si="68"/>
        <v>0.55027513756878443</v>
      </c>
      <c r="L755" s="13">
        <v>0.55000000000000004</v>
      </c>
      <c r="M755" s="1" t="str">
        <f t="shared" si="69"/>
        <v>High (50-69%)</v>
      </c>
      <c r="N755">
        <v>4.0999999999999996</v>
      </c>
      <c r="O755" t="str">
        <f>IF(Table1[[#This Row],[rating]]&gt;=4.5,"Excellent",IF(Table1[[#This Row],[rating]]&gt;=4,"Good",IF(Table1[[#This Row],[rating]]&gt;=3.5,"Average","Below Average")))</f>
        <v>Good</v>
      </c>
      <c r="P755" t="str">
        <f t="shared" si="70"/>
        <v>⭐⭐⭐⭐ Good</v>
      </c>
      <c r="Q755" s="2">
        <v>30469</v>
      </c>
      <c r="R755" s="4" t="str">
        <f>IF(Table1[[#This Row],[rating_count]]&gt;=10000,"High Volume",IF(Table1[[#This Row],[rating_count]]&gt;=1000,"Medium Volume","Low Volume"))</f>
        <v>High Volume</v>
      </c>
      <c r="S755" s="4" t="str">
        <f t="shared" si="71"/>
        <v>Yes</v>
      </c>
      <c r="T755" t="s">
        <v>6220</v>
      </c>
      <c r="U755" t="s">
        <v>6221</v>
      </c>
      <c r="V755" t="s">
        <v>6222</v>
      </c>
      <c r="W755" t="s">
        <v>6223</v>
      </c>
      <c r="X755" t="s">
        <v>6224</v>
      </c>
      <c r="Y755" t="s">
        <v>6225</v>
      </c>
      <c r="Z755" t="s">
        <v>6226</v>
      </c>
      <c r="AA755" t="s">
        <v>6227</v>
      </c>
    </row>
    <row r="756" spans="1:27" x14ac:dyDescent="0.3">
      <c r="A756" t="s">
        <v>6228</v>
      </c>
      <c r="B756" t="s">
        <v>6229</v>
      </c>
      <c r="C756" t="str">
        <f t="shared" si="66"/>
        <v>AirCase</v>
      </c>
      <c r="D756" t="s">
        <v>6230</v>
      </c>
      <c r="E756" t="str">
        <f>IFERROR(LEFT(Table1[[#This Row],[category]],FIND("|",Table1[[#This Row],[category]])-1),Table1[[#This Row],[category]])</f>
        <v>Computers&amp;Accessories</v>
      </c>
      <c r="F756" t="str">
        <f>IFERROR(MID(Table1[[#This Row],[category]],FIND("|",Table1[[#This Row],[category]])+1,50),"N/A")</f>
        <v>Accessories&amp;Peripherals|LaptopAccessories|Bags&amp;Sle</v>
      </c>
      <c r="G756" s="5">
        <v>449</v>
      </c>
      <c r="H756" s="5" t="str">
        <f t="shared" si="67"/>
        <v>Economy (201-500)</v>
      </c>
      <c r="I756" s="5">
        <v>999</v>
      </c>
      <c r="J756" s="5">
        <f>Table1[[#This Row],[actual_price]]-Table1[[#This Row],[discounted_price]]</f>
        <v>550</v>
      </c>
      <c r="K756" s="12">
        <f t="shared" si="68"/>
        <v>0.55055055055055058</v>
      </c>
      <c r="L756" s="13">
        <v>0.55000000000000004</v>
      </c>
      <c r="M756" s="1" t="str">
        <f t="shared" si="69"/>
        <v>High (50-69%)</v>
      </c>
      <c r="N756">
        <v>4.4000000000000004</v>
      </c>
      <c r="O756" t="str">
        <f>IF(Table1[[#This Row],[rating]]&gt;=4.5,"Excellent",IF(Table1[[#This Row],[rating]]&gt;=4,"Good",IF(Table1[[#This Row],[rating]]&gt;=3.5,"Average","Below Average")))</f>
        <v>Good</v>
      </c>
      <c r="P756" t="str">
        <f t="shared" si="70"/>
        <v>⭐⭐⭐⭐ Good</v>
      </c>
      <c r="Q756" s="2">
        <v>9940</v>
      </c>
      <c r="R756" s="4" t="str">
        <f>IF(Table1[[#This Row],[rating_count]]&gt;=10000,"High Volume",IF(Table1[[#This Row],[rating_count]]&gt;=1000,"Medium Volume","Low Volume"))</f>
        <v>Medium Volume</v>
      </c>
      <c r="S756" s="4" t="str">
        <f t="shared" si="71"/>
        <v>Yes</v>
      </c>
      <c r="T756" t="s">
        <v>6231</v>
      </c>
      <c r="U756" t="s">
        <v>6232</v>
      </c>
      <c r="V756" t="s">
        <v>6233</v>
      </c>
      <c r="W756" t="s">
        <v>6234</v>
      </c>
      <c r="X756" t="s">
        <v>6235</v>
      </c>
      <c r="Y756" t="s">
        <v>6236</v>
      </c>
      <c r="Z756" t="s">
        <v>6237</v>
      </c>
      <c r="AA756" t="s">
        <v>6238</v>
      </c>
    </row>
    <row r="757" spans="1:27" x14ac:dyDescent="0.3">
      <c r="A757" t="s">
        <v>6239</v>
      </c>
      <c r="B757" t="s">
        <v>6240</v>
      </c>
      <c r="C757" t="str">
        <f t="shared" si="66"/>
        <v>Brand</v>
      </c>
      <c r="D757" t="s">
        <v>6241</v>
      </c>
      <c r="E757" t="str">
        <f>IFERROR(LEFT(Table1[[#This Row],[category]],FIND("|",Table1[[#This Row],[category]])-1),Table1[[#This Row],[category]])</f>
        <v>Computers&amp;Accessories</v>
      </c>
      <c r="F757" t="str">
        <f>IFERROR(MID(Table1[[#This Row],[category]],FIND("|",Table1[[#This Row],[category]])+1,50),"N/A")</f>
        <v>ExternalDevices&amp;DataStorage|ExternalMemoryCardRead</v>
      </c>
      <c r="G757" s="5">
        <v>549</v>
      </c>
      <c r="H757" s="5" t="str">
        <f t="shared" si="67"/>
        <v>Mid-Range (501-2000)</v>
      </c>
      <c r="I757" s="5">
        <v>999</v>
      </c>
      <c r="J757" s="5">
        <f>Table1[[#This Row],[actual_price]]-Table1[[#This Row],[discounted_price]]</f>
        <v>450</v>
      </c>
      <c r="K757" s="12">
        <f t="shared" si="68"/>
        <v>0.45045045045045046</v>
      </c>
      <c r="L757" s="13">
        <v>0.45</v>
      </c>
      <c r="M757" s="1" t="str">
        <f t="shared" si="69"/>
        <v>Moderate (25-49%)</v>
      </c>
      <c r="N757">
        <v>4.3</v>
      </c>
      <c r="O757" t="str">
        <f>IF(Table1[[#This Row],[rating]]&gt;=4.5,"Excellent",IF(Table1[[#This Row],[rating]]&gt;=4,"Good",IF(Table1[[#This Row],[rating]]&gt;=3.5,"Average","Below Average")))</f>
        <v>Good</v>
      </c>
      <c r="P757" t="str">
        <f t="shared" si="70"/>
        <v>⭐⭐⭐⭐ Good</v>
      </c>
      <c r="Q757" s="2">
        <v>7758</v>
      </c>
      <c r="R757" s="4" t="str">
        <f>IF(Table1[[#This Row],[rating_count]]&gt;=10000,"High Volume",IF(Table1[[#This Row],[rating_count]]&gt;=1000,"Medium Volume","Low Volume"))</f>
        <v>Medium Volume</v>
      </c>
      <c r="S757" s="4" t="str">
        <f t="shared" si="71"/>
        <v>Yes</v>
      </c>
      <c r="T757" t="s">
        <v>6242</v>
      </c>
      <c r="U757" t="s">
        <v>6243</v>
      </c>
      <c r="V757" t="s">
        <v>6244</v>
      </c>
      <c r="W757" t="s">
        <v>6245</v>
      </c>
      <c r="X757" t="s">
        <v>6246</v>
      </c>
      <c r="Y757" t="s">
        <v>6247</v>
      </c>
      <c r="Z757" t="s">
        <v>6248</v>
      </c>
      <c r="AA757" t="s">
        <v>6249</v>
      </c>
    </row>
    <row r="758" spans="1:27" x14ac:dyDescent="0.3">
      <c r="A758" t="s">
        <v>6250</v>
      </c>
      <c r="B758" t="s">
        <v>6251</v>
      </c>
      <c r="C758" t="str">
        <f t="shared" si="66"/>
        <v>TP-Link</v>
      </c>
      <c r="D758" t="s">
        <v>5468</v>
      </c>
      <c r="E758" t="str">
        <f>IFERROR(LEFT(Table1[[#This Row],[category]],FIND("|",Table1[[#This Row],[category]])-1),Table1[[#This Row],[category]])</f>
        <v>Computers&amp;Accessories</v>
      </c>
      <c r="F758" t="str">
        <f>IFERROR(MID(Table1[[#This Row],[category]],FIND("|",Table1[[#This Row],[category]])+1,50),"N/A")</f>
        <v>NetworkingDevices|Routers</v>
      </c>
      <c r="G758" s="5">
        <v>1529</v>
      </c>
      <c r="H758" s="5" t="str">
        <f t="shared" si="67"/>
        <v>Mid-Range (501-2000)</v>
      </c>
      <c r="I758" s="5">
        <v>2399</v>
      </c>
      <c r="J758" s="5">
        <f>Table1[[#This Row],[actual_price]]-Table1[[#This Row],[discounted_price]]</f>
        <v>870</v>
      </c>
      <c r="K758" s="12">
        <f t="shared" si="68"/>
        <v>0.3626511046269279</v>
      </c>
      <c r="L758" s="13">
        <v>0.36</v>
      </c>
      <c r="M758" s="1" t="str">
        <f t="shared" si="69"/>
        <v>Moderate (25-49%)</v>
      </c>
      <c r="N758">
        <v>4.3</v>
      </c>
      <c r="O758" t="str">
        <f>IF(Table1[[#This Row],[rating]]&gt;=4.5,"Excellent",IF(Table1[[#This Row],[rating]]&gt;=4,"Good",IF(Table1[[#This Row],[rating]]&gt;=3.5,"Average","Below Average")))</f>
        <v>Good</v>
      </c>
      <c r="P758" t="str">
        <f t="shared" si="70"/>
        <v>⭐⭐⭐⭐ Good</v>
      </c>
      <c r="Q758" s="2">
        <v>68409</v>
      </c>
      <c r="R758" s="4" t="str">
        <f>IF(Table1[[#This Row],[rating_count]]&gt;=10000,"High Volume",IF(Table1[[#This Row],[rating_count]]&gt;=1000,"Medium Volume","Low Volume"))</f>
        <v>High Volume</v>
      </c>
      <c r="S758" s="4" t="str">
        <f t="shared" si="71"/>
        <v>Yes</v>
      </c>
      <c r="T758" t="s">
        <v>6252</v>
      </c>
      <c r="U758" t="s">
        <v>6253</v>
      </c>
      <c r="V758" t="s">
        <v>6254</v>
      </c>
      <c r="W758" t="s">
        <v>6255</v>
      </c>
      <c r="X758" t="s">
        <v>6256</v>
      </c>
      <c r="Y758" t="s">
        <v>6257</v>
      </c>
      <c r="Z758" t="s">
        <v>6258</v>
      </c>
      <c r="AA758" t="s">
        <v>6259</v>
      </c>
    </row>
    <row r="759" spans="1:27" x14ac:dyDescent="0.3">
      <c r="A759" t="s">
        <v>6260</v>
      </c>
      <c r="B759" t="s">
        <v>6261</v>
      </c>
      <c r="C759" t="str">
        <f t="shared" si="66"/>
        <v>Parker</v>
      </c>
      <c r="D759" t="s">
        <v>6262</v>
      </c>
      <c r="E759" t="str">
        <f>IFERROR(LEFT(Table1[[#This Row],[category]],FIND("|",Table1[[#This Row],[category]])-1),Table1[[#This Row],[category]])</f>
        <v>OfficeProducts</v>
      </c>
      <c r="F759" t="str">
        <f>IFERROR(MID(Table1[[#This Row],[category]],FIND("|",Table1[[#This Row],[category]])+1,50),"N/A")</f>
        <v>OfficePaperProducts|Paper|Stationery|Pens,Pencils&amp;</v>
      </c>
      <c r="G759" s="5">
        <v>100</v>
      </c>
      <c r="H759" s="5" t="str">
        <f t="shared" si="67"/>
        <v>Budget (≤200)</v>
      </c>
      <c r="I759" s="5">
        <v>100</v>
      </c>
      <c r="J759" s="5">
        <f>Table1[[#This Row],[actual_price]]-Table1[[#This Row],[discounted_price]]</f>
        <v>0</v>
      </c>
      <c r="K759" s="12">
        <f t="shared" si="68"/>
        <v>0</v>
      </c>
      <c r="L759" s="13">
        <v>0</v>
      </c>
      <c r="M759" s="1" t="str">
        <f t="shared" si="69"/>
        <v>Minimal (0-24%)</v>
      </c>
      <c r="N759">
        <v>4.3</v>
      </c>
      <c r="O759" t="str">
        <f>IF(Table1[[#This Row],[rating]]&gt;=4.5,"Excellent",IF(Table1[[#This Row],[rating]]&gt;=4,"Good",IF(Table1[[#This Row],[rating]]&gt;=3.5,"Average","Below Average")))</f>
        <v>Good</v>
      </c>
      <c r="P759" t="str">
        <f t="shared" si="70"/>
        <v>⭐⭐⭐⭐ Good</v>
      </c>
      <c r="Q759" s="2">
        <v>3095</v>
      </c>
      <c r="R759" s="4" t="str">
        <f>IF(Table1[[#This Row],[rating_count]]&gt;=10000,"High Volume",IF(Table1[[#This Row],[rating_count]]&gt;=1000,"Medium Volume","Low Volume"))</f>
        <v>Medium Volume</v>
      </c>
      <c r="S759" s="4" t="str">
        <f t="shared" si="71"/>
        <v>Yes</v>
      </c>
      <c r="T759" t="s">
        <v>6263</v>
      </c>
      <c r="U759" t="s">
        <v>6264</v>
      </c>
      <c r="V759" t="s">
        <v>6265</v>
      </c>
      <c r="W759" t="s">
        <v>6266</v>
      </c>
      <c r="X759" t="s">
        <v>6267</v>
      </c>
      <c r="Y759" t="s">
        <v>6268</v>
      </c>
      <c r="Z759" t="s">
        <v>6269</v>
      </c>
      <c r="AA759" t="s">
        <v>6270</v>
      </c>
    </row>
    <row r="760" spans="1:27" x14ac:dyDescent="0.3">
      <c r="A760" t="s">
        <v>6271</v>
      </c>
      <c r="B760" t="s">
        <v>6272</v>
      </c>
      <c r="C760" t="str">
        <f t="shared" si="66"/>
        <v>STRIFF</v>
      </c>
      <c r="D760" t="s">
        <v>4922</v>
      </c>
      <c r="E760" t="str">
        <f>IFERROR(LEFT(Table1[[#This Row],[category]],FIND("|",Table1[[#This Row],[category]])-1),Table1[[#This Row],[category]])</f>
        <v>Computers&amp;Accessories</v>
      </c>
      <c r="F760" t="str">
        <f>IFERROR(MID(Table1[[#This Row],[category]],FIND("|",Table1[[#This Row],[category]])+1,50),"N/A")</f>
        <v>Accessories&amp;Peripherals|LaptopAccessories|Notebook</v>
      </c>
      <c r="G760" s="5">
        <v>299</v>
      </c>
      <c r="H760" s="5" t="str">
        <f t="shared" si="67"/>
        <v>Economy (201-500)</v>
      </c>
      <c r="I760" s="5">
        <v>1499</v>
      </c>
      <c r="J760" s="5">
        <f>Table1[[#This Row],[actual_price]]-Table1[[#This Row],[discounted_price]]</f>
        <v>1200</v>
      </c>
      <c r="K760" s="12">
        <f t="shared" si="68"/>
        <v>0.80053368912608402</v>
      </c>
      <c r="L760" s="13">
        <v>0.8</v>
      </c>
      <c r="M760" s="1" t="str">
        <f t="shared" si="69"/>
        <v>Very High (70-100%)</v>
      </c>
      <c r="N760">
        <v>4.2</v>
      </c>
      <c r="O760" t="str">
        <f>IF(Table1[[#This Row],[rating]]&gt;=4.5,"Excellent",IF(Table1[[#This Row],[rating]]&gt;=4,"Good",IF(Table1[[#This Row],[rating]]&gt;=3.5,"Average","Below Average")))</f>
        <v>Good</v>
      </c>
      <c r="P760" t="str">
        <f t="shared" si="70"/>
        <v>⭐⭐⭐⭐ Good</v>
      </c>
      <c r="Q760">
        <v>903</v>
      </c>
      <c r="R760" s="4" t="str">
        <f>IF(Table1[[#This Row],[rating_count]]&gt;=10000,"High Volume",IF(Table1[[#This Row],[rating_count]]&gt;=1000,"Medium Volume","Low Volume"))</f>
        <v>Low Volume</v>
      </c>
      <c r="S760" s="4" t="str">
        <f t="shared" si="71"/>
        <v>Yes</v>
      </c>
      <c r="T760" t="s">
        <v>6273</v>
      </c>
      <c r="U760" t="s">
        <v>6274</v>
      </c>
      <c r="V760" t="s">
        <v>6275</v>
      </c>
      <c r="W760" t="s">
        <v>6276</v>
      </c>
      <c r="X760" t="s">
        <v>6277</v>
      </c>
      <c r="Y760" t="s">
        <v>6278</v>
      </c>
      <c r="Z760" t="s">
        <v>6279</v>
      </c>
      <c r="AA760" t="s">
        <v>6280</v>
      </c>
    </row>
    <row r="761" spans="1:27" x14ac:dyDescent="0.3">
      <c r="A761" t="s">
        <v>6281</v>
      </c>
      <c r="B761" t="s">
        <v>6282</v>
      </c>
      <c r="C761" t="str">
        <f t="shared" si="66"/>
        <v>Logitech</v>
      </c>
      <c r="D761" t="s">
        <v>5123</v>
      </c>
      <c r="E761" t="str">
        <f>IFERROR(LEFT(Table1[[#This Row],[category]],FIND("|",Table1[[#This Row],[category]])-1),Table1[[#This Row],[category]])</f>
        <v>Computers&amp;Accessories</v>
      </c>
      <c r="F761" t="str">
        <f>IFERROR(MID(Table1[[#This Row],[category]],FIND("|",Table1[[#This Row],[category]])+1,50),"N/A")</f>
        <v>Accessories&amp;Peripherals|Keyboards,Mice&amp;InputDevice</v>
      </c>
      <c r="G761" s="5">
        <v>1295</v>
      </c>
      <c r="H761" s="5" t="str">
        <f t="shared" si="67"/>
        <v>Mid-Range (501-2000)</v>
      </c>
      <c r="I761" s="5">
        <v>1795</v>
      </c>
      <c r="J761" s="5">
        <f>Table1[[#This Row],[actual_price]]-Table1[[#This Row],[discounted_price]]</f>
        <v>500</v>
      </c>
      <c r="K761" s="12">
        <f t="shared" si="68"/>
        <v>0.2785515320334262</v>
      </c>
      <c r="L761" s="13">
        <v>0.28000000000000003</v>
      </c>
      <c r="M761" s="1" t="str">
        <f t="shared" si="69"/>
        <v>Moderate (25-49%)</v>
      </c>
      <c r="N761">
        <v>4.0999999999999996</v>
      </c>
      <c r="O761" t="str">
        <f>IF(Table1[[#This Row],[rating]]&gt;=4.5,"Excellent",IF(Table1[[#This Row],[rating]]&gt;=4,"Good",IF(Table1[[#This Row],[rating]]&gt;=3.5,"Average","Below Average")))</f>
        <v>Good</v>
      </c>
      <c r="P761" t="str">
        <f t="shared" si="70"/>
        <v>⭐⭐⭐⭐ Good</v>
      </c>
      <c r="Q761" s="2">
        <v>25771</v>
      </c>
      <c r="R761" s="4" t="str">
        <f>IF(Table1[[#This Row],[rating_count]]&gt;=10000,"High Volume",IF(Table1[[#This Row],[rating_count]]&gt;=1000,"Medium Volume","Low Volume"))</f>
        <v>High Volume</v>
      </c>
      <c r="S761" s="4" t="str">
        <f t="shared" si="71"/>
        <v>Yes</v>
      </c>
      <c r="T761" t="s">
        <v>6283</v>
      </c>
      <c r="U761" t="s">
        <v>6284</v>
      </c>
      <c r="V761" t="s">
        <v>6285</v>
      </c>
      <c r="W761" t="s">
        <v>6286</v>
      </c>
      <c r="X761" t="s">
        <v>6287</v>
      </c>
      <c r="Y761" t="s">
        <v>6288</v>
      </c>
      <c r="Z761" t="s">
        <v>6289</v>
      </c>
      <c r="AA761" t="s">
        <v>6290</v>
      </c>
    </row>
    <row r="762" spans="1:27" x14ac:dyDescent="0.3">
      <c r="A762" t="s">
        <v>6291</v>
      </c>
      <c r="B762" t="s">
        <v>6292</v>
      </c>
      <c r="C762" t="str">
        <f t="shared" si="66"/>
        <v>boAt</v>
      </c>
      <c r="D762" t="s">
        <v>3079</v>
      </c>
      <c r="E762" t="str">
        <f>IFERROR(LEFT(Table1[[#This Row],[category]],FIND("|",Table1[[#This Row],[category]])-1),Table1[[#This Row],[category]])</f>
        <v>Electronics</v>
      </c>
      <c r="F762" t="str">
        <f>IFERROR(MID(Table1[[#This Row],[category]],FIND("|",Table1[[#This Row],[category]])+1,50),"N/A")</f>
        <v>Headphones,Earbuds&amp;Accessories|Headphones|In-Ear</v>
      </c>
      <c r="G762" s="5">
        <v>699</v>
      </c>
      <c r="H762" s="5" t="str">
        <f t="shared" si="67"/>
        <v>Mid-Range (501-2000)</v>
      </c>
      <c r="I762" s="5">
        <v>999</v>
      </c>
      <c r="J762" s="5">
        <f>Table1[[#This Row],[actual_price]]-Table1[[#This Row],[discounted_price]]</f>
        <v>300</v>
      </c>
      <c r="K762" s="12">
        <f t="shared" si="68"/>
        <v>0.3003003003003003</v>
      </c>
      <c r="L762" s="13">
        <v>0.3</v>
      </c>
      <c r="M762" s="1" t="str">
        <f t="shared" si="69"/>
        <v>Moderate (25-49%)</v>
      </c>
      <c r="N762">
        <v>4.0999999999999996</v>
      </c>
      <c r="O762" t="str">
        <f>IF(Table1[[#This Row],[rating]]&gt;=4.5,"Excellent",IF(Table1[[#This Row],[rating]]&gt;=4,"Good",IF(Table1[[#This Row],[rating]]&gt;=3.5,"Average","Below Average")))</f>
        <v>Good</v>
      </c>
      <c r="P762" t="str">
        <f t="shared" si="70"/>
        <v>⭐⭐⭐⭐ Good</v>
      </c>
      <c r="Q762" s="2">
        <v>273189</v>
      </c>
      <c r="R762" s="4" t="str">
        <f>IF(Table1[[#This Row],[rating_count]]&gt;=10000,"High Volume",IF(Table1[[#This Row],[rating_count]]&gt;=1000,"Medium Volume","Low Volume"))</f>
        <v>High Volume</v>
      </c>
      <c r="S762" s="4" t="str">
        <f t="shared" si="71"/>
        <v>Yes</v>
      </c>
      <c r="T762" t="s">
        <v>6293</v>
      </c>
      <c r="U762" t="s">
        <v>6294</v>
      </c>
      <c r="V762" t="s">
        <v>6295</v>
      </c>
      <c r="W762" t="s">
        <v>6296</v>
      </c>
      <c r="X762" t="s">
        <v>6297</v>
      </c>
      <c r="Y762" t="s">
        <v>6298</v>
      </c>
      <c r="Z762" t="s">
        <v>6299</v>
      </c>
      <c r="AA762" t="s">
        <v>6300</v>
      </c>
    </row>
    <row r="763" spans="1:27" x14ac:dyDescent="0.3">
      <c r="A763" t="s">
        <v>6301</v>
      </c>
      <c r="B763" t="s">
        <v>6302</v>
      </c>
      <c r="C763" t="str">
        <f t="shared" si="66"/>
        <v>Luxor</v>
      </c>
      <c r="D763" t="s">
        <v>6303</v>
      </c>
      <c r="E763" t="str">
        <f>IFERROR(LEFT(Table1[[#This Row],[category]],FIND("|",Table1[[#This Row],[category]])-1),Table1[[#This Row],[category]])</f>
        <v>OfficeProducts</v>
      </c>
      <c r="F763" t="str">
        <f>IFERROR(MID(Table1[[#This Row],[category]],FIND("|",Table1[[#This Row],[category]])+1,50),"N/A")</f>
        <v>OfficePaperProducts|Paper|Stationery|Notebooks,Wri</v>
      </c>
      <c r="G763" s="5">
        <v>252</v>
      </c>
      <c r="H763" s="5" t="str">
        <f t="shared" si="67"/>
        <v>Economy (201-500)</v>
      </c>
      <c r="I763" s="5">
        <v>315</v>
      </c>
      <c r="J763" s="5">
        <f>Table1[[#This Row],[actual_price]]-Table1[[#This Row],[discounted_price]]</f>
        <v>63</v>
      </c>
      <c r="K763" s="12">
        <f t="shared" si="68"/>
        <v>0.2</v>
      </c>
      <c r="L763" s="13">
        <v>0.2</v>
      </c>
      <c r="M763" s="1" t="str">
        <f t="shared" si="69"/>
        <v>Minimal (0-24%)</v>
      </c>
      <c r="N763">
        <v>4.5</v>
      </c>
      <c r="O763" t="str">
        <f>IF(Table1[[#This Row],[rating]]&gt;=4.5,"Excellent",IF(Table1[[#This Row],[rating]]&gt;=4,"Good",IF(Table1[[#This Row],[rating]]&gt;=3.5,"Average","Below Average")))</f>
        <v>Excellent</v>
      </c>
      <c r="P763" t="str">
        <f t="shared" si="70"/>
        <v>⭐⭐⭐⭐⭐ Excellent</v>
      </c>
      <c r="Q763" s="2">
        <v>3785</v>
      </c>
      <c r="R763" s="4" t="str">
        <f>IF(Table1[[#This Row],[rating_count]]&gt;=10000,"High Volume",IF(Table1[[#This Row],[rating_count]]&gt;=1000,"Medium Volume","Low Volume"))</f>
        <v>Medium Volume</v>
      </c>
      <c r="S763" s="4" t="str">
        <f t="shared" si="71"/>
        <v>Yes</v>
      </c>
      <c r="T763" t="s">
        <v>6304</v>
      </c>
      <c r="U763" t="s">
        <v>6305</v>
      </c>
      <c r="V763" t="s">
        <v>6306</v>
      </c>
      <c r="W763" t="s">
        <v>6307</v>
      </c>
      <c r="X763" t="s">
        <v>6308</v>
      </c>
      <c r="Y763" t="s">
        <v>6309</v>
      </c>
      <c r="Z763" t="s">
        <v>6310</v>
      </c>
      <c r="AA763" t="s">
        <v>6311</v>
      </c>
    </row>
    <row r="764" spans="1:27" x14ac:dyDescent="0.3">
      <c r="A764" t="s">
        <v>6312</v>
      </c>
      <c r="B764" t="s">
        <v>6313</v>
      </c>
      <c r="C764" t="str">
        <f t="shared" si="66"/>
        <v>Duracell</v>
      </c>
      <c r="D764" t="s">
        <v>5068</v>
      </c>
      <c r="E764" t="str">
        <f>IFERROR(LEFT(Table1[[#This Row],[category]],FIND("|",Table1[[#This Row],[category]])-1),Table1[[#This Row],[category]])</f>
        <v>Electronics</v>
      </c>
      <c r="F764" t="str">
        <f>IFERROR(MID(Table1[[#This Row],[category]],FIND("|",Table1[[#This Row],[category]])+1,50),"N/A")</f>
        <v>GeneralPurposeBatteries&amp;BatteryChargers|Disposable</v>
      </c>
      <c r="G764" s="5">
        <v>190</v>
      </c>
      <c r="H764" s="5" t="str">
        <f t="shared" si="67"/>
        <v>Budget (≤200)</v>
      </c>
      <c r="I764" s="5">
        <v>220</v>
      </c>
      <c r="J764" s="5">
        <f>Table1[[#This Row],[actual_price]]-Table1[[#This Row],[discounted_price]]</f>
        <v>30</v>
      </c>
      <c r="K764" s="12">
        <f t="shared" si="68"/>
        <v>0.13636363636363635</v>
      </c>
      <c r="L764" s="13">
        <v>0.14000000000000001</v>
      </c>
      <c r="M764" s="1" t="str">
        <f t="shared" si="69"/>
        <v>Minimal (0-24%)</v>
      </c>
      <c r="N764">
        <v>4.4000000000000004</v>
      </c>
      <c r="O764" t="str">
        <f>IF(Table1[[#This Row],[rating]]&gt;=4.5,"Excellent",IF(Table1[[#This Row],[rating]]&gt;=4,"Good",IF(Table1[[#This Row],[rating]]&gt;=3.5,"Average","Below Average")))</f>
        <v>Good</v>
      </c>
      <c r="P764" t="str">
        <f t="shared" si="70"/>
        <v>⭐⭐⭐⭐ Good</v>
      </c>
      <c r="Q764" s="2">
        <v>2866</v>
      </c>
      <c r="R764" s="4" t="str">
        <f>IF(Table1[[#This Row],[rating_count]]&gt;=10000,"High Volume",IF(Table1[[#This Row],[rating_count]]&gt;=1000,"Medium Volume","Low Volume"))</f>
        <v>Medium Volume</v>
      </c>
      <c r="S764" s="4" t="str">
        <f t="shared" si="71"/>
        <v>Yes</v>
      </c>
      <c r="T764" t="s">
        <v>6314</v>
      </c>
      <c r="U764" t="s">
        <v>6315</v>
      </c>
      <c r="V764" t="s">
        <v>6316</v>
      </c>
      <c r="W764" t="s">
        <v>6317</v>
      </c>
      <c r="X764" t="s">
        <v>6318</v>
      </c>
      <c r="Y764" t="s">
        <v>6319</v>
      </c>
      <c r="Z764" t="s">
        <v>6320</v>
      </c>
      <c r="AA764" t="s">
        <v>6321</v>
      </c>
    </row>
    <row r="765" spans="1:27" x14ac:dyDescent="0.3">
      <c r="A765" t="s">
        <v>6322</v>
      </c>
      <c r="B765" t="s">
        <v>6323</v>
      </c>
      <c r="C765" t="str">
        <f t="shared" si="66"/>
        <v>Zebronics</v>
      </c>
      <c r="D765" t="s">
        <v>5123</v>
      </c>
      <c r="E765" t="str">
        <f>IFERROR(LEFT(Table1[[#This Row],[category]],FIND("|",Table1[[#This Row],[category]])-1),Table1[[#This Row],[category]])</f>
        <v>Computers&amp;Accessories</v>
      </c>
      <c r="F765" t="str">
        <f>IFERROR(MID(Table1[[#This Row],[category]],FIND("|",Table1[[#This Row],[category]])+1,50),"N/A")</f>
        <v>Accessories&amp;Peripherals|Keyboards,Mice&amp;InputDevice</v>
      </c>
      <c r="G765" s="5">
        <v>1299</v>
      </c>
      <c r="H765" s="5" t="str">
        <f t="shared" si="67"/>
        <v>Mid-Range (501-2000)</v>
      </c>
      <c r="I765" s="5">
        <v>1599</v>
      </c>
      <c r="J765" s="5">
        <f>Table1[[#This Row],[actual_price]]-Table1[[#This Row],[discounted_price]]</f>
        <v>300</v>
      </c>
      <c r="K765" s="12">
        <f t="shared" si="68"/>
        <v>0.18761726078799248</v>
      </c>
      <c r="L765" s="13">
        <v>0.19</v>
      </c>
      <c r="M765" s="1" t="str">
        <f t="shared" si="69"/>
        <v>Minimal (0-24%)</v>
      </c>
      <c r="N765">
        <v>4.3</v>
      </c>
      <c r="O765" t="str">
        <f>IF(Table1[[#This Row],[rating]]&gt;=4.5,"Excellent",IF(Table1[[#This Row],[rating]]&gt;=4,"Good",IF(Table1[[#This Row],[rating]]&gt;=3.5,"Average","Below Average")))</f>
        <v>Good</v>
      </c>
      <c r="P765" t="str">
        <f t="shared" si="70"/>
        <v>⭐⭐⭐⭐ Good</v>
      </c>
      <c r="Q765" s="2">
        <v>27223</v>
      </c>
      <c r="R765" s="4" t="str">
        <f>IF(Table1[[#This Row],[rating_count]]&gt;=10000,"High Volume",IF(Table1[[#This Row],[rating_count]]&gt;=1000,"Medium Volume","Low Volume"))</f>
        <v>High Volume</v>
      </c>
      <c r="S765" s="4" t="str">
        <f t="shared" si="71"/>
        <v>Yes</v>
      </c>
      <c r="T765" t="s">
        <v>6324</v>
      </c>
      <c r="U765" t="s">
        <v>6325</v>
      </c>
      <c r="V765" t="s">
        <v>6326</v>
      </c>
      <c r="W765" t="s">
        <v>6327</v>
      </c>
      <c r="X765" t="s">
        <v>6328</v>
      </c>
      <c r="Y765" t="s">
        <v>6329</v>
      </c>
      <c r="Z765" t="s">
        <v>6330</v>
      </c>
      <c r="AA765" t="s">
        <v>6331</v>
      </c>
    </row>
    <row r="766" spans="1:27" x14ac:dyDescent="0.3">
      <c r="A766" t="s">
        <v>6332</v>
      </c>
      <c r="B766" t="s">
        <v>6333</v>
      </c>
      <c r="C766" t="str">
        <f t="shared" si="66"/>
        <v>SanDisk</v>
      </c>
      <c r="D766" t="s">
        <v>4854</v>
      </c>
      <c r="E766" t="str">
        <f>IFERROR(LEFT(Table1[[#This Row],[category]],FIND("|",Table1[[#This Row],[category]])-1),Table1[[#This Row],[category]])</f>
        <v>Computers&amp;Accessories</v>
      </c>
      <c r="F766" t="str">
        <f>IFERROR(MID(Table1[[#This Row],[category]],FIND("|",Table1[[#This Row],[category]])+1,50),"N/A")</f>
        <v>ExternalDevices&amp;DataStorage|PenDrives</v>
      </c>
      <c r="G766" s="5">
        <v>729</v>
      </c>
      <c r="H766" s="5" t="str">
        <f t="shared" si="67"/>
        <v>Mid-Range (501-2000)</v>
      </c>
      <c r="I766" s="5">
        <v>1650</v>
      </c>
      <c r="J766" s="5">
        <f>Table1[[#This Row],[actual_price]]-Table1[[#This Row],[discounted_price]]</f>
        <v>921</v>
      </c>
      <c r="K766" s="12">
        <f t="shared" si="68"/>
        <v>0.55818181818181822</v>
      </c>
      <c r="L766" s="13">
        <v>0.56000000000000005</v>
      </c>
      <c r="M766" s="1" t="str">
        <f t="shared" si="69"/>
        <v>High (50-69%)</v>
      </c>
      <c r="N766">
        <v>4.3</v>
      </c>
      <c r="O766" t="str">
        <f>IF(Table1[[#This Row],[rating]]&gt;=4.5,"Excellent",IF(Table1[[#This Row],[rating]]&gt;=4,"Good",IF(Table1[[#This Row],[rating]]&gt;=3.5,"Average","Below Average")))</f>
        <v>Good</v>
      </c>
      <c r="P766" t="str">
        <f t="shared" si="70"/>
        <v>⭐⭐⭐⭐ Good</v>
      </c>
      <c r="Q766" s="2">
        <v>82356</v>
      </c>
      <c r="R766" s="4" t="str">
        <f>IF(Table1[[#This Row],[rating_count]]&gt;=10000,"High Volume",IF(Table1[[#This Row],[rating_count]]&gt;=1000,"Medium Volume","Low Volume"))</f>
        <v>High Volume</v>
      </c>
      <c r="S766" s="4" t="str">
        <f t="shared" si="71"/>
        <v>Yes</v>
      </c>
      <c r="T766" t="s">
        <v>6334</v>
      </c>
      <c r="U766" t="s">
        <v>6335</v>
      </c>
      <c r="V766" t="s">
        <v>6336</v>
      </c>
      <c r="W766" t="s">
        <v>6337</v>
      </c>
      <c r="X766" t="s">
        <v>6338</v>
      </c>
      <c r="Y766" t="s">
        <v>6339</v>
      </c>
      <c r="Z766" t="s">
        <v>6340</v>
      </c>
      <c r="AA766" t="s">
        <v>6341</v>
      </c>
    </row>
    <row r="767" spans="1:27" x14ac:dyDescent="0.3">
      <c r="A767" t="s">
        <v>6342</v>
      </c>
      <c r="B767" t="s">
        <v>6343</v>
      </c>
      <c r="C767" t="str">
        <f t="shared" si="66"/>
        <v>Parker</v>
      </c>
      <c r="D767" t="s">
        <v>6344</v>
      </c>
      <c r="E767" t="str">
        <f>IFERROR(LEFT(Table1[[#This Row],[category]],FIND("|",Table1[[#This Row],[category]])-1),Table1[[#This Row],[category]])</f>
        <v>OfficeProducts</v>
      </c>
      <c r="F767" t="str">
        <f>IFERROR(MID(Table1[[#This Row],[category]],FIND("|",Table1[[#This Row],[category]])+1,50),"N/A")</f>
        <v>OfficePaperProducts|Paper|Stationery|Pens,Pencils&amp;</v>
      </c>
      <c r="G767" s="5">
        <v>480</v>
      </c>
      <c r="H767" s="5" t="str">
        <f t="shared" si="67"/>
        <v>Economy (201-500)</v>
      </c>
      <c r="I767" s="5">
        <v>600</v>
      </c>
      <c r="J767" s="5">
        <f>Table1[[#This Row],[actual_price]]-Table1[[#This Row],[discounted_price]]</f>
        <v>120</v>
      </c>
      <c r="K767" s="12">
        <f t="shared" si="68"/>
        <v>0.2</v>
      </c>
      <c r="L767" s="13">
        <v>0.2</v>
      </c>
      <c r="M767" s="1" t="str">
        <f t="shared" si="69"/>
        <v>Minimal (0-24%)</v>
      </c>
      <c r="N767">
        <v>4.3</v>
      </c>
      <c r="O767" t="str">
        <f>IF(Table1[[#This Row],[rating]]&gt;=4.5,"Excellent",IF(Table1[[#This Row],[rating]]&gt;=4,"Good",IF(Table1[[#This Row],[rating]]&gt;=3.5,"Average","Below Average")))</f>
        <v>Good</v>
      </c>
      <c r="P767" t="str">
        <f t="shared" si="70"/>
        <v>⭐⭐⭐⭐ Good</v>
      </c>
      <c r="Q767" s="2">
        <v>5719</v>
      </c>
      <c r="R767" s="4" t="str">
        <f>IF(Table1[[#This Row],[rating_count]]&gt;=10000,"High Volume",IF(Table1[[#This Row],[rating_count]]&gt;=1000,"Medium Volume","Low Volume"))</f>
        <v>Medium Volume</v>
      </c>
      <c r="S767" s="4" t="str">
        <f t="shared" si="71"/>
        <v>Yes</v>
      </c>
      <c r="T767" t="s">
        <v>6345</v>
      </c>
      <c r="U767" t="s">
        <v>6346</v>
      </c>
      <c r="V767" t="s">
        <v>6347</v>
      </c>
      <c r="W767" t="s">
        <v>6348</v>
      </c>
      <c r="X767" t="s">
        <v>6349</v>
      </c>
      <c r="Y767" t="s">
        <v>6350</v>
      </c>
      <c r="Z767" t="s">
        <v>6351</v>
      </c>
      <c r="AA767" t="s">
        <v>6352</v>
      </c>
    </row>
    <row r="768" spans="1:27" x14ac:dyDescent="0.3">
      <c r="A768" t="s">
        <v>4140</v>
      </c>
      <c r="B768" t="s">
        <v>4141</v>
      </c>
      <c r="C768" t="str">
        <f t="shared" si="66"/>
        <v>boAt</v>
      </c>
      <c r="D768" t="s">
        <v>2961</v>
      </c>
      <c r="E768" t="str">
        <f>IFERROR(LEFT(Table1[[#This Row],[category]],FIND("|",Table1[[#This Row],[category]])-1),Table1[[#This Row],[category]])</f>
        <v>Electronics</v>
      </c>
      <c r="F768" t="str">
        <f>IFERROR(MID(Table1[[#This Row],[category]],FIND("|",Table1[[#This Row],[category]])+1,50),"N/A")</f>
        <v>WearableTechnology|SmartWatches</v>
      </c>
      <c r="G768" s="5">
        <v>1799</v>
      </c>
      <c r="H768" s="5" t="str">
        <f t="shared" si="67"/>
        <v>Mid-Range (501-2000)</v>
      </c>
      <c r="I768" s="5">
        <v>6990</v>
      </c>
      <c r="J768" s="5">
        <f>Table1[[#This Row],[actual_price]]-Table1[[#This Row],[discounted_price]]</f>
        <v>5191</v>
      </c>
      <c r="K768" s="12">
        <f t="shared" si="68"/>
        <v>0.74263233190271816</v>
      </c>
      <c r="L768" s="13">
        <v>0.74</v>
      </c>
      <c r="M768" s="1" t="str">
        <f t="shared" si="69"/>
        <v>Very High (70-100%)</v>
      </c>
      <c r="N768">
        <v>4</v>
      </c>
      <c r="O768" t="str">
        <f>IF(Table1[[#This Row],[rating]]&gt;=4.5,"Excellent",IF(Table1[[#This Row],[rating]]&gt;=4,"Good",IF(Table1[[#This Row],[rating]]&gt;=3.5,"Average","Below Average")))</f>
        <v>Good</v>
      </c>
      <c r="P768" t="str">
        <f t="shared" si="70"/>
        <v>⭐⭐⭐⭐ Good</v>
      </c>
      <c r="Q768" s="2">
        <v>26880</v>
      </c>
      <c r="R768" s="4" t="str">
        <f>IF(Table1[[#This Row],[rating_count]]&gt;=10000,"High Volume",IF(Table1[[#This Row],[rating_count]]&gt;=1000,"Medium Volume","Low Volume"))</f>
        <v>High Volume</v>
      </c>
      <c r="S768" s="4" t="str">
        <f t="shared" si="71"/>
        <v>Yes</v>
      </c>
      <c r="T768" t="s">
        <v>4142</v>
      </c>
      <c r="U768" t="s">
        <v>4143</v>
      </c>
      <c r="V768" t="s">
        <v>4144</v>
      </c>
      <c r="W768" t="s">
        <v>4145</v>
      </c>
      <c r="X768" t="s">
        <v>4146</v>
      </c>
      <c r="Y768" t="s">
        <v>6353</v>
      </c>
      <c r="Z768" t="s">
        <v>6354</v>
      </c>
      <c r="AA768" t="s">
        <v>6355</v>
      </c>
    </row>
    <row r="769" spans="1:27" x14ac:dyDescent="0.3">
      <c r="A769" t="s">
        <v>6356</v>
      </c>
      <c r="B769" t="s">
        <v>6357</v>
      </c>
      <c r="C769" t="str">
        <f t="shared" si="66"/>
        <v>Tarkan</v>
      </c>
      <c r="D769" t="s">
        <v>4897</v>
      </c>
      <c r="E769" t="str">
        <f>IFERROR(LEFT(Table1[[#This Row],[category]],FIND("|",Table1[[#This Row],[category]])-1),Table1[[#This Row],[category]])</f>
        <v>Computers&amp;Accessories</v>
      </c>
      <c r="F769" t="str">
        <f>IFERROR(MID(Table1[[#This Row],[category]],FIND("|",Table1[[#This Row],[category]])+1,50),"N/A")</f>
        <v>Accessories&amp;Peripherals|LaptopAccessories|Lapdesks</v>
      </c>
      <c r="G769" s="5">
        <v>999</v>
      </c>
      <c r="H769" s="5" t="str">
        <f t="shared" si="67"/>
        <v>Mid-Range (501-2000)</v>
      </c>
      <c r="I769" s="5">
        <v>2499</v>
      </c>
      <c r="J769" s="5">
        <f>Table1[[#This Row],[actual_price]]-Table1[[#This Row],[discounted_price]]</f>
        <v>1500</v>
      </c>
      <c r="K769" s="12">
        <f t="shared" si="68"/>
        <v>0.60024009603841533</v>
      </c>
      <c r="L769" s="13">
        <v>0.6</v>
      </c>
      <c r="M769" s="1" t="str">
        <f t="shared" si="69"/>
        <v>High (50-69%)</v>
      </c>
      <c r="N769">
        <v>4.3</v>
      </c>
      <c r="O769" t="str">
        <f>IF(Table1[[#This Row],[rating]]&gt;=4.5,"Excellent",IF(Table1[[#This Row],[rating]]&gt;=4,"Good",IF(Table1[[#This Row],[rating]]&gt;=3.5,"Average","Below Average")))</f>
        <v>Good</v>
      </c>
      <c r="P769" t="str">
        <f t="shared" si="70"/>
        <v>⭐⭐⭐⭐ Good</v>
      </c>
      <c r="Q769" s="2">
        <v>1690</v>
      </c>
      <c r="R769" s="4" t="str">
        <f>IF(Table1[[#This Row],[rating_count]]&gt;=10000,"High Volume",IF(Table1[[#This Row],[rating_count]]&gt;=1000,"Medium Volume","Low Volume"))</f>
        <v>Medium Volume</v>
      </c>
      <c r="S769" s="4" t="str">
        <f t="shared" si="71"/>
        <v>Yes</v>
      </c>
      <c r="T769" t="s">
        <v>6358</v>
      </c>
      <c r="U769" t="s">
        <v>6359</v>
      </c>
      <c r="V769" t="s">
        <v>6360</v>
      </c>
      <c r="W769" t="s">
        <v>6361</v>
      </c>
      <c r="X769" t="s">
        <v>6362</v>
      </c>
      <c r="Y769" t="s">
        <v>6363</v>
      </c>
      <c r="Z769" t="s">
        <v>6364</v>
      </c>
      <c r="AA769" t="s">
        <v>6365</v>
      </c>
    </row>
    <row r="770" spans="1:27" x14ac:dyDescent="0.3">
      <c r="A770" t="s">
        <v>274</v>
      </c>
      <c r="B770" t="s">
        <v>275</v>
      </c>
      <c r="C770" t="str">
        <f t="shared" ref="C770:C833" si="72">IFERROR(LEFT(B770,FIND(" ",B770)-1),"Unknown")</f>
        <v>Ambrane</v>
      </c>
      <c r="D770" t="s">
        <v>18</v>
      </c>
      <c r="E770" t="str">
        <f>IFERROR(LEFT(Table1[[#This Row],[category]],FIND("|",Table1[[#This Row],[category]])-1),Table1[[#This Row],[category]])</f>
        <v>Computers&amp;Accessories</v>
      </c>
      <c r="F770" t="str">
        <f>IFERROR(MID(Table1[[#This Row],[category]],FIND("|",Table1[[#This Row],[category]])+1,50),"N/A")</f>
        <v>Accessories&amp;Peripherals|Cables&amp;Accessories|Cables|</v>
      </c>
      <c r="G770" s="5">
        <v>299</v>
      </c>
      <c r="H770" s="5" t="str">
        <f t="shared" ref="H770:H833" si="73">IF(G770&lt;=200,"Budget (≤200)",IF(G770&lt;=500,"Economy (201-500)",IF(G770&lt;=2000,"Mid-Range (501-2000)","Premium (&gt;2000)")))</f>
        <v>Economy (201-500)</v>
      </c>
      <c r="I770" s="5">
        <v>399</v>
      </c>
      <c r="J770" s="5">
        <f>Table1[[#This Row],[actual_price]]-Table1[[#This Row],[discounted_price]]</f>
        <v>100</v>
      </c>
      <c r="K770" s="12">
        <f t="shared" ref="K770:K833" si="74">(I770-G770)/I770</f>
        <v>0.25062656641604009</v>
      </c>
      <c r="L770" s="13">
        <v>0.25</v>
      </c>
      <c r="M770" s="1" t="str">
        <f t="shared" ref="M770:M833" si="75">IF(L770&gt;=0.7,"Very High (70-100%)",IF(L770&gt;=0.5,"High (50-69%)",IF(L770&gt;=0.25,"Moderate (25-49%)","Minimal (0-24%)")))</f>
        <v>Moderate (25-49%)</v>
      </c>
      <c r="N770">
        <v>4</v>
      </c>
      <c r="O770" t="str">
        <f>IF(Table1[[#This Row],[rating]]&gt;=4.5,"Excellent",IF(Table1[[#This Row],[rating]]&gt;=4,"Good",IF(Table1[[#This Row],[rating]]&gt;=3.5,"Average","Below Average")))</f>
        <v>Good</v>
      </c>
      <c r="P770" t="str">
        <f t="shared" ref="P770:P833" si="76">IF(N770&gt;4.4,"⭐⭐⭐⭐⭐ Excellent",IF(N770&gt;3.9,"⭐⭐⭐⭐ Good",IF(N770&gt;3.5,"⭐⭐⭐ Average","⭐⭐ Below Avg")))</f>
        <v>⭐⭐⭐⭐ Good</v>
      </c>
      <c r="Q770" s="2">
        <v>2766</v>
      </c>
      <c r="R770" s="4" t="str">
        <f>IF(Table1[[#This Row],[rating_count]]&gt;=10000,"High Volume",IF(Table1[[#This Row],[rating_count]]&gt;=1000,"Medium Volume","Low Volume"))</f>
        <v>Medium Volume</v>
      </c>
      <c r="S770" s="4" t="str">
        <f t="shared" ref="S770:S833" si="77">IF(Q770&gt;=500,"Yes","No")</f>
        <v>Yes</v>
      </c>
      <c r="T770" t="s">
        <v>276</v>
      </c>
      <c r="U770" t="s">
        <v>277</v>
      </c>
      <c r="V770" t="s">
        <v>278</v>
      </c>
      <c r="W770" t="s">
        <v>279</v>
      </c>
      <c r="X770" t="s">
        <v>280</v>
      </c>
      <c r="Y770" t="s">
        <v>281</v>
      </c>
      <c r="Z770" t="s">
        <v>6366</v>
      </c>
      <c r="AA770" t="s">
        <v>6367</v>
      </c>
    </row>
    <row r="771" spans="1:27" x14ac:dyDescent="0.3">
      <c r="A771" t="s">
        <v>6368</v>
      </c>
      <c r="B771" t="s">
        <v>6369</v>
      </c>
      <c r="C771" t="str">
        <f t="shared" si="72"/>
        <v>Quantum</v>
      </c>
      <c r="D771" t="s">
        <v>6370</v>
      </c>
      <c r="E771" t="str">
        <f>IFERROR(LEFT(Table1[[#This Row],[category]],FIND("|",Table1[[#This Row],[category]])-1),Table1[[#This Row],[category]])</f>
        <v>Computers&amp;Accessories</v>
      </c>
      <c r="F771" t="str">
        <f>IFERROR(MID(Table1[[#This Row],[category]],FIND("|",Table1[[#This Row],[category]])+1,50),"N/A")</f>
        <v>Accessories&amp;Peripherals|Cables&amp;Accessories|Cables|</v>
      </c>
      <c r="G771" s="5">
        <v>238</v>
      </c>
      <c r="H771" s="5" t="str">
        <f t="shared" si="73"/>
        <v>Economy (201-500)</v>
      </c>
      <c r="I771" s="5">
        <v>699</v>
      </c>
      <c r="J771" s="5">
        <f>Table1[[#This Row],[actual_price]]-Table1[[#This Row],[discounted_price]]</f>
        <v>461</v>
      </c>
      <c r="K771" s="12">
        <f t="shared" si="74"/>
        <v>0.65951359084406291</v>
      </c>
      <c r="L771" s="13">
        <v>0.66</v>
      </c>
      <c r="M771" s="1" t="str">
        <f t="shared" si="75"/>
        <v>High (50-69%)</v>
      </c>
      <c r="N771">
        <v>4.4000000000000004</v>
      </c>
      <c r="O771" t="str">
        <f>IF(Table1[[#This Row],[rating]]&gt;=4.5,"Excellent",IF(Table1[[#This Row],[rating]]&gt;=4,"Good",IF(Table1[[#This Row],[rating]]&gt;=3.5,"Average","Below Average")))</f>
        <v>Good</v>
      </c>
      <c r="P771" t="str">
        <f t="shared" si="76"/>
        <v>⭐⭐⭐⭐ Good</v>
      </c>
      <c r="Q771" s="2">
        <v>8372</v>
      </c>
      <c r="R771" s="4" t="str">
        <f>IF(Table1[[#This Row],[rating_count]]&gt;=10000,"High Volume",IF(Table1[[#This Row],[rating_count]]&gt;=1000,"Medium Volume","Low Volume"))</f>
        <v>Medium Volume</v>
      </c>
      <c r="S771" s="4" t="str">
        <f t="shared" si="77"/>
        <v>Yes</v>
      </c>
      <c r="T771" t="s">
        <v>6371</v>
      </c>
      <c r="U771" t="s">
        <v>6372</v>
      </c>
      <c r="V771" t="s">
        <v>6373</v>
      </c>
      <c r="W771" t="s">
        <v>6374</v>
      </c>
      <c r="X771" t="s">
        <v>6375</v>
      </c>
      <c r="Y771" t="s">
        <v>6376</v>
      </c>
      <c r="Z771" t="s">
        <v>6377</v>
      </c>
      <c r="AA771" t="s">
        <v>6378</v>
      </c>
    </row>
    <row r="772" spans="1:27" x14ac:dyDescent="0.3">
      <c r="A772" t="s">
        <v>6379</v>
      </c>
      <c r="B772" t="s">
        <v>6380</v>
      </c>
      <c r="C772" t="str">
        <f t="shared" si="72"/>
        <v>HP</v>
      </c>
      <c r="D772" t="s">
        <v>5123</v>
      </c>
      <c r="E772" t="str">
        <f>IFERROR(LEFT(Table1[[#This Row],[category]],FIND("|",Table1[[#This Row],[category]])-1),Table1[[#This Row],[category]])</f>
        <v>Computers&amp;Accessories</v>
      </c>
      <c r="F772" t="str">
        <f>IFERROR(MID(Table1[[#This Row],[category]],FIND("|",Table1[[#This Row],[category]])+1,50),"N/A")</f>
        <v>Accessories&amp;Peripherals|Keyboards,Mice&amp;InputDevice</v>
      </c>
      <c r="G772" s="5">
        <v>1349</v>
      </c>
      <c r="H772" s="5" t="str">
        <f t="shared" si="73"/>
        <v>Mid-Range (501-2000)</v>
      </c>
      <c r="I772" s="5">
        <v>2198</v>
      </c>
      <c r="J772" s="5">
        <f>Table1[[#This Row],[actual_price]]-Table1[[#This Row],[discounted_price]]</f>
        <v>849</v>
      </c>
      <c r="K772" s="12">
        <f t="shared" si="74"/>
        <v>0.38626023657870789</v>
      </c>
      <c r="L772" s="13">
        <v>0.39</v>
      </c>
      <c r="M772" s="1" t="str">
        <f t="shared" si="75"/>
        <v>Moderate (25-49%)</v>
      </c>
      <c r="N772">
        <v>4</v>
      </c>
      <c r="O772" t="str">
        <f>IF(Table1[[#This Row],[rating]]&gt;=4.5,"Excellent",IF(Table1[[#This Row],[rating]]&gt;=4,"Good",IF(Table1[[#This Row],[rating]]&gt;=3.5,"Average","Below Average")))</f>
        <v>Good</v>
      </c>
      <c r="P772" t="str">
        <f t="shared" si="76"/>
        <v>⭐⭐⭐⭐ Good</v>
      </c>
      <c r="Q772" s="2">
        <v>7113</v>
      </c>
      <c r="R772" s="4" t="str">
        <f>IF(Table1[[#This Row],[rating_count]]&gt;=10000,"High Volume",IF(Table1[[#This Row],[rating_count]]&gt;=1000,"Medium Volume","Low Volume"))</f>
        <v>Medium Volume</v>
      </c>
      <c r="S772" s="4" t="str">
        <f t="shared" si="77"/>
        <v>Yes</v>
      </c>
      <c r="T772" t="s">
        <v>6381</v>
      </c>
      <c r="U772" t="s">
        <v>6382</v>
      </c>
      <c r="V772" t="s">
        <v>6383</v>
      </c>
      <c r="W772" t="s">
        <v>6384</v>
      </c>
      <c r="X772" t="s">
        <v>6385</v>
      </c>
      <c r="Y772" t="s">
        <v>6386</v>
      </c>
      <c r="Z772" t="s">
        <v>6387</v>
      </c>
      <c r="AA772" t="s">
        <v>6388</v>
      </c>
    </row>
    <row r="773" spans="1:27" x14ac:dyDescent="0.3">
      <c r="A773" t="s">
        <v>294</v>
      </c>
      <c r="B773" t="s">
        <v>295</v>
      </c>
      <c r="C773" t="str">
        <f t="shared" si="72"/>
        <v>boAt</v>
      </c>
      <c r="D773" t="s">
        <v>18</v>
      </c>
      <c r="E773" t="str">
        <f>IFERROR(LEFT(Table1[[#This Row],[category]],FIND("|",Table1[[#This Row],[category]])-1),Table1[[#This Row],[category]])</f>
        <v>Computers&amp;Accessories</v>
      </c>
      <c r="F773" t="str">
        <f>IFERROR(MID(Table1[[#This Row],[category]],FIND("|",Table1[[#This Row],[category]])+1,50),"N/A")</f>
        <v>Accessories&amp;Peripherals|Cables&amp;Accessories|Cables|</v>
      </c>
      <c r="G773" s="5">
        <v>299</v>
      </c>
      <c r="H773" s="5" t="str">
        <f t="shared" si="73"/>
        <v>Economy (201-500)</v>
      </c>
      <c r="I773" s="5">
        <v>999</v>
      </c>
      <c r="J773" s="5">
        <f>Table1[[#This Row],[actual_price]]-Table1[[#This Row],[discounted_price]]</f>
        <v>700</v>
      </c>
      <c r="K773" s="12">
        <f t="shared" si="74"/>
        <v>0.70070070070070067</v>
      </c>
      <c r="L773" s="13">
        <v>0.7</v>
      </c>
      <c r="M773" s="1" t="str">
        <f t="shared" si="75"/>
        <v>Very High (70-100%)</v>
      </c>
      <c r="N773">
        <v>4.3</v>
      </c>
      <c r="O773" t="str">
        <f>IF(Table1[[#This Row],[rating]]&gt;=4.5,"Excellent",IF(Table1[[#This Row],[rating]]&gt;=4,"Good",IF(Table1[[#This Row],[rating]]&gt;=3.5,"Average","Below Average")))</f>
        <v>Good</v>
      </c>
      <c r="P773" t="str">
        <f t="shared" si="76"/>
        <v>⭐⭐⭐⭐ Good</v>
      </c>
      <c r="Q773" s="2">
        <v>20850</v>
      </c>
      <c r="R773" s="4" t="str">
        <f>IF(Table1[[#This Row],[rating_count]]&gt;=10000,"High Volume",IF(Table1[[#This Row],[rating_count]]&gt;=1000,"Medium Volume","Low Volume"))</f>
        <v>High Volume</v>
      </c>
      <c r="S773" s="4" t="str">
        <f t="shared" si="77"/>
        <v>Yes</v>
      </c>
      <c r="T773" t="s">
        <v>296</v>
      </c>
      <c r="U773" t="s">
        <v>297</v>
      </c>
      <c r="V773" t="s">
        <v>298</v>
      </c>
      <c r="W773" t="s">
        <v>299</v>
      </c>
      <c r="X773" t="s">
        <v>300</v>
      </c>
      <c r="Y773" t="s">
        <v>301</v>
      </c>
      <c r="Z773" t="s">
        <v>302</v>
      </c>
      <c r="AA773" t="s">
        <v>6389</v>
      </c>
    </row>
    <row r="774" spans="1:27" x14ac:dyDescent="0.3">
      <c r="A774" t="s">
        <v>6390</v>
      </c>
      <c r="B774" t="s">
        <v>6391</v>
      </c>
      <c r="C774" t="str">
        <f t="shared" si="72"/>
        <v>HUMBLE</v>
      </c>
      <c r="D774" t="s">
        <v>6168</v>
      </c>
      <c r="E774" t="str">
        <f>IFERROR(LEFT(Table1[[#This Row],[category]],FIND("|",Table1[[#This Row],[category]])-1),Table1[[#This Row],[category]])</f>
        <v>Computers&amp;Accessories</v>
      </c>
      <c r="F774" t="str">
        <f>IFERROR(MID(Table1[[#This Row],[category]],FIND("|",Table1[[#This Row],[category]])+1,50),"N/A")</f>
        <v>Accessories&amp;Peripherals|Audio&amp;VideoAccessories|PCM</v>
      </c>
      <c r="G774" s="5">
        <v>199</v>
      </c>
      <c r="H774" s="5" t="str">
        <f t="shared" si="73"/>
        <v>Budget (≤200)</v>
      </c>
      <c r="I774" s="5">
        <v>499</v>
      </c>
      <c r="J774" s="5">
        <f>Table1[[#This Row],[actual_price]]-Table1[[#This Row],[discounted_price]]</f>
        <v>300</v>
      </c>
      <c r="K774" s="12">
        <f t="shared" si="74"/>
        <v>0.60120240480961928</v>
      </c>
      <c r="L774" s="13">
        <v>0.6</v>
      </c>
      <c r="M774" s="1" t="str">
        <f t="shared" si="75"/>
        <v>High (50-69%)</v>
      </c>
      <c r="N774">
        <v>3.3</v>
      </c>
      <c r="O774" t="str">
        <f>IF(Table1[[#This Row],[rating]]&gt;=4.5,"Excellent",IF(Table1[[#This Row],[rating]]&gt;=4,"Good",IF(Table1[[#This Row],[rating]]&gt;=3.5,"Average","Below Average")))</f>
        <v>Below Average</v>
      </c>
      <c r="P774" t="str">
        <f t="shared" si="76"/>
        <v>⭐⭐ Below Avg</v>
      </c>
      <c r="Q774" s="2">
        <v>2804</v>
      </c>
      <c r="R774" s="4" t="str">
        <f>IF(Table1[[#This Row],[rating_count]]&gt;=10000,"High Volume",IF(Table1[[#This Row],[rating_count]]&gt;=1000,"Medium Volume","Low Volume"))</f>
        <v>Medium Volume</v>
      </c>
      <c r="S774" s="4" t="str">
        <f t="shared" si="77"/>
        <v>Yes</v>
      </c>
      <c r="T774" t="s">
        <v>6392</v>
      </c>
      <c r="U774" t="s">
        <v>6393</v>
      </c>
      <c r="V774" t="s">
        <v>6394</v>
      </c>
      <c r="W774" t="s">
        <v>6395</v>
      </c>
      <c r="X774" t="s">
        <v>6396</v>
      </c>
      <c r="Y774" t="s">
        <v>6397</v>
      </c>
      <c r="Z774" t="s">
        <v>6398</v>
      </c>
      <c r="AA774" t="s">
        <v>6399</v>
      </c>
    </row>
    <row r="775" spans="1:27" x14ac:dyDescent="0.3">
      <c r="A775" t="s">
        <v>6400</v>
      </c>
      <c r="B775" t="s">
        <v>6401</v>
      </c>
      <c r="C775" t="str">
        <f t="shared" si="72"/>
        <v>Boult</v>
      </c>
      <c r="D775" t="s">
        <v>3079</v>
      </c>
      <c r="E775" t="str">
        <f>IFERROR(LEFT(Table1[[#This Row],[category]],FIND("|",Table1[[#This Row],[category]])-1),Table1[[#This Row],[category]])</f>
        <v>Electronics</v>
      </c>
      <c r="F775" t="str">
        <f>IFERROR(MID(Table1[[#This Row],[category]],FIND("|",Table1[[#This Row],[category]])+1,50),"N/A")</f>
        <v>Headphones,Earbuds&amp;Accessories|Headphones|In-Ear</v>
      </c>
      <c r="G775" s="5">
        <v>1999</v>
      </c>
      <c r="H775" s="5" t="str">
        <f t="shared" si="73"/>
        <v>Mid-Range (501-2000)</v>
      </c>
      <c r="I775" s="5">
        <v>9999</v>
      </c>
      <c r="J775" s="5">
        <f>Table1[[#This Row],[actual_price]]-Table1[[#This Row],[discounted_price]]</f>
        <v>8000</v>
      </c>
      <c r="K775" s="12">
        <f t="shared" si="74"/>
        <v>0.80008000800080004</v>
      </c>
      <c r="L775" s="13">
        <v>0.8</v>
      </c>
      <c r="M775" s="1" t="str">
        <f t="shared" si="75"/>
        <v>Very High (70-100%)</v>
      </c>
      <c r="N775">
        <v>3.7</v>
      </c>
      <c r="O775" t="str">
        <f>IF(Table1[[#This Row],[rating]]&gt;=4.5,"Excellent",IF(Table1[[#This Row],[rating]]&gt;=4,"Good",IF(Table1[[#This Row],[rating]]&gt;=3.5,"Average","Below Average")))</f>
        <v>Average</v>
      </c>
      <c r="P775" t="str">
        <f t="shared" si="76"/>
        <v>⭐⭐⭐ Average</v>
      </c>
      <c r="Q775" s="2">
        <v>1986</v>
      </c>
      <c r="R775" s="4" t="str">
        <f>IF(Table1[[#This Row],[rating_count]]&gt;=10000,"High Volume",IF(Table1[[#This Row],[rating_count]]&gt;=1000,"Medium Volume","Low Volume"))</f>
        <v>Medium Volume</v>
      </c>
      <c r="S775" s="4" t="str">
        <f t="shared" si="77"/>
        <v>Yes</v>
      </c>
      <c r="T775" t="s">
        <v>5319</v>
      </c>
      <c r="U775" t="s">
        <v>6402</v>
      </c>
      <c r="V775" t="s">
        <v>6403</v>
      </c>
      <c r="W775" t="s">
        <v>6404</v>
      </c>
      <c r="X775" t="s">
        <v>6405</v>
      </c>
      <c r="Y775" t="s">
        <v>6406</v>
      </c>
      <c r="Z775" t="s">
        <v>6407</v>
      </c>
      <c r="AA775" t="s">
        <v>6408</v>
      </c>
    </row>
    <row r="776" spans="1:27" x14ac:dyDescent="0.3">
      <c r="A776" t="s">
        <v>6409</v>
      </c>
      <c r="B776" t="s">
        <v>6410</v>
      </c>
      <c r="C776" t="str">
        <f t="shared" si="72"/>
        <v>STRIFF</v>
      </c>
      <c r="D776" t="s">
        <v>3509</v>
      </c>
      <c r="E776" t="str">
        <f>IFERROR(LEFT(Table1[[#This Row],[category]],FIND("|",Table1[[#This Row],[category]])-1),Table1[[#This Row],[category]])</f>
        <v>Electronics</v>
      </c>
      <c r="F776" t="str">
        <f>IFERROR(MID(Table1[[#This Row],[category]],FIND("|",Table1[[#This Row],[category]])+1,50),"N/A")</f>
        <v>Mobiles&amp;Accessories|MobileAccessories|Stands</v>
      </c>
      <c r="G776" s="5">
        <v>99</v>
      </c>
      <c r="H776" s="5" t="str">
        <f t="shared" si="73"/>
        <v>Budget (≤200)</v>
      </c>
      <c r="I776" s="5">
        <v>499</v>
      </c>
      <c r="J776" s="5">
        <f>Table1[[#This Row],[actual_price]]-Table1[[#This Row],[discounted_price]]</f>
        <v>400</v>
      </c>
      <c r="K776" s="12">
        <f t="shared" si="74"/>
        <v>0.80160320641282568</v>
      </c>
      <c r="L776" s="13">
        <v>0.8</v>
      </c>
      <c r="M776" s="1" t="str">
        <f t="shared" si="75"/>
        <v>Very High (70-100%)</v>
      </c>
      <c r="N776">
        <v>4.0999999999999996</v>
      </c>
      <c r="O776" t="str">
        <f>IF(Table1[[#This Row],[rating]]&gt;=4.5,"Excellent",IF(Table1[[#This Row],[rating]]&gt;=4,"Good",IF(Table1[[#This Row],[rating]]&gt;=3.5,"Average","Below Average")))</f>
        <v>Good</v>
      </c>
      <c r="P776" t="str">
        <f t="shared" si="76"/>
        <v>⭐⭐⭐⭐ Good</v>
      </c>
      <c r="Q776" s="2">
        <v>2451</v>
      </c>
      <c r="R776" s="4" t="str">
        <f>IF(Table1[[#This Row],[rating_count]]&gt;=10000,"High Volume",IF(Table1[[#This Row],[rating_count]]&gt;=1000,"Medium Volume","Low Volume"))</f>
        <v>Medium Volume</v>
      </c>
      <c r="S776" s="4" t="str">
        <f t="shared" si="77"/>
        <v>Yes</v>
      </c>
      <c r="T776" t="s">
        <v>3510</v>
      </c>
      <c r="U776" t="s">
        <v>6411</v>
      </c>
      <c r="V776" t="s">
        <v>6412</v>
      </c>
      <c r="W776" t="s">
        <v>6413</v>
      </c>
      <c r="X776" t="s">
        <v>6414</v>
      </c>
      <c r="Y776" t="s">
        <v>6415</v>
      </c>
      <c r="Z776" t="s">
        <v>6416</v>
      </c>
      <c r="AA776" t="s">
        <v>6417</v>
      </c>
    </row>
    <row r="777" spans="1:27" x14ac:dyDescent="0.3">
      <c r="A777" t="s">
        <v>6418</v>
      </c>
      <c r="B777" t="s">
        <v>6419</v>
      </c>
      <c r="C777" t="str">
        <f t="shared" si="72"/>
        <v>Amazon</v>
      </c>
      <c r="D777" t="s">
        <v>4865</v>
      </c>
      <c r="E777" t="str">
        <f>IFERROR(LEFT(Table1[[#This Row],[category]],FIND("|",Table1[[#This Row],[category]])-1),Table1[[#This Row],[category]])</f>
        <v>Computers&amp;Accessories</v>
      </c>
      <c r="F777" t="str">
        <f>IFERROR(MID(Table1[[#This Row],[category]],FIND("|",Table1[[#This Row],[category]])+1,50),"N/A")</f>
        <v>Accessories&amp;Peripherals|Keyboards,Mice&amp;InputDevice</v>
      </c>
      <c r="G777" s="5">
        <v>499</v>
      </c>
      <c r="H777" s="5" t="str">
        <f t="shared" si="73"/>
        <v>Economy (201-500)</v>
      </c>
      <c r="I777" s="5">
        <v>1000</v>
      </c>
      <c r="J777" s="5">
        <f>Table1[[#This Row],[actual_price]]-Table1[[#This Row],[discounted_price]]</f>
        <v>501</v>
      </c>
      <c r="K777" s="12">
        <f t="shared" si="74"/>
        <v>0.501</v>
      </c>
      <c r="L777" s="13">
        <v>0.5</v>
      </c>
      <c r="M777" s="1" t="str">
        <f t="shared" si="75"/>
        <v>High (50-69%)</v>
      </c>
      <c r="N777">
        <v>5</v>
      </c>
      <c r="O777" t="str">
        <f>IF(Table1[[#This Row],[rating]]&gt;=4.5,"Excellent",IF(Table1[[#This Row],[rating]]&gt;=4,"Good",IF(Table1[[#This Row],[rating]]&gt;=3.5,"Average","Below Average")))</f>
        <v>Excellent</v>
      </c>
      <c r="P777" t="str">
        <f t="shared" si="76"/>
        <v>⭐⭐⭐⭐⭐ Excellent</v>
      </c>
      <c r="Q777">
        <v>23</v>
      </c>
      <c r="R777" s="4" t="str">
        <f>IF(Table1[[#This Row],[rating_count]]&gt;=10000,"High Volume",IF(Table1[[#This Row],[rating_count]]&gt;=1000,"Medium Volume","Low Volume"))</f>
        <v>Low Volume</v>
      </c>
      <c r="S777" s="4" t="str">
        <f t="shared" si="77"/>
        <v>No</v>
      </c>
      <c r="T777" t="s">
        <v>6420</v>
      </c>
      <c r="U777" t="s">
        <v>6421</v>
      </c>
      <c r="V777" t="s">
        <v>6422</v>
      </c>
      <c r="W777" t="s">
        <v>6423</v>
      </c>
      <c r="X777" t="s">
        <v>6424</v>
      </c>
      <c r="Y777" t="s">
        <v>6425</v>
      </c>
      <c r="Z777" t="s">
        <v>6426</v>
      </c>
      <c r="AA777" t="s">
        <v>6427</v>
      </c>
    </row>
    <row r="778" spans="1:27" x14ac:dyDescent="0.3">
      <c r="A778" t="s">
        <v>6428</v>
      </c>
      <c r="B778" t="s">
        <v>6429</v>
      </c>
      <c r="C778" t="str">
        <f t="shared" si="72"/>
        <v>Crucial</v>
      </c>
      <c r="D778" t="s">
        <v>6430</v>
      </c>
      <c r="E778" t="str">
        <f>IFERROR(LEFT(Table1[[#This Row],[category]],FIND("|",Table1[[#This Row],[category]])-1),Table1[[#This Row],[category]])</f>
        <v>Computers&amp;Accessories</v>
      </c>
      <c r="F778" t="str">
        <f>IFERROR(MID(Table1[[#This Row],[category]],FIND("|",Table1[[#This Row],[category]])+1,50),"N/A")</f>
        <v>Components|Memory</v>
      </c>
      <c r="G778" s="5">
        <v>1792</v>
      </c>
      <c r="H778" s="5" t="str">
        <f t="shared" si="73"/>
        <v>Mid-Range (501-2000)</v>
      </c>
      <c r="I778" s="5">
        <v>3500</v>
      </c>
      <c r="J778" s="5">
        <f>Table1[[#This Row],[actual_price]]-Table1[[#This Row],[discounted_price]]</f>
        <v>1708</v>
      </c>
      <c r="K778" s="12">
        <f t="shared" si="74"/>
        <v>0.48799999999999999</v>
      </c>
      <c r="L778" s="13">
        <v>0.49</v>
      </c>
      <c r="M778" s="1" t="str">
        <f t="shared" si="75"/>
        <v>Moderate (25-49%)</v>
      </c>
      <c r="N778">
        <v>4.5</v>
      </c>
      <c r="O778" t="str">
        <f>IF(Table1[[#This Row],[rating]]&gt;=4.5,"Excellent",IF(Table1[[#This Row],[rating]]&gt;=4,"Good",IF(Table1[[#This Row],[rating]]&gt;=3.5,"Average","Below Average")))</f>
        <v>Excellent</v>
      </c>
      <c r="P778" t="str">
        <f t="shared" si="76"/>
        <v>⭐⭐⭐⭐⭐ Excellent</v>
      </c>
      <c r="Q778" s="2">
        <v>26194</v>
      </c>
      <c r="R778" s="4" t="str">
        <f>IF(Table1[[#This Row],[rating_count]]&gt;=10000,"High Volume",IF(Table1[[#This Row],[rating_count]]&gt;=1000,"Medium Volume","Low Volume"))</f>
        <v>High Volume</v>
      </c>
      <c r="S778" s="4" t="str">
        <f t="shared" si="77"/>
        <v>Yes</v>
      </c>
      <c r="T778" t="s">
        <v>6431</v>
      </c>
      <c r="U778" t="s">
        <v>6432</v>
      </c>
      <c r="V778" t="s">
        <v>6433</v>
      </c>
      <c r="W778" t="s">
        <v>6434</v>
      </c>
      <c r="X778" t="s">
        <v>6435</v>
      </c>
      <c r="Y778" t="s">
        <v>6436</v>
      </c>
      <c r="Z778" t="s">
        <v>6437</v>
      </c>
      <c r="AA778" t="s">
        <v>6438</v>
      </c>
    </row>
    <row r="779" spans="1:27" x14ac:dyDescent="0.3">
      <c r="A779" t="s">
        <v>6439</v>
      </c>
      <c r="B779" t="s">
        <v>6440</v>
      </c>
      <c r="C779" t="str">
        <f t="shared" si="72"/>
        <v>APC</v>
      </c>
      <c r="D779" t="s">
        <v>6441</v>
      </c>
      <c r="E779" t="str">
        <f>IFERROR(LEFT(Table1[[#This Row],[category]],FIND("|",Table1[[#This Row],[category]])-1),Table1[[#This Row],[category]])</f>
        <v>Computers&amp;Accessories</v>
      </c>
      <c r="F779" t="str">
        <f>IFERROR(MID(Table1[[#This Row],[category]],FIND("|",Table1[[#This Row],[category]])+1,50),"N/A")</f>
        <v>Accessories&amp;Peripherals|UninterruptedPowerSupplies</v>
      </c>
      <c r="G779" s="5">
        <v>3299</v>
      </c>
      <c r="H779" s="5" t="str">
        <f t="shared" si="73"/>
        <v>Premium (&gt;2000)</v>
      </c>
      <c r="I779" s="5">
        <v>4100</v>
      </c>
      <c r="J779" s="5">
        <f>Table1[[#This Row],[actual_price]]-Table1[[#This Row],[discounted_price]]</f>
        <v>801</v>
      </c>
      <c r="K779" s="12">
        <f t="shared" si="74"/>
        <v>0.19536585365853659</v>
      </c>
      <c r="L779" s="13">
        <v>0.2</v>
      </c>
      <c r="M779" s="1" t="str">
        <f t="shared" si="75"/>
        <v>Minimal (0-24%)</v>
      </c>
      <c r="N779">
        <v>3.9</v>
      </c>
      <c r="O779" t="str">
        <f>IF(Table1[[#This Row],[rating]]&gt;=4.5,"Excellent",IF(Table1[[#This Row],[rating]]&gt;=4,"Good",IF(Table1[[#This Row],[rating]]&gt;=3.5,"Average","Below Average")))</f>
        <v>Average</v>
      </c>
      <c r="P779" t="str">
        <f t="shared" si="76"/>
        <v>⭐⭐⭐ Average</v>
      </c>
      <c r="Q779" s="2">
        <v>15783</v>
      </c>
      <c r="R779" s="4" t="str">
        <f>IF(Table1[[#This Row],[rating_count]]&gt;=10000,"High Volume",IF(Table1[[#This Row],[rating_count]]&gt;=1000,"Medium Volume","Low Volume"))</f>
        <v>High Volume</v>
      </c>
      <c r="S779" s="4" t="str">
        <f t="shared" si="77"/>
        <v>Yes</v>
      </c>
      <c r="T779" t="s">
        <v>6442</v>
      </c>
      <c r="U779" t="s">
        <v>6443</v>
      </c>
      <c r="V779" t="s">
        <v>6444</v>
      </c>
      <c r="W779" t="s">
        <v>6445</v>
      </c>
      <c r="X779" t="s">
        <v>6446</v>
      </c>
      <c r="Y779" t="s">
        <v>6447</v>
      </c>
      <c r="Z779" t="s">
        <v>6448</v>
      </c>
      <c r="AA779" t="s">
        <v>6449</v>
      </c>
    </row>
    <row r="780" spans="1:27" x14ac:dyDescent="0.3">
      <c r="A780" t="s">
        <v>6450</v>
      </c>
      <c r="B780" t="s">
        <v>6451</v>
      </c>
      <c r="C780" t="str">
        <f t="shared" si="72"/>
        <v>Luxor</v>
      </c>
      <c r="D780" t="s">
        <v>6303</v>
      </c>
      <c r="E780" t="str">
        <f>IFERROR(LEFT(Table1[[#This Row],[category]],FIND("|",Table1[[#This Row],[category]])-1),Table1[[#This Row],[category]])</f>
        <v>OfficeProducts</v>
      </c>
      <c r="F780" t="str">
        <f>IFERROR(MID(Table1[[#This Row],[category]],FIND("|",Table1[[#This Row],[category]])+1,50),"N/A")</f>
        <v>OfficePaperProducts|Paper|Stationery|Notebooks,Wri</v>
      </c>
      <c r="G780" s="5">
        <v>125</v>
      </c>
      <c r="H780" s="5" t="str">
        <f t="shared" si="73"/>
        <v>Budget (≤200)</v>
      </c>
      <c r="I780" s="5">
        <v>180</v>
      </c>
      <c r="J780" s="5">
        <f>Table1[[#This Row],[actual_price]]-Table1[[#This Row],[discounted_price]]</f>
        <v>55</v>
      </c>
      <c r="K780" s="12">
        <f t="shared" si="74"/>
        <v>0.30555555555555558</v>
      </c>
      <c r="L780" s="13">
        <v>0.31</v>
      </c>
      <c r="M780" s="1" t="str">
        <f t="shared" si="75"/>
        <v>Moderate (25-49%)</v>
      </c>
      <c r="N780">
        <v>4.4000000000000004</v>
      </c>
      <c r="O780" t="str">
        <f>IF(Table1[[#This Row],[rating]]&gt;=4.5,"Excellent",IF(Table1[[#This Row],[rating]]&gt;=4,"Good",IF(Table1[[#This Row],[rating]]&gt;=3.5,"Average","Below Average")))</f>
        <v>Good</v>
      </c>
      <c r="P780" t="str">
        <f t="shared" si="76"/>
        <v>⭐⭐⭐⭐ Good</v>
      </c>
      <c r="Q780" s="2">
        <v>8053</v>
      </c>
      <c r="R780" s="4" t="str">
        <f>IF(Table1[[#This Row],[rating_count]]&gt;=10000,"High Volume",IF(Table1[[#This Row],[rating_count]]&gt;=1000,"Medium Volume","Low Volume"))</f>
        <v>Medium Volume</v>
      </c>
      <c r="S780" s="4" t="str">
        <f t="shared" si="77"/>
        <v>Yes</v>
      </c>
      <c r="T780" t="s">
        <v>6452</v>
      </c>
      <c r="U780" t="s">
        <v>6453</v>
      </c>
      <c r="V780" t="s">
        <v>6454</v>
      </c>
      <c r="W780" t="s">
        <v>6455</v>
      </c>
      <c r="X780" t="s">
        <v>6456</v>
      </c>
      <c r="Y780" t="s">
        <v>6457</v>
      </c>
      <c r="Z780" t="s">
        <v>6458</v>
      </c>
      <c r="AA780" t="s">
        <v>6459</v>
      </c>
    </row>
    <row r="781" spans="1:27" x14ac:dyDescent="0.3">
      <c r="A781" t="s">
        <v>6460</v>
      </c>
      <c r="B781" t="s">
        <v>6461</v>
      </c>
      <c r="C781" t="str">
        <f t="shared" si="72"/>
        <v>Zebronics</v>
      </c>
      <c r="D781" t="s">
        <v>4865</v>
      </c>
      <c r="E781" t="str">
        <f>IFERROR(LEFT(Table1[[#This Row],[category]],FIND("|",Table1[[#This Row],[category]])-1),Table1[[#This Row],[category]])</f>
        <v>Computers&amp;Accessories</v>
      </c>
      <c r="F781" t="str">
        <f>IFERROR(MID(Table1[[#This Row],[category]],FIND("|",Table1[[#This Row],[category]])+1,50),"N/A")</f>
        <v>Accessories&amp;Peripherals|Keyboards,Mice&amp;InputDevice</v>
      </c>
      <c r="G781" s="5">
        <v>399</v>
      </c>
      <c r="H781" s="5" t="str">
        <f t="shared" si="73"/>
        <v>Economy (201-500)</v>
      </c>
      <c r="I781" s="5">
        <v>1190</v>
      </c>
      <c r="J781" s="5">
        <f>Table1[[#This Row],[actual_price]]-Table1[[#This Row],[discounted_price]]</f>
        <v>791</v>
      </c>
      <c r="K781" s="12">
        <f t="shared" si="74"/>
        <v>0.66470588235294115</v>
      </c>
      <c r="L781" s="13">
        <v>0.66</v>
      </c>
      <c r="M781" s="1" t="str">
        <f t="shared" si="75"/>
        <v>High (50-69%)</v>
      </c>
      <c r="N781">
        <v>4.0999999999999996</v>
      </c>
      <c r="O781" t="str">
        <f>IF(Table1[[#This Row],[rating]]&gt;=4.5,"Excellent",IF(Table1[[#This Row],[rating]]&gt;=4,"Good",IF(Table1[[#This Row],[rating]]&gt;=3.5,"Average","Below Average")))</f>
        <v>Good</v>
      </c>
      <c r="P781" t="str">
        <f t="shared" si="76"/>
        <v>⭐⭐⭐⭐ Good</v>
      </c>
      <c r="Q781" s="2">
        <v>2809</v>
      </c>
      <c r="R781" s="4" t="str">
        <f>IF(Table1[[#This Row],[rating_count]]&gt;=10000,"High Volume",IF(Table1[[#This Row],[rating_count]]&gt;=1000,"Medium Volume","Low Volume"))</f>
        <v>Medium Volume</v>
      </c>
      <c r="S781" s="4" t="str">
        <f t="shared" si="77"/>
        <v>Yes</v>
      </c>
      <c r="T781" t="s">
        <v>6462</v>
      </c>
      <c r="U781" t="s">
        <v>6463</v>
      </c>
      <c r="V781" t="s">
        <v>6464</v>
      </c>
      <c r="W781" t="s">
        <v>6465</v>
      </c>
      <c r="X781" t="s">
        <v>6466</v>
      </c>
      <c r="Y781" t="s">
        <v>6467</v>
      </c>
      <c r="Z781" t="s">
        <v>6468</v>
      </c>
      <c r="AA781" t="s">
        <v>6469</v>
      </c>
    </row>
    <row r="782" spans="1:27" x14ac:dyDescent="0.3">
      <c r="A782" t="s">
        <v>6470</v>
      </c>
      <c r="B782" t="s">
        <v>6471</v>
      </c>
      <c r="C782" t="str">
        <f t="shared" si="72"/>
        <v>Boult</v>
      </c>
      <c r="D782" t="s">
        <v>3079</v>
      </c>
      <c r="E782" t="str">
        <f>IFERROR(LEFT(Table1[[#This Row],[category]],FIND("|",Table1[[#This Row],[category]])-1),Table1[[#This Row],[category]])</f>
        <v>Electronics</v>
      </c>
      <c r="F782" t="str">
        <f>IFERROR(MID(Table1[[#This Row],[category]],FIND("|",Table1[[#This Row],[category]])+1,50),"N/A")</f>
        <v>Headphones,Earbuds&amp;Accessories|Headphones|In-Ear</v>
      </c>
      <c r="G782" s="5">
        <v>1199</v>
      </c>
      <c r="H782" s="5" t="str">
        <f t="shared" si="73"/>
        <v>Mid-Range (501-2000)</v>
      </c>
      <c r="I782" s="5">
        <v>7999</v>
      </c>
      <c r="J782" s="5">
        <f>Table1[[#This Row],[actual_price]]-Table1[[#This Row],[discounted_price]]</f>
        <v>6800</v>
      </c>
      <c r="K782" s="12">
        <f t="shared" si="74"/>
        <v>0.85010626328291039</v>
      </c>
      <c r="L782" s="13">
        <v>0.85</v>
      </c>
      <c r="M782" s="1" t="str">
        <f t="shared" si="75"/>
        <v>Very High (70-100%)</v>
      </c>
      <c r="N782">
        <v>3.6</v>
      </c>
      <c r="O782" t="str">
        <f>IF(Table1[[#This Row],[rating]]&gt;=4.5,"Excellent",IF(Table1[[#This Row],[rating]]&gt;=4,"Good",IF(Table1[[#This Row],[rating]]&gt;=3.5,"Average","Below Average")))</f>
        <v>Average</v>
      </c>
      <c r="P782" t="str">
        <f t="shared" si="76"/>
        <v>⭐⭐⭐ Average</v>
      </c>
      <c r="Q782" s="2">
        <v>25910</v>
      </c>
      <c r="R782" s="4" t="str">
        <f>IF(Table1[[#This Row],[rating_count]]&gt;=10000,"High Volume",IF(Table1[[#This Row],[rating_count]]&gt;=1000,"Medium Volume","Low Volume"))</f>
        <v>High Volume</v>
      </c>
      <c r="S782" s="4" t="str">
        <f t="shared" si="77"/>
        <v>Yes</v>
      </c>
      <c r="T782" t="s">
        <v>6472</v>
      </c>
      <c r="U782" t="s">
        <v>6473</v>
      </c>
      <c r="V782" t="s">
        <v>6474</v>
      </c>
      <c r="W782" t="s">
        <v>6475</v>
      </c>
      <c r="X782" t="s">
        <v>6476</v>
      </c>
      <c r="Y782" t="s">
        <v>6477</v>
      </c>
      <c r="Z782" t="s">
        <v>6478</v>
      </c>
      <c r="AA782" t="s">
        <v>6479</v>
      </c>
    </row>
    <row r="783" spans="1:27" x14ac:dyDescent="0.3">
      <c r="A783" t="s">
        <v>6480</v>
      </c>
      <c r="B783" t="s">
        <v>6481</v>
      </c>
      <c r="C783" t="str">
        <f t="shared" si="72"/>
        <v>Wembley</v>
      </c>
      <c r="D783" t="s">
        <v>4876</v>
      </c>
      <c r="E783" t="str">
        <f>IFERROR(LEFT(Table1[[#This Row],[category]],FIND("|",Table1[[#This Row],[category]])-1),Table1[[#This Row],[category]])</f>
        <v>Computers&amp;Accessories</v>
      </c>
      <c r="F783" t="str">
        <f>IFERROR(MID(Table1[[#This Row],[category]],FIND("|",Table1[[#This Row],[category]])+1,50),"N/A")</f>
        <v>Accessories&amp;Peripherals|Keyboards,Mice&amp;InputDevice</v>
      </c>
      <c r="G783" s="5">
        <v>235</v>
      </c>
      <c r="H783" s="5" t="str">
        <f t="shared" si="73"/>
        <v>Economy (201-500)</v>
      </c>
      <c r="I783" s="5">
        <v>1599</v>
      </c>
      <c r="J783" s="5">
        <f>Table1[[#This Row],[actual_price]]-Table1[[#This Row],[discounted_price]]</f>
        <v>1364</v>
      </c>
      <c r="K783" s="12">
        <f t="shared" si="74"/>
        <v>0.85303314571607258</v>
      </c>
      <c r="L783" s="13">
        <v>0.85</v>
      </c>
      <c r="M783" s="1" t="str">
        <f t="shared" si="75"/>
        <v>Very High (70-100%)</v>
      </c>
      <c r="N783">
        <v>3.8</v>
      </c>
      <c r="O783" t="str">
        <f>IF(Table1[[#This Row],[rating]]&gt;=4.5,"Excellent",IF(Table1[[#This Row],[rating]]&gt;=4,"Good",IF(Table1[[#This Row],[rating]]&gt;=3.5,"Average","Below Average")))</f>
        <v>Average</v>
      </c>
      <c r="P783" t="str">
        <f t="shared" si="76"/>
        <v>⭐⭐⭐ Average</v>
      </c>
      <c r="Q783" s="2">
        <v>1173</v>
      </c>
      <c r="R783" s="4" t="str">
        <f>IF(Table1[[#This Row],[rating_count]]&gt;=10000,"High Volume",IF(Table1[[#This Row],[rating_count]]&gt;=1000,"Medium Volume","Low Volume"))</f>
        <v>Medium Volume</v>
      </c>
      <c r="S783" s="4" t="str">
        <f t="shared" si="77"/>
        <v>Yes</v>
      </c>
      <c r="T783" t="s">
        <v>6482</v>
      </c>
      <c r="U783" t="s">
        <v>6483</v>
      </c>
      <c r="V783" t="s">
        <v>6484</v>
      </c>
      <c r="W783" t="s">
        <v>6485</v>
      </c>
      <c r="X783" t="s">
        <v>6486</v>
      </c>
      <c r="Y783" t="s">
        <v>6487</v>
      </c>
      <c r="Z783" t="s">
        <v>6488</v>
      </c>
      <c r="AA783" t="s">
        <v>6489</v>
      </c>
    </row>
    <row r="784" spans="1:27" x14ac:dyDescent="0.3">
      <c r="A784" t="s">
        <v>6490</v>
      </c>
      <c r="B784" t="s">
        <v>6491</v>
      </c>
      <c r="C784" t="str">
        <f t="shared" si="72"/>
        <v>Gizga</v>
      </c>
      <c r="D784" t="s">
        <v>4897</v>
      </c>
      <c r="E784" t="str">
        <f>IFERROR(LEFT(Table1[[#This Row],[category]],FIND("|",Table1[[#This Row],[category]])-1),Table1[[#This Row],[category]])</f>
        <v>Computers&amp;Accessories</v>
      </c>
      <c r="F784" t="str">
        <f>IFERROR(MID(Table1[[#This Row],[category]],FIND("|",Table1[[#This Row],[category]])+1,50),"N/A")</f>
        <v>Accessories&amp;Peripherals|LaptopAccessories|Lapdesks</v>
      </c>
      <c r="G784" s="5">
        <v>549</v>
      </c>
      <c r="H784" s="5" t="str">
        <f t="shared" si="73"/>
        <v>Mid-Range (501-2000)</v>
      </c>
      <c r="I784" s="5">
        <v>1999</v>
      </c>
      <c r="J784" s="5">
        <f>Table1[[#This Row],[actual_price]]-Table1[[#This Row],[discounted_price]]</f>
        <v>1450</v>
      </c>
      <c r="K784" s="12">
        <f t="shared" si="74"/>
        <v>0.72536268134067039</v>
      </c>
      <c r="L784" s="13">
        <v>0.73</v>
      </c>
      <c r="M784" s="1" t="str">
        <f t="shared" si="75"/>
        <v>Very High (70-100%)</v>
      </c>
      <c r="N784">
        <v>3.6</v>
      </c>
      <c r="O784" t="str">
        <f>IF(Table1[[#This Row],[rating]]&gt;=4.5,"Excellent",IF(Table1[[#This Row],[rating]]&gt;=4,"Good",IF(Table1[[#This Row],[rating]]&gt;=3.5,"Average","Below Average")))</f>
        <v>Average</v>
      </c>
      <c r="P784" t="str">
        <f t="shared" si="76"/>
        <v>⭐⭐⭐ Average</v>
      </c>
      <c r="Q784" s="2">
        <v>6422</v>
      </c>
      <c r="R784" s="4" t="str">
        <f>IF(Table1[[#This Row],[rating_count]]&gt;=10000,"High Volume",IF(Table1[[#This Row],[rating_count]]&gt;=1000,"Medium Volume","Low Volume"))</f>
        <v>Medium Volume</v>
      </c>
      <c r="S784" s="4" t="str">
        <f t="shared" si="77"/>
        <v>Yes</v>
      </c>
      <c r="T784" t="s">
        <v>6492</v>
      </c>
      <c r="U784" t="s">
        <v>6493</v>
      </c>
      <c r="V784" t="s">
        <v>6494</v>
      </c>
      <c r="W784" t="s">
        <v>6495</v>
      </c>
      <c r="X784" t="s">
        <v>6496</v>
      </c>
      <c r="Y784" t="s">
        <v>6497</v>
      </c>
      <c r="Z784" t="s">
        <v>6498</v>
      </c>
      <c r="AA784" t="s">
        <v>6499</v>
      </c>
    </row>
    <row r="785" spans="1:27" x14ac:dyDescent="0.3">
      <c r="A785" t="s">
        <v>6500</v>
      </c>
      <c r="B785" t="s">
        <v>6501</v>
      </c>
      <c r="C785" t="str">
        <f t="shared" si="72"/>
        <v>E-COSMOS</v>
      </c>
      <c r="D785" t="s">
        <v>5858</v>
      </c>
      <c r="E785" t="str">
        <f>IFERROR(LEFT(Table1[[#This Row],[category]],FIND("|",Table1[[#This Row],[category]])-1),Table1[[#This Row],[category]])</f>
        <v>Computers&amp;Accessories</v>
      </c>
      <c r="F785" t="str">
        <f>IFERROR(MID(Table1[[#This Row],[category]],FIND("|",Table1[[#This Row],[category]])+1,50),"N/A")</f>
        <v>Accessories&amp;Peripherals|USBGadgets|Lamps</v>
      </c>
      <c r="G785" s="5">
        <v>89</v>
      </c>
      <c r="H785" s="5" t="str">
        <f t="shared" si="73"/>
        <v>Budget (≤200)</v>
      </c>
      <c r="I785" s="5">
        <v>99</v>
      </c>
      <c r="J785" s="5">
        <f>Table1[[#This Row],[actual_price]]-Table1[[#This Row],[discounted_price]]</f>
        <v>10</v>
      </c>
      <c r="K785" s="12">
        <f t="shared" si="74"/>
        <v>0.10101010101010101</v>
      </c>
      <c r="L785" s="13">
        <v>0.1</v>
      </c>
      <c r="M785" s="1" t="str">
        <f t="shared" si="75"/>
        <v>Minimal (0-24%)</v>
      </c>
      <c r="N785">
        <v>4.2</v>
      </c>
      <c r="O785" t="str">
        <f>IF(Table1[[#This Row],[rating]]&gt;=4.5,"Excellent",IF(Table1[[#This Row],[rating]]&gt;=4,"Good",IF(Table1[[#This Row],[rating]]&gt;=3.5,"Average","Below Average")))</f>
        <v>Good</v>
      </c>
      <c r="P785" t="str">
        <f t="shared" si="76"/>
        <v>⭐⭐⭐⭐ Good</v>
      </c>
      <c r="Q785">
        <v>241</v>
      </c>
      <c r="R785" s="4" t="str">
        <f>IF(Table1[[#This Row],[rating_count]]&gt;=10000,"High Volume",IF(Table1[[#This Row],[rating_count]]&gt;=1000,"Medium Volume","Low Volume"))</f>
        <v>Low Volume</v>
      </c>
      <c r="S785" s="4" t="str">
        <f t="shared" si="77"/>
        <v>No</v>
      </c>
      <c r="T785" t="s">
        <v>6502</v>
      </c>
      <c r="U785" t="s">
        <v>6503</v>
      </c>
      <c r="V785" t="s">
        <v>6504</v>
      </c>
      <c r="W785" t="s">
        <v>6505</v>
      </c>
      <c r="X785" t="s">
        <v>6506</v>
      </c>
      <c r="Y785" t="s">
        <v>6507</v>
      </c>
      <c r="Z785" t="s">
        <v>6508</v>
      </c>
      <c r="AA785" t="s">
        <v>6509</v>
      </c>
    </row>
    <row r="786" spans="1:27" x14ac:dyDescent="0.3">
      <c r="A786" t="s">
        <v>284</v>
      </c>
      <c r="B786" t="s">
        <v>285</v>
      </c>
      <c r="C786" t="str">
        <f t="shared" si="72"/>
        <v>Duracell</v>
      </c>
      <c r="D786" t="s">
        <v>18</v>
      </c>
      <c r="E786" t="str">
        <f>IFERROR(LEFT(Table1[[#This Row],[category]],FIND("|",Table1[[#This Row],[category]])-1),Table1[[#This Row],[category]])</f>
        <v>Computers&amp;Accessories</v>
      </c>
      <c r="F786" t="str">
        <f>IFERROR(MID(Table1[[#This Row],[category]],FIND("|",Table1[[#This Row],[category]])+1,50),"N/A")</f>
        <v>Accessories&amp;Peripherals|Cables&amp;Accessories|Cables|</v>
      </c>
      <c r="G786" s="5">
        <v>970</v>
      </c>
      <c r="H786" s="5" t="str">
        <f t="shared" si="73"/>
        <v>Mid-Range (501-2000)</v>
      </c>
      <c r="I786" s="5">
        <v>1999</v>
      </c>
      <c r="J786" s="5">
        <f>Table1[[#This Row],[actual_price]]-Table1[[#This Row],[discounted_price]]</f>
        <v>1029</v>
      </c>
      <c r="K786" s="12">
        <f t="shared" si="74"/>
        <v>0.51475737868934468</v>
      </c>
      <c r="L786" s="13">
        <v>0.51</v>
      </c>
      <c r="M786" s="1" t="str">
        <f t="shared" si="75"/>
        <v>High (50-69%)</v>
      </c>
      <c r="N786">
        <v>4.4000000000000004</v>
      </c>
      <c r="O786" t="str">
        <f>IF(Table1[[#This Row],[rating]]&gt;=4.5,"Excellent",IF(Table1[[#This Row],[rating]]&gt;=4,"Good",IF(Table1[[#This Row],[rating]]&gt;=3.5,"Average","Below Average")))</f>
        <v>Good</v>
      </c>
      <c r="P786" t="str">
        <f t="shared" si="76"/>
        <v>⭐⭐⭐⭐ Good</v>
      </c>
      <c r="Q786">
        <v>184</v>
      </c>
      <c r="R786" s="4" t="str">
        <f>IF(Table1[[#This Row],[rating_count]]&gt;=10000,"High Volume",IF(Table1[[#This Row],[rating_count]]&gt;=1000,"Medium Volume","Low Volume"))</f>
        <v>Low Volume</v>
      </c>
      <c r="S786" s="4" t="str">
        <f t="shared" si="77"/>
        <v>No</v>
      </c>
      <c r="T786" t="s">
        <v>286</v>
      </c>
      <c r="U786" t="s">
        <v>287</v>
      </c>
      <c r="V786" t="s">
        <v>288</v>
      </c>
      <c r="W786" t="s">
        <v>289</v>
      </c>
      <c r="X786" t="s">
        <v>290</v>
      </c>
      <c r="Y786" t="s">
        <v>291</v>
      </c>
      <c r="Z786" t="s">
        <v>6510</v>
      </c>
      <c r="AA786" t="s">
        <v>6511</v>
      </c>
    </row>
    <row r="787" spans="1:27" x14ac:dyDescent="0.3">
      <c r="A787" t="s">
        <v>6512</v>
      </c>
      <c r="B787" t="s">
        <v>6513</v>
      </c>
      <c r="C787" t="str">
        <f t="shared" si="72"/>
        <v>Noise</v>
      </c>
      <c r="D787" t="s">
        <v>3079</v>
      </c>
      <c r="E787" t="str">
        <f>IFERROR(LEFT(Table1[[#This Row],[category]],FIND("|",Table1[[#This Row],[category]])-1),Table1[[#This Row],[category]])</f>
        <v>Electronics</v>
      </c>
      <c r="F787" t="str">
        <f>IFERROR(MID(Table1[[#This Row],[category]],FIND("|",Table1[[#This Row],[category]])+1,50),"N/A")</f>
        <v>Headphones,Earbuds&amp;Accessories|Headphones|In-Ear</v>
      </c>
      <c r="G787" s="5">
        <v>1299</v>
      </c>
      <c r="H787" s="5" t="str">
        <f t="shared" si="73"/>
        <v>Mid-Range (501-2000)</v>
      </c>
      <c r="I787" s="5">
        <v>2999</v>
      </c>
      <c r="J787" s="5">
        <f>Table1[[#This Row],[actual_price]]-Table1[[#This Row],[discounted_price]]</f>
        <v>1700</v>
      </c>
      <c r="K787" s="12">
        <f t="shared" si="74"/>
        <v>0.56685561853951316</v>
      </c>
      <c r="L787" s="13">
        <v>0.56999999999999995</v>
      </c>
      <c r="M787" s="1" t="str">
        <f t="shared" si="75"/>
        <v>High (50-69%)</v>
      </c>
      <c r="N787">
        <v>3.8</v>
      </c>
      <c r="O787" t="str">
        <f>IF(Table1[[#This Row],[rating]]&gt;=4.5,"Excellent",IF(Table1[[#This Row],[rating]]&gt;=4,"Good",IF(Table1[[#This Row],[rating]]&gt;=3.5,"Average","Below Average")))</f>
        <v>Average</v>
      </c>
      <c r="P787" t="str">
        <f t="shared" si="76"/>
        <v>⭐⭐⭐ Average</v>
      </c>
      <c r="Q787" s="2">
        <v>14629</v>
      </c>
      <c r="R787" s="4" t="str">
        <f>IF(Table1[[#This Row],[rating_count]]&gt;=10000,"High Volume",IF(Table1[[#This Row],[rating_count]]&gt;=1000,"Medium Volume","Low Volume"))</f>
        <v>High Volume</v>
      </c>
      <c r="S787" s="4" t="str">
        <f t="shared" si="77"/>
        <v>Yes</v>
      </c>
      <c r="T787" t="s">
        <v>6514</v>
      </c>
      <c r="U787" t="s">
        <v>6515</v>
      </c>
      <c r="V787" t="s">
        <v>6516</v>
      </c>
      <c r="W787" t="s">
        <v>6517</v>
      </c>
      <c r="X787" t="s">
        <v>6518</v>
      </c>
      <c r="Y787" t="s">
        <v>6519</v>
      </c>
      <c r="Z787" t="s">
        <v>6520</v>
      </c>
      <c r="AA787" t="s">
        <v>6521</v>
      </c>
    </row>
    <row r="788" spans="1:27" x14ac:dyDescent="0.3">
      <c r="A788" t="s">
        <v>6522</v>
      </c>
      <c r="B788" t="s">
        <v>6523</v>
      </c>
      <c r="C788" t="str">
        <f t="shared" si="72"/>
        <v>Lapster</v>
      </c>
      <c r="D788" t="s">
        <v>5381</v>
      </c>
      <c r="E788" t="str">
        <f>IFERROR(LEFT(Table1[[#This Row],[category]],FIND("|",Table1[[#This Row],[category]])-1),Table1[[#This Row],[category]])</f>
        <v>Computers&amp;Accessories</v>
      </c>
      <c r="F788" t="str">
        <f>IFERROR(MID(Table1[[#This Row],[category]],FIND("|",Table1[[#This Row],[category]])+1,50),"N/A")</f>
        <v>Accessories&amp;Peripherals|Keyboards,Mice&amp;InputDevice</v>
      </c>
      <c r="G788" s="5">
        <v>230</v>
      </c>
      <c r="H788" s="5" t="str">
        <f t="shared" si="73"/>
        <v>Economy (201-500)</v>
      </c>
      <c r="I788" s="5">
        <v>999</v>
      </c>
      <c r="J788" s="5">
        <f>Table1[[#This Row],[actual_price]]-Table1[[#This Row],[discounted_price]]</f>
        <v>769</v>
      </c>
      <c r="K788" s="12">
        <f t="shared" si="74"/>
        <v>0.76976976976976974</v>
      </c>
      <c r="L788" s="13">
        <v>0.77</v>
      </c>
      <c r="M788" s="1" t="str">
        <f t="shared" si="75"/>
        <v>Very High (70-100%)</v>
      </c>
      <c r="N788">
        <v>4.2</v>
      </c>
      <c r="O788" t="str">
        <f>IF(Table1[[#This Row],[rating]]&gt;=4.5,"Excellent",IF(Table1[[#This Row],[rating]]&gt;=4,"Good",IF(Table1[[#This Row],[rating]]&gt;=3.5,"Average","Below Average")))</f>
        <v>Good</v>
      </c>
      <c r="P788" t="str">
        <f t="shared" si="76"/>
        <v>⭐⭐⭐⭐ Good</v>
      </c>
      <c r="Q788" s="2">
        <v>1528</v>
      </c>
      <c r="R788" s="4" t="str">
        <f>IF(Table1[[#This Row],[rating_count]]&gt;=10000,"High Volume",IF(Table1[[#This Row],[rating_count]]&gt;=1000,"Medium Volume","Low Volume"))</f>
        <v>Medium Volume</v>
      </c>
      <c r="S788" s="4" t="str">
        <f t="shared" si="77"/>
        <v>Yes</v>
      </c>
      <c r="T788" t="s">
        <v>6524</v>
      </c>
      <c r="U788" t="s">
        <v>6525</v>
      </c>
      <c r="V788" t="s">
        <v>6526</v>
      </c>
      <c r="W788" t="s">
        <v>6527</v>
      </c>
      <c r="X788" t="s">
        <v>6528</v>
      </c>
      <c r="Y788" t="s">
        <v>6529</v>
      </c>
      <c r="Z788" t="s">
        <v>6530</v>
      </c>
      <c r="AA788" t="s">
        <v>6531</v>
      </c>
    </row>
    <row r="789" spans="1:27" x14ac:dyDescent="0.3">
      <c r="A789" t="s">
        <v>6532</v>
      </c>
      <c r="B789" t="s">
        <v>6533</v>
      </c>
      <c r="C789" t="str">
        <f t="shared" si="72"/>
        <v>Gizga</v>
      </c>
      <c r="D789" t="s">
        <v>6534</v>
      </c>
      <c r="E789" t="str">
        <f>IFERROR(LEFT(Table1[[#This Row],[category]],FIND("|",Table1[[#This Row],[category]])-1),Table1[[#This Row],[category]])</f>
        <v>Electronics</v>
      </c>
      <c r="F789" t="str">
        <f>IFERROR(MID(Table1[[#This Row],[category]],FIND("|",Table1[[#This Row],[category]])+1,50),"N/A")</f>
        <v>Headphones,Earbuds&amp;Accessories|Cases</v>
      </c>
      <c r="G789" s="5">
        <v>119</v>
      </c>
      <c r="H789" s="5" t="str">
        <f t="shared" si="73"/>
        <v>Budget (≤200)</v>
      </c>
      <c r="I789" s="5">
        <v>499</v>
      </c>
      <c r="J789" s="5">
        <f>Table1[[#This Row],[actual_price]]-Table1[[#This Row],[discounted_price]]</f>
        <v>380</v>
      </c>
      <c r="K789" s="12">
        <f t="shared" si="74"/>
        <v>0.76152304609218435</v>
      </c>
      <c r="L789" s="13">
        <v>0.76</v>
      </c>
      <c r="M789" s="1" t="str">
        <f t="shared" si="75"/>
        <v>Very High (70-100%)</v>
      </c>
      <c r="N789">
        <v>4.3</v>
      </c>
      <c r="O789" t="str">
        <f>IF(Table1[[#This Row],[rating]]&gt;=4.5,"Excellent",IF(Table1[[#This Row],[rating]]&gt;=4,"Good",IF(Table1[[#This Row],[rating]]&gt;=3.5,"Average","Below Average")))</f>
        <v>Good</v>
      </c>
      <c r="P789" t="str">
        <f t="shared" si="76"/>
        <v>⭐⭐⭐⭐ Good</v>
      </c>
      <c r="Q789" s="2">
        <v>15032</v>
      </c>
      <c r="R789" s="4" t="str">
        <f>IF(Table1[[#This Row],[rating_count]]&gt;=10000,"High Volume",IF(Table1[[#This Row],[rating_count]]&gt;=1000,"Medium Volume","Low Volume"))</f>
        <v>High Volume</v>
      </c>
      <c r="S789" s="4" t="str">
        <f t="shared" si="77"/>
        <v>Yes</v>
      </c>
      <c r="T789" t="s">
        <v>6535</v>
      </c>
      <c r="U789" t="s">
        <v>6536</v>
      </c>
      <c r="V789" t="s">
        <v>6537</v>
      </c>
      <c r="W789" t="s">
        <v>6538</v>
      </c>
      <c r="X789" t="s">
        <v>6539</v>
      </c>
      <c r="Y789" t="s">
        <v>6540</v>
      </c>
      <c r="Z789" t="s">
        <v>6541</v>
      </c>
      <c r="AA789" t="s">
        <v>6542</v>
      </c>
    </row>
    <row r="790" spans="1:27" x14ac:dyDescent="0.3">
      <c r="A790" t="s">
        <v>6543</v>
      </c>
      <c r="B790" t="s">
        <v>6544</v>
      </c>
      <c r="C790" t="str">
        <f t="shared" si="72"/>
        <v>SanDisk</v>
      </c>
      <c r="D790" t="s">
        <v>6545</v>
      </c>
      <c r="E790" t="str">
        <f>IFERROR(LEFT(Table1[[#This Row],[category]],FIND("|",Table1[[#This Row],[category]])-1),Table1[[#This Row],[category]])</f>
        <v>Electronics</v>
      </c>
      <c r="F790" t="str">
        <f>IFERROR(MID(Table1[[#This Row],[category]],FIND("|",Table1[[#This Row],[category]])+1,50),"N/A")</f>
        <v>Accessories|MemoryCards|SecureDigitalCards</v>
      </c>
      <c r="G790" s="5">
        <v>449</v>
      </c>
      <c r="H790" s="5" t="str">
        <f t="shared" si="73"/>
        <v>Economy (201-500)</v>
      </c>
      <c r="I790" s="5">
        <v>800</v>
      </c>
      <c r="J790" s="5">
        <f>Table1[[#This Row],[actual_price]]-Table1[[#This Row],[discounted_price]]</f>
        <v>351</v>
      </c>
      <c r="K790" s="12">
        <f t="shared" si="74"/>
        <v>0.43874999999999997</v>
      </c>
      <c r="L790" s="13">
        <v>0.44</v>
      </c>
      <c r="M790" s="1" t="str">
        <f t="shared" si="75"/>
        <v>Moderate (25-49%)</v>
      </c>
      <c r="N790">
        <v>4.4000000000000004</v>
      </c>
      <c r="O790" t="str">
        <f>IF(Table1[[#This Row],[rating]]&gt;=4.5,"Excellent",IF(Table1[[#This Row],[rating]]&gt;=4,"Good",IF(Table1[[#This Row],[rating]]&gt;=3.5,"Average","Below Average")))</f>
        <v>Good</v>
      </c>
      <c r="P790" t="str">
        <f t="shared" si="76"/>
        <v>⭐⭐⭐⭐ Good</v>
      </c>
      <c r="Q790" s="2">
        <v>69585</v>
      </c>
      <c r="R790" s="4" t="str">
        <f>IF(Table1[[#This Row],[rating_count]]&gt;=10000,"High Volume",IF(Table1[[#This Row],[rating_count]]&gt;=1000,"Medium Volume","Low Volume"))</f>
        <v>High Volume</v>
      </c>
      <c r="S790" s="4" t="str">
        <f t="shared" si="77"/>
        <v>Yes</v>
      </c>
      <c r="T790" t="s">
        <v>6546</v>
      </c>
      <c r="U790" t="s">
        <v>6547</v>
      </c>
      <c r="V790" t="s">
        <v>6548</v>
      </c>
      <c r="W790" t="s">
        <v>6549</v>
      </c>
      <c r="X790" t="s">
        <v>6550</v>
      </c>
      <c r="Y790" t="s">
        <v>6551</v>
      </c>
      <c r="Z790" t="s">
        <v>6552</v>
      </c>
      <c r="AA790" t="s">
        <v>6553</v>
      </c>
    </row>
    <row r="791" spans="1:27" x14ac:dyDescent="0.3">
      <c r="A791" t="s">
        <v>6554</v>
      </c>
      <c r="B791" t="s">
        <v>6555</v>
      </c>
      <c r="C791" t="str">
        <f t="shared" si="72"/>
        <v>DIGITEKÂ®</v>
      </c>
      <c r="D791" t="s">
        <v>6556</v>
      </c>
      <c r="E791" t="str">
        <f>IFERROR(LEFT(Table1[[#This Row],[category]],FIND("|",Table1[[#This Row],[category]])-1),Table1[[#This Row],[category]])</f>
        <v>Electronics</v>
      </c>
      <c r="F791" t="str">
        <f>IFERROR(MID(Table1[[#This Row],[category]],FIND("|",Table1[[#This Row],[category]])+1,50),"N/A")</f>
        <v>Mobiles&amp;Accessories|MobileAccessories|Photo&amp;VideoA</v>
      </c>
      <c r="G791" s="5">
        <v>1699</v>
      </c>
      <c r="H791" s="5" t="str">
        <f t="shared" si="73"/>
        <v>Mid-Range (501-2000)</v>
      </c>
      <c r="I791" s="5">
        <v>3495</v>
      </c>
      <c r="J791" s="5">
        <f>Table1[[#This Row],[actual_price]]-Table1[[#This Row],[discounted_price]]</f>
        <v>1796</v>
      </c>
      <c r="K791" s="12">
        <f t="shared" si="74"/>
        <v>0.51387696709585118</v>
      </c>
      <c r="L791" s="13">
        <v>0.51</v>
      </c>
      <c r="M791" s="1" t="str">
        <f t="shared" si="75"/>
        <v>High (50-69%)</v>
      </c>
      <c r="N791">
        <v>4.0999999999999996</v>
      </c>
      <c r="O791" t="str">
        <f>IF(Table1[[#This Row],[rating]]&gt;=4.5,"Excellent",IF(Table1[[#This Row],[rating]]&gt;=4,"Good",IF(Table1[[#This Row],[rating]]&gt;=3.5,"Average","Below Average")))</f>
        <v>Good</v>
      </c>
      <c r="P791" t="str">
        <f t="shared" si="76"/>
        <v>⭐⭐⭐⭐ Good</v>
      </c>
      <c r="Q791" s="2">
        <v>14371</v>
      </c>
      <c r="R791" s="4" t="str">
        <f>IF(Table1[[#This Row],[rating_count]]&gt;=10000,"High Volume",IF(Table1[[#This Row],[rating_count]]&gt;=1000,"Medium Volume","Low Volume"))</f>
        <v>High Volume</v>
      </c>
      <c r="S791" s="4" t="str">
        <f t="shared" si="77"/>
        <v>Yes</v>
      </c>
      <c r="T791" t="s">
        <v>6557</v>
      </c>
      <c r="U791" t="s">
        <v>6558</v>
      </c>
      <c r="V791" t="s">
        <v>6559</v>
      </c>
      <c r="W791" t="s">
        <v>6560</v>
      </c>
      <c r="X791" t="s">
        <v>6561</v>
      </c>
      <c r="Y791" t="s">
        <v>6562</v>
      </c>
      <c r="Z791" t="s">
        <v>6563</v>
      </c>
      <c r="AA791" t="s">
        <v>6564</v>
      </c>
    </row>
    <row r="792" spans="1:27" x14ac:dyDescent="0.3">
      <c r="A792" t="s">
        <v>6565</v>
      </c>
      <c r="B792" t="s">
        <v>6566</v>
      </c>
      <c r="C792" t="str">
        <f t="shared" si="72"/>
        <v>Classmate</v>
      </c>
      <c r="D792" t="s">
        <v>6303</v>
      </c>
      <c r="E792" t="str">
        <f>IFERROR(LEFT(Table1[[#This Row],[category]],FIND("|",Table1[[#This Row],[category]])-1),Table1[[#This Row],[category]])</f>
        <v>OfficeProducts</v>
      </c>
      <c r="F792" t="str">
        <f>IFERROR(MID(Table1[[#This Row],[category]],FIND("|",Table1[[#This Row],[category]])+1,50),"N/A")</f>
        <v>OfficePaperProducts|Paper|Stationery|Notebooks,Wri</v>
      </c>
      <c r="G792" s="5">
        <v>561</v>
      </c>
      <c r="H792" s="5" t="str">
        <f t="shared" si="73"/>
        <v>Mid-Range (501-2000)</v>
      </c>
      <c r="I792" s="5">
        <v>720</v>
      </c>
      <c r="J792" s="5">
        <f>Table1[[#This Row],[actual_price]]-Table1[[#This Row],[discounted_price]]</f>
        <v>159</v>
      </c>
      <c r="K792" s="12">
        <f t="shared" si="74"/>
        <v>0.22083333333333333</v>
      </c>
      <c r="L792" s="13">
        <v>0.22</v>
      </c>
      <c r="M792" s="1" t="str">
        <f t="shared" si="75"/>
        <v>Minimal (0-24%)</v>
      </c>
      <c r="N792">
        <v>4.4000000000000004</v>
      </c>
      <c r="O792" t="str">
        <f>IF(Table1[[#This Row],[rating]]&gt;=4.5,"Excellent",IF(Table1[[#This Row],[rating]]&gt;=4,"Good",IF(Table1[[#This Row],[rating]]&gt;=3.5,"Average","Below Average")))</f>
        <v>Good</v>
      </c>
      <c r="P792" t="str">
        <f t="shared" si="76"/>
        <v>⭐⭐⭐⭐ Good</v>
      </c>
      <c r="Q792" s="2">
        <v>3182</v>
      </c>
      <c r="R792" s="4" t="str">
        <f>IF(Table1[[#This Row],[rating_count]]&gt;=10000,"High Volume",IF(Table1[[#This Row],[rating_count]]&gt;=1000,"Medium Volume","Low Volume"))</f>
        <v>Medium Volume</v>
      </c>
      <c r="S792" s="4" t="str">
        <f t="shared" si="77"/>
        <v>Yes</v>
      </c>
      <c r="T792" t="s">
        <v>6567</v>
      </c>
      <c r="U792" t="s">
        <v>6568</v>
      </c>
      <c r="V792" t="s">
        <v>6569</v>
      </c>
      <c r="W792" t="s">
        <v>6570</v>
      </c>
      <c r="X792" t="s">
        <v>6571</v>
      </c>
      <c r="Y792" t="s">
        <v>6572</v>
      </c>
      <c r="Z792" t="s">
        <v>6573</v>
      </c>
      <c r="AA792" t="s">
        <v>6574</v>
      </c>
    </row>
    <row r="793" spans="1:27" x14ac:dyDescent="0.3">
      <c r="A793" t="s">
        <v>6575</v>
      </c>
      <c r="B793" t="s">
        <v>6576</v>
      </c>
      <c r="C793" t="str">
        <f t="shared" si="72"/>
        <v>Lenovo</v>
      </c>
      <c r="D793" t="s">
        <v>4865</v>
      </c>
      <c r="E793" t="str">
        <f>IFERROR(LEFT(Table1[[#This Row],[category]],FIND("|",Table1[[#This Row],[category]])-1),Table1[[#This Row],[category]])</f>
        <v>Computers&amp;Accessories</v>
      </c>
      <c r="F793" t="str">
        <f>IFERROR(MID(Table1[[#This Row],[category]],FIND("|",Table1[[#This Row],[category]])+1,50),"N/A")</f>
        <v>Accessories&amp;Peripherals|Keyboards,Mice&amp;InputDevice</v>
      </c>
      <c r="G793" s="5">
        <v>289</v>
      </c>
      <c r="H793" s="5" t="str">
        <f t="shared" si="73"/>
        <v>Economy (201-500)</v>
      </c>
      <c r="I793" s="5">
        <v>590</v>
      </c>
      <c r="J793" s="5">
        <f>Table1[[#This Row],[actual_price]]-Table1[[#This Row],[discounted_price]]</f>
        <v>301</v>
      </c>
      <c r="K793" s="12">
        <f t="shared" si="74"/>
        <v>0.51016949152542368</v>
      </c>
      <c r="L793" s="13">
        <v>0.51</v>
      </c>
      <c r="M793" s="1" t="str">
        <f t="shared" si="75"/>
        <v>High (50-69%)</v>
      </c>
      <c r="N793">
        <v>4.4000000000000004</v>
      </c>
      <c r="O793" t="str">
        <f>IF(Table1[[#This Row],[rating]]&gt;=4.5,"Excellent",IF(Table1[[#This Row],[rating]]&gt;=4,"Good",IF(Table1[[#This Row],[rating]]&gt;=3.5,"Average","Below Average")))</f>
        <v>Good</v>
      </c>
      <c r="P793" t="str">
        <f t="shared" si="76"/>
        <v>⭐⭐⭐⭐ Good</v>
      </c>
      <c r="Q793" s="2">
        <v>25886</v>
      </c>
      <c r="R793" s="4" t="str">
        <f>IF(Table1[[#This Row],[rating_count]]&gt;=10000,"High Volume",IF(Table1[[#This Row],[rating_count]]&gt;=1000,"Medium Volume","Low Volume"))</f>
        <v>High Volume</v>
      </c>
      <c r="S793" s="4" t="str">
        <f t="shared" si="77"/>
        <v>Yes</v>
      </c>
      <c r="T793" t="s">
        <v>6577</v>
      </c>
      <c r="U793" t="s">
        <v>6578</v>
      </c>
      <c r="V793" t="s">
        <v>6579</v>
      </c>
      <c r="W793" t="s">
        <v>6580</v>
      </c>
      <c r="X793" t="s">
        <v>6581</v>
      </c>
      <c r="Y793" t="s">
        <v>6582</v>
      </c>
      <c r="Z793" t="s">
        <v>6583</v>
      </c>
      <c r="AA793" t="s">
        <v>6584</v>
      </c>
    </row>
    <row r="794" spans="1:27" x14ac:dyDescent="0.3">
      <c r="A794" t="s">
        <v>6585</v>
      </c>
      <c r="B794" t="s">
        <v>6586</v>
      </c>
      <c r="C794" t="str">
        <f t="shared" si="72"/>
        <v>Dyazo</v>
      </c>
      <c r="D794" t="s">
        <v>4922</v>
      </c>
      <c r="E794" t="str">
        <f>IFERROR(LEFT(Table1[[#This Row],[category]],FIND("|",Table1[[#This Row],[category]])-1),Table1[[#This Row],[category]])</f>
        <v>Computers&amp;Accessories</v>
      </c>
      <c r="F794" t="str">
        <f>IFERROR(MID(Table1[[#This Row],[category]],FIND("|",Table1[[#This Row],[category]])+1,50),"N/A")</f>
        <v>Accessories&amp;Peripherals|LaptopAccessories|Notebook</v>
      </c>
      <c r="G794" s="5">
        <v>599</v>
      </c>
      <c r="H794" s="5" t="str">
        <f t="shared" si="73"/>
        <v>Mid-Range (501-2000)</v>
      </c>
      <c r="I794" s="5">
        <v>1999</v>
      </c>
      <c r="J794" s="5">
        <f>Table1[[#This Row],[actual_price]]-Table1[[#This Row],[discounted_price]]</f>
        <v>1400</v>
      </c>
      <c r="K794" s="12">
        <f t="shared" si="74"/>
        <v>0.70035017508754382</v>
      </c>
      <c r="L794" s="13">
        <v>0.7</v>
      </c>
      <c r="M794" s="1" t="str">
        <f t="shared" si="75"/>
        <v>Very High (70-100%)</v>
      </c>
      <c r="N794">
        <v>4.4000000000000004</v>
      </c>
      <c r="O794" t="str">
        <f>IF(Table1[[#This Row],[rating]]&gt;=4.5,"Excellent",IF(Table1[[#This Row],[rating]]&gt;=4,"Good",IF(Table1[[#This Row],[rating]]&gt;=3.5,"Average","Below Average")))</f>
        <v>Good</v>
      </c>
      <c r="P794" t="str">
        <f t="shared" si="76"/>
        <v>⭐⭐⭐⭐ Good</v>
      </c>
      <c r="Q794" s="2">
        <v>4736</v>
      </c>
      <c r="R794" s="4" t="str">
        <f>IF(Table1[[#This Row],[rating_count]]&gt;=10000,"High Volume",IF(Table1[[#This Row],[rating_count]]&gt;=1000,"Medium Volume","Low Volume"))</f>
        <v>Medium Volume</v>
      </c>
      <c r="S794" s="4" t="str">
        <f t="shared" si="77"/>
        <v>Yes</v>
      </c>
      <c r="T794" t="s">
        <v>6587</v>
      </c>
      <c r="U794" t="s">
        <v>6588</v>
      </c>
      <c r="V794" t="s">
        <v>6589</v>
      </c>
      <c r="W794" t="s">
        <v>6590</v>
      </c>
      <c r="X794" t="s">
        <v>6591</v>
      </c>
      <c r="Y794" t="s">
        <v>6592</v>
      </c>
      <c r="Z794" t="s">
        <v>6593</v>
      </c>
      <c r="AA794" t="s">
        <v>6594</v>
      </c>
    </row>
    <row r="795" spans="1:27" x14ac:dyDescent="0.3">
      <c r="A795" t="s">
        <v>6595</v>
      </c>
      <c r="B795" t="s">
        <v>6596</v>
      </c>
      <c r="C795" t="str">
        <f t="shared" si="72"/>
        <v>Western</v>
      </c>
      <c r="D795" t="s">
        <v>5143</v>
      </c>
      <c r="E795" t="str">
        <f>IFERROR(LEFT(Table1[[#This Row],[category]],FIND("|",Table1[[#This Row],[category]])-1),Table1[[#This Row],[category]])</f>
        <v>Computers&amp;Accessories</v>
      </c>
      <c r="F795" t="str">
        <f>IFERROR(MID(Table1[[#This Row],[category]],FIND("|",Table1[[#This Row],[category]])+1,50),"N/A")</f>
        <v>ExternalDevices&amp;DataStorage|ExternalHardDisks</v>
      </c>
      <c r="G795" s="5">
        <v>5599</v>
      </c>
      <c r="H795" s="5" t="str">
        <f t="shared" si="73"/>
        <v>Premium (&gt;2000)</v>
      </c>
      <c r="I795" s="5">
        <v>7350</v>
      </c>
      <c r="J795" s="5">
        <f>Table1[[#This Row],[actual_price]]-Table1[[#This Row],[discounted_price]]</f>
        <v>1751</v>
      </c>
      <c r="K795" s="12">
        <f t="shared" si="74"/>
        <v>0.23823129251700681</v>
      </c>
      <c r="L795" s="13">
        <v>0.24</v>
      </c>
      <c r="M795" s="1" t="str">
        <f t="shared" si="75"/>
        <v>Minimal (0-24%)</v>
      </c>
      <c r="N795">
        <v>4.4000000000000004</v>
      </c>
      <c r="O795" t="str">
        <f>IF(Table1[[#This Row],[rating]]&gt;=4.5,"Excellent",IF(Table1[[#This Row],[rating]]&gt;=4,"Good",IF(Table1[[#This Row],[rating]]&gt;=3.5,"Average","Below Average")))</f>
        <v>Good</v>
      </c>
      <c r="P795" t="str">
        <f t="shared" si="76"/>
        <v>⭐⭐⭐⭐ Good</v>
      </c>
      <c r="Q795" s="2">
        <v>73005</v>
      </c>
      <c r="R795" s="4" t="str">
        <f>IF(Table1[[#This Row],[rating_count]]&gt;=10000,"High Volume",IF(Table1[[#This Row],[rating_count]]&gt;=1000,"Medium Volume","Low Volume"))</f>
        <v>High Volume</v>
      </c>
      <c r="S795" s="4" t="str">
        <f t="shared" si="77"/>
        <v>Yes</v>
      </c>
      <c r="T795" t="s">
        <v>6597</v>
      </c>
      <c r="U795" t="s">
        <v>6598</v>
      </c>
      <c r="V795" t="s">
        <v>6599</v>
      </c>
      <c r="W795" t="s">
        <v>6600</v>
      </c>
      <c r="X795" t="s">
        <v>6601</v>
      </c>
      <c r="Y795" t="s">
        <v>6602</v>
      </c>
      <c r="Z795" t="s">
        <v>6603</v>
      </c>
      <c r="AA795" t="s">
        <v>6604</v>
      </c>
    </row>
    <row r="796" spans="1:27" x14ac:dyDescent="0.3">
      <c r="A796" t="s">
        <v>6605</v>
      </c>
      <c r="B796" t="s">
        <v>6606</v>
      </c>
      <c r="C796" t="str">
        <f t="shared" si="72"/>
        <v>Logitech</v>
      </c>
      <c r="D796" t="s">
        <v>6607</v>
      </c>
      <c r="E796" t="str">
        <f>IFERROR(LEFT(Table1[[#This Row],[category]],FIND("|",Table1[[#This Row],[category]])-1),Table1[[#This Row],[category]])</f>
        <v>Computers&amp;Accessories</v>
      </c>
      <c r="F796" t="str">
        <f>IFERROR(MID(Table1[[#This Row],[category]],FIND("|",Table1[[#This Row],[category]])+1,50),"N/A")</f>
        <v>Accessories&amp;Peripherals|Audio&amp;VideoAccessories|Web</v>
      </c>
      <c r="G796" s="5">
        <v>1990</v>
      </c>
      <c r="H796" s="5" t="str">
        <f t="shared" si="73"/>
        <v>Mid-Range (501-2000)</v>
      </c>
      <c r="I796" s="5">
        <v>2595</v>
      </c>
      <c r="J796" s="5">
        <f>Table1[[#This Row],[actual_price]]-Table1[[#This Row],[discounted_price]]</f>
        <v>605</v>
      </c>
      <c r="K796" s="12">
        <f t="shared" si="74"/>
        <v>0.23314065510597304</v>
      </c>
      <c r="L796" s="13">
        <v>0.23</v>
      </c>
      <c r="M796" s="1" t="str">
        <f t="shared" si="75"/>
        <v>Minimal (0-24%)</v>
      </c>
      <c r="N796">
        <v>4.3</v>
      </c>
      <c r="O796" t="str">
        <f>IF(Table1[[#This Row],[rating]]&gt;=4.5,"Excellent",IF(Table1[[#This Row],[rating]]&gt;=4,"Good",IF(Table1[[#This Row],[rating]]&gt;=3.5,"Average","Below Average")))</f>
        <v>Good</v>
      </c>
      <c r="P796" t="str">
        <f t="shared" si="76"/>
        <v>⭐⭐⭐⭐ Good</v>
      </c>
      <c r="Q796" s="2">
        <v>20398</v>
      </c>
      <c r="R796" s="4" t="str">
        <f>IF(Table1[[#This Row],[rating_count]]&gt;=10000,"High Volume",IF(Table1[[#This Row],[rating_count]]&gt;=1000,"Medium Volume","Low Volume"))</f>
        <v>High Volume</v>
      </c>
      <c r="S796" s="4" t="str">
        <f t="shared" si="77"/>
        <v>Yes</v>
      </c>
      <c r="T796" t="s">
        <v>6608</v>
      </c>
      <c r="U796" t="s">
        <v>6609</v>
      </c>
      <c r="V796" t="s">
        <v>6610</v>
      </c>
      <c r="W796" t="s">
        <v>6611</v>
      </c>
      <c r="X796" t="s">
        <v>6612</v>
      </c>
      <c r="Y796" t="s">
        <v>6613</v>
      </c>
      <c r="Z796" t="s">
        <v>6614</v>
      </c>
      <c r="AA796" t="s">
        <v>6615</v>
      </c>
    </row>
    <row r="797" spans="1:27" x14ac:dyDescent="0.3">
      <c r="A797" t="s">
        <v>6616</v>
      </c>
      <c r="B797" t="s">
        <v>6617</v>
      </c>
      <c r="C797" t="str">
        <f t="shared" si="72"/>
        <v>Portronics</v>
      </c>
      <c r="D797" t="s">
        <v>6132</v>
      </c>
      <c r="E797" t="str">
        <f>IFERROR(LEFT(Table1[[#This Row],[category]],FIND("|",Table1[[#This Row],[category]])-1),Table1[[#This Row],[category]])</f>
        <v>Computers&amp;Accessories</v>
      </c>
      <c r="F797" t="str">
        <f>IFERROR(MID(Table1[[#This Row],[category]],FIND("|",Table1[[#This Row],[category]])+1,50),"N/A")</f>
        <v>Accessories&amp;Peripherals|USBHubs</v>
      </c>
      <c r="G797" s="5">
        <v>499</v>
      </c>
      <c r="H797" s="5" t="str">
        <f t="shared" si="73"/>
        <v>Economy (201-500)</v>
      </c>
      <c r="I797" s="5">
        <v>799</v>
      </c>
      <c r="J797" s="5">
        <f>Table1[[#This Row],[actual_price]]-Table1[[#This Row],[discounted_price]]</f>
        <v>300</v>
      </c>
      <c r="K797" s="12">
        <f t="shared" si="74"/>
        <v>0.37546933667083854</v>
      </c>
      <c r="L797" s="13">
        <v>0.38</v>
      </c>
      <c r="M797" s="1" t="str">
        <f t="shared" si="75"/>
        <v>Moderate (25-49%)</v>
      </c>
      <c r="N797">
        <v>4.3</v>
      </c>
      <c r="O797" t="str">
        <f>IF(Table1[[#This Row],[rating]]&gt;=4.5,"Excellent",IF(Table1[[#This Row],[rating]]&gt;=4,"Good",IF(Table1[[#This Row],[rating]]&gt;=3.5,"Average","Below Average")))</f>
        <v>Good</v>
      </c>
      <c r="P797" t="str">
        <f t="shared" si="76"/>
        <v>⭐⭐⭐⭐ Good</v>
      </c>
      <c r="Q797" s="2">
        <v>2125</v>
      </c>
      <c r="R797" s="4" t="str">
        <f>IF(Table1[[#This Row],[rating_count]]&gt;=10000,"High Volume",IF(Table1[[#This Row],[rating_count]]&gt;=1000,"Medium Volume","Low Volume"))</f>
        <v>Medium Volume</v>
      </c>
      <c r="S797" s="4" t="str">
        <f t="shared" si="77"/>
        <v>Yes</v>
      </c>
      <c r="T797" t="s">
        <v>6618</v>
      </c>
      <c r="U797" t="s">
        <v>6619</v>
      </c>
      <c r="V797" t="s">
        <v>6620</v>
      </c>
      <c r="W797" t="s">
        <v>6621</v>
      </c>
      <c r="X797" t="s">
        <v>6622</v>
      </c>
      <c r="Y797" t="s">
        <v>6623</v>
      </c>
      <c r="Z797" t="s">
        <v>6624</v>
      </c>
      <c r="AA797" t="s">
        <v>6625</v>
      </c>
    </row>
    <row r="798" spans="1:27" x14ac:dyDescent="0.3">
      <c r="A798" t="s">
        <v>6626</v>
      </c>
      <c r="B798" t="s">
        <v>6627</v>
      </c>
      <c r="C798" t="str">
        <f t="shared" si="72"/>
        <v>AirCase</v>
      </c>
      <c r="D798" t="s">
        <v>6230</v>
      </c>
      <c r="E798" t="str">
        <f>IFERROR(LEFT(Table1[[#This Row],[category]],FIND("|",Table1[[#This Row],[category]])-1),Table1[[#This Row],[category]])</f>
        <v>Computers&amp;Accessories</v>
      </c>
      <c r="F798" t="str">
        <f>IFERROR(MID(Table1[[#This Row],[category]],FIND("|",Table1[[#This Row],[category]])+1,50),"N/A")</f>
        <v>Accessories&amp;Peripherals|LaptopAccessories|Bags&amp;Sle</v>
      </c>
      <c r="G798" s="5">
        <v>449</v>
      </c>
      <c r="H798" s="5" t="str">
        <f t="shared" si="73"/>
        <v>Economy (201-500)</v>
      </c>
      <c r="I798" s="5">
        <v>999</v>
      </c>
      <c r="J798" s="5">
        <f>Table1[[#This Row],[actual_price]]-Table1[[#This Row],[discounted_price]]</f>
        <v>550</v>
      </c>
      <c r="K798" s="12">
        <f t="shared" si="74"/>
        <v>0.55055055055055058</v>
      </c>
      <c r="L798" s="13">
        <v>0.55000000000000004</v>
      </c>
      <c r="M798" s="1" t="str">
        <f t="shared" si="75"/>
        <v>High (50-69%)</v>
      </c>
      <c r="N798">
        <v>4.3</v>
      </c>
      <c r="O798" t="str">
        <f>IF(Table1[[#This Row],[rating]]&gt;=4.5,"Excellent",IF(Table1[[#This Row],[rating]]&gt;=4,"Good",IF(Table1[[#This Row],[rating]]&gt;=3.5,"Average","Below Average")))</f>
        <v>Good</v>
      </c>
      <c r="P798" t="str">
        <f t="shared" si="76"/>
        <v>⭐⭐⭐⭐ Good</v>
      </c>
      <c r="Q798" s="2">
        <v>11330</v>
      </c>
      <c r="R798" s="4" t="str">
        <f>IF(Table1[[#This Row],[rating_count]]&gt;=10000,"High Volume",IF(Table1[[#This Row],[rating_count]]&gt;=1000,"Medium Volume","Low Volume"))</f>
        <v>High Volume</v>
      </c>
      <c r="S798" s="4" t="str">
        <f t="shared" si="77"/>
        <v>Yes</v>
      </c>
      <c r="T798" t="s">
        <v>6628</v>
      </c>
      <c r="U798" t="s">
        <v>6629</v>
      </c>
      <c r="V798" t="s">
        <v>6630</v>
      </c>
      <c r="W798" t="s">
        <v>6631</v>
      </c>
      <c r="X798" t="s">
        <v>6632</v>
      </c>
      <c r="Y798" t="s">
        <v>6633</v>
      </c>
      <c r="Z798" t="s">
        <v>6237</v>
      </c>
      <c r="AA798" t="s">
        <v>6634</v>
      </c>
    </row>
    <row r="799" spans="1:27" x14ac:dyDescent="0.3">
      <c r="A799" t="s">
        <v>6635</v>
      </c>
      <c r="B799" t="s">
        <v>6636</v>
      </c>
      <c r="C799" t="str">
        <f t="shared" si="72"/>
        <v>Zinq</v>
      </c>
      <c r="D799" t="s">
        <v>6637</v>
      </c>
      <c r="E799" t="str">
        <f>IFERROR(LEFT(Table1[[#This Row],[category]],FIND("|",Table1[[#This Row],[category]])-1),Table1[[#This Row],[category]])</f>
        <v>Computers&amp;Accessories</v>
      </c>
      <c r="F799" t="str">
        <f>IFERROR(MID(Table1[[#This Row],[category]],FIND("|",Table1[[#This Row],[category]])+1,50),"N/A")</f>
        <v>Accessories&amp;Peripherals|LaptopAccessories|CoolingP</v>
      </c>
      <c r="G799" s="5">
        <v>999</v>
      </c>
      <c r="H799" s="5" t="str">
        <f t="shared" si="73"/>
        <v>Mid-Range (501-2000)</v>
      </c>
      <c r="I799" s="5">
        <v>1999</v>
      </c>
      <c r="J799" s="5">
        <f>Table1[[#This Row],[actual_price]]-Table1[[#This Row],[discounted_price]]</f>
        <v>1000</v>
      </c>
      <c r="K799" s="12">
        <f t="shared" si="74"/>
        <v>0.5002501250625313</v>
      </c>
      <c r="L799" s="13">
        <v>0.5</v>
      </c>
      <c r="M799" s="1" t="str">
        <f t="shared" si="75"/>
        <v>High (50-69%)</v>
      </c>
      <c r="N799">
        <v>4.2</v>
      </c>
      <c r="O799" t="str">
        <f>IF(Table1[[#This Row],[rating]]&gt;=4.5,"Excellent",IF(Table1[[#This Row],[rating]]&gt;=4,"Good",IF(Table1[[#This Row],[rating]]&gt;=3.5,"Average","Below Average")))</f>
        <v>Good</v>
      </c>
      <c r="P799" t="str">
        <f t="shared" si="76"/>
        <v>⭐⭐⭐⭐ Good</v>
      </c>
      <c r="Q799" s="2">
        <v>27441</v>
      </c>
      <c r="R799" s="4" t="str">
        <f>IF(Table1[[#This Row],[rating_count]]&gt;=10000,"High Volume",IF(Table1[[#This Row],[rating_count]]&gt;=1000,"Medium Volume","Low Volume"))</f>
        <v>High Volume</v>
      </c>
      <c r="S799" s="4" t="str">
        <f t="shared" si="77"/>
        <v>Yes</v>
      </c>
      <c r="T799" t="s">
        <v>6638</v>
      </c>
      <c r="U799" t="s">
        <v>6639</v>
      </c>
      <c r="V799" t="s">
        <v>6640</v>
      </c>
      <c r="W799" t="s">
        <v>6641</v>
      </c>
      <c r="X799" t="s">
        <v>6642</v>
      </c>
      <c r="Y799" t="s">
        <v>6643</v>
      </c>
      <c r="Z799" t="s">
        <v>6644</v>
      </c>
      <c r="AA799" t="s">
        <v>6645</v>
      </c>
    </row>
    <row r="800" spans="1:27" x14ac:dyDescent="0.3">
      <c r="A800" t="s">
        <v>6646</v>
      </c>
      <c r="B800" t="s">
        <v>6647</v>
      </c>
      <c r="C800" t="str">
        <f t="shared" si="72"/>
        <v>Gizga</v>
      </c>
      <c r="D800" t="s">
        <v>4468</v>
      </c>
      <c r="E800" t="str">
        <f>IFERROR(LEFT(Table1[[#This Row],[category]],FIND("|",Table1[[#This Row],[category]])-1),Table1[[#This Row],[category]])</f>
        <v>Computers&amp;Accessories</v>
      </c>
      <c r="F800" t="str">
        <f>IFERROR(MID(Table1[[#This Row],[category]],FIND("|",Table1[[#This Row],[category]])+1,50),"N/A")</f>
        <v>Accessories&amp;Peripherals|LaptopAccessories|CameraPr</v>
      </c>
      <c r="G800" s="5">
        <v>69</v>
      </c>
      <c r="H800" s="5" t="str">
        <f t="shared" si="73"/>
        <v>Budget (≤200)</v>
      </c>
      <c r="I800" s="5">
        <v>299</v>
      </c>
      <c r="J800" s="5">
        <f>Table1[[#This Row],[actual_price]]-Table1[[#This Row],[discounted_price]]</f>
        <v>230</v>
      </c>
      <c r="K800" s="12">
        <f t="shared" si="74"/>
        <v>0.76923076923076927</v>
      </c>
      <c r="L800" s="13">
        <v>0.77</v>
      </c>
      <c r="M800" s="1" t="str">
        <f t="shared" si="75"/>
        <v>Very High (70-100%)</v>
      </c>
      <c r="N800">
        <v>4.3</v>
      </c>
      <c r="O800" t="str">
        <f>IF(Table1[[#This Row],[rating]]&gt;=4.5,"Excellent",IF(Table1[[#This Row],[rating]]&gt;=4,"Good",IF(Table1[[#This Row],[rating]]&gt;=3.5,"Average","Below Average")))</f>
        <v>Good</v>
      </c>
      <c r="P800" t="str">
        <f t="shared" si="76"/>
        <v>⭐⭐⭐⭐ Good</v>
      </c>
      <c r="Q800">
        <v>255</v>
      </c>
      <c r="R800" s="4" t="str">
        <f>IF(Table1[[#This Row],[rating_count]]&gt;=10000,"High Volume",IF(Table1[[#This Row],[rating_count]]&gt;=1000,"Medium Volume","Low Volume"))</f>
        <v>Low Volume</v>
      </c>
      <c r="S800" s="4" t="str">
        <f t="shared" si="77"/>
        <v>No</v>
      </c>
      <c r="T800" t="s">
        <v>6648</v>
      </c>
      <c r="U800" t="s">
        <v>6649</v>
      </c>
      <c r="V800" t="s">
        <v>6650</v>
      </c>
      <c r="W800" t="s">
        <v>6651</v>
      </c>
      <c r="X800" t="s">
        <v>6652</v>
      </c>
      <c r="Y800" t="s">
        <v>6653</v>
      </c>
      <c r="Z800" t="s">
        <v>6654</v>
      </c>
      <c r="AA800" t="s">
        <v>6655</v>
      </c>
    </row>
    <row r="801" spans="1:27" x14ac:dyDescent="0.3">
      <c r="A801" t="s">
        <v>6656</v>
      </c>
      <c r="B801" t="s">
        <v>6657</v>
      </c>
      <c r="C801" t="str">
        <f t="shared" si="72"/>
        <v>HP</v>
      </c>
      <c r="D801" t="s">
        <v>4865</v>
      </c>
      <c r="E801" t="str">
        <f>IFERROR(LEFT(Table1[[#This Row],[category]],FIND("|",Table1[[#This Row],[category]])-1),Table1[[#This Row],[category]])</f>
        <v>Computers&amp;Accessories</v>
      </c>
      <c r="F801" t="str">
        <f>IFERROR(MID(Table1[[#This Row],[category]],FIND("|",Table1[[#This Row],[category]])+1,50),"N/A")</f>
        <v>Accessories&amp;Peripherals|Keyboards,Mice&amp;InputDevice</v>
      </c>
      <c r="G801" s="5">
        <v>899</v>
      </c>
      <c r="H801" s="5" t="str">
        <f t="shared" si="73"/>
        <v>Mid-Range (501-2000)</v>
      </c>
      <c r="I801" s="5">
        <v>1499</v>
      </c>
      <c r="J801" s="5">
        <f>Table1[[#This Row],[actual_price]]-Table1[[#This Row],[discounted_price]]</f>
        <v>600</v>
      </c>
      <c r="K801" s="12">
        <f t="shared" si="74"/>
        <v>0.40026684456304201</v>
      </c>
      <c r="L801" s="13">
        <v>0.4</v>
      </c>
      <c r="M801" s="1" t="str">
        <f t="shared" si="75"/>
        <v>Moderate (25-49%)</v>
      </c>
      <c r="N801">
        <v>4.2</v>
      </c>
      <c r="O801" t="str">
        <f>IF(Table1[[#This Row],[rating]]&gt;=4.5,"Excellent",IF(Table1[[#This Row],[rating]]&gt;=4,"Good",IF(Table1[[#This Row],[rating]]&gt;=3.5,"Average","Below Average")))</f>
        <v>Good</v>
      </c>
      <c r="P801" t="str">
        <f t="shared" si="76"/>
        <v>⭐⭐⭐⭐ Good</v>
      </c>
      <c r="Q801" s="2">
        <v>23174</v>
      </c>
      <c r="R801" s="4" t="str">
        <f>IF(Table1[[#This Row],[rating_count]]&gt;=10000,"High Volume",IF(Table1[[#This Row],[rating_count]]&gt;=1000,"Medium Volume","Low Volume"))</f>
        <v>High Volume</v>
      </c>
      <c r="S801" s="4" t="str">
        <f t="shared" si="77"/>
        <v>Yes</v>
      </c>
      <c r="T801" t="s">
        <v>6658</v>
      </c>
      <c r="U801" t="s">
        <v>6659</v>
      </c>
      <c r="V801" t="s">
        <v>6660</v>
      </c>
      <c r="W801" t="s">
        <v>6661</v>
      </c>
      <c r="X801" t="s">
        <v>6662</v>
      </c>
      <c r="Y801" t="s">
        <v>6663</v>
      </c>
      <c r="Z801" t="s">
        <v>6664</v>
      </c>
      <c r="AA801" t="s">
        <v>6665</v>
      </c>
    </row>
    <row r="802" spans="1:27" x14ac:dyDescent="0.3">
      <c r="A802" t="s">
        <v>6666</v>
      </c>
      <c r="B802" t="s">
        <v>6667</v>
      </c>
      <c r="C802" t="str">
        <f t="shared" si="72"/>
        <v>MAONO</v>
      </c>
      <c r="D802" t="s">
        <v>5055</v>
      </c>
      <c r="E802" t="str">
        <f>IFERROR(LEFT(Table1[[#This Row],[category]],FIND("|",Table1[[#This Row],[category]])-1),Table1[[#This Row],[category]])</f>
        <v>MusicalInstruments</v>
      </c>
      <c r="F802" t="str">
        <f>IFERROR(MID(Table1[[#This Row],[category]],FIND("|",Table1[[#This Row],[category]])+1,50),"N/A")</f>
        <v>Microphones|Condenser</v>
      </c>
      <c r="G802" s="5">
        <v>478</v>
      </c>
      <c r="H802" s="5" t="str">
        <f t="shared" si="73"/>
        <v>Economy (201-500)</v>
      </c>
      <c r="I802" s="5">
        <v>699</v>
      </c>
      <c r="J802" s="5">
        <f>Table1[[#This Row],[actual_price]]-Table1[[#This Row],[discounted_price]]</f>
        <v>221</v>
      </c>
      <c r="K802" s="12">
        <f t="shared" si="74"/>
        <v>0.31616595135908443</v>
      </c>
      <c r="L802" s="13">
        <v>0.32</v>
      </c>
      <c r="M802" s="1" t="str">
        <f t="shared" si="75"/>
        <v>Moderate (25-49%)</v>
      </c>
      <c r="N802">
        <v>3.8</v>
      </c>
      <c r="O802" t="str">
        <f>IF(Table1[[#This Row],[rating]]&gt;=4.5,"Excellent",IF(Table1[[#This Row],[rating]]&gt;=4,"Good",IF(Table1[[#This Row],[rating]]&gt;=3.5,"Average","Below Average")))</f>
        <v>Average</v>
      </c>
      <c r="P802" t="str">
        <f t="shared" si="76"/>
        <v>⭐⭐⭐ Average</v>
      </c>
      <c r="Q802" s="2">
        <v>20218</v>
      </c>
      <c r="R802" s="4" t="str">
        <f>IF(Table1[[#This Row],[rating_count]]&gt;=10000,"High Volume",IF(Table1[[#This Row],[rating_count]]&gt;=1000,"Medium Volume","Low Volume"))</f>
        <v>High Volume</v>
      </c>
      <c r="S802" s="4" t="str">
        <f t="shared" si="77"/>
        <v>Yes</v>
      </c>
      <c r="T802" t="s">
        <v>6668</v>
      </c>
      <c r="U802" t="s">
        <v>6669</v>
      </c>
      <c r="V802" t="s">
        <v>6670</v>
      </c>
      <c r="W802" t="s">
        <v>6671</v>
      </c>
      <c r="X802" t="s">
        <v>6672</v>
      </c>
      <c r="Y802" t="s">
        <v>6673</v>
      </c>
      <c r="Z802" t="s">
        <v>6674</v>
      </c>
      <c r="AA802" t="s">
        <v>6675</v>
      </c>
    </row>
    <row r="803" spans="1:27" x14ac:dyDescent="0.3">
      <c r="A803" t="s">
        <v>6676</v>
      </c>
      <c r="B803" t="s">
        <v>6677</v>
      </c>
      <c r="C803" t="str">
        <f t="shared" si="72"/>
        <v>TABLE</v>
      </c>
      <c r="D803" t="s">
        <v>6678</v>
      </c>
      <c r="E803" t="str">
        <f>IFERROR(LEFT(Table1[[#This Row],[category]],FIND("|",Table1[[#This Row],[category]])-1),Table1[[#This Row],[category]])</f>
        <v>Computers&amp;Accessories</v>
      </c>
      <c r="F803" t="str">
        <f>IFERROR(MID(Table1[[#This Row],[category]],FIND("|",Table1[[#This Row],[category]])+1,50),"N/A")</f>
        <v>Accessories&amp;Peripherals|LaptopAccessories</v>
      </c>
      <c r="G803" s="5">
        <v>1399</v>
      </c>
      <c r="H803" s="5" t="str">
        <f t="shared" si="73"/>
        <v>Mid-Range (501-2000)</v>
      </c>
      <c r="I803" s="5">
        <v>2490</v>
      </c>
      <c r="J803" s="5">
        <f>Table1[[#This Row],[actual_price]]-Table1[[#This Row],[discounted_price]]</f>
        <v>1091</v>
      </c>
      <c r="K803" s="12">
        <f t="shared" si="74"/>
        <v>0.43815261044176707</v>
      </c>
      <c r="L803" s="13">
        <v>0.44</v>
      </c>
      <c r="M803" s="1" t="str">
        <f t="shared" si="75"/>
        <v>Moderate (25-49%)</v>
      </c>
      <c r="N803">
        <v>4.3</v>
      </c>
      <c r="O803" t="str">
        <f>IF(Table1[[#This Row],[rating]]&gt;=4.5,"Excellent",IF(Table1[[#This Row],[rating]]&gt;=4,"Good",IF(Table1[[#This Row],[rating]]&gt;=3.5,"Average","Below Average")))</f>
        <v>Good</v>
      </c>
      <c r="P803" t="str">
        <f t="shared" si="76"/>
        <v>⭐⭐⭐⭐ Good</v>
      </c>
      <c r="Q803" s="2">
        <v>11074</v>
      </c>
      <c r="R803" s="4" t="str">
        <f>IF(Table1[[#This Row],[rating_count]]&gt;=10000,"High Volume",IF(Table1[[#This Row],[rating_count]]&gt;=1000,"Medium Volume","Low Volume"))</f>
        <v>High Volume</v>
      </c>
      <c r="S803" s="4" t="str">
        <f t="shared" si="77"/>
        <v>Yes</v>
      </c>
      <c r="T803" t="s">
        <v>6679</v>
      </c>
      <c r="U803" t="s">
        <v>6680</v>
      </c>
      <c r="V803" t="s">
        <v>6681</v>
      </c>
      <c r="W803" t="s">
        <v>6682</v>
      </c>
      <c r="X803" t="s">
        <v>6683</v>
      </c>
      <c r="Y803" t="s">
        <v>6684</v>
      </c>
      <c r="Z803" t="s">
        <v>6685</v>
      </c>
      <c r="AA803" t="s">
        <v>6686</v>
      </c>
    </row>
    <row r="804" spans="1:27" x14ac:dyDescent="0.3">
      <c r="A804" t="s">
        <v>304</v>
      </c>
      <c r="B804" t="s">
        <v>305</v>
      </c>
      <c r="C804" t="str">
        <f t="shared" si="72"/>
        <v>AmazonBasics</v>
      </c>
      <c r="D804" t="s">
        <v>18</v>
      </c>
      <c r="E804" t="str">
        <f>IFERROR(LEFT(Table1[[#This Row],[category]],FIND("|",Table1[[#This Row],[category]])-1),Table1[[#This Row],[category]])</f>
        <v>Computers&amp;Accessories</v>
      </c>
      <c r="F804" t="str">
        <f>IFERROR(MID(Table1[[#This Row],[category]],FIND("|",Table1[[#This Row],[category]])+1,50),"N/A")</f>
        <v>Accessories&amp;Peripherals|Cables&amp;Accessories|Cables|</v>
      </c>
      <c r="G804" s="5">
        <v>199</v>
      </c>
      <c r="H804" s="5" t="str">
        <f t="shared" si="73"/>
        <v>Budget (≤200)</v>
      </c>
      <c r="I804" s="5">
        <v>750</v>
      </c>
      <c r="J804" s="5">
        <f>Table1[[#This Row],[actual_price]]-Table1[[#This Row],[discounted_price]]</f>
        <v>551</v>
      </c>
      <c r="K804" s="12">
        <f t="shared" si="74"/>
        <v>0.73466666666666669</v>
      </c>
      <c r="L804" s="13">
        <v>0.73</v>
      </c>
      <c r="M804" s="1" t="str">
        <f t="shared" si="75"/>
        <v>Very High (70-100%)</v>
      </c>
      <c r="N804">
        <v>4.5</v>
      </c>
      <c r="O804" t="str">
        <f>IF(Table1[[#This Row],[rating]]&gt;=4.5,"Excellent",IF(Table1[[#This Row],[rating]]&gt;=4,"Good",IF(Table1[[#This Row],[rating]]&gt;=3.5,"Average","Below Average")))</f>
        <v>Excellent</v>
      </c>
      <c r="P804" t="str">
        <f t="shared" si="76"/>
        <v>⭐⭐⭐⭐⭐ Excellent</v>
      </c>
      <c r="Q804" s="2">
        <v>74976</v>
      </c>
      <c r="R804" s="4" t="str">
        <f>IF(Table1[[#This Row],[rating_count]]&gt;=10000,"High Volume",IF(Table1[[#This Row],[rating_count]]&gt;=1000,"Medium Volume","Low Volume"))</f>
        <v>High Volume</v>
      </c>
      <c r="S804" s="4" t="str">
        <f t="shared" si="77"/>
        <v>Yes</v>
      </c>
      <c r="T804" t="s">
        <v>306</v>
      </c>
      <c r="U804" t="s">
        <v>307</v>
      </c>
      <c r="V804" t="s">
        <v>308</v>
      </c>
      <c r="W804" t="s">
        <v>309</v>
      </c>
      <c r="X804" t="s">
        <v>310</v>
      </c>
      <c r="Y804" t="s">
        <v>311</v>
      </c>
      <c r="Z804" t="s">
        <v>6687</v>
      </c>
      <c r="AA804" t="s">
        <v>6688</v>
      </c>
    </row>
    <row r="805" spans="1:27" x14ac:dyDescent="0.3">
      <c r="A805" t="s">
        <v>6689</v>
      </c>
      <c r="B805" t="s">
        <v>6690</v>
      </c>
      <c r="C805" t="str">
        <f t="shared" si="72"/>
        <v>GIZGA</v>
      </c>
      <c r="D805" t="s">
        <v>6691</v>
      </c>
      <c r="E805" t="str">
        <f>IFERROR(LEFT(Table1[[#This Row],[category]],FIND("|",Table1[[#This Row],[category]])-1),Table1[[#This Row],[category]])</f>
        <v>Computers&amp;Accessories</v>
      </c>
      <c r="F805" t="str">
        <f>IFERROR(MID(Table1[[#This Row],[category]],FIND("|",Table1[[#This Row],[category]])+1,50),"N/A")</f>
        <v>Accessories&amp;Peripherals|TabletAccessories|Stands</v>
      </c>
      <c r="G805" s="5">
        <v>149</v>
      </c>
      <c r="H805" s="5" t="str">
        <f t="shared" si="73"/>
        <v>Budget (≤200)</v>
      </c>
      <c r="I805" s="5">
        <v>499</v>
      </c>
      <c r="J805" s="5">
        <f>Table1[[#This Row],[actual_price]]-Table1[[#This Row],[discounted_price]]</f>
        <v>350</v>
      </c>
      <c r="K805" s="12">
        <f t="shared" si="74"/>
        <v>0.70140280561122248</v>
      </c>
      <c r="L805" s="13">
        <v>0.7</v>
      </c>
      <c r="M805" s="1" t="str">
        <f t="shared" si="75"/>
        <v>Very High (70-100%)</v>
      </c>
      <c r="N805">
        <v>4.0999999999999996</v>
      </c>
      <c r="O805" t="str">
        <f>IF(Table1[[#This Row],[rating]]&gt;=4.5,"Excellent",IF(Table1[[#This Row],[rating]]&gt;=4,"Good",IF(Table1[[#This Row],[rating]]&gt;=3.5,"Average","Below Average")))</f>
        <v>Good</v>
      </c>
      <c r="P805" t="str">
        <f t="shared" si="76"/>
        <v>⭐⭐⭐⭐ Good</v>
      </c>
      <c r="Q805" s="2">
        <v>25607</v>
      </c>
      <c r="R805" s="4" t="str">
        <f>IF(Table1[[#This Row],[rating_count]]&gt;=10000,"High Volume",IF(Table1[[#This Row],[rating_count]]&gt;=1000,"Medium Volume","Low Volume"))</f>
        <v>High Volume</v>
      </c>
      <c r="S805" s="4" t="str">
        <f t="shared" si="77"/>
        <v>Yes</v>
      </c>
      <c r="T805" t="s">
        <v>6692</v>
      </c>
      <c r="U805" t="s">
        <v>6693</v>
      </c>
      <c r="V805" t="s">
        <v>6694</v>
      </c>
      <c r="W805" t="s">
        <v>6695</v>
      </c>
      <c r="X805" t="s">
        <v>6696</v>
      </c>
      <c r="Y805" t="s">
        <v>6697</v>
      </c>
      <c r="Z805" t="s">
        <v>6698</v>
      </c>
      <c r="AA805" t="s">
        <v>6699</v>
      </c>
    </row>
    <row r="806" spans="1:27" x14ac:dyDescent="0.3">
      <c r="A806" t="s">
        <v>6700</v>
      </c>
      <c r="B806" t="s">
        <v>6701</v>
      </c>
      <c r="C806" t="str">
        <f t="shared" si="72"/>
        <v>boAt</v>
      </c>
      <c r="D806" t="s">
        <v>5541</v>
      </c>
      <c r="E806" t="str">
        <f>IFERROR(LEFT(Table1[[#This Row],[category]],FIND("|",Table1[[#This Row],[category]])-1),Table1[[#This Row],[category]])</f>
        <v>Electronics</v>
      </c>
      <c r="F806" t="str">
        <f>IFERROR(MID(Table1[[#This Row],[category]],FIND("|",Table1[[#This Row],[category]])+1,50),"N/A")</f>
        <v>HomeAudio|Speakers|BluetoothSpeakers</v>
      </c>
      <c r="G806" s="5">
        <v>1799</v>
      </c>
      <c r="H806" s="5" t="str">
        <f t="shared" si="73"/>
        <v>Mid-Range (501-2000)</v>
      </c>
      <c r="I806" s="5">
        <v>4990</v>
      </c>
      <c r="J806" s="5">
        <f>Table1[[#This Row],[actual_price]]-Table1[[#This Row],[discounted_price]]</f>
        <v>3191</v>
      </c>
      <c r="K806" s="12">
        <f t="shared" si="74"/>
        <v>0.63947895791583165</v>
      </c>
      <c r="L806" s="13">
        <v>0.64</v>
      </c>
      <c r="M806" s="1" t="str">
        <f t="shared" si="75"/>
        <v>High (50-69%)</v>
      </c>
      <c r="N806">
        <v>4.2</v>
      </c>
      <c r="O806" t="str">
        <f>IF(Table1[[#This Row],[rating]]&gt;=4.5,"Excellent",IF(Table1[[#This Row],[rating]]&gt;=4,"Good",IF(Table1[[#This Row],[rating]]&gt;=3.5,"Average","Below Average")))</f>
        <v>Good</v>
      </c>
      <c r="P806" t="str">
        <f t="shared" si="76"/>
        <v>⭐⭐⭐⭐ Good</v>
      </c>
      <c r="Q806" s="2">
        <v>41226</v>
      </c>
      <c r="R806" s="4" t="str">
        <f>IF(Table1[[#This Row],[rating_count]]&gt;=10000,"High Volume",IF(Table1[[#This Row],[rating_count]]&gt;=1000,"Medium Volume","Low Volume"))</f>
        <v>High Volume</v>
      </c>
      <c r="S806" s="4" t="str">
        <f t="shared" si="77"/>
        <v>Yes</v>
      </c>
      <c r="T806" t="s">
        <v>6702</v>
      </c>
      <c r="U806" t="s">
        <v>6703</v>
      </c>
      <c r="V806" t="s">
        <v>6704</v>
      </c>
      <c r="W806" t="s">
        <v>6705</v>
      </c>
      <c r="X806" t="s">
        <v>6706</v>
      </c>
      <c r="Y806" t="s">
        <v>6707</v>
      </c>
      <c r="Z806" t="s">
        <v>6708</v>
      </c>
      <c r="AA806" t="s">
        <v>6709</v>
      </c>
    </row>
    <row r="807" spans="1:27" x14ac:dyDescent="0.3">
      <c r="A807" t="s">
        <v>6710</v>
      </c>
      <c r="B807" t="s">
        <v>6711</v>
      </c>
      <c r="C807" t="str">
        <f t="shared" si="72"/>
        <v>ESnipe</v>
      </c>
      <c r="D807" t="s">
        <v>6712</v>
      </c>
      <c r="E807" t="str">
        <f>IFERROR(LEFT(Table1[[#This Row],[category]],FIND("|",Table1[[#This Row],[category]])-1),Table1[[#This Row],[category]])</f>
        <v>HomeImprovement</v>
      </c>
      <c r="F807" t="str">
        <f>IFERROR(MID(Table1[[#This Row],[category]],FIND("|",Table1[[#This Row],[category]])+1,50),"N/A")</f>
        <v>Electrical|Adapters&amp;Multi-Outlets</v>
      </c>
      <c r="G807" s="5">
        <v>425</v>
      </c>
      <c r="H807" s="5" t="str">
        <f t="shared" si="73"/>
        <v>Economy (201-500)</v>
      </c>
      <c r="I807" s="5">
        <v>999</v>
      </c>
      <c r="J807" s="5">
        <f>Table1[[#This Row],[actual_price]]-Table1[[#This Row],[discounted_price]]</f>
        <v>574</v>
      </c>
      <c r="K807" s="12">
        <f t="shared" si="74"/>
        <v>0.57457457457457461</v>
      </c>
      <c r="L807" s="13">
        <v>0.56999999999999995</v>
      </c>
      <c r="M807" s="1" t="str">
        <f t="shared" si="75"/>
        <v>High (50-69%)</v>
      </c>
      <c r="N807">
        <v>4</v>
      </c>
      <c r="O807" t="str">
        <f>IF(Table1[[#This Row],[rating]]&gt;=4.5,"Excellent",IF(Table1[[#This Row],[rating]]&gt;=4,"Good",IF(Table1[[#This Row],[rating]]&gt;=3.5,"Average","Below Average")))</f>
        <v>Good</v>
      </c>
      <c r="P807" t="str">
        <f t="shared" si="76"/>
        <v>⭐⭐⭐⭐ Good</v>
      </c>
      <c r="Q807" s="2">
        <v>2581</v>
      </c>
      <c r="R807" s="4" t="str">
        <f>IF(Table1[[#This Row],[rating_count]]&gt;=10000,"High Volume",IF(Table1[[#This Row],[rating_count]]&gt;=1000,"Medium Volume","Low Volume"))</f>
        <v>Medium Volume</v>
      </c>
      <c r="S807" s="4" t="str">
        <f t="shared" si="77"/>
        <v>Yes</v>
      </c>
      <c r="T807" t="s">
        <v>6713</v>
      </c>
      <c r="U807" t="s">
        <v>6714</v>
      </c>
      <c r="V807" t="s">
        <v>6715</v>
      </c>
      <c r="W807" t="s">
        <v>6716</v>
      </c>
      <c r="X807" t="s">
        <v>6717</v>
      </c>
      <c r="Y807" t="s">
        <v>6718</v>
      </c>
      <c r="Z807" t="s">
        <v>6719</v>
      </c>
      <c r="AA807" t="s">
        <v>6720</v>
      </c>
    </row>
    <row r="808" spans="1:27" x14ac:dyDescent="0.3">
      <c r="A808" t="s">
        <v>6721</v>
      </c>
      <c r="B808" t="s">
        <v>6722</v>
      </c>
      <c r="C808" t="str">
        <f t="shared" si="72"/>
        <v>boAt</v>
      </c>
      <c r="D808" t="s">
        <v>6219</v>
      </c>
      <c r="E808" t="str">
        <f>IFERROR(LEFT(Table1[[#This Row],[category]],FIND("|",Table1[[#This Row],[category]])-1),Table1[[#This Row],[category]])</f>
        <v>Electronics</v>
      </c>
      <c r="F808" t="str">
        <f>IFERROR(MID(Table1[[#This Row],[category]],FIND("|",Table1[[#This Row],[category]])+1,50),"N/A")</f>
        <v>HomeAudio|Speakers|OutdoorSpeakers</v>
      </c>
      <c r="G808" s="5">
        <v>999</v>
      </c>
      <c r="H808" s="5" t="str">
        <f t="shared" si="73"/>
        <v>Mid-Range (501-2000)</v>
      </c>
      <c r="I808" s="5">
        <v>2490</v>
      </c>
      <c r="J808" s="5">
        <f>Table1[[#This Row],[actual_price]]-Table1[[#This Row],[discounted_price]]</f>
        <v>1491</v>
      </c>
      <c r="K808" s="12">
        <f t="shared" si="74"/>
        <v>0.59879518072289162</v>
      </c>
      <c r="L808" s="13">
        <v>0.6</v>
      </c>
      <c r="M808" s="1" t="str">
        <f t="shared" si="75"/>
        <v>High (50-69%)</v>
      </c>
      <c r="N808">
        <v>4.0999999999999996</v>
      </c>
      <c r="O808" t="str">
        <f>IF(Table1[[#This Row],[rating]]&gt;=4.5,"Excellent",IF(Table1[[#This Row],[rating]]&gt;=4,"Good",IF(Table1[[#This Row],[rating]]&gt;=3.5,"Average","Below Average")))</f>
        <v>Good</v>
      </c>
      <c r="P808" t="str">
        <f t="shared" si="76"/>
        <v>⭐⭐⭐⭐ Good</v>
      </c>
      <c r="Q808" s="2">
        <v>18331</v>
      </c>
      <c r="R808" s="4" t="str">
        <f>IF(Table1[[#This Row],[rating_count]]&gt;=10000,"High Volume",IF(Table1[[#This Row],[rating_count]]&gt;=1000,"Medium Volume","Low Volume"))</f>
        <v>High Volume</v>
      </c>
      <c r="S808" s="4" t="str">
        <f t="shared" si="77"/>
        <v>Yes</v>
      </c>
      <c r="T808" t="s">
        <v>6723</v>
      </c>
      <c r="U808" t="s">
        <v>6724</v>
      </c>
      <c r="V808" t="s">
        <v>6725</v>
      </c>
      <c r="W808" t="s">
        <v>6726</v>
      </c>
      <c r="X808" t="s">
        <v>6727</v>
      </c>
      <c r="Y808" t="s">
        <v>6728</v>
      </c>
      <c r="Z808" t="s">
        <v>6729</v>
      </c>
      <c r="AA808" t="s">
        <v>6730</v>
      </c>
    </row>
    <row r="809" spans="1:27" x14ac:dyDescent="0.3">
      <c r="A809" t="s">
        <v>6731</v>
      </c>
      <c r="B809" t="s">
        <v>6732</v>
      </c>
      <c r="C809" t="str">
        <f t="shared" si="72"/>
        <v>Portronics</v>
      </c>
      <c r="D809" t="s">
        <v>4876</v>
      </c>
      <c r="E809" t="str">
        <f>IFERROR(LEFT(Table1[[#This Row],[category]],FIND("|",Table1[[#This Row],[category]])-1),Table1[[#This Row],[category]])</f>
        <v>Computers&amp;Accessories</v>
      </c>
      <c r="F809" t="str">
        <f>IFERROR(MID(Table1[[#This Row],[category]],FIND("|",Table1[[#This Row],[category]])+1,50),"N/A")</f>
        <v>Accessories&amp;Peripherals|Keyboards,Mice&amp;InputDevice</v>
      </c>
      <c r="G809" s="5">
        <v>378</v>
      </c>
      <c r="H809" s="5" t="str">
        <f t="shared" si="73"/>
        <v>Economy (201-500)</v>
      </c>
      <c r="I809" s="5">
        <v>999</v>
      </c>
      <c r="J809" s="5">
        <f>Table1[[#This Row],[actual_price]]-Table1[[#This Row],[discounted_price]]</f>
        <v>621</v>
      </c>
      <c r="K809" s="12">
        <f t="shared" si="74"/>
        <v>0.6216216216216216</v>
      </c>
      <c r="L809" s="13">
        <v>0.62</v>
      </c>
      <c r="M809" s="1" t="str">
        <f t="shared" si="75"/>
        <v>High (50-69%)</v>
      </c>
      <c r="N809">
        <v>4.0999999999999996</v>
      </c>
      <c r="O809" t="str">
        <f>IF(Table1[[#This Row],[rating]]&gt;=4.5,"Excellent",IF(Table1[[#This Row],[rating]]&gt;=4,"Good",IF(Table1[[#This Row],[rating]]&gt;=3.5,"Average","Below Average")))</f>
        <v>Good</v>
      </c>
      <c r="P809" t="str">
        <f t="shared" si="76"/>
        <v>⭐⭐⭐⭐ Good</v>
      </c>
      <c r="Q809" s="2">
        <v>1779</v>
      </c>
      <c r="R809" s="4" t="str">
        <f>IF(Table1[[#This Row],[rating_count]]&gt;=10000,"High Volume",IF(Table1[[#This Row],[rating_count]]&gt;=1000,"Medium Volume","Low Volume"))</f>
        <v>Medium Volume</v>
      </c>
      <c r="S809" s="4" t="str">
        <f t="shared" si="77"/>
        <v>Yes</v>
      </c>
      <c r="T809" t="s">
        <v>6733</v>
      </c>
      <c r="U809" t="s">
        <v>6734</v>
      </c>
      <c r="V809" t="s">
        <v>6735</v>
      </c>
      <c r="W809" t="s">
        <v>6736</v>
      </c>
      <c r="X809" t="s">
        <v>6737</v>
      </c>
      <c r="Y809" t="s">
        <v>6738</v>
      </c>
      <c r="Z809" t="s">
        <v>6739</v>
      </c>
      <c r="AA809" t="s">
        <v>6740</v>
      </c>
    </row>
    <row r="810" spans="1:27" x14ac:dyDescent="0.3">
      <c r="A810" t="s">
        <v>6741</v>
      </c>
      <c r="B810" t="s">
        <v>6742</v>
      </c>
      <c r="C810" t="str">
        <f t="shared" si="72"/>
        <v>BRUSTRO</v>
      </c>
      <c r="D810" t="s">
        <v>6743</v>
      </c>
      <c r="E810" t="str">
        <f>IFERROR(LEFT(Table1[[#This Row],[category]],FIND("|",Table1[[#This Row],[category]])-1),Table1[[#This Row],[category]])</f>
        <v>OfficeProducts</v>
      </c>
      <c r="F810" t="str">
        <f>IFERROR(MID(Table1[[#This Row],[category]],FIND("|",Table1[[#This Row],[category]])+1,50),"N/A")</f>
        <v>OfficePaperProducts|Paper|Copy&amp;PrintingPaper|Colou</v>
      </c>
      <c r="G810" s="5">
        <v>99</v>
      </c>
      <c r="H810" s="5" t="str">
        <f t="shared" si="73"/>
        <v>Budget (≤200)</v>
      </c>
      <c r="I810" s="5">
        <v>99</v>
      </c>
      <c r="J810" s="5">
        <f>Table1[[#This Row],[actual_price]]-Table1[[#This Row],[discounted_price]]</f>
        <v>0</v>
      </c>
      <c r="K810" s="12">
        <f t="shared" si="74"/>
        <v>0</v>
      </c>
      <c r="L810" s="13">
        <v>0</v>
      </c>
      <c r="M810" s="1" t="str">
        <f t="shared" si="75"/>
        <v>Minimal (0-24%)</v>
      </c>
      <c r="N810">
        <v>4.3</v>
      </c>
      <c r="O810" t="str">
        <f>IF(Table1[[#This Row],[rating]]&gt;=4.5,"Excellent",IF(Table1[[#This Row],[rating]]&gt;=4,"Good",IF(Table1[[#This Row],[rating]]&gt;=3.5,"Average","Below Average")))</f>
        <v>Good</v>
      </c>
      <c r="P810" t="str">
        <f t="shared" si="76"/>
        <v>⭐⭐⭐⭐ Good</v>
      </c>
      <c r="Q810">
        <v>388</v>
      </c>
      <c r="R810" s="4" t="str">
        <f>IF(Table1[[#This Row],[rating_count]]&gt;=10000,"High Volume",IF(Table1[[#This Row],[rating_count]]&gt;=1000,"Medium Volume","Low Volume"))</f>
        <v>Low Volume</v>
      </c>
      <c r="S810" s="4" t="str">
        <f t="shared" si="77"/>
        <v>No</v>
      </c>
      <c r="T810" t="s">
        <v>6744</v>
      </c>
      <c r="U810" t="s">
        <v>6745</v>
      </c>
      <c r="V810" t="s">
        <v>6746</v>
      </c>
      <c r="W810" t="s">
        <v>6747</v>
      </c>
      <c r="X810" t="s">
        <v>6748</v>
      </c>
      <c r="Y810" t="s">
        <v>6749</v>
      </c>
      <c r="Z810" t="s">
        <v>6750</v>
      </c>
      <c r="AA810" t="s">
        <v>6751</v>
      </c>
    </row>
    <row r="811" spans="1:27" x14ac:dyDescent="0.3">
      <c r="A811" t="s">
        <v>6752</v>
      </c>
      <c r="B811" t="s">
        <v>6753</v>
      </c>
      <c r="C811" t="str">
        <f t="shared" si="72"/>
        <v>Cuzor</v>
      </c>
      <c r="D811" t="s">
        <v>5468</v>
      </c>
      <c r="E811" t="str">
        <f>IFERROR(LEFT(Table1[[#This Row],[category]],FIND("|",Table1[[#This Row],[category]])-1),Table1[[#This Row],[category]])</f>
        <v>Computers&amp;Accessories</v>
      </c>
      <c r="F811" t="str">
        <f>IFERROR(MID(Table1[[#This Row],[category]],FIND("|",Table1[[#This Row],[category]])+1,50),"N/A")</f>
        <v>NetworkingDevices|Routers</v>
      </c>
      <c r="G811" s="5">
        <v>1499</v>
      </c>
      <c r="H811" s="5" t="str">
        <f t="shared" si="73"/>
        <v>Mid-Range (501-2000)</v>
      </c>
      <c r="I811" s="5">
        <v>2999</v>
      </c>
      <c r="J811" s="5">
        <f>Table1[[#This Row],[actual_price]]-Table1[[#This Row],[discounted_price]]</f>
        <v>1500</v>
      </c>
      <c r="K811" s="12">
        <f t="shared" si="74"/>
        <v>0.50016672224074687</v>
      </c>
      <c r="L811" s="13">
        <v>0.5</v>
      </c>
      <c r="M811" s="1" t="str">
        <f t="shared" si="75"/>
        <v>High (50-69%)</v>
      </c>
      <c r="N811">
        <v>4.5</v>
      </c>
      <c r="O811" t="str">
        <f>IF(Table1[[#This Row],[rating]]&gt;=4.5,"Excellent",IF(Table1[[#This Row],[rating]]&gt;=4,"Good",IF(Table1[[#This Row],[rating]]&gt;=3.5,"Average","Below Average")))</f>
        <v>Excellent</v>
      </c>
      <c r="P811" t="str">
        <f t="shared" si="76"/>
        <v>⭐⭐⭐⭐⭐ Excellent</v>
      </c>
      <c r="Q811" s="2">
        <v>8656</v>
      </c>
      <c r="R811" s="4" t="str">
        <f>IF(Table1[[#This Row],[rating_count]]&gt;=10000,"High Volume",IF(Table1[[#This Row],[rating_count]]&gt;=1000,"Medium Volume","Low Volume"))</f>
        <v>Medium Volume</v>
      </c>
      <c r="S811" s="4" t="str">
        <f t="shared" si="77"/>
        <v>Yes</v>
      </c>
      <c r="T811" t="s">
        <v>6754</v>
      </c>
      <c r="U811" t="s">
        <v>6755</v>
      </c>
      <c r="V811" t="s">
        <v>6756</v>
      </c>
      <c r="W811" t="s">
        <v>6757</v>
      </c>
      <c r="X811" t="s">
        <v>6758</v>
      </c>
      <c r="Y811" t="s">
        <v>6759</v>
      </c>
      <c r="Z811" t="s">
        <v>6760</v>
      </c>
      <c r="AA811" t="s">
        <v>6761</v>
      </c>
    </row>
    <row r="812" spans="1:27" x14ac:dyDescent="0.3">
      <c r="A812" t="s">
        <v>6762</v>
      </c>
      <c r="B812" t="s">
        <v>6763</v>
      </c>
      <c r="C812" t="str">
        <f t="shared" si="72"/>
        <v>Crucial</v>
      </c>
      <c r="D812" t="s">
        <v>6764</v>
      </c>
      <c r="E812" t="str">
        <f>IFERROR(LEFT(Table1[[#This Row],[category]],FIND("|",Table1[[#This Row],[category]])-1),Table1[[#This Row],[category]])</f>
        <v>Computers&amp;Accessories</v>
      </c>
      <c r="F812" t="str">
        <f>IFERROR(MID(Table1[[#This Row],[category]],FIND("|",Table1[[#This Row],[category]])+1,50),"N/A")</f>
        <v>Components|InternalSolidStateDrives</v>
      </c>
      <c r="G812" s="5">
        <v>1815</v>
      </c>
      <c r="H812" s="5" t="str">
        <f t="shared" si="73"/>
        <v>Mid-Range (501-2000)</v>
      </c>
      <c r="I812" s="5">
        <v>3100</v>
      </c>
      <c r="J812" s="5">
        <f>Table1[[#This Row],[actual_price]]-Table1[[#This Row],[discounted_price]]</f>
        <v>1285</v>
      </c>
      <c r="K812" s="12">
        <f t="shared" si="74"/>
        <v>0.41451612903225804</v>
      </c>
      <c r="L812" s="13">
        <v>0.41</v>
      </c>
      <c r="M812" s="1" t="str">
        <f t="shared" si="75"/>
        <v>Moderate (25-49%)</v>
      </c>
      <c r="N812">
        <v>4.5</v>
      </c>
      <c r="O812" t="str">
        <f>IF(Table1[[#This Row],[rating]]&gt;=4.5,"Excellent",IF(Table1[[#This Row],[rating]]&gt;=4,"Good",IF(Table1[[#This Row],[rating]]&gt;=3.5,"Average","Below Average")))</f>
        <v>Excellent</v>
      </c>
      <c r="P812" t="str">
        <f t="shared" si="76"/>
        <v>⭐⭐⭐⭐⭐ Excellent</v>
      </c>
      <c r="Q812" s="2">
        <v>92925</v>
      </c>
      <c r="R812" s="4" t="str">
        <f>IF(Table1[[#This Row],[rating_count]]&gt;=10000,"High Volume",IF(Table1[[#This Row],[rating_count]]&gt;=1000,"Medium Volume","Low Volume"))</f>
        <v>High Volume</v>
      </c>
      <c r="S812" s="4" t="str">
        <f t="shared" si="77"/>
        <v>Yes</v>
      </c>
      <c r="T812" t="s">
        <v>6765</v>
      </c>
      <c r="U812" t="s">
        <v>6766</v>
      </c>
      <c r="V812" t="s">
        <v>6767</v>
      </c>
      <c r="W812" t="s">
        <v>6768</v>
      </c>
      <c r="X812" t="s">
        <v>6769</v>
      </c>
      <c r="Y812" t="s">
        <v>6770</v>
      </c>
      <c r="Z812" t="s">
        <v>6771</v>
      </c>
      <c r="AA812" t="s">
        <v>6772</v>
      </c>
    </row>
    <row r="813" spans="1:27" x14ac:dyDescent="0.3">
      <c r="A813" t="s">
        <v>6773</v>
      </c>
      <c r="B813" t="s">
        <v>6774</v>
      </c>
      <c r="C813" t="str">
        <f t="shared" si="72"/>
        <v>Classmate</v>
      </c>
      <c r="D813" t="s">
        <v>6303</v>
      </c>
      <c r="E813" t="str">
        <f>IFERROR(LEFT(Table1[[#This Row],[category]],FIND("|",Table1[[#This Row],[category]])-1),Table1[[#This Row],[category]])</f>
        <v>OfficeProducts</v>
      </c>
      <c r="F813" t="str">
        <f>IFERROR(MID(Table1[[#This Row],[category]],FIND("|",Table1[[#This Row],[category]])+1,50),"N/A")</f>
        <v>OfficePaperProducts|Paper|Stationery|Notebooks,Wri</v>
      </c>
      <c r="G813" s="5">
        <v>67</v>
      </c>
      <c r="H813" s="5" t="str">
        <f t="shared" si="73"/>
        <v>Budget (≤200)</v>
      </c>
      <c r="I813" s="5">
        <v>75</v>
      </c>
      <c r="J813" s="5">
        <f>Table1[[#This Row],[actual_price]]-Table1[[#This Row],[discounted_price]]</f>
        <v>8</v>
      </c>
      <c r="K813" s="12">
        <f t="shared" si="74"/>
        <v>0.10666666666666667</v>
      </c>
      <c r="L813" s="13">
        <v>0.11</v>
      </c>
      <c r="M813" s="1" t="str">
        <f t="shared" si="75"/>
        <v>Minimal (0-24%)</v>
      </c>
      <c r="N813">
        <v>4.0999999999999996</v>
      </c>
      <c r="O813" t="str">
        <f>IF(Table1[[#This Row],[rating]]&gt;=4.5,"Excellent",IF(Table1[[#This Row],[rating]]&gt;=4,"Good",IF(Table1[[#This Row],[rating]]&gt;=3.5,"Average","Below Average")))</f>
        <v>Good</v>
      </c>
      <c r="P813" t="str">
        <f t="shared" si="76"/>
        <v>⭐⭐⭐⭐ Good</v>
      </c>
      <c r="Q813" s="2">
        <v>1269</v>
      </c>
      <c r="R813" s="4" t="str">
        <f>IF(Table1[[#This Row],[rating_count]]&gt;=10000,"High Volume",IF(Table1[[#This Row],[rating_count]]&gt;=1000,"Medium Volume","Low Volume"))</f>
        <v>Medium Volume</v>
      </c>
      <c r="S813" s="4" t="str">
        <f t="shared" si="77"/>
        <v>Yes</v>
      </c>
      <c r="T813" t="s">
        <v>6775</v>
      </c>
      <c r="U813" t="s">
        <v>6776</v>
      </c>
      <c r="V813" t="s">
        <v>6777</v>
      </c>
      <c r="W813" t="s">
        <v>6778</v>
      </c>
      <c r="X813" t="s">
        <v>6779</v>
      </c>
      <c r="Y813" t="s">
        <v>6780</v>
      </c>
      <c r="Z813" t="s">
        <v>6781</v>
      </c>
      <c r="AA813" t="s">
        <v>6782</v>
      </c>
    </row>
    <row r="814" spans="1:27" x14ac:dyDescent="0.3">
      <c r="A814" t="s">
        <v>6783</v>
      </c>
      <c r="B814" t="s">
        <v>6784</v>
      </c>
      <c r="C814" t="str">
        <f t="shared" si="72"/>
        <v>Portronics</v>
      </c>
      <c r="D814" t="s">
        <v>4897</v>
      </c>
      <c r="E814" t="str">
        <f>IFERROR(LEFT(Table1[[#This Row],[category]],FIND("|",Table1[[#This Row],[category]])-1),Table1[[#This Row],[category]])</f>
        <v>Computers&amp;Accessories</v>
      </c>
      <c r="F814" t="str">
        <f>IFERROR(MID(Table1[[#This Row],[category]],FIND("|",Table1[[#This Row],[category]])+1,50),"N/A")</f>
        <v>Accessories&amp;Peripherals|LaptopAccessories|Lapdesks</v>
      </c>
      <c r="G814" s="5">
        <v>1889</v>
      </c>
      <c r="H814" s="5" t="str">
        <f t="shared" si="73"/>
        <v>Mid-Range (501-2000)</v>
      </c>
      <c r="I814" s="5">
        <v>2699</v>
      </c>
      <c r="J814" s="5">
        <f>Table1[[#This Row],[actual_price]]-Table1[[#This Row],[discounted_price]]</f>
        <v>810</v>
      </c>
      <c r="K814" s="12">
        <f t="shared" si="74"/>
        <v>0.30011115227862173</v>
      </c>
      <c r="L814" s="13">
        <v>0.3</v>
      </c>
      <c r="M814" s="1" t="str">
        <f t="shared" si="75"/>
        <v>Moderate (25-49%)</v>
      </c>
      <c r="N814">
        <v>4.3</v>
      </c>
      <c r="O814" t="str">
        <f>IF(Table1[[#This Row],[rating]]&gt;=4.5,"Excellent",IF(Table1[[#This Row],[rating]]&gt;=4,"Good",IF(Table1[[#This Row],[rating]]&gt;=3.5,"Average","Below Average")))</f>
        <v>Good</v>
      </c>
      <c r="P814" t="str">
        <f t="shared" si="76"/>
        <v>⭐⭐⭐⭐ Good</v>
      </c>
      <c r="Q814" s="2">
        <v>17394</v>
      </c>
      <c r="R814" s="4" t="str">
        <f>IF(Table1[[#This Row],[rating_count]]&gt;=10000,"High Volume",IF(Table1[[#This Row],[rating_count]]&gt;=1000,"Medium Volume","Low Volume"))</f>
        <v>High Volume</v>
      </c>
      <c r="S814" s="4" t="str">
        <f t="shared" si="77"/>
        <v>Yes</v>
      </c>
      <c r="T814" t="s">
        <v>6785</v>
      </c>
      <c r="U814" t="s">
        <v>6786</v>
      </c>
      <c r="V814" t="s">
        <v>6787</v>
      </c>
      <c r="W814" t="s">
        <v>6788</v>
      </c>
      <c r="X814" t="s">
        <v>6789</v>
      </c>
      <c r="Y814" t="s">
        <v>6790</v>
      </c>
      <c r="Z814" t="s">
        <v>6791</v>
      </c>
      <c r="AA814" t="s">
        <v>6792</v>
      </c>
    </row>
    <row r="815" spans="1:27" x14ac:dyDescent="0.3">
      <c r="A815" t="s">
        <v>6793</v>
      </c>
      <c r="B815" t="s">
        <v>6794</v>
      </c>
      <c r="C815" t="str">
        <f t="shared" si="72"/>
        <v>ZEBRONICS</v>
      </c>
      <c r="D815" t="s">
        <v>3079</v>
      </c>
      <c r="E815" t="str">
        <f>IFERROR(LEFT(Table1[[#This Row],[category]],FIND("|",Table1[[#This Row],[category]])-1),Table1[[#This Row],[category]])</f>
        <v>Electronics</v>
      </c>
      <c r="F815" t="str">
        <f>IFERROR(MID(Table1[[#This Row],[category]],FIND("|",Table1[[#This Row],[category]])+1,50),"N/A")</f>
        <v>Headphones,Earbuds&amp;Accessories|Headphones|In-Ear</v>
      </c>
      <c r="G815" s="5">
        <v>499</v>
      </c>
      <c r="H815" s="5" t="str">
        <f t="shared" si="73"/>
        <v>Economy (201-500)</v>
      </c>
      <c r="I815" s="5">
        <v>1499</v>
      </c>
      <c r="J815" s="5">
        <f>Table1[[#This Row],[actual_price]]-Table1[[#This Row],[discounted_price]]</f>
        <v>1000</v>
      </c>
      <c r="K815" s="12">
        <f t="shared" si="74"/>
        <v>0.66711140760507004</v>
      </c>
      <c r="L815" s="13">
        <v>0.67</v>
      </c>
      <c r="M815" s="1" t="str">
        <f t="shared" si="75"/>
        <v>High (50-69%)</v>
      </c>
      <c r="N815">
        <v>3.6</v>
      </c>
      <c r="O815" t="str">
        <f>IF(Table1[[#This Row],[rating]]&gt;=4.5,"Excellent",IF(Table1[[#This Row],[rating]]&gt;=4,"Good",IF(Table1[[#This Row],[rating]]&gt;=3.5,"Average","Below Average")))</f>
        <v>Average</v>
      </c>
      <c r="P815" t="str">
        <f t="shared" si="76"/>
        <v>⭐⭐⭐ Average</v>
      </c>
      <c r="Q815" s="2">
        <v>9169</v>
      </c>
      <c r="R815" s="4" t="str">
        <f>IF(Table1[[#This Row],[rating_count]]&gt;=10000,"High Volume",IF(Table1[[#This Row],[rating_count]]&gt;=1000,"Medium Volume","Low Volume"))</f>
        <v>Medium Volume</v>
      </c>
      <c r="S815" s="4" t="str">
        <f t="shared" si="77"/>
        <v>Yes</v>
      </c>
      <c r="T815" t="s">
        <v>6795</v>
      </c>
      <c r="U815" t="s">
        <v>6796</v>
      </c>
      <c r="V815" t="s">
        <v>6797</v>
      </c>
      <c r="W815" t="s">
        <v>6798</v>
      </c>
      <c r="X815" t="s">
        <v>6799</v>
      </c>
      <c r="Y815" t="s">
        <v>6800</v>
      </c>
      <c r="Z815" t="s">
        <v>6801</v>
      </c>
      <c r="AA815" t="s">
        <v>6802</v>
      </c>
    </row>
    <row r="816" spans="1:27" x14ac:dyDescent="0.3">
      <c r="A816" t="s">
        <v>6803</v>
      </c>
      <c r="B816" t="s">
        <v>6804</v>
      </c>
      <c r="C816" t="str">
        <f t="shared" si="72"/>
        <v>INOVERA</v>
      </c>
      <c r="D816" t="s">
        <v>5381</v>
      </c>
      <c r="E816" t="str">
        <f>IFERROR(LEFT(Table1[[#This Row],[category]],FIND("|",Table1[[#This Row],[category]])-1),Table1[[#This Row],[category]])</f>
        <v>Computers&amp;Accessories</v>
      </c>
      <c r="F816" t="str">
        <f>IFERROR(MID(Table1[[#This Row],[category]],FIND("|",Table1[[#This Row],[category]])+1,50),"N/A")</f>
        <v>Accessories&amp;Peripherals|Keyboards,Mice&amp;InputDevice</v>
      </c>
      <c r="G816" s="5">
        <v>499</v>
      </c>
      <c r="H816" s="5" t="str">
        <f t="shared" si="73"/>
        <v>Economy (201-500)</v>
      </c>
      <c r="I816" s="5">
        <v>999</v>
      </c>
      <c r="J816" s="5">
        <f>Table1[[#This Row],[actual_price]]-Table1[[#This Row],[discounted_price]]</f>
        <v>500</v>
      </c>
      <c r="K816" s="12">
        <f t="shared" si="74"/>
        <v>0.50050050050050054</v>
      </c>
      <c r="L816" s="13">
        <v>0.5</v>
      </c>
      <c r="M816" s="1" t="str">
        <f t="shared" si="75"/>
        <v>High (50-69%)</v>
      </c>
      <c r="N816">
        <v>4.4000000000000004</v>
      </c>
      <c r="O816" t="str">
        <f>IF(Table1[[#This Row],[rating]]&gt;=4.5,"Excellent",IF(Table1[[#This Row],[rating]]&gt;=4,"Good",IF(Table1[[#This Row],[rating]]&gt;=3.5,"Average","Below Average")))</f>
        <v>Good</v>
      </c>
      <c r="P816" t="str">
        <f t="shared" si="76"/>
        <v>⭐⭐⭐⭐ Good</v>
      </c>
      <c r="Q816" s="2">
        <v>1030</v>
      </c>
      <c r="R816" s="4" t="str">
        <f>IF(Table1[[#This Row],[rating_count]]&gt;=10000,"High Volume",IF(Table1[[#This Row],[rating_count]]&gt;=1000,"Medium Volume","Low Volume"))</f>
        <v>Medium Volume</v>
      </c>
      <c r="S816" s="4" t="str">
        <f t="shared" si="77"/>
        <v>Yes</v>
      </c>
      <c r="T816" t="s">
        <v>6805</v>
      </c>
      <c r="U816" t="s">
        <v>6806</v>
      </c>
      <c r="V816" t="s">
        <v>6807</v>
      </c>
      <c r="W816" t="s">
        <v>6808</v>
      </c>
      <c r="X816" t="s">
        <v>6809</v>
      </c>
      <c r="Y816" t="s">
        <v>6810</v>
      </c>
      <c r="Z816" t="s">
        <v>6811</v>
      </c>
      <c r="AA816" t="s">
        <v>6812</v>
      </c>
    </row>
    <row r="817" spans="1:27" x14ac:dyDescent="0.3">
      <c r="A817" t="s">
        <v>6813</v>
      </c>
      <c r="B817" t="s">
        <v>6814</v>
      </c>
      <c r="C817" t="str">
        <f t="shared" si="72"/>
        <v>Seagate</v>
      </c>
      <c r="D817" t="s">
        <v>5143</v>
      </c>
      <c r="E817" t="str">
        <f>IFERROR(LEFT(Table1[[#This Row],[category]],FIND("|",Table1[[#This Row],[category]])-1),Table1[[#This Row],[category]])</f>
        <v>Computers&amp;Accessories</v>
      </c>
      <c r="F817" t="str">
        <f>IFERROR(MID(Table1[[#This Row],[category]],FIND("|",Table1[[#This Row],[category]])+1,50),"N/A")</f>
        <v>ExternalDevices&amp;DataStorage|ExternalHardDisks</v>
      </c>
      <c r="G817" s="5">
        <v>5799</v>
      </c>
      <c r="H817" s="5" t="str">
        <f t="shared" si="73"/>
        <v>Premium (&gt;2000)</v>
      </c>
      <c r="I817" s="5">
        <v>7999</v>
      </c>
      <c r="J817" s="5">
        <f>Table1[[#This Row],[actual_price]]-Table1[[#This Row],[discounted_price]]</f>
        <v>2200</v>
      </c>
      <c r="K817" s="12">
        <f t="shared" si="74"/>
        <v>0.2750343792974122</v>
      </c>
      <c r="L817" s="13">
        <v>0.28000000000000003</v>
      </c>
      <c r="M817" s="1" t="str">
        <f t="shared" si="75"/>
        <v>Moderate (25-49%)</v>
      </c>
      <c r="N817">
        <v>4.5</v>
      </c>
      <c r="O817" t="str">
        <f>IF(Table1[[#This Row],[rating]]&gt;=4.5,"Excellent",IF(Table1[[#This Row],[rating]]&gt;=4,"Good",IF(Table1[[#This Row],[rating]]&gt;=3.5,"Average","Below Average")))</f>
        <v>Excellent</v>
      </c>
      <c r="P817" t="str">
        <f t="shared" si="76"/>
        <v>⭐⭐⭐⭐⭐ Excellent</v>
      </c>
      <c r="Q817" s="2">
        <v>50273</v>
      </c>
      <c r="R817" s="4" t="str">
        <f>IF(Table1[[#This Row],[rating_count]]&gt;=10000,"High Volume",IF(Table1[[#This Row],[rating_count]]&gt;=1000,"Medium Volume","Low Volume"))</f>
        <v>High Volume</v>
      </c>
      <c r="S817" s="4" t="str">
        <f t="shared" si="77"/>
        <v>Yes</v>
      </c>
      <c r="T817" t="s">
        <v>6815</v>
      </c>
      <c r="U817" t="s">
        <v>6816</v>
      </c>
      <c r="V817" t="s">
        <v>6817</v>
      </c>
      <c r="W817" t="s">
        <v>6818</v>
      </c>
      <c r="X817" t="s">
        <v>6819</v>
      </c>
      <c r="Y817" t="s">
        <v>6820</v>
      </c>
      <c r="Z817" t="s">
        <v>6821</v>
      </c>
      <c r="AA817" t="s">
        <v>6822</v>
      </c>
    </row>
    <row r="818" spans="1:27" x14ac:dyDescent="0.3">
      <c r="A818" t="s">
        <v>6823</v>
      </c>
      <c r="B818" t="s">
        <v>6824</v>
      </c>
      <c r="C818" t="str">
        <f t="shared" si="72"/>
        <v>ZEBRONICS</v>
      </c>
      <c r="D818" t="s">
        <v>6825</v>
      </c>
      <c r="E818" t="str">
        <f>IFERROR(LEFT(Table1[[#This Row],[category]],FIND("|",Table1[[#This Row],[category]])-1),Table1[[#This Row],[category]])</f>
        <v>Electronics</v>
      </c>
      <c r="F818" t="str">
        <f>IFERROR(MID(Table1[[#This Row],[category]],FIND("|",Table1[[#This Row],[category]])+1,50),"N/A")</f>
        <v>HomeAudio|Speakers|MultimediaSpeakerSystems</v>
      </c>
      <c r="G818" s="5">
        <v>499</v>
      </c>
      <c r="H818" s="5" t="str">
        <f t="shared" si="73"/>
        <v>Economy (201-500)</v>
      </c>
      <c r="I818" s="5">
        <v>799</v>
      </c>
      <c r="J818" s="5">
        <f>Table1[[#This Row],[actual_price]]-Table1[[#This Row],[discounted_price]]</f>
        <v>300</v>
      </c>
      <c r="K818" s="12">
        <f t="shared" si="74"/>
        <v>0.37546933667083854</v>
      </c>
      <c r="L818" s="13">
        <v>0.38</v>
      </c>
      <c r="M818" s="1" t="str">
        <f t="shared" si="75"/>
        <v>Moderate (25-49%)</v>
      </c>
      <c r="N818">
        <v>3.9</v>
      </c>
      <c r="O818" t="str">
        <f>IF(Table1[[#This Row],[rating]]&gt;=4.5,"Excellent",IF(Table1[[#This Row],[rating]]&gt;=4,"Good",IF(Table1[[#This Row],[rating]]&gt;=3.5,"Average","Below Average")))</f>
        <v>Average</v>
      </c>
      <c r="P818" t="str">
        <f t="shared" si="76"/>
        <v>⭐⭐⭐ Average</v>
      </c>
      <c r="Q818" s="2">
        <v>6742</v>
      </c>
      <c r="R818" s="4" t="str">
        <f>IF(Table1[[#This Row],[rating_count]]&gt;=10000,"High Volume",IF(Table1[[#This Row],[rating_count]]&gt;=1000,"Medium Volume","Low Volume"))</f>
        <v>Medium Volume</v>
      </c>
      <c r="S818" s="4" t="str">
        <f t="shared" si="77"/>
        <v>Yes</v>
      </c>
      <c r="T818" t="s">
        <v>6826</v>
      </c>
      <c r="U818" t="s">
        <v>6827</v>
      </c>
      <c r="V818" t="s">
        <v>6828</v>
      </c>
      <c r="W818" t="s">
        <v>6829</v>
      </c>
      <c r="X818" t="s">
        <v>6830</v>
      </c>
      <c r="Y818" t="s">
        <v>6831</v>
      </c>
      <c r="Z818" t="s">
        <v>6832</v>
      </c>
      <c r="AA818" t="s">
        <v>6833</v>
      </c>
    </row>
    <row r="819" spans="1:27" x14ac:dyDescent="0.3">
      <c r="A819" t="s">
        <v>6834</v>
      </c>
      <c r="B819" t="s">
        <v>6835</v>
      </c>
      <c r="C819" t="str">
        <f t="shared" si="72"/>
        <v>TVARA</v>
      </c>
      <c r="D819" t="s">
        <v>4876</v>
      </c>
      <c r="E819" t="str">
        <f>IFERROR(LEFT(Table1[[#This Row],[category]],FIND("|",Table1[[#This Row],[category]])-1),Table1[[#This Row],[category]])</f>
        <v>Computers&amp;Accessories</v>
      </c>
      <c r="F819" t="str">
        <f>IFERROR(MID(Table1[[#This Row],[category]],FIND("|",Table1[[#This Row],[category]])+1,50),"N/A")</f>
        <v>Accessories&amp;Peripherals|Keyboards,Mice&amp;InputDevice</v>
      </c>
      <c r="G819" s="5">
        <v>249</v>
      </c>
      <c r="H819" s="5" t="str">
        <f t="shared" si="73"/>
        <v>Economy (201-500)</v>
      </c>
      <c r="I819" s="5">
        <v>600</v>
      </c>
      <c r="J819" s="5">
        <f>Table1[[#This Row],[actual_price]]-Table1[[#This Row],[discounted_price]]</f>
        <v>351</v>
      </c>
      <c r="K819" s="12">
        <f t="shared" si="74"/>
        <v>0.58499999999999996</v>
      </c>
      <c r="L819" s="13">
        <v>0.59</v>
      </c>
      <c r="M819" s="1" t="str">
        <f t="shared" si="75"/>
        <v>High (50-69%)</v>
      </c>
      <c r="N819">
        <v>4</v>
      </c>
      <c r="O819" t="str">
        <f>IF(Table1[[#This Row],[rating]]&gt;=4.5,"Excellent",IF(Table1[[#This Row],[rating]]&gt;=4,"Good",IF(Table1[[#This Row],[rating]]&gt;=3.5,"Average","Below Average")))</f>
        <v>Good</v>
      </c>
      <c r="P819" t="str">
        <f t="shared" si="76"/>
        <v>⭐⭐⭐⭐ Good</v>
      </c>
      <c r="Q819" s="2">
        <v>1208</v>
      </c>
      <c r="R819" s="4" t="str">
        <f>IF(Table1[[#This Row],[rating_count]]&gt;=10000,"High Volume",IF(Table1[[#This Row],[rating_count]]&gt;=1000,"Medium Volume","Low Volume"))</f>
        <v>Medium Volume</v>
      </c>
      <c r="S819" s="4" t="str">
        <f t="shared" si="77"/>
        <v>Yes</v>
      </c>
      <c r="T819" t="s">
        <v>6836</v>
      </c>
      <c r="U819" t="s">
        <v>6837</v>
      </c>
      <c r="V819" t="s">
        <v>6838</v>
      </c>
      <c r="W819" t="s">
        <v>6839</v>
      </c>
      <c r="X819" t="s">
        <v>6840</v>
      </c>
      <c r="Y819" t="s">
        <v>6841</v>
      </c>
      <c r="Z819" t="s">
        <v>6842</v>
      </c>
      <c r="AA819" t="s">
        <v>6843</v>
      </c>
    </row>
    <row r="820" spans="1:27" x14ac:dyDescent="0.3">
      <c r="A820" t="s">
        <v>314</v>
      </c>
      <c r="B820" t="s">
        <v>315</v>
      </c>
      <c r="C820" t="str">
        <f t="shared" si="72"/>
        <v>Ambrane</v>
      </c>
      <c r="D820" t="s">
        <v>18</v>
      </c>
      <c r="E820" t="str">
        <f>IFERROR(LEFT(Table1[[#This Row],[category]],FIND("|",Table1[[#This Row],[category]])-1),Table1[[#This Row],[category]])</f>
        <v>Computers&amp;Accessories</v>
      </c>
      <c r="F820" t="str">
        <f>IFERROR(MID(Table1[[#This Row],[category]],FIND("|",Table1[[#This Row],[category]])+1,50),"N/A")</f>
        <v>Accessories&amp;Peripherals|Cables&amp;Accessories|Cables|</v>
      </c>
      <c r="G820" s="5">
        <v>179</v>
      </c>
      <c r="H820" s="5" t="str">
        <f t="shared" si="73"/>
        <v>Budget (≤200)</v>
      </c>
      <c r="I820" s="5">
        <v>499</v>
      </c>
      <c r="J820" s="5">
        <f>Table1[[#This Row],[actual_price]]-Table1[[#This Row],[discounted_price]]</f>
        <v>320</v>
      </c>
      <c r="K820" s="12">
        <f t="shared" si="74"/>
        <v>0.6412825651302605</v>
      </c>
      <c r="L820" s="13">
        <v>0.64</v>
      </c>
      <c r="M820" s="1" t="str">
        <f t="shared" si="75"/>
        <v>High (50-69%)</v>
      </c>
      <c r="N820">
        <v>4</v>
      </c>
      <c r="O820" t="str">
        <f>IF(Table1[[#This Row],[rating]]&gt;=4.5,"Excellent",IF(Table1[[#This Row],[rating]]&gt;=4,"Good",IF(Table1[[#This Row],[rating]]&gt;=3.5,"Average","Below Average")))</f>
        <v>Good</v>
      </c>
      <c r="P820" t="str">
        <f t="shared" si="76"/>
        <v>⭐⭐⭐⭐ Good</v>
      </c>
      <c r="Q820" s="2">
        <v>1933</v>
      </c>
      <c r="R820" s="4" t="str">
        <f>IF(Table1[[#This Row],[rating_count]]&gt;=10000,"High Volume",IF(Table1[[#This Row],[rating_count]]&gt;=1000,"Medium Volume","Low Volume"))</f>
        <v>Medium Volume</v>
      </c>
      <c r="S820" s="4" t="str">
        <f t="shared" si="77"/>
        <v>Yes</v>
      </c>
      <c r="T820" t="s">
        <v>316</v>
      </c>
      <c r="U820" t="s">
        <v>317</v>
      </c>
      <c r="V820" t="s">
        <v>318</v>
      </c>
      <c r="W820" t="s">
        <v>319</v>
      </c>
      <c r="X820" t="s">
        <v>320</v>
      </c>
      <c r="Y820" t="s">
        <v>321</v>
      </c>
      <c r="Z820" t="s">
        <v>322</v>
      </c>
      <c r="AA820" t="s">
        <v>6844</v>
      </c>
    </row>
    <row r="821" spans="1:27" x14ac:dyDescent="0.3">
      <c r="A821" t="s">
        <v>6845</v>
      </c>
      <c r="B821" t="s">
        <v>6846</v>
      </c>
      <c r="C821" t="str">
        <f t="shared" si="72"/>
        <v>Western</v>
      </c>
      <c r="D821" t="s">
        <v>5143</v>
      </c>
      <c r="E821" t="str">
        <f>IFERROR(LEFT(Table1[[#This Row],[category]],FIND("|",Table1[[#This Row],[category]])-1),Table1[[#This Row],[category]])</f>
        <v>Computers&amp;Accessories</v>
      </c>
      <c r="F821" t="str">
        <f>IFERROR(MID(Table1[[#This Row],[category]],FIND("|",Table1[[#This Row],[category]])+1,50),"N/A")</f>
        <v>ExternalDevices&amp;DataStorage|ExternalHardDisks</v>
      </c>
      <c r="G821" s="5">
        <v>4449</v>
      </c>
      <c r="H821" s="5" t="str">
        <f t="shared" si="73"/>
        <v>Premium (&gt;2000)</v>
      </c>
      <c r="I821" s="5">
        <v>5734</v>
      </c>
      <c r="J821" s="5">
        <f>Table1[[#This Row],[actual_price]]-Table1[[#This Row],[discounted_price]]</f>
        <v>1285</v>
      </c>
      <c r="K821" s="12">
        <f t="shared" si="74"/>
        <v>0.22410184862225321</v>
      </c>
      <c r="L821" s="13">
        <v>0.22</v>
      </c>
      <c r="M821" s="1" t="str">
        <f t="shared" si="75"/>
        <v>Minimal (0-24%)</v>
      </c>
      <c r="N821">
        <v>4.4000000000000004</v>
      </c>
      <c r="O821" t="str">
        <f>IF(Table1[[#This Row],[rating]]&gt;=4.5,"Excellent",IF(Table1[[#This Row],[rating]]&gt;=4,"Good",IF(Table1[[#This Row],[rating]]&gt;=3.5,"Average","Below Average")))</f>
        <v>Good</v>
      </c>
      <c r="P821" t="str">
        <f t="shared" si="76"/>
        <v>⭐⭐⭐⭐ Good</v>
      </c>
      <c r="Q821" s="2">
        <v>25006</v>
      </c>
      <c r="R821" s="4" t="str">
        <f>IF(Table1[[#This Row],[rating_count]]&gt;=10000,"High Volume",IF(Table1[[#This Row],[rating_count]]&gt;=1000,"Medium Volume","Low Volume"))</f>
        <v>High Volume</v>
      </c>
      <c r="S821" s="4" t="str">
        <f t="shared" si="77"/>
        <v>Yes</v>
      </c>
      <c r="T821" t="s">
        <v>6847</v>
      </c>
      <c r="U821" t="s">
        <v>6848</v>
      </c>
      <c r="V821" t="s">
        <v>6849</v>
      </c>
      <c r="W821" t="s">
        <v>6850</v>
      </c>
      <c r="X821" t="s">
        <v>6851</v>
      </c>
      <c r="Y821" t="s">
        <v>6852</v>
      </c>
      <c r="Z821" t="s">
        <v>6853</v>
      </c>
      <c r="AA821" t="s">
        <v>6854</v>
      </c>
    </row>
    <row r="822" spans="1:27" x14ac:dyDescent="0.3">
      <c r="A822" t="s">
        <v>6855</v>
      </c>
      <c r="B822" t="s">
        <v>6856</v>
      </c>
      <c r="C822" t="str">
        <f t="shared" si="72"/>
        <v>Redgear</v>
      </c>
      <c r="D822" t="s">
        <v>6036</v>
      </c>
      <c r="E822" t="str">
        <f>IFERROR(LEFT(Table1[[#This Row],[category]],FIND("|",Table1[[#This Row],[category]])-1),Table1[[#This Row],[category]])</f>
        <v>Computers&amp;Accessories</v>
      </c>
      <c r="F822" t="str">
        <f>IFERROR(MID(Table1[[#This Row],[category]],FIND("|",Table1[[#This Row],[category]])+1,50),"N/A")</f>
        <v>Accessories&amp;Peripherals|PCGamingPeripherals|Gamepa</v>
      </c>
      <c r="G822" s="5">
        <v>299</v>
      </c>
      <c r="H822" s="5" t="str">
        <f t="shared" si="73"/>
        <v>Economy (201-500)</v>
      </c>
      <c r="I822" s="5">
        <v>550</v>
      </c>
      <c r="J822" s="5">
        <f>Table1[[#This Row],[actual_price]]-Table1[[#This Row],[discounted_price]]</f>
        <v>251</v>
      </c>
      <c r="K822" s="12">
        <f t="shared" si="74"/>
        <v>0.45636363636363636</v>
      </c>
      <c r="L822" s="13">
        <v>0.46</v>
      </c>
      <c r="M822" s="1" t="str">
        <f t="shared" si="75"/>
        <v>Moderate (25-49%)</v>
      </c>
      <c r="N822">
        <v>4.5999999999999996</v>
      </c>
      <c r="O822" t="str">
        <f>IF(Table1[[#This Row],[rating]]&gt;=4.5,"Excellent",IF(Table1[[#This Row],[rating]]&gt;=4,"Good",IF(Table1[[#This Row],[rating]]&gt;=3.5,"Average","Below Average")))</f>
        <v>Excellent</v>
      </c>
      <c r="P822" t="str">
        <f t="shared" si="76"/>
        <v>⭐⭐⭐⭐⭐ Excellent</v>
      </c>
      <c r="Q822" s="2">
        <v>33434</v>
      </c>
      <c r="R822" s="4" t="str">
        <f>IF(Table1[[#This Row],[rating_count]]&gt;=10000,"High Volume",IF(Table1[[#This Row],[rating_count]]&gt;=1000,"Medium Volume","Low Volume"))</f>
        <v>High Volume</v>
      </c>
      <c r="S822" s="4" t="str">
        <f t="shared" si="77"/>
        <v>Yes</v>
      </c>
      <c r="T822" t="s">
        <v>6857</v>
      </c>
      <c r="U822" t="s">
        <v>6858</v>
      </c>
      <c r="V822" t="s">
        <v>6859</v>
      </c>
      <c r="W822" t="s">
        <v>6860</v>
      </c>
      <c r="X822" t="s">
        <v>6861</v>
      </c>
      <c r="Y822" t="s">
        <v>6862</v>
      </c>
      <c r="Z822" t="s">
        <v>6863</v>
      </c>
      <c r="AA822" t="s">
        <v>6864</v>
      </c>
    </row>
    <row r="823" spans="1:27" x14ac:dyDescent="0.3">
      <c r="A823" t="s">
        <v>6865</v>
      </c>
      <c r="B823" t="s">
        <v>6866</v>
      </c>
      <c r="C823" t="str">
        <f t="shared" si="72"/>
        <v>Lenovo</v>
      </c>
      <c r="D823" t="s">
        <v>4865</v>
      </c>
      <c r="E823" t="str">
        <f>IFERROR(LEFT(Table1[[#This Row],[category]],FIND("|",Table1[[#This Row],[category]])-1),Table1[[#This Row],[category]])</f>
        <v>Computers&amp;Accessories</v>
      </c>
      <c r="F823" t="str">
        <f>IFERROR(MID(Table1[[#This Row],[category]],FIND("|",Table1[[#This Row],[category]])+1,50),"N/A")</f>
        <v>Accessories&amp;Peripherals|Keyboards,Mice&amp;InputDevice</v>
      </c>
      <c r="G823" s="5">
        <v>629</v>
      </c>
      <c r="H823" s="5" t="str">
        <f t="shared" si="73"/>
        <v>Mid-Range (501-2000)</v>
      </c>
      <c r="I823" s="5">
        <v>1390</v>
      </c>
      <c r="J823" s="5">
        <f>Table1[[#This Row],[actual_price]]-Table1[[#This Row],[discounted_price]]</f>
        <v>761</v>
      </c>
      <c r="K823" s="12">
        <f t="shared" si="74"/>
        <v>0.5474820143884892</v>
      </c>
      <c r="L823" s="13">
        <v>0.55000000000000004</v>
      </c>
      <c r="M823" s="1" t="str">
        <f t="shared" si="75"/>
        <v>High (50-69%)</v>
      </c>
      <c r="N823">
        <v>4.4000000000000004</v>
      </c>
      <c r="O823" t="str">
        <f>IF(Table1[[#This Row],[rating]]&gt;=4.5,"Excellent",IF(Table1[[#This Row],[rating]]&gt;=4,"Good",IF(Table1[[#This Row],[rating]]&gt;=3.5,"Average","Below Average")))</f>
        <v>Good</v>
      </c>
      <c r="P823" t="str">
        <f t="shared" si="76"/>
        <v>⭐⭐⭐⭐ Good</v>
      </c>
      <c r="Q823" s="2">
        <v>6301</v>
      </c>
      <c r="R823" s="4" t="str">
        <f>IF(Table1[[#This Row],[rating_count]]&gt;=10000,"High Volume",IF(Table1[[#This Row],[rating_count]]&gt;=1000,"Medium Volume","Low Volume"))</f>
        <v>Medium Volume</v>
      </c>
      <c r="S823" s="4" t="str">
        <f t="shared" si="77"/>
        <v>Yes</v>
      </c>
      <c r="T823" t="s">
        <v>6867</v>
      </c>
      <c r="U823" t="s">
        <v>6868</v>
      </c>
      <c r="V823" t="s">
        <v>6869</v>
      </c>
      <c r="W823" t="s">
        <v>6870</v>
      </c>
      <c r="X823" t="s">
        <v>6871</v>
      </c>
      <c r="Y823" t="s">
        <v>6872</v>
      </c>
      <c r="Z823" t="s">
        <v>6873</v>
      </c>
      <c r="AA823" t="s">
        <v>6874</v>
      </c>
    </row>
    <row r="824" spans="1:27" x14ac:dyDescent="0.3">
      <c r="A824" t="s">
        <v>6875</v>
      </c>
      <c r="B824" t="s">
        <v>6876</v>
      </c>
      <c r="C824" t="str">
        <f t="shared" si="72"/>
        <v>Logitech</v>
      </c>
      <c r="D824" t="s">
        <v>5027</v>
      </c>
      <c r="E824" t="str">
        <f>IFERROR(LEFT(Table1[[#This Row],[category]],FIND("|",Table1[[#This Row],[category]])-1),Table1[[#This Row],[category]])</f>
        <v>Computers&amp;Accessories</v>
      </c>
      <c r="F824" t="str">
        <f>IFERROR(MID(Table1[[#This Row],[category]],FIND("|",Table1[[#This Row],[category]])+1,50),"N/A")</f>
        <v>Accessories&amp;Peripherals|Keyboards,Mice&amp;InputDevice</v>
      </c>
      <c r="G824" s="5">
        <v>2595</v>
      </c>
      <c r="H824" s="5" t="str">
        <f t="shared" si="73"/>
        <v>Premium (&gt;2000)</v>
      </c>
      <c r="I824" s="5">
        <v>3295</v>
      </c>
      <c r="J824" s="5">
        <f>Table1[[#This Row],[actual_price]]-Table1[[#This Row],[discounted_price]]</f>
        <v>700</v>
      </c>
      <c r="K824" s="12">
        <f t="shared" si="74"/>
        <v>0.21244309559939301</v>
      </c>
      <c r="L824" s="13">
        <v>0.21</v>
      </c>
      <c r="M824" s="1" t="str">
        <f t="shared" si="75"/>
        <v>Minimal (0-24%)</v>
      </c>
      <c r="N824">
        <v>4.4000000000000004</v>
      </c>
      <c r="O824" t="str">
        <f>IF(Table1[[#This Row],[rating]]&gt;=4.5,"Excellent",IF(Table1[[#This Row],[rating]]&gt;=4,"Good",IF(Table1[[#This Row],[rating]]&gt;=3.5,"Average","Below Average")))</f>
        <v>Good</v>
      </c>
      <c r="P824" t="str">
        <f t="shared" si="76"/>
        <v>⭐⭐⭐⭐ Good</v>
      </c>
      <c r="Q824" s="2">
        <v>22618</v>
      </c>
      <c r="R824" s="4" t="str">
        <f>IF(Table1[[#This Row],[rating_count]]&gt;=10000,"High Volume",IF(Table1[[#This Row],[rating_count]]&gt;=1000,"Medium Volume","Low Volume"))</f>
        <v>High Volume</v>
      </c>
      <c r="S824" s="4" t="str">
        <f t="shared" si="77"/>
        <v>Yes</v>
      </c>
      <c r="T824" t="s">
        <v>6877</v>
      </c>
      <c r="U824" t="s">
        <v>6878</v>
      </c>
      <c r="V824" t="s">
        <v>6879</v>
      </c>
      <c r="W824" t="s">
        <v>6880</v>
      </c>
      <c r="X824" t="s">
        <v>6881</v>
      </c>
      <c r="Y824" t="s">
        <v>6882</v>
      </c>
      <c r="Z824" t="s">
        <v>6883</v>
      </c>
      <c r="AA824" t="s">
        <v>6884</v>
      </c>
    </row>
    <row r="825" spans="1:27" x14ac:dyDescent="0.3">
      <c r="A825" t="s">
        <v>324</v>
      </c>
      <c r="B825" t="s">
        <v>325</v>
      </c>
      <c r="C825" t="str">
        <f t="shared" si="72"/>
        <v>Zoul</v>
      </c>
      <c r="D825" t="s">
        <v>18</v>
      </c>
      <c r="E825" t="str">
        <f>IFERROR(LEFT(Table1[[#This Row],[category]],FIND("|",Table1[[#This Row],[category]])-1),Table1[[#This Row],[category]])</f>
        <v>Computers&amp;Accessories</v>
      </c>
      <c r="F825" t="str">
        <f>IFERROR(MID(Table1[[#This Row],[category]],FIND("|",Table1[[#This Row],[category]])+1,50),"N/A")</f>
        <v>Accessories&amp;Peripherals|Cables&amp;Accessories|Cables|</v>
      </c>
      <c r="G825" s="5">
        <v>389</v>
      </c>
      <c r="H825" s="5" t="str">
        <f t="shared" si="73"/>
        <v>Economy (201-500)</v>
      </c>
      <c r="I825" s="5">
        <v>1099</v>
      </c>
      <c r="J825" s="5">
        <f>Table1[[#This Row],[actual_price]]-Table1[[#This Row],[discounted_price]]</f>
        <v>710</v>
      </c>
      <c r="K825" s="12">
        <f t="shared" si="74"/>
        <v>0.64604185623293908</v>
      </c>
      <c r="L825" s="13">
        <v>0.65</v>
      </c>
      <c r="M825" s="1" t="str">
        <f t="shared" si="75"/>
        <v>High (50-69%)</v>
      </c>
      <c r="N825">
        <v>4.3</v>
      </c>
      <c r="O825" t="str">
        <f>IF(Table1[[#This Row],[rating]]&gt;=4.5,"Excellent",IF(Table1[[#This Row],[rating]]&gt;=4,"Good",IF(Table1[[#This Row],[rating]]&gt;=3.5,"Average","Below Average")))</f>
        <v>Good</v>
      </c>
      <c r="P825" t="str">
        <f t="shared" si="76"/>
        <v>⭐⭐⭐⭐ Good</v>
      </c>
      <c r="Q825">
        <v>974</v>
      </c>
      <c r="R825" s="4" t="str">
        <f>IF(Table1[[#This Row],[rating_count]]&gt;=10000,"High Volume",IF(Table1[[#This Row],[rating_count]]&gt;=1000,"Medium Volume","Low Volume"))</f>
        <v>Low Volume</v>
      </c>
      <c r="S825" s="4" t="str">
        <f t="shared" si="77"/>
        <v>Yes</v>
      </c>
      <c r="T825" t="s">
        <v>326</v>
      </c>
      <c r="U825" t="s">
        <v>327</v>
      </c>
      <c r="V825" t="s">
        <v>328</v>
      </c>
      <c r="W825" t="s">
        <v>329</v>
      </c>
      <c r="X825" t="s">
        <v>330</v>
      </c>
      <c r="Y825" t="s">
        <v>331</v>
      </c>
      <c r="Z825" t="s">
        <v>6885</v>
      </c>
      <c r="AA825" t="s">
        <v>6886</v>
      </c>
    </row>
    <row r="826" spans="1:27" x14ac:dyDescent="0.3">
      <c r="A826" t="s">
        <v>6887</v>
      </c>
      <c r="B826" t="s">
        <v>6888</v>
      </c>
      <c r="C826" t="str">
        <f t="shared" si="72"/>
        <v>RESONATE</v>
      </c>
      <c r="D826" t="s">
        <v>5468</v>
      </c>
      <c r="E826" t="str">
        <f>IFERROR(LEFT(Table1[[#This Row],[category]],FIND("|",Table1[[#This Row],[category]])-1),Table1[[#This Row],[category]])</f>
        <v>Computers&amp;Accessories</v>
      </c>
      <c r="F826" t="str">
        <f>IFERROR(MID(Table1[[#This Row],[category]],FIND("|",Table1[[#This Row],[category]])+1,50),"N/A")</f>
        <v>NetworkingDevices|Routers</v>
      </c>
      <c r="G826" s="5">
        <v>1799</v>
      </c>
      <c r="H826" s="5" t="str">
        <f t="shared" si="73"/>
        <v>Mid-Range (501-2000)</v>
      </c>
      <c r="I826" s="5">
        <v>2911</v>
      </c>
      <c r="J826" s="5">
        <f>Table1[[#This Row],[actual_price]]-Table1[[#This Row],[discounted_price]]</f>
        <v>1112</v>
      </c>
      <c r="K826" s="12">
        <f t="shared" si="74"/>
        <v>0.38199931295087597</v>
      </c>
      <c r="L826" s="13">
        <v>0.38</v>
      </c>
      <c r="M826" s="1" t="str">
        <f t="shared" si="75"/>
        <v>Moderate (25-49%)</v>
      </c>
      <c r="N826">
        <v>4.3</v>
      </c>
      <c r="O826" t="str">
        <f>IF(Table1[[#This Row],[rating]]&gt;=4.5,"Excellent",IF(Table1[[#This Row],[rating]]&gt;=4,"Good",IF(Table1[[#This Row],[rating]]&gt;=3.5,"Average","Below Average")))</f>
        <v>Good</v>
      </c>
      <c r="P826" t="str">
        <f t="shared" si="76"/>
        <v>⭐⭐⭐⭐ Good</v>
      </c>
      <c r="Q826" s="2">
        <v>20342</v>
      </c>
      <c r="R826" s="4" t="str">
        <f>IF(Table1[[#This Row],[rating_count]]&gt;=10000,"High Volume",IF(Table1[[#This Row],[rating_count]]&gt;=1000,"Medium Volume","Low Volume"))</f>
        <v>High Volume</v>
      </c>
      <c r="S826" s="4" t="str">
        <f t="shared" si="77"/>
        <v>Yes</v>
      </c>
      <c r="T826" t="s">
        <v>6889</v>
      </c>
      <c r="U826" t="s">
        <v>6890</v>
      </c>
      <c r="V826" t="s">
        <v>6891</v>
      </c>
      <c r="W826" t="s">
        <v>6892</v>
      </c>
      <c r="X826" t="s">
        <v>6893</v>
      </c>
      <c r="Y826" t="s">
        <v>6894</v>
      </c>
      <c r="Z826" t="s">
        <v>6895</v>
      </c>
      <c r="AA826" t="s">
        <v>6896</v>
      </c>
    </row>
    <row r="827" spans="1:27" x14ac:dyDescent="0.3">
      <c r="A827" t="s">
        <v>6897</v>
      </c>
      <c r="B827" t="s">
        <v>6898</v>
      </c>
      <c r="C827" t="str">
        <f t="shared" si="72"/>
        <v>3M</v>
      </c>
      <c r="D827" t="s">
        <v>5783</v>
      </c>
      <c r="E827" t="str">
        <f>IFERROR(LEFT(Table1[[#This Row],[category]],FIND("|",Table1[[#This Row],[category]])-1),Table1[[#This Row],[category]])</f>
        <v>OfficeProducts</v>
      </c>
      <c r="F827" t="str">
        <f>IFERROR(MID(Table1[[#This Row],[category]],FIND("|",Table1[[#This Row],[category]])+1,50),"N/A")</f>
        <v>OfficePaperProducts|Paper|Stationery|Notebooks,Wri</v>
      </c>
      <c r="G827" s="5">
        <v>90</v>
      </c>
      <c r="H827" s="5" t="str">
        <f t="shared" si="73"/>
        <v>Budget (≤200)</v>
      </c>
      <c r="I827" s="5">
        <v>175</v>
      </c>
      <c r="J827" s="5">
        <f>Table1[[#This Row],[actual_price]]-Table1[[#This Row],[discounted_price]]</f>
        <v>85</v>
      </c>
      <c r="K827" s="12">
        <f t="shared" si="74"/>
        <v>0.48571428571428571</v>
      </c>
      <c r="L827" s="13">
        <v>0.49</v>
      </c>
      <c r="M827" s="1" t="str">
        <f t="shared" si="75"/>
        <v>Moderate (25-49%)</v>
      </c>
      <c r="N827">
        <v>4.4000000000000004</v>
      </c>
      <c r="O827" t="str">
        <f>IF(Table1[[#This Row],[rating]]&gt;=4.5,"Excellent",IF(Table1[[#This Row],[rating]]&gt;=4,"Good",IF(Table1[[#This Row],[rating]]&gt;=3.5,"Average","Below Average")))</f>
        <v>Good</v>
      </c>
      <c r="P827" t="str">
        <f t="shared" si="76"/>
        <v>⭐⭐⭐⭐ Good</v>
      </c>
      <c r="Q827" s="2">
        <v>7429</v>
      </c>
      <c r="R827" s="4" t="str">
        <f>IF(Table1[[#This Row],[rating_count]]&gt;=10000,"High Volume",IF(Table1[[#This Row],[rating_count]]&gt;=1000,"Medium Volume","Low Volume"))</f>
        <v>Medium Volume</v>
      </c>
      <c r="S827" s="4" t="str">
        <f t="shared" si="77"/>
        <v>Yes</v>
      </c>
      <c r="T827" t="s">
        <v>6899</v>
      </c>
      <c r="U827" t="s">
        <v>6900</v>
      </c>
      <c r="V827" t="s">
        <v>6901</v>
      </c>
      <c r="W827" t="s">
        <v>6902</v>
      </c>
      <c r="X827" t="s">
        <v>6903</v>
      </c>
      <c r="Y827" t="s">
        <v>6904</v>
      </c>
      <c r="Z827" t="s">
        <v>6905</v>
      </c>
      <c r="AA827" t="s">
        <v>6906</v>
      </c>
    </row>
    <row r="828" spans="1:27" x14ac:dyDescent="0.3">
      <c r="A828" t="s">
        <v>6907</v>
      </c>
      <c r="B828" t="s">
        <v>6908</v>
      </c>
      <c r="C828" t="str">
        <f t="shared" si="72"/>
        <v>OFIXO</v>
      </c>
      <c r="D828" t="s">
        <v>4897</v>
      </c>
      <c r="E828" t="str">
        <f>IFERROR(LEFT(Table1[[#This Row],[category]],FIND("|",Table1[[#This Row],[category]])-1),Table1[[#This Row],[category]])</f>
        <v>Computers&amp;Accessories</v>
      </c>
      <c r="F828" t="str">
        <f>IFERROR(MID(Table1[[#This Row],[category]],FIND("|",Table1[[#This Row],[category]])+1,50),"N/A")</f>
        <v>Accessories&amp;Peripherals|LaptopAccessories|Lapdesks</v>
      </c>
      <c r="G828" s="5">
        <v>599</v>
      </c>
      <c r="H828" s="5" t="str">
        <f t="shared" si="73"/>
        <v>Mid-Range (501-2000)</v>
      </c>
      <c r="I828" s="5">
        <v>599</v>
      </c>
      <c r="J828" s="5">
        <f>Table1[[#This Row],[actual_price]]-Table1[[#This Row],[discounted_price]]</f>
        <v>0</v>
      </c>
      <c r="K828" s="12">
        <f t="shared" si="74"/>
        <v>0</v>
      </c>
      <c r="L828" s="13">
        <v>0</v>
      </c>
      <c r="M828" s="1" t="str">
        <f t="shared" si="75"/>
        <v>Minimal (0-24%)</v>
      </c>
      <c r="N828">
        <v>4</v>
      </c>
      <c r="O828" t="str">
        <f>IF(Table1[[#This Row],[rating]]&gt;=4.5,"Excellent",IF(Table1[[#This Row],[rating]]&gt;=4,"Good",IF(Table1[[#This Row],[rating]]&gt;=3.5,"Average","Below Average")))</f>
        <v>Good</v>
      </c>
      <c r="P828" t="str">
        <f t="shared" si="76"/>
        <v>⭐⭐⭐⭐ Good</v>
      </c>
      <c r="Q828" s="2">
        <v>26423</v>
      </c>
      <c r="R828" s="4" t="str">
        <f>IF(Table1[[#This Row],[rating_count]]&gt;=10000,"High Volume",IF(Table1[[#This Row],[rating_count]]&gt;=1000,"Medium Volume","Low Volume"))</f>
        <v>High Volume</v>
      </c>
      <c r="S828" s="4" t="str">
        <f t="shared" si="77"/>
        <v>Yes</v>
      </c>
      <c r="T828" t="s">
        <v>6909</v>
      </c>
      <c r="U828" t="s">
        <v>6910</v>
      </c>
      <c r="V828" t="s">
        <v>6911</v>
      </c>
      <c r="W828" t="s">
        <v>6912</v>
      </c>
      <c r="X828" t="s">
        <v>6913</v>
      </c>
      <c r="Y828" t="s">
        <v>6914</v>
      </c>
      <c r="Z828" t="s">
        <v>6915</v>
      </c>
      <c r="AA828" t="s">
        <v>6916</v>
      </c>
    </row>
    <row r="829" spans="1:27" x14ac:dyDescent="0.3">
      <c r="A829" t="s">
        <v>6917</v>
      </c>
      <c r="B829" t="s">
        <v>6918</v>
      </c>
      <c r="C829" t="str">
        <f t="shared" si="72"/>
        <v>Fire-Boltt</v>
      </c>
      <c r="D829" t="s">
        <v>2961</v>
      </c>
      <c r="E829" t="str">
        <f>IFERROR(LEFT(Table1[[#This Row],[category]],FIND("|",Table1[[#This Row],[category]])-1),Table1[[#This Row],[category]])</f>
        <v>Electronics</v>
      </c>
      <c r="F829" t="str">
        <f>IFERROR(MID(Table1[[#This Row],[category]],FIND("|",Table1[[#This Row],[category]])+1,50),"N/A")</f>
        <v>WearableTechnology|SmartWatches</v>
      </c>
      <c r="G829" s="5">
        <v>1999</v>
      </c>
      <c r="H829" s="5" t="str">
        <f t="shared" si="73"/>
        <v>Mid-Range (501-2000)</v>
      </c>
      <c r="I829" s="5">
        <v>7999</v>
      </c>
      <c r="J829" s="5">
        <f>Table1[[#This Row],[actual_price]]-Table1[[#This Row],[discounted_price]]</f>
        <v>6000</v>
      </c>
      <c r="K829" s="12">
        <f t="shared" si="74"/>
        <v>0.75009376172021502</v>
      </c>
      <c r="L829" s="13">
        <v>0.75</v>
      </c>
      <c r="M829" s="1" t="str">
        <f t="shared" si="75"/>
        <v>Very High (70-100%)</v>
      </c>
      <c r="N829">
        <v>4.2</v>
      </c>
      <c r="O829" t="str">
        <f>IF(Table1[[#This Row],[rating]]&gt;=4.5,"Excellent",IF(Table1[[#This Row],[rating]]&gt;=4,"Good",IF(Table1[[#This Row],[rating]]&gt;=3.5,"Average","Below Average")))</f>
        <v>Good</v>
      </c>
      <c r="P829" t="str">
        <f t="shared" si="76"/>
        <v>⭐⭐⭐⭐ Good</v>
      </c>
      <c r="Q829" s="2">
        <v>31305</v>
      </c>
      <c r="R829" s="4" t="str">
        <f>IF(Table1[[#This Row],[rating_count]]&gt;=10000,"High Volume",IF(Table1[[#This Row],[rating_count]]&gt;=1000,"Medium Volume","Low Volume"))</f>
        <v>High Volume</v>
      </c>
      <c r="S829" s="4" t="str">
        <f t="shared" si="77"/>
        <v>Yes</v>
      </c>
      <c r="T829" t="s">
        <v>6919</v>
      </c>
      <c r="U829" t="s">
        <v>6920</v>
      </c>
      <c r="V829" t="s">
        <v>6921</v>
      </c>
      <c r="W829" t="s">
        <v>6922</v>
      </c>
      <c r="X829" t="s">
        <v>6923</v>
      </c>
      <c r="Y829" t="s">
        <v>6924</v>
      </c>
      <c r="Z829" t="s">
        <v>6925</v>
      </c>
      <c r="AA829" t="s">
        <v>6926</v>
      </c>
    </row>
    <row r="830" spans="1:27" x14ac:dyDescent="0.3">
      <c r="A830" t="s">
        <v>6927</v>
      </c>
      <c r="B830" t="s">
        <v>6928</v>
      </c>
      <c r="C830" t="str">
        <f t="shared" si="72"/>
        <v>Airtel</v>
      </c>
      <c r="D830" t="s">
        <v>6929</v>
      </c>
      <c r="E830" t="str">
        <f>IFERROR(LEFT(Table1[[#This Row],[category]],FIND("|",Table1[[#This Row],[category]])-1),Table1[[#This Row],[category]])</f>
        <v>Computers&amp;Accessories</v>
      </c>
      <c r="F830" t="str">
        <f>IFERROR(MID(Table1[[#This Row],[category]],FIND("|",Table1[[#This Row],[category]])+1,50),"N/A")</f>
        <v>NetworkingDevices|DataCards&amp;Dongles</v>
      </c>
      <c r="G830" s="5">
        <v>2099</v>
      </c>
      <c r="H830" s="5" t="str">
        <f t="shared" si="73"/>
        <v>Premium (&gt;2000)</v>
      </c>
      <c r="I830" s="5">
        <v>3250</v>
      </c>
      <c r="J830" s="5">
        <f>Table1[[#This Row],[actual_price]]-Table1[[#This Row],[discounted_price]]</f>
        <v>1151</v>
      </c>
      <c r="K830" s="12">
        <f t="shared" si="74"/>
        <v>0.35415384615384615</v>
      </c>
      <c r="L830" s="13">
        <v>0.35</v>
      </c>
      <c r="M830" s="1" t="str">
        <f t="shared" si="75"/>
        <v>Moderate (25-49%)</v>
      </c>
      <c r="N830">
        <v>3.8</v>
      </c>
      <c r="O830" t="str">
        <f>IF(Table1[[#This Row],[rating]]&gt;=4.5,"Excellent",IF(Table1[[#This Row],[rating]]&gt;=4,"Good",IF(Table1[[#This Row],[rating]]&gt;=3.5,"Average","Below Average")))</f>
        <v>Average</v>
      </c>
      <c r="P830" t="str">
        <f t="shared" si="76"/>
        <v>⭐⭐⭐ Average</v>
      </c>
      <c r="Q830" s="2">
        <v>11213</v>
      </c>
      <c r="R830" s="4" t="str">
        <f>IF(Table1[[#This Row],[rating_count]]&gt;=10000,"High Volume",IF(Table1[[#This Row],[rating_count]]&gt;=1000,"Medium Volume","Low Volume"))</f>
        <v>High Volume</v>
      </c>
      <c r="S830" s="4" t="str">
        <f t="shared" si="77"/>
        <v>Yes</v>
      </c>
      <c r="T830" t="s">
        <v>6930</v>
      </c>
      <c r="U830" t="s">
        <v>6931</v>
      </c>
      <c r="V830" t="s">
        <v>6932</v>
      </c>
      <c r="W830" t="s">
        <v>6933</v>
      </c>
      <c r="X830" t="s">
        <v>6934</v>
      </c>
      <c r="Y830" t="s">
        <v>6935</v>
      </c>
      <c r="Z830" t="s">
        <v>6936</v>
      </c>
      <c r="AA830" t="s">
        <v>6937</v>
      </c>
    </row>
    <row r="831" spans="1:27" x14ac:dyDescent="0.3">
      <c r="A831" t="s">
        <v>6938</v>
      </c>
      <c r="B831" t="s">
        <v>6939</v>
      </c>
      <c r="C831" t="str">
        <f t="shared" si="72"/>
        <v>Gizga</v>
      </c>
      <c r="D831" t="s">
        <v>6940</v>
      </c>
      <c r="E831" t="str">
        <f>IFERROR(LEFT(Table1[[#This Row],[category]],FIND("|",Table1[[#This Row],[category]])-1),Table1[[#This Row],[category]])</f>
        <v>Computers&amp;Accessories</v>
      </c>
      <c r="F831" t="str">
        <f>IFERROR(MID(Table1[[#This Row],[category]],FIND("|",Table1[[#This Row],[category]])+1,50),"N/A")</f>
        <v>Accessories&amp;Peripherals|LaptopAccessories|LaptopCh</v>
      </c>
      <c r="G831" s="5">
        <v>179</v>
      </c>
      <c r="H831" s="5" t="str">
        <f t="shared" si="73"/>
        <v>Budget (≤200)</v>
      </c>
      <c r="I831" s="5">
        <v>499</v>
      </c>
      <c r="J831" s="5">
        <f>Table1[[#This Row],[actual_price]]-Table1[[#This Row],[discounted_price]]</f>
        <v>320</v>
      </c>
      <c r="K831" s="12">
        <f t="shared" si="74"/>
        <v>0.6412825651302605</v>
      </c>
      <c r="L831" s="13">
        <v>0.64</v>
      </c>
      <c r="M831" s="1" t="str">
        <f t="shared" si="75"/>
        <v>High (50-69%)</v>
      </c>
      <c r="N831">
        <v>4.0999999999999996</v>
      </c>
      <c r="O831" t="str">
        <f>IF(Table1[[#This Row],[rating]]&gt;=4.5,"Excellent",IF(Table1[[#This Row],[rating]]&gt;=4,"Good",IF(Table1[[#This Row],[rating]]&gt;=3.5,"Average","Below Average")))</f>
        <v>Good</v>
      </c>
      <c r="P831" t="str">
        <f t="shared" si="76"/>
        <v>⭐⭐⭐⭐ Good</v>
      </c>
      <c r="Q831" s="2">
        <v>10174</v>
      </c>
      <c r="R831" s="4" t="str">
        <f>IF(Table1[[#This Row],[rating_count]]&gt;=10000,"High Volume",IF(Table1[[#This Row],[rating_count]]&gt;=1000,"Medium Volume","Low Volume"))</f>
        <v>High Volume</v>
      </c>
      <c r="S831" s="4" t="str">
        <f t="shared" si="77"/>
        <v>Yes</v>
      </c>
      <c r="T831" t="s">
        <v>6941</v>
      </c>
      <c r="U831" t="s">
        <v>6942</v>
      </c>
      <c r="V831" t="s">
        <v>6943</v>
      </c>
      <c r="W831" t="s">
        <v>6944</v>
      </c>
      <c r="X831" t="s">
        <v>6945</v>
      </c>
      <c r="Y831" t="s">
        <v>6946</v>
      </c>
      <c r="Z831" t="s">
        <v>6947</v>
      </c>
      <c r="AA831" t="s">
        <v>6948</v>
      </c>
    </row>
    <row r="832" spans="1:27" x14ac:dyDescent="0.3">
      <c r="A832" t="s">
        <v>6949</v>
      </c>
      <c r="B832" t="s">
        <v>6950</v>
      </c>
      <c r="C832" t="str">
        <f t="shared" si="72"/>
        <v>Logitech</v>
      </c>
      <c r="D832" t="s">
        <v>5123</v>
      </c>
      <c r="E832" t="str">
        <f>IFERROR(LEFT(Table1[[#This Row],[category]],FIND("|",Table1[[#This Row],[category]])-1),Table1[[#This Row],[category]])</f>
        <v>Computers&amp;Accessories</v>
      </c>
      <c r="F832" t="str">
        <f>IFERROR(MID(Table1[[#This Row],[category]],FIND("|",Table1[[#This Row],[category]])+1,50),"N/A")</f>
        <v>Accessories&amp;Peripherals|Keyboards,Mice&amp;InputDevice</v>
      </c>
      <c r="G832" s="5">
        <v>1345</v>
      </c>
      <c r="H832" s="5" t="str">
        <f t="shared" si="73"/>
        <v>Mid-Range (501-2000)</v>
      </c>
      <c r="I832" s="5">
        <v>2295</v>
      </c>
      <c r="J832" s="5">
        <f>Table1[[#This Row],[actual_price]]-Table1[[#This Row],[discounted_price]]</f>
        <v>950</v>
      </c>
      <c r="K832" s="12">
        <f t="shared" si="74"/>
        <v>0.41394335511982572</v>
      </c>
      <c r="L832" s="13">
        <v>0.41</v>
      </c>
      <c r="M832" s="1" t="str">
        <f t="shared" si="75"/>
        <v>Moderate (25-49%)</v>
      </c>
      <c r="N832">
        <v>4.2</v>
      </c>
      <c r="O832" t="str">
        <f>IF(Table1[[#This Row],[rating]]&gt;=4.5,"Excellent",IF(Table1[[#This Row],[rating]]&gt;=4,"Good",IF(Table1[[#This Row],[rating]]&gt;=3.5,"Average","Below Average")))</f>
        <v>Good</v>
      </c>
      <c r="P832" t="str">
        <f t="shared" si="76"/>
        <v>⭐⭐⭐⭐ Good</v>
      </c>
      <c r="Q832" s="2">
        <v>17413</v>
      </c>
      <c r="R832" s="4" t="str">
        <f>IF(Table1[[#This Row],[rating_count]]&gt;=10000,"High Volume",IF(Table1[[#This Row],[rating_count]]&gt;=1000,"Medium Volume","Low Volume"))</f>
        <v>High Volume</v>
      </c>
      <c r="S832" s="4" t="str">
        <f t="shared" si="77"/>
        <v>Yes</v>
      </c>
      <c r="T832" t="s">
        <v>6951</v>
      </c>
      <c r="U832" t="s">
        <v>6952</v>
      </c>
      <c r="V832" t="s">
        <v>6953</v>
      </c>
      <c r="W832" t="s">
        <v>6954</v>
      </c>
      <c r="X832" t="s">
        <v>6955</v>
      </c>
      <c r="Y832" t="s">
        <v>6956</v>
      </c>
      <c r="Z832" t="s">
        <v>6957</v>
      </c>
      <c r="AA832" t="s">
        <v>6958</v>
      </c>
    </row>
    <row r="833" spans="1:27" x14ac:dyDescent="0.3">
      <c r="A833" t="s">
        <v>6959</v>
      </c>
      <c r="B833" t="s">
        <v>6960</v>
      </c>
      <c r="C833" t="str">
        <f t="shared" si="72"/>
        <v>DIGITEKÂ®</v>
      </c>
      <c r="D833" t="s">
        <v>5266</v>
      </c>
      <c r="E833" t="str">
        <f>IFERROR(LEFT(Table1[[#This Row],[category]],FIND("|",Table1[[#This Row],[category]])-1),Table1[[#This Row],[category]])</f>
        <v>Electronics</v>
      </c>
      <c r="F833" t="str">
        <f>IFERROR(MID(Table1[[#This Row],[category]],FIND("|",Table1[[#This Row],[category]])+1,50),"N/A")</f>
        <v>Cameras&amp;Photography|Accessories|Tripods&amp;Monopods|T</v>
      </c>
      <c r="G833" s="5">
        <v>349</v>
      </c>
      <c r="H833" s="5" t="str">
        <f t="shared" si="73"/>
        <v>Economy (201-500)</v>
      </c>
      <c r="I833" s="5">
        <v>995</v>
      </c>
      <c r="J833" s="5">
        <f>Table1[[#This Row],[actual_price]]-Table1[[#This Row],[discounted_price]]</f>
        <v>646</v>
      </c>
      <c r="K833" s="12">
        <f t="shared" si="74"/>
        <v>0.64924623115577884</v>
      </c>
      <c r="L833" s="13">
        <v>0.65</v>
      </c>
      <c r="M833" s="1" t="str">
        <f t="shared" si="75"/>
        <v>High (50-69%)</v>
      </c>
      <c r="N833">
        <v>4.2</v>
      </c>
      <c r="O833" t="str">
        <f>IF(Table1[[#This Row],[rating]]&gt;=4.5,"Excellent",IF(Table1[[#This Row],[rating]]&gt;=4,"Good",IF(Table1[[#This Row],[rating]]&gt;=3.5,"Average","Below Average")))</f>
        <v>Good</v>
      </c>
      <c r="P833" t="str">
        <f t="shared" si="76"/>
        <v>⭐⭐⭐⭐ Good</v>
      </c>
      <c r="Q833" s="2">
        <v>6676</v>
      </c>
      <c r="R833" s="4" t="str">
        <f>IF(Table1[[#This Row],[rating_count]]&gt;=10000,"High Volume",IF(Table1[[#This Row],[rating_count]]&gt;=1000,"Medium Volume","Low Volume"))</f>
        <v>Medium Volume</v>
      </c>
      <c r="S833" s="4" t="str">
        <f t="shared" si="77"/>
        <v>Yes</v>
      </c>
      <c r="T833" t="s">
        <v>6961</v>
      </c>
      <c r="U833" t="s">
        <v>6962</v>
      </c>
      <c r="V833" t="s">
        <v>6963</v>
      </c>
      <c r="W833" t="s">
        <v>6964</v>
      </c>
      <c r="X833" t="s">
        <v>6965</v>
      </c>
      <c r="Y833" t="s">
        <v>6966</v>
      </c>
      <c r="Z833" t="s">
        <v>6967</v>
      </c>
      <c r="AA833" t="s">
        <v>6968</v>
      </c>
    </row>
    <row r="834" spans="1:27" x14ac:dyDescent="0.3">
      <c r="A834" t="s">
        <v>6969</v>
      </c>
      <c r="B834" t="s">
        <v>6970</v>
      </c>
      <c r="C834" t="str">
        <f t="shared" ref="C834:C897" si="78">IFERROR(LEFT(B834,FIND(" ",B834)-1),"Unknown")</f>
        <v>FEDUS</v>
      </c>
      <c r="D834" t="s">
        <v>6370</v>
      </c>
      <c r="E834" t="str">
        <f>IFERROR(LEFT(Table1[[#This Row],[category]],FIND("|",Table1[[#This Row],[category]])-1),Table1[[#This Row],[category]])</f>
        <v>Computers&amp;Accessories</v>
      </c>
      <c r="F834" t="str">
        <f>IFERROR(MID(Table1[[#This Row],[category]],FIND("|",Table1[[#This Row],[category]])+1,50),"N/A")</f>
        <v>Accessories&amp;Peripherals|Cables&amp;Accessories|Cables|</v>
      </c>
      <c r="G834" s="5">
        <v>287</v>
      </c>
      <c r="H834" s="5" t="str">
        <f t="shared" ref="H834:H897" si="79">IF(G834&lt;=200,"Budget (≤200)",IF(G834&lt;=500,"Economy (201-500)",IF(G834&lt;=2000,"Mid-Range (501-2000)","Premium (&gt;2000)")))</f>
        <v>Economy (201-500)</v>
      </c>
      <c r="I834" s="5">
        <v>499</v>
      </c>
      <c r="J834" s="5">
        <f>Table1[[#This Row],[actual_price]]-Table1[[#This Row],[discounted_price]]</f>
        <v>212</v>
      </c>
      <c r="K834" s="12">
        <f t="shared" ref="K834:K897" si="80">(I834-G834)/I834</f>
        <v>0.42484969939879758</v>
      </c>
      <c r="L834" s="13">
        <v>0.42</v>
      </c>
      <c r="M834" s="1" t="str">
        <f t="shared" ref="M834:M897" si="81">IF(L834&gt;=0.7,"Very High (70-100%)",IF(L834&gt;=0.5,"High (50-69%)",IF(L834&gt;=0.25,"Moderate (25-49%)","Minimal (0-24%)")))</f>
        <v>Moderate (25-49%)</v>
      </c>
      <c r="N834">
        <v>4.4000000000000004</v>
      </c>
      <c r="O834" t="str">
        <f>IF(Table1[[#This Row],[rating]]&gt;=4.5,"Excellent",IF(Table1[[#This Row],[rating]]&gt;=4,"Good",IF(Table1[[#This Row],[rating]]&gt;=3.5,"Average","Below Average")))</f>
        <v>Good</v>
      </c>
      <c r="P834" t="str">
        <f t="shared" ref="P834:P897" si="82">IF(N834&gt;4.4,"⭐⭐⭐⭐⭐ Excellent",IF(N834&gt;3.9,"⭐⭐⭐⭐ Good",IF(N834&gt;3.5,"⭐⭐⭐ Average","⭐⭐ Below Avg")))</f>
        <v>⭐⭐⭐⭐ Good</v>
      </c>
      <c r="Q834" s="2">
        <v>8076</v>
      </c>
      <c r="R834" s="4" t="str">
        <f>IF(Table1[[#This Row],[rating_count]]&gt;=10000,"High Volume",IF(Table1[[#This Row],[rating_count]]&gt;=1000,"Medium Volume","Low Volume"))</f>
        <v>Medium Volume</v>
      </c>
      <c r="S834" s="4" t="str">
        <f t="shared" ref="S834:S897" si="83">IF(Q834&gt;=500,"Yes","No")</f>
        <v>Yes</v>
      </c>
      <c r="T834" t="s">
        <v>6971</v>
      </c>
      <c r="U834" t="s">
        <v>6972</v>
      </c>
      <c r="V834" t="s">
        <v>6973</v>
      </c>
      <c r="W834" t="s">
        <v>6974</v>
      </c>
      <c r="X834" t="s">
        <v>6975</v>
      </c>
      <c r="Y834" t="s">
        <v>6976</v>
      </c>
      <c r="Z834" t="s">
        <v>6977</v>
      </c>
      <c r="AA834" t="s">
        <v>6978</v>
      </c>
    </row>
    <row r="835" spans="1:27" x14ac:dyDescent="0.3">
      <c r="A835" t="s">
        <v>334</v>
      </c>
      <c r="B835" t="s">
        <v>335</v>
      </c>
      <c r="C835" t="str">
        <f t="shared" si="78"/>
        <v>Samsung</v>
      </c>
      <c r="D835" t="s">
        <v>18</v>
      </c>
      <c r="E835" t="str">
        <f>IFERROR(LEFT(Table1[[#This Row],[category]],FIND("|",Table1[[#This Row],[category]])-1),Table1[[#This Row],[category]])</f>
        <v>Computers&amp;Accessories</v>
      </c>
      <c r="F835" t="str">
        <f>IFERROR(MID(Table1[[#This Row],[category]],FIND("|",Table1[[#This Row],[category]])+1,50),"N/A")</f>
        <v>Accessories&amp;Peripherals|Cables&amp;Accessories|Cables|</v>
      </c>
      <c r="G835" s="5">
        <v>599</v>
      </c>
      <c r="H835" s="5" t="str">
        <f t="shared" si="79"/>
        <v>Mid-Range (501-2000)</v>
      </c>
      <c r="I835" s="5">
        <v>599</v>
      </c>
      <c r="J835" s="5">
        <f>Table1[[#This Row],[actual_price]]-Table1[[#This Row],[discounted_price]]</f>
        <v>0</v>
      </c>
      <c r="K835" s="12">
        <f t="shared" si="80"/>
        <v>0</v>
      </c>
      <c r="L835" s="13">
        <v>0</v>
      </c>
      <c r="M835" s="1" t="str">
        <f t="shared" si="81"/>
        <v>Minimal (0-24%)</v>
      </c>
      <c r="N835">
        <v>4.3</v>
      </c>
      <c r="O835" t="str">
        <f>IF(Table1[[#This Row],[rating]]&gt;=4.5,"Excellent",IF(Table1[[#This Row],[rating]]&gt;=4,"Good",IF(Table1[[#This Row],[rating]]&gt;=3.5,"Average","Below Average")))</f>
        <v>Good</v>
      </c>
      <c r="P835" t="str">
        <f t="shared" si="82"/>
        <v>⭐⭐⭐⭐ Good</v>
      </c>
      <c r="Q835">
        <v>355</v>
      </c>
      <c r="R835" s="4" t="str">
        <f>IF(Table1[[#This Row],[rating_count]]&gt;=10000,"High Volume",IF(Table1[[#This Row],[rating_count]]&gt;=1000,"Medium Volume","Low Volume"))</f>
        <v>Low Volume</v>
      </c>
      <c r="S835" s="4" t="str">
        <f t="shared" si="83"/>
        <v>No</v>
      </c>
      <c r="T835" t="s">
        <v>336</v>
      </c>
      <c r="U835" t="s">
        <v>337</v>
      </c>
      <c r="V835" t="s">
        <v>338</v>
      </c>
      <c r="W835" t="s">
        <v>339</v>
      </c>
      <c r="X835" t="s">
        <v>340</v>
      </c>
      <c r="Y835" t="s">
        <v>6979</v>
      </c>
      <c r="Z835" t="s">
        <v>6980</v>
      </c>
      <c r="AA835" t="s">
        <v>6981</v>
      </c>
    </row>
    <row r="836" spans="1:27" x14ac:dyDescent="0.3">
      <c r="A836" t="s">
        <v>6982</v>
      </c>
      <c r="B836" t="s">
        <v>6983</v>
      </c>
      <c r="C836" t="str">
        <f t="shared" si="78"/>
        <v>Kingston</v>
      </c>
      <c r="D836" t="s">
        <v>4854</v>
      </c>
      <c r="E836" t="str">
        <f>IFERROR(LEFT(Table1[[#This Row],[category]],FIND("|",Table1[[#This Row],[category]])-1),Table1[[#This Row],[category]])</f>
        <v>Computers&amp;Accessories</v>
      </c>
      <c r="F836" t="str">
        <f>IFERROR(MID(Table1[[#This Row],[category]],FIND("|",Table1[[#This Row],[category]])+1,50),"N/A")</f>
        <v>ExternalDevices&amp;DataStorage|PenDrives</v>
      </c>
      <c r="G836" s="5">
        <v>349</v>
      </c>
      <c r="H836" s="5" t="str">
        <f t="shared" si="79"/>
        <v>Economy (201-500)</v>
      </c>
      <c r="I836" s="5">
        <v>450</v>
      </c>
      <c r="J836" s="5">
        <f>Table1[[#This Row],[actual_price]]-Table1[[#This Row],[discounted_price]]</f>
        <v>101</v>
      </c>
      <c r="K836" s="12">
        <f t="shared" si="80"/>
        <v>0.22444444444444445</v>
      </c>
      <c r="L836" s="13">
        <v>0.22</v>
      </c>
      <c r="M836" s="1" t="str">
        <f t="shared" si="81"/>
        <v>Minimal (0-24%)</v>
      </c>
      <c r="N836">
        <v>4.0999999999999996</v>
      </c>
      <c r="O836" t="str">
        <f>IF(Table1[[#This Row],[rating]]&gt;=4.5,"Excellent",IF(Table1[[#This Row],[rating]]&gt;=4,"Good",IF(Table1[[#This Row],[rating]]&gt;=3.5,"Average","Below Average")))</f>
        <v>Good</v>
      </c>
      <c r="P836" t="str">
        <f t="shared" si="82"/>
        <v>⭐⭐⭐⭐ Good</v>
      </c>
      <c r="Q836" s="2">
        <v>18656</v>
      </c>
      <c r="R836" s="4" t="str">
        <f>IF(Table1[[#This Row],[rating_count]]&gt;=10000,"High Volume",IF(Table1[[#This Row],[rating_count]]&gt;=1000,"Medium Volume","Low Volume"))</f>
        <v>High Volume</v>
      </c>
      <c r="S836" s="4" t="str">
        <f t="shared" si="83"/>
        <v>Yes</v>
      </c>
      <c r="T836" t="s">
        <v>6984</v>
      </c>
      <c r="U836" t="s">
        <v>6985</v>
      </c>
      <c r="V836" t="s">
        <v>6986</v>
      </c>
      <c r="W836" t="s">
        <v>6987</v>
      </c>
      <c r="X836" t="s">
        <v>6988</v>
      </c>
      <c r="Y836" t="s">
        <v>6989</v>
      </c>
      <c r="Z836" t="s">
        <v>6990</v>
      </c>
      <c r="AA836" t="s">
        <v>6991</v>
      </c>
    </row>
    <row r="837" spans="1:27" x14ac:dyDescent="0.3">
      <c r="A837" t="s">
        <v>6992</v>
      </c>
      <c r="B837" t="s">
        <v>6993</v>
      </c>
      <c r="C837" t="str">
        <f t="shared" si="78"/>
        <v>Duracell</v>
      </c>
      <c r="D837" t="s">
        <v>5068</v>
      </c>
      <c r="E837" t="str">
        <f>IFERROR(LEFT(Table1[[#This Row],[category]],FIND("|",Table1[[#This Row],[category]])-1),Table1[[#This Row],[category]])</f>
        <v>Electronics</v>
      </c>
      <c r="F837" t="str">
        <f>IFERROR(MID(Table1[[#This Row],[category]],FIND("|",Table1[[#This Row],[category]])+1,50),"N/A")</f>
        <v>GeneralPurposeBatteries&amp;BatteryChargers|Disposable</v>
      </c>
      <c r="G837" s="5">
        <v>879</v>
      </c>
      <c r="H837" s="5" t="str">
        <f t="shared" si="79"/>
        <v>Mid-Range (501-2000)</v>
      </c>
      <c r="I837" s="5">
        <v>1109</v>
      </c>
      <c r="J837" s="5">
        <f>Table1[[#This Row],[actual_price]]-Table1[[#This Row],[discounted_price]]</f>
        <v>230</v>
      </c>
      <c r="K837" s="12">
        <f t="shared" si="80"/>
        <v>0.20739404869251579</v>
      </c>
      <c r="L837" s="13">
        <v>0.21</v>
      </c>
      <c r="M837" s="1" t="str">
        <f t="shared" si="81"/>
        <v>Minimal (0-24%)</v>
      </c>
      <c r="N837">
        <v>4.4000000000000004</v>
      </c>
      <c r="O837" t="str">
        <f>IF(Table1[[#This Row],[rating]]&gt;=4.5,"Excellent",IF(Table1[[#This Row],[rating]]&gt;=4,"Good",IF(Table1[[#This Row],[rating]]&gt;=3.5,"Average","Below Average")))</f>
        <v>Good</v>
      </c>
      <c r="P837" t="str">
        <f t="shared" si="82"/>
        <v>⭐⭐⭐⭐ Good</v>
      </c>
      <c r="Q837" s="2">
        <v>31599</v>
      </c>
      <c r="R837" s="4" t="str">
        <f>IF(Table1[[#This Row],[rating_count]]&gt;=10000,"High Volume",IF(Table1[[#This Row],[rating_count]]&gt;=1000,"Medium Volume","Low Volume"))</f>
        <v>High Volume</v>
      </c>
      <c r="S837" s="4" t="str">
        <f t="shared" si="83"/>
        <v>Yes</v>
      </c>
      <c r="T837" t="s">
        <v>6994</v>
      </c>
      <c r="U837" t="s">
        <v>6995</v>
      </c>
      <c r="V837" t="s">
        <v>6996</v>
      </c>
      <c r="W837" t="s">
        <v>6997</v>
      </c>
      <c r="X837" t="s">
        <v>6998</v>
      </c>
      <c r="Y837" t="s">
        <v>6999</v>
      </c>
      <c r="Z837" t="s">
        <v>7000</v>
      </c>
      <c r="AA837" t="s">
        <v>7001</v>
      </c>
    </row>
    <row r="838" spans="1:27" x14ac:dyDescent="0.3">
      <c r="A838" t="s">
        <v>344</v>
      </c>
      <c r="B838" t="s">
        <v>345</v>
      </c>
      <c r="C838" t="str">
        <f t="shared" si="78"/>
        <v>pTron</v>
      </c>
      <c r="D838" t="s">
        <v>18</v>
      </c>
      <c r="E838" t="str">
        <f>IFERROR(LEFT(Table1[[#This Row],[category]],FIND("|",Table1[[#This Row],[category]])-1),Table1[[#This Row],[category]])</f>
        <v>Computers&amp;Accessories</v>
      </c>
      <c r="F838" t="str">
        <f>IFERROR(MID(Table1[[#This Row],[category]],FIND("|",Table1[[#This Row],[category]])+1,50),"N/A")</f>
        <v>Accessories&amp;Peripherals|Cables&amp;Accessories|Cables|</v>
      </c>
      <c r="G838" s="5">
        <v>199</v>
      </c>
      <c r="H838" s="5" t="str">
        <f t="shared" si="79"/>
        <v>Budget (≤200)</v>
      </c>
      <c r="I838" s="5">
        <v>999</v>
      </c>
      <c r="J838" s="5">
        <f>Table1[[#This Row],[actual_price]]-Table1[[#This Row],[discounted_price]]</f>
        <v>800</v>
      </c>
      <c r="K838" s="12">
        <f t="shared" si="80"/>
        <v>0.80080080080080085</v>
      </c>
      <c r="L838" s="13">
        <v>0.8</v>
      </c>
      <c r="M838" s="1" t="str">
        <f t="shared" si="81"/>
        <v>Very High (70-100%)</v>
      </c>
      <c r="N838">
        <v>3.9</v>
      </c>
      <c r="O838" t="str">
        <f>IF(Table1[[#This Row],[rating]]&gt;=4.5,"Excellent",IF(Table1[[#This Row],[rating]]&gt;=4,"Good",IF(Table1[[#This Row],[rating]]&gt;=3.5,"Average","Below Average")))</f>
        <v>Average</v>
      </c>
      <c r="P838" t="str">
        <f t="shared" si="82"/>
        <v>⭐⭐⭐ Average</v>
      </c>
      <c r="Q838" s="2">
        <v>1075</v>
      </c>
      <c r="R838" s="4" t="str">
        <f>IF(Table1[[#This Row],[rating_count]]&gt;=10000,"High Volume",IF(Table1[[#This Row],[rating_count]]&gt;=1000,"Medium Volume","Low Volume"))</f>
        <v>Medium Volume</v>
      </c>
      <c r="S838" s="4" t="str">
        <f t="shared" si="83"/>
        <v>Yes</v>
      </c>
      <c r="T838" t="s">
        <v>346</v>
      </c>
      <c r="U838" t="s">
        <v>347</v>
      </c>
      <c r="V838" t="s">
        <v>348</v>
      </c>
      <c r="W838" t="s">
        <v>349</v>
      </c>
      <c r="X838" t="s">
        <v>350</v>
      </c>
      <c r="Y838" t="s">
        <v>351</v>
      </c>
      <c r="Z838" t="s">
        <v>352</v>
      </c>
      <c r="AA838" t="s">
        <v>7002</v>
      </c>
    </row>
    <row r="839" spans="1:27" x14ac:dyDescent="0.3">
      <c r="A839" t="s">
        <v>7003</v>
      </c>
      <c r="B839" t="s">
        <v>7004</v>
      </c>
      <c r="C839" t="str">
        <f t="shared" si="78"/>
        <v>ENVIEÂ®</v>
      </c>
      <c r="D839" t="s">
        <v>5675</v>
      </c>
      <c r="E839" t="str">
        <f>IFERROR(LEFT(Table1[[#This Row],[category]],FIND("|",Table1[[#This Row],[category]])-1),Table1[[#This Row],[category]])</f>
        <v>Electronics</v>
      </c>
      <c r="F839" t="str">
        <f>IFERROR(MID(Table1[[#This Row],[category]],FIND("|",Table1[[#This Row],[category]])+1,50),"N/A")</f>
        <v>GeneralPurposeBatteries&amp;BatteryChargers|Rechargeab</v>
      </c>
      <c r="G839" s="5">
        <v>250</v>
      </c>
      <c r="H839" s="5" t="str">
        <f t="shared" si="79"/>
        <v>Economy (201-500)</v>
      </c>
      <c r="I839" s="5">
        <v>250</v>
      </c>
      <c r="J839" s="5">
        <f>Table1[[#This Row],[actual_price]]-Table1[[#This Row],[discounted_price]]</f>
        <v>0</v>
      </c>
      <c r="K839" s="12">
        <f t="shared" si="80"/>
        <v>0</v>
      </c>
      <c r="L839" s="13">
        <v>0</v>
      </c>
      <c r="M839" s="1" t="str">
        <f t="shared" si="81"/>
        <v>Minimal (0-24%)</v>
      </c>
      <c r="N839">
        <v>3.9</v>
      </c>
      <c r="O839" t="str">
        <f>IF(Table1[[#This Row],[rating]]&gt;=4.5,"Excellent",IF(Table1[[#This Row],[rating]]&gt;=4,"Good",IF(Table1[[#This Row],[rating]]&gt;=3.5,"Average","Below Average")))</f>
        <v>Average</v>
      </c>
      <c r="P839" t="str">
        <f t="shared" si="82"/>
        <v>⭐⭐⭐ Average</v>
      </c>
      <c r="Q839" s="2">
        <v>13971</v>
      </c>
      <c r="R839" s="4" t="str">
        <f>IF(Table1[[#This Row],[rating_count]]&gt;=10000,"High Volume",IF(Table1[[#This Row],[rating_count]]&gt;=1000,"Medium Volume","Low Volume"))</f>
        <v>High Volume</v>
      </c>
      <c r="S839" s="4" t="str">
        <f t="shared" si="83"/>
        <v>Yes</v>
      </c>
      <c r="T839" t="s">
        <v>7005</v>
      </c>
      <c r="U839" t="s">
        <v>7006</v>
      </c>
      <c r="V839" t="s">
        <v>7007</v>
      </c>
      <c r="W839" t="s">
        <v>7008</v>
      </c>
      <c r="X839" t="s">
        <v>7009</v>
      </c>
      <c r="Y839" t="s">
        <v>7010</v>
      </c>
      <c r="Z839" t="s">
        <v>7011</v>
      </c>
      <c r="AA839" t="s">
        <v>7012</v>
      </c>
    </row>
    <row r="840" spans="1:27" x14ac:dyDescent="0.3">
      <c r="A840" t="s">
        <v>7013</v>
      </c>
      <c r="B840" t="s">
        <v>7014</v>
      </c>
      <c r="C840" t="str">
        <f t="shared" si="78"/>
        <v>ZEBRONICS</v>
      </c>
      <c r="D840" t="s">
        <v>3079</v>
      </c>
      <c r="E840" t="str">
        <f>IFERROR(LEFT(Table1[[#This Row],[category]],FIND("|",Table1[[#This Row],[category]])-1),Table1[[#This Row],[category]])</f>
        <v>Electronics</v>
      </c>
      <c r="F840" t="str">
        <f>IFERROR(MID(Table1[[#This Row],[category]],FIND("|",Table1[[#This Row],[category]])+1,50),"N/A")</f>
        <v>Headphones,Earbuds&amp;Accessories|Headphones|In-Ear</v>
      </c>
      <c r="G840" s="5">
        <v>199</v>
      </c>
      <c r="H840" s="5" t="str">
        <f t="shared" si="79"/>
        <v>Budget (≤200)</v>
      </c>
      <c r="I840" s="5">
        <v>499</v>
      </c>
      <c r="J840" s="5">
        <f>Table1[[#This Row],[actual_price]]-Table1[[#This Row],[discounted_price]]</f>
        <v>300</v>
      </c>
      <c r="K840" s="12">
        <f t="shared" si="80"/>
        <v>0.60120240480961928</v>
      </c>
      <c r="L840" s="13">
        <v>0.6</v>
      </c>
      <c r="M840" s="1" t="str">
        <f t="shared" si="81"/>
        <v>High (50-69%)</v>
      </c>
      <c r="N840">
        <v>3.6</v>
      </c>
      <c r="O840" t="str">
        <f>IF(Table1[[#This Row],[rating]]&gt;=4.5,"Excellent",IF(Table1[[#This Row],[rating]]&gt;=4,"Good",IF(Table1[[#This Row],[rating]]&gt;=3.5,"Average","Below Average")))</f>
        <v>Average</v>
      </c>
      <c r="P840" t="str">
        <f t="shared" si="82"/>
        <v>⭐⭐⭐ Average</v>
      </c>
      <c r="Q840" s="2">
        <v>2492</v>
      </c>
      <c r="R840" s="4" t="str">
        <f>IF(Table1[[#This Row],[rating_count]]&gt;=10000,"High Volume",IF(Table1[[#This Row],[rating_count]]&gt;=1000,"Medium Volume","Low Volume"))</f>
        <v>Medium Volume</v>
      </c>
      <c r="S840" s="4" t="str">
        <f t="shared" si="83"/>
        <v>Yes</v>
      </c>
      <c r="T840" t="s">
        <v>7015</v>
      </c>
      <c r="U840" t="s">
        <v>7016</v>
      </c>
      <c r="V840" t="s">
        <v>7017</v>
      </c>
      <c r="W840" t="s">
        <v>7018</v>
      </c>
      <c r="X840" t="s">
        <v>7019</v>
      </c>
      <c r="Y840" t="s">
        <v>7020</v>
      </c>
      <c r="Z840" t="s">
        <v>7021</v>
      </c>
      <c r="AA840" t="s">
        <v>7022</v>
      </c>
    </row>
    <row r="841" spans="1:27" x14ac:dyDescent="0.3">
      <c r="A841" t="s">
        <v>360</v>
      </c>
      <c r="B841" t="s">
        <v>361</v>
      </c>
      <c r="C841" t="str">
        <f t="shared" si="78"/>
        <v>Amazonbasics</v>
      </c>
      <c r="D841" t="s">
        <v>18</v>
      </c>
      <c r="E841" t="str">
        <f>IFERROR(LEFT(Table1[[#This Row],[category]],FIND("|",Table1[[#This Row],[category]])-1),Table1[[#This Row],[category]])</f>
        <v>Computers&amp;Accessories</v>
      </c>
      <c r="F841" t="str">
        <f>IFERROR(MID(Table1[[#This Row],[category]],FIND("|",Table1[[#This Row],[category]])+1,50),"N/A")</f>
        <v>Accessories&amp;Peripherals|Cables&amp;Accessories|Cables|</v>
      </c>
      <c r="G841" s="5">
        <v>899</v>
      </c>
      <c r="H841" s="5" t="str">
        <f t="shared" si="79"/>
        <v>Mid-Range (501-2000)</v>
      </c>
      <c r="I841" s="5">
        <v>1900</v>
      </c>
      <c r="J841" s="5">
        <f>Table1[[#This Row],[actual_price]]-Table1[[#This Row],[discounted_price]]</f>
        <v>1001</v>
      </c>
      <c r="K841" s="12">
        <f t="shared" si="80"/>
        <v>0.52684210526315789</v>
      </c>
      <c r="L841" s="13">
        <v>0.53</v>
      </c>
      <c r="M841" s="1" t="str">
        <f t="shared" si="81"/>
        <v>High (50-69%)</v>
      </c>
      <c r="N841">
        <v>4.4000000000000004</v>
      </c>
      <c r="O841" t="str">
        <f>IF(Table1[[#This Row],[rating]]&gt;=4.5,"Excellent",IF(Table1[[#This Row],[rating]]&gt;=4,"Good",IF(Table1[[#This Row],[rating]]&gt;=3.5,"Average","Below Average")))</f>
        <v>Good</v>
      </c>
      <c r="P841" t="str">
        <f t="shared" si="82"/>
        <v>⭐⭐⭐⭐ Good</v>
      </c>
      <c r="Q841" s="2">
        <v>13552</v>
      </c>
      <c r="R841" s="4" t="str">
        <f>IF(Table1[[#This Row],[rating_count]]&gt;=10000,"High Volume",IF(Table1[[#This Row],[rating_count]]&gt;=1000,"Medium Volume","Low Volume"))</f>
        <v>High Volume</v>
      </c>
      <c r="S841" s="4" t="str">
        <f t="shared" si="83"/>
        <v>Yes</v>
      </c>
      <c r="T841" t="s">
        <v>362</v>
      </c>
      <c r="U841" t="s">
        <v>363</v>
      </c>
      <c r="V841" t="s">
        <v>364</v>
      </c>
      <c r="W841" t="s">
        <v>365</v>
      </c>
      <c r="X841" t="s">
        <v>366</v>
      </c>
      <c r="Y841" t="s">
        <v>367</v>
      </c>
      <c r="Z841" t="s">
        <v>7023</v>
      </c>
      <c r="AA841" t="s">
        <v>7024</v>
      </c>
    </row>
    <row r="842" spans="1:27" x14ac:dyDescent="0.3">
      <c r="A842" t="s">
        <v>370</v>
      </c>
      <c r="B842" t="s">
        <v>371</v>
      </c>
      <c r="C842" t="str">
        <f t="shared" si="78"/>
        <v>Sounce</v>
      </c>
      <c r="D842" t="s">
        <v>18</v>
      </c>
      <c r="E842" t="str">
        <f>IFERROR(LEFT(Table1[[#This Row],[category]],FIND("|",Table1[[#This Row],[category]])-1),Table1[[#This Row],[category]])</f>
        <v>Computers&amp;Accessories</v>
      </c>
      <c r="F842" t="str">
        <f>IFERROR(MID(Table1[[#This Row],[category]],FIND("|",Table1[[#This Row],[category]])+1,50),"N/A")</f>
        <v>Accessories&amp;Peripherals|Cables&amp;Accessories|Cables|</v>
      </c>
      <c r="G842" s="5">
        <v>199</v>
      </c>
      <c r="H842" s="5" t="str">
        <f t="shared" si="79"/>
        <v>Budget (≤200)</v>
      </c>
      <c r="I842" s="5">
        <v>999</v>
      </c>
      <c r="J842" s="5">
        <f>Table1[[#This Row],[actual_price]]-Table1[[#This Row],[discounted_price]]</f>
        <v>800</v>
      </c>
      <c r="K842" s="12">
        <f t="shared" si="80"/>
        <v>0.80080080080080085</v>
      </c>
      <c r="L842" s="13">
        <v>0.8</v>
      </c>
      <c r="M842" s="1" t="str">
        <f t="shared" si="81"/>
        <v>Very High (70-100%)</v>
      </c>
      <c r="N842">
        <v>4</v>
      </c>
      <c r="O842" t="str">
        <f>IF(Table1[[#This Row],[rating]]&gt;=4.5,"Excellent",IF(Table1[[#This Row],[rating]]&gt;=4,"Good",IF(Table1[[#This Row],[rating]]&gt;=3.5,"Average","Below Average")))</f>
        <v>Good</v>
      </c>
      <c r="P842" t="str">
        <f t="shared" si="82"/>
        <v>⭐⭐⭐⭐ Good</v>
      </c>
      <c r="Q842">
        <v>575</v>
      </c>
      <c r="R842" s="4" t="str">
        <f>IF(Table1[[#This Row],[rating_count]]&gt;=10000,"High Volume",IF(Table1[[#This Row],[rating_count]]&gt;=1000,"Medium Volume","Low Volume"))</f>
        <v>Low Volume</v>
      </c>
      <c r="S842" s="4" t="str">
        <f t="shared" si="83"/>
        <v>Yes</v>
      </c>
      <c r="T842" t="s">
        <v>372</v>
      </c>
      <c r="U842" t="s">
        <v>373</v>
      </c>
      <c r="V842" t="s">
        <v>374</v>
      </c>
      <c r="W842" t="s">
        <v>375</v>
      </c>
      <c r="X842" t="s">
        <v>376</v>
      </c>
      <c r="Y842" t="s">
        <v>377</v>
      </c>
      <c r="Z842" t="s">
        <v>7025</v>
      </c>
      <c r="AA842" t="s">
        <v>7026</v>
      </c>
    </row>
    <row r="843" spans="1:27" x14ac:dyDescent="0.3">
      <c r="A843" t="s">
        <v>7027</v>
      </c>
      <c r="B843" t="s">
        <v>7028</v>
      </c>
      <c r="C843" t="str">
        <f t="shared" si="78"/>
        <v>LAPSTER</v>
      </c>
      <c r="D843" t="s">
        <v>6940</v>
      </c>
      <c r="E843" t="str">
        <f>IFERROR(LEFT(Table1[[#This Row],[category]],FIND("|",Table1[[#This Row],[category]])-1),Table1[[#This Row],[category]])</f>
        <v>Computers&amp;Accessories</v>
      </c>
      <c r="F843" t="str">
        <f>IFERROR(MID(Table1[[#This Row],[category]],FIND("|",Table1[[#This Row],[category]])+1,50),"N/A")</f>
        <v>Accessories&amp;Peripherals|LaptopAccessories|LaptopCh</v>
      </c>
      <c r="G843" s="5">
        <v>149</v>
      </c>
      <c r="H843" s="5" t="str">
        <f t="shared" si="79"/>
        <v>Budget (≤200)</v>
      </c>
      <c r="I843" s="5">
        <v>999</v>
      </c>
      <c r="J843" s="5">
        <f>Table1[[#This Row],[actual_price]]-Table1[[#This Row],[discounted_price]]</f>
        <v>850</v>
      </c>
      <c r="K843" s="12">
        <f t="shared" si="80"/>
        <v>0.85085085085085088</v>
      </c>
      <c r="L843" s="13">
        <v>0.85</v>
      </c>
      <c r="M843" s="1" t="str">
        <f t="shared" si="81"/>
        <v>Very High (70-100%)</v>
      </c>
      <c r="N843">
        <v>3.5</v>
      </c>
      <c r="O843" t="str">
        <f>IF(Table1[[#This Row],[rating]]&gt;=4.5,"Excellent",IF(Table1[[#This Row],[rating]]&gt;=4,"Good",IF(Table1[[#This Row],[rating]]&gt;=3.5,"Average","Below Average")))</f>
        <v>Average</v>
      </c>
      <c r="P843" t="str">
        <f t="shared" si="82"/>
        <v>⭐⭐ Below Avg</v>
      </c>
      <c r="Q843" s="2">
        <v>2523</v>
      </c>
      <c r="R843" s="4" t="str">
        <f>IF(Table1[[#This Row],[rating_count]]&gt;=10000,"High Volume",IF(Table1[[#This Row],[rating_count]]&gt;=1000,"Medium Volume","Low Volume"))</f>
        <v>Medium Volume</v>
      </c>
      <c r="S843" s="4" t="str">
        <f t="shared" si="83"/>
        <v>Yes</v>
      </c>
      <c r="T843" t="s">
        <v>7029</v>
      </c>
      <c r="U843" t="s">
        <v>7030</v>
      </c>
      <c r="V843" t="s">
        <v>7031</v>
      </c>
      <c r="W843" t="s">
        <v>7032</v>
      </c>
      <c r="X843" t="s">
        <v>7033</v>
      </c>
      <c r="Y843" t="s">
        <v>7034</v>
      </c>
      <c r="Z843" t="s">
        <v>7035</v>
      </c>
      <c r="AA843" t="s">
        <v>7036</v>
      </c>
    </row>
    <row r="844" spans="1:27" x14ac:dyDescent="0.3">
      <c r="A844" t="s">
        <v>7037</v>
      </c>
      <c r="B844" t="s">
        <v>7038</v>
      </c>
      <c r="C844" t="str">
        <f t="shared" si="78"/>
        <v>Portronics</v>
      </c>
      <c r="D844" t="s">
        <v>4876</v>
      </c>
      <c r="E844" t="str">
        <f>IFERROR(LEFT(Table1[[#This Row],[category]],FIND("|",Table1[[#This Row],[category]])-1),Table1[[#This Row],[category]])</f>
        <v>Computers&amp;Accessories</v>
      </c>
      <c r="F844" t="str">
        <f>IFERROR(MID(Table1[[#This Row],[category]],FIND("|",Table1[[#This Row],[category]])+1,50),"N/A")</f>
        <v>Accessories&amp;Peripherals|Keyboards,Mice&amp;InputDevice</v>
      </c>
      <c r="G844" s="5">
        <v>469</v>
      </c>
      <c r="H844" s="5" t="str">
        <f t="shared" si="79"/>
        <v>Economy (201-500)</v>
      </c>
      <c r="I844" s="5">
        <v>1499</v>
      </c>
      <c r="J844" s="5">
        <f>Table1[[#This Row],[actual_price]]-Table1[[#This Row],[discounted_price]]</f>
        <v>1030</v>
      </c>
      <c r="K844" s="12">
        <f t="shared" si="80"/>
        <v>0.68712474983322214</v>
      </c>
      <c r="L844" s="13">
        <v>0.69</v>
      </c>
      <c r="M844" s="1" t="str">
        <f t="shared" si="81"/>
        <v>High (50-69%)</v>
      </c>
      <c r="N844">
        <v>4.0999999999999996</v>
      </c>
      <c r="O844" t="str">
        <f>IF(Table1[[#This Row],[rating]]&gt;=4.5,"Excellent",IF(Table1[[#This Row],[rating]]&gt;=4,"Good",IF(Table1[[#This Row],[rating]]&gt;=3.5,"Average","Below Average")))</f>
        <v>Good</v>
      </c>
      <c r="P844" t="str">
        <f t="shared" si="82"/>
        <v>⭐⭐⭐⭐ Good</v>
      </c>
      <c r="Q844">
        <v>352</v>
      </c>
      <c r="R844" s="4" t="str">
        <f>IF(Table1[[#This Row],[rating_count]]&gt;=10000,"High Volume",IF(Table1[[#This Row],[rating_count]]&gt;=1000,"Medium Volume","Low Volume"))</f>
        <v>Low Volume</v>
      </c>
      <c r="S844" s="4" t="str">
        <f t="shared" si="83"/>
        <v>No</v>
      </c>
      <c r="T844" t="s">
        <v>7039</v>
      </c>
      <c r="U844" t="s">
        <v>7040</v>
      </c>
      <c r="V844" t="s">
        <v>7041</v>
      </c>
      <c r="W844" t="s">
        <v>7042</v>
      </c>
      <c r="X844" t="s">
        <v>7043</v>
      </c>
      <c r="Y844" t="s">
        <v>7044</v>
      </c>
      <c r="Z844" t="s">
        <v>7045</v>
      </c>
      <c r="AA844" t="s">
        <v>7046</v>
      </c>
    </row>
    <row r="845" spans="1:27" x14ac:dyDescent="0.3">
      <c r="A845" t="s">
        <v>7047</v>
      </c>
      <c r="B845" t="s">
        <v>7048</v>
      </c>
      <c r="C845" t="str">
        <f t="shared" si="78"/>
        <v>VeriluxÂ®</v>
      </c>
      <c r="D845" t="s">
        <v>6132</v>
      </c>
      <c r="E845" t="str">
        <f>IFERROR(LEFT(Table1[[#This Row],[category]],FIND("|",Table1[[#This Row],[category]])-1),Table1[[#This Row],[category]])</f>
        <v>Computers&amp;Accessories</v>
      </c>
      <c r="F845" t="str">
        <f>IFERROR(MID(Table1[[#This Row],[category]],FIND("|",Table1[[#This Row],[category]])+1,50),"N/A")</f>
        <v>Accessories&amp;Peripherals|USBHubs</v>
      </c>
      <c r="G845" s="5">
        <v>1187</v>
      </c>
      <c r="H845" s="5" t="str">
        <f t="shared" si="79"/>
        <v>Mid-Range (501-2000)</v>
      </c>
      <c r="I845" s="5">
        <v>1929</v>
      </c>
      <c r="J845" s="5">
        <f>Table1[[#This Row],[actual_price]]-Table1[[#This Row],[discounted_price]]</f>
        <v>742</v>
      </c>
      <c r="K845" s="12">
        <f t="shared" si="80"/>
        <v>0.38465526179367548</v>
      </c>
      <c r="L845" s="13">
        <v>0.38</v>
      </c>
      <c r="M845" s="1" t="str">
        <f t="shared" si="81"/>
        <v>Moderate (25-49%)</v>
      </c>
      <c r="N845">
        <v>4.0999999999999996</v>
      </c>
      <c r="O845" t="str">
        <f>IF(Table1[[#This Row],[rating]]&gt;=4.5,"Excellent",IF(Table1[[#This Row],[rating]]&gt;=4,"Good",IF(Table1[[#This Row],[rating]]&gt;=3.5,"Average","Below Average")))</f>
        <v>Good</v>
      </c>
      <c r="P845" t="str">
        <f t="shared" si="82"/>
        <v>⭐⭐⭐⭐ Good</v>
      </c>
      <c r="Q845" s="2">
        <v>1662</v>
      </c>
      <c r="R845" s="4" t="str">
        <f>IF(Table1[[#This Row],[rating_count]]&gt;=10000,"High Volume",IF(Table1[[#This Row],[rating_count]]&gt;=1000,"Medium Volume","Low Volume"))</f>
        <v>Medium Volume</v>
      </c>
      <c r="S845" s="4" t="str">
        <f t="shared" si="83"/>
        <v>Yes</v>
      </c>
      <c r="T845" t="s">
        <v>7049</v>
      </c>
      <c r="U845" t="s">
        <v>7050</v>
      </c>
      <c r="V845" t="s">
        <v>7051</v>
      </c>
      <c r="W845" t="s">
        <v>7052</v>
      </c>
      <c r="X845" t="s">
        <v>7053</v>
      </c>
      <c r="Y845" t="s">
        <v>7054</v>
      </c>
      <c r="Z845" t="s">
        <v>7055</v>
      </c>
      <c r="AA845" t="s">
        <v>7056</v>
      </c>
    </row>
    <row r="846" spans="1:27" x14ac:dyDescent="0.3">
      <c r="A846" t="s">
        <v>7057</v>
      </c>
      <c r="B846" t="s">
        <v>7058</v>
      </c>
      <c r="C846" t="str">
        <f t="shared" si="78"/>
        <v>Zebronics</v>
      </c>
      <c r="D846" t="s">
        <v>7059</v>
      </c>
      <c r="E846" t="str">
        <f>IFERROR(LEFT(Table1[[#This Row],[category]],FIND("|",Table1[[#This Row],[category]])-1),Table1[[#This Row],[category]])</f>
        <v>Computers&amp;Accessories</v>
      </c>
      <c r="F846" t="str">
        <f>IFERROR(MID(Table1[[#This Row],[category]],FIND("|",Table1[[#This Row],[category]])+1,50),"N/A")</f>
        <v>Accessories&amp;Peripherals|Audio&amp;VideoAccessories|PCS</v>
      </c>
      <c r="G846" s="5">
        <v>849</v>
      </c>
      <c r="H846" s="5" t="str">
        <f t="shared" si="79"/>
        <v>Mid-Range (501-2000)</v>
      </c>
      <c r="I846" s="5">
        <v>1499</v>
      </c>
      <c r="J846" s="5">
        <f>Table1[[#This Row],[actual_price]]-Table1[[#This Row],[discounted_price]]</f>
        <v>650</v>
      </c>
      <c r="K846" s="12">
        <f t="shared" si="80"/>
        <v>0.43362241494329551</v>
      </c>
      <c r="L846" s="13">
        <v>0.43</v>
      </c>
      <c r="M846" s="1" t="str">
        <f t="shared" si="81"/>
        <v>Moderate (25-49%)</v>
      </c>
      <c r="N846">
        <v>4</v>
      </c>
      <c r="O846" t="str">
        <f>IF(Table1[[#This Row],[rating]]&gt;=4.5,"Excellent",IF(Table1[[#This Row],[rating]]&gt;=4,"Good",IF(Table1[[#This Row],[rating]]&gt;=3.5,"Average","Below Average")))</f>
        <v>Good</v>
      </c>
      <c r="P846" t="str">
        <f t="shared" si="82"/>
        <v>⭐⭐⭐⭐ Good</v>
      </c>
      <c r="Q846" s="2">
        <v>7352</v>
      </c>
      <c r="R846" s="4" t="str">
        <f>IF(Table1[[#This Row],[rating_count]]&gt;=10000,"High Volume",IF(Table1[[#This Row],[rating_count]]&gt;=1000,"Medium Volume","Low Volume"))</f>
        <v>Medium Volume</v>
      </c>
      <c r="S846" s="4" t="str">
        <f t="shared" si="83"/>
        <v>Yes</v>
      </c>
      <c r="T846" t="s">
        <v>7060</v>
      </c>
      <c r="U846" t="s">
        <v>7061</v>
      </c>
      <c r="V846" t="s">
        <v>7062</v>
      </c>
      <c r="W846" t="s">
        <v>7063</v>
      </c>
      <c r="X846" t="s">
        <v>7064</v>
      </c>
      <c r="Y846" t="s">
        <v>7065</v>
      </c>
      <c r="Z846" t="s">
        <v>7066</v>
      </c>
      <c r="AA846" t="s">
        <v>7067</v>
      </c>
    </row>
    <row r="847" spans="1:27" x14ac:dyDescent="0.3">
      <c r="A847" t="s">
        <v>7068</v>
      </c>
      <c r="B847" t="s">
        <v>7069</v>
      </c>
      <c r="C847" t="str">
        <f t="shared" si="78"/>
        <v>HP</v>
      </c>
      <c r="D847" t="s">
        <v>4865</v>
      </c>
      <c r="E847" t="str">
        <f>IFERROR(LEFT(Table1[[#This Row],[category]],FIND("|",Table1[[#This Row],[category]])-1),Table1[[#This Row],[category]])</f>
        <v>Computers&amp;Accessories</v>
      </c>
      <c r="F847" t="str">
        <f>IFERROR(MID(Table1[[#This Row],[category]],FIND("|",Table1[[#This Row],[category]])+1,50),"N/A")</f>
        <v>Accessories&amp;Peripherals|Keyboards,Mice&amp;InputDevice</v>
      </c>
      <c r="G847" s="5">
        <v>328</v>
      </c>
      <c r="H847" s="5" t="str">
        <f t="shared" si="79"/>
        <v>Economy (201-500)</v>
      </c>
      <c r="I847" s="5">
        <v>399</v>
      </c>
      <c r="J847" s="5">
        <f>Table1[[#This Row],[actual_price]]-Table1[[#This Row],[discounted_price]]</f>
        <v>71</v>
      </c>
      <c r="K847" s="12">
        <f t="shared" si="80"/>
        <v>0.17794486215538846</v>
      </c>
      <c r="L847" s="13">
        <v>0.18</v>
      </c>
      <c r="M847" s="1" t="str">
        <f t="shared" si="81"/>
        <v>Minimal (0-24%)</v>
      </c>
      <c r="N847">
        <v>4.0999999999999996</v>
      </c>
      <c r="O847" t="str">
        <f>IF(Table1[[#This Row],[rating]]&gt;=4.5,"Excellent",IF(Table1[[#This Row],[rating]]&gt;=4,"Good",IF(Table1[[#This Row],[rating]]&gt;=3.5,"Average","Below Average")))</f>
        <v>Good</v>
      </c>
      <c r="P847" t="str">
        <f t="shared" si="82"/>
        <v>⭐⭐⭐⭐ Good</v>
      </c>
      <c r="Q847" s="2">
        <v>3441</v>
      </c>
      <c r="R847" s="4" t="str">
        <f>IF(Table1[[#This Row],[rating_count]]&gt;=10000,"High Volume",IF(Table1[[#This Row],[rating_count]]&gt;=1000,"Medium Volume","Low Volume"))</f>
        <v>Medium Volume</v>
      </c>
      <c r="S847" s="4" t="str">
        <f t="shared" si="83"/>
        <v>Yes</v>
      </c>
      <c r="T847" t="s">
        <v>7070</v>
      </c>
      <c r="U847" t="s">
        <v>7071</v>
      </c>
      <c r="V847" t="s">
        <v>7072</v>
      </c>
      <c r="W847" t="s">
        <v>7073</v>
      </c>
      <c r="X847" t="s">
        <v>7074</v>
      </c>
      <c r="Y847" t="s">
        <v>7075</v>
      </c>
      <c r="Z847" t="s">
        <v>7076</v>
      </c>
      <c r="AA847" t="s">
        <v>7077</v>
      </c>
    </row>
    <row r="848" spans="1:27" x14ac:dyDescent="0.3">
      <c r="A848" t="s">
        <v>7078</v>
      </c>
      <c r="B848" t="s">
        <v>7079</v>
      </c>
      <c r="C848" t="str">
        <f t="shared" si="78"/>
        <v>Anjaney</v>
      </c>
      <c r="D848" t="s">
        <v>4897</v>
      </c>
      <c r="E848" t="str">
        <f>IFERROR(LEFT(Table1[[#This Row],[category]],FIND("|",Table1[[#This Row],[category]])-1),Table1[[#This Row],[category]])</f>
        <v>Computers&amp;Accessories</v>
      </c>
      <c r="F848" t="str">
        <f>IFERROR(MID(Table1[[#This Row],[category]],FIND("|",Table1[[#This Row],[category]])+1,50),"N/A")</f>
        <v>Accessories&amp;Peripherals|LaptopAccessories|Lapdesks</v>
      </c>
      <c r="G848" s="5">
        <v>269</v>
      </c>
      <c r="H848" s="5" t="str">
        <f t="shared" si="79"/>
        <v>Economy (201-500)</v>
      </c>
      <c r="I848" s="5">
        <v>699</v>
      </c>
      <c r="J848" s="5">
        <f>Table1[[#This Row],[actual_price]]-Table1[[#This Row],[discounted_price]]</f>
        <v>430</v>
      </c>
      <c r="K848" s="12">
        <f t="shared" si="80"/>
        <v>0.61516452074391992</v>
      </c>
      <c r="L848" s="13">
        <v>0.62</v>
      </c>
      <c r="M848" s="1" t="str">
        <f t="shared" si="81"/>
        <v>High (50-69%)</v>
      </c>
      <c r="N848">
        <v>4</v>
      </c>
      <c r="O848" t="str">
        <f>IF(Table1[[#This Row],[rating]]&gt;=4.5,"Excellent",IF(Table1[[#This Row],[rating]]&gt;=4,"Good",IF(Table1[[#This Row],[rating]]&gt;=3.5,"Average","Below Average")))</f>
        <v>Good</v>
      </c>
      <c r="P848" t="str">
        <f t="shared" si="82"/>
        <v>⭐⭐⭐⭐ Good</v>
      </c>
      <c r="Q848">
        <v>93</v>
      </c>
      <c r="R848" s="4" t="str">
        <f>IF(Table1[[#This Row],[rating_count]]&gt;=10000,"High Volume",IF(Table1[[#This Row],[rating_count]]&gt;=1000,"Medium Volume","Low Volume"))</f>
        <v>Low Volume</v>
      </c>
      <c r="S848" s="4" t="str">
        <f t="shared" si="83"/>
        <v>No</v>
      </c>
      <c r="T848" t="s">
        <v>7080</v>
      </c>
      <c r="U848" t="s">
        <v>7081</v>
      </c>
      <c r="V848" t="s">
        <v>7082</v>
      </c>
      <c r="W848" t="s">
        <v>7083</v>
      </c>
      <c r="X848" t="s">
        <v>7084</v>
      </c>
      <c r="Y848" t="s">
        <v>7085</v>
      </c>
      <c r="Z848" t="s">
        <v>7086</v>
      </c>
      <c r="AA848" t="s">
        <v>7087</v>
      </c>
    </row>
    <row r="849" spans="1:27" x14ac:dyDescent="0.3">
      <c r="A849" t="s">
        <v>7088</v>
      </c>
      <c r="B849" t="s">
        <v>7089</v>
      </c>
      <c r="C849" t="str">
        <f t="shared" si="78"/>
        <v>ENVIE</v>
      </c>
      <c r="D849" t="s">
        <v>7090</v>
      </c>
      <c r="E849" t="str">
        <f>IFERROR(LEFT(Table1[[#This Row],[category]],FIND("|",Table1[[#This Row],[category]])-1),Table1[[#This Row],[category]])</f>
        <v>Electronics</v>
      </c>
      <c r="F849" t="str">
        <f>IFERROR(MID(Table1[[#This Row],[category]],FIND("|",Table1[[#This Row],[category]])+1,50),"N/A")</f>
        <v>Cameras&amp;Photography|Accessories|Batteries&amp;Chargers</v>
      </c>
      <c r="G849" s="5">
        <v>299</v>
      </c>
      <c r="H849" s="5" t="str">
        <f t="shared" si="79"/>
        <v>Economy (201-500)</v>
      </c>
      <c r="I849" s="5">
        <v>400</v>
      </c>
      <c r="J849" s="5">
        <f>Table1[[#This Row],[actual_price]]-Table1[[#This Row],[discounted_price]]</f>
        <v>101</v>
      </c>
      <c r="K849" s="12">
        <f t="shared" si="80"/>
        <v>0.2525</v>
      </c>
      <c r="L849" s="13">
        <v>0.25</v>
      </c>
      <c r="M849" s="1" t="str">
        <f t="shared" si="81"/>
        <v>Moderate (25-49%)</v>
      </c>
      <c r="N849">
        <v>3.8</v>
      </c>
      <c r="O849" t="str">
        <f>IF(Table1[[#This Row],[rating]]&gt;=4.5,"Excellent",IF(Table1[[#This Row],[rating]]&gt;=4,"Good",IF(Table1[[#This Row],[rating]]&gt;=3.5,"Average","Below Average")))</f>
        <v>Average</v>
      </c>
      <c r="P849" t="str">
        <f t="shared" si="82"/>
        <v>⭐⭐⭐ Average</v>
      </c>
      <c r="Q849" s="2">
        <v>40895</v>
      </c>
      <c r="R849" s="4" t="str">
        <f>IF(Table1[[#This Row],[rating_count]]&gt;=10000,"High Volume",IF(Table1[[#This Row],[rating_count]]&gt;=1000,"Medium Volume","Low Volume"))</f>
        <v>High Volume</v>
      </c>
      <c r="S849" s="4" t="str">
        <f t="shared" si="83"/>
        <v>Yes</v>
      </c>
      <c r="T849" t="s">
        <v>7091</v>
      </c>
      <c r="U849" t="s">
        <v>7092</v>
      </c>
      <c r="V849" t="s">
        <v>7093</v>
      </c>
      <c r="W849" t="s">
        <v>7094</v>
      </c>
      <c r="X849" t="s">
        <v>7095</v>
      </c>
      <c r="Y849" t="s">
        <v>7096</v>
      </c>
      <c r="Z849" t="s">
        <v>7097</v>
      </c>
      <c r="AA849" t="s">
        <v>7098</v>
      </c>
    </row>
    <row r="850" spans="1:27" x14ac:dyDescent="0.3">
      <c r="A850" t="s">
        <v>7099</v>
      </c>
      <c r="B850" t="s">
        <v>7100</v>
      </c>
      <c r="C850" t="str">
        <f t="shared" si="78"/>
        <v>ProElite</v>
      </c>
      <c r="D850" t="s">
        <v>7101</v>
      </c>
      <c r="E850" t="str">
        <f>IFERROR(LEFT(Table1[[#This Row],[category]],FIND("|",Table1[[#This Row],[category]])-1),Table1[[#This Row],[category]])</f>
        <v>Computers&amp;Accessories</v>
      </c>
      <c r="F850" t="str">
        <f>IFERROR(MID(Table1[[#This Row],[category]],FIND("|",Table1[[#This Row],[category]])+1,50),"N/A")</f>
        <v>Accessories&amp;Peripherals|TabletAccessories|Bags,Cas</v>
      </c>
      <c r="G850" s="5">
        <v>549</v>
      </c>
      <c r="H850" s="5" t="str">
        <f t="shared" si="79"/>
        <v>Mid-Range (501-2000)</v>
      </c>
      <c r="I850" s="5">
        <v>1499</v>
      </c>
      <c r="J850" s="5">
        <f>Table1[[#This Row],[actual_price]]-Table1[[#This Row],[discounted_price]]</f>
        <v>950</v>
      </c>
      <c r="K850" s="12">
        <f t="shared" si="80"/>
        <v>0.63375583722481654</v>
      </c>
      <c r="L850" s="13">
        <v>0.63</v>
      </c>
      <c r="M850" s="1" t="str">
        <f t="shared" si="81"/>
        <v>High (50-69%)</v>
      </c>
      <c r="N850">
        <v>4.3</v>
      </c>
      <c r="O850" t="str">
        <f>IF(Table1[[#This Row],[rating]]&gt;=4.5,"Excellent",IF(Table1[[#This Row],[rating]]&gt;=4,"Good",IF(Table1[[#This Row],[rating]]&gt;=3.5,"Average","Below Average")))</f>
        <v>Good</v>
      </c>
      <c r="P850" t="str">
        <f t="shared" si="82"/>
        <v>⭐⭐⭐⭐ Good</v>
      </c>
      <c r="Q850" s="2">
        <v>11006</v>
      </c>
      <c r="R850" s="4" t="str">
        <f>IF(Table1[[#This Row],[rating_count]]&gt;=10000,"High Volume",IF(Table1[[#This Row],[rating_count]]&gt;=1000,"Medium Volume","Low Volume"))</f>
        <v>High Volume</v>
      </c>
      <c r="S850" s="4" t="str">
        <f t="shared" si="83"/>
        <v>Yes</v>
      </c>
      <c r="T850" t="s">
        <v>7102</v>
      </c>
      <c r="U850" t="s">
        <v>7103</v>
      </c>
      <c r="V850" t="s">
        <v>7104</v>
      </c>
      <c r="W850" t="s">
        <v>7105</v>
      </c>
      <c r="X850" t="s">
        <v>7106</v>
      </c>
      <c r="Y850" t="s">
        <v>7107</v>
      </c>
      <c r="Z850" t="s">
        <v>7108</v>
      </c>
      <c r="AA850" t="s">
        <v>7109</v>
      </c>
    </row>
    <row r="851" spans="1:27" x14ac:dyDescent="0.3">
      <c r="A851" t="s">
        <v>7110</v>
      </c>
      <c r="B851" t="s">
        <v>7111</v>
      </c>
      <c r="C851" t="str">
        <f t="shared" si="78"/>
        <v>Classmate</v>
      </c>
      <c r="D851" t="s">
        <v>5651</v>
      </c>
      <c r="E851" t="str">
        <f>IFERROR(LEFT(Table1[[#This Row],[category]],FIND("|",Table1[[#This Row],[category]])-1),Table1[[#This Row],[category]])</f>
        <v>OfficeProducts</v>
      </c>
      <c r="F851" t="str">
        <f>IFERROR(MID(Table1[[#This Row],[category]],FIND("|",Table1[[#This Row],[category]])+1,50),"N/A")</f>
        <v>OfficePaperProducts|Paper|Stationery|Notebooks,Wri</v>
      </c>
      <c r="G851" s="5">
        <v>114</v>
      </c>
      <c r="H851" s="5" t="str">
        <f t="shared" si="79"/>
        <v>Budget (≤200)</v>
      </c>
      <c r="I851" s="5">
        <v>120</v>
      </c>
      <c r="J851" s="5">
        <f>Table1[[#This Row],[actual_price]]-Table1[[#This Row],[discounted_price]]</f>
        <v>6</v>
      </c>
      <c r="K851" s="12">
        <f t="shared" si="80"/>
        <v>0.05</v>
      </c>
      <c r="L851" s="13">
        <v>0.05</v>
      </c>
      <c r="M851" s="1" t="str">
        <f t="shared" si="81"/>
        <v>Minimal (0-24%)</v>
      </c>
      <c r="N851">
        <v>4.2</v>
      </c>
      <c r="O851" t="str">
        <f>IF(Table1[[#This Row],[rating]]&gt;=4.5,"Excellent",IF(Table1[[#This Row],[rating]]&gt;=4,"Good",IF(Table1[[#This Row],[rating]]&gt;=3.5,"Average","Below Average")))</f>
        <v>Good</v>
      </c>
      <c r="P851" t="str">
        <f t="shared" si="82"/>
        <v>⭐⭐⭐⭐ Good</v>
      </c>
      <c r="Q851" s="2">
        <v>8938</v>
      </c>
      <c r="R851" s="4" t="str">
        <f>IF(Table1[[#This Row],[rating_count]]&gt;=10000,"High Volume",IF(Table1[[#This Row],[rating_count]]&gt;=1000,"Medium Volume","Low Volume"))</f>
        <v>Medium Volume</v>
      </c>
      <c r="S851" s="4" t="str">
        <f t="shared" si="83"/>
        <v>Yes</v>
      </c>
      <c r="T851" t="s">
        <v>7112</v>
      </c>
      <c r="U851" t="s">
        <v>7113</v>
      </c>
      <c r="V851" t="s">
        <v>7114</v>
      </c>
      <c r="W851" t="s">
        <v>7115</v>
      </c>
      <c r="X851" t="s">
        <v>7116</v>
      </c>
      <c r="Y851" t="s">
        <v>7117</v>
      </c>
      <c r="Z851" t="s">
        <v>7118</v>
      </c>
      <c r="AA851" t="s">
        <v>7119</v>
      </c>
    </row>
    <row r="852" spans="1:27" x14ac:dyDescent="0.3">
      <c r="A852" t="s">
        <v>7120</v>
      </c>
      <c r="B852" t="s">
        <v>7121</v>
      </c>
      <c r="C852" t="str">
        <f t="shared" si="78"/>
        <v>Pentonic</v>
      </c>
      <c r="D852" t="s">
        <v>7122</v>
      </c>
      <c r="E852" t="str">
        <f>IFERROR(LEFT(Table1[[#This Row],[category]],FIND("|",Table1[[#This Row],[category]])-1),Table1[[#This Row],[category]])</f>
        <v>OfficeProducts</v>
      </c>
      <c r="F852" t="str">
        <f>IFERROR(MID(Table1[[#This Row],[category]],FIND("|",Table1[[#This Row],[category]])+1,50),"N/A")</f>
        <v>OfficePaperProducts|Paper|Stationery|Pens,Pencils&amp;</v>
      </c>
      <c r="G852" s="5">
        <v>120</v>
      </c>
      <c r="H852" s="5" t="str">
        <f t="shared" si="79"/>
        <v>Budget (≤200)</v>
      </c>
      <c r="I852" s="5">
        <v>120</v>
      </c>
      <c r="J852" s="5">
        <f>Table1[[#This Row],[actual_price]]-Table1[[#This Row],[discounted_price]]</f>
        <v>0</v>
      </c>
      <c r="K852" s="12">
        <f t="shared" si="80"/>
        <v>0</v>
      </c>
      <c r="L852" s="13">
        <v>0</v>
      </c>
      <c r="M852" s="1" t="str">
        <f t="shared" si="81"/>
        <v>Minimal (0-24%)</v>
      </c>
      <c r="N852">
        <v>4.0999999999999996</v>
      </c>
      <c r="O852" t="str">
        <f>IF(Table1[[#This Row],[rating]]&gt;=4.5,"Excellent",IF(Table1[[#This Row],[rating]]&gt;=4,"Good",IF(Table1[[#This Row],[rating]]&gt;=3.5,"Average","Below Average")))</f>
        <v>Good</v>
      </c>
      <c r="P852" t="str">
        <f t="shared" si="82"/>
        <v>⭐⭐⭐⭐ Good</v>
      </c>
      <c r="Q852" s="2">
        <v>4308</v>
      </c>
      <c r="R852" s="4" t="str">
        <f>IF(Table1[[#This Row],[rating_count]]&gt;=10000,"High Volume",IF(Table1[[#This Row],[rating_count]]&gt;=1000,"Medium Volume","Low Volume"))</f>
        <v>Medium Volume</v>
      </c>
      <c r="S852" s="4" t="str">
        <f t="shared" si="83"/>
        <v>Yes</v>
      </c>
      <c r="T852" t="s">
        <v>7123</v>
      </c>
      <c r="U852" t="s">
        <v>7124</v>
      </c>
      <c r="V852" t="s">
        <v>7125</v>
      </c>
      <c r="W852" t="s">
        <v>7126</v>
      </c>
      <c r="X852" t="s">
        <v>7127</v>
      </c>
      <c r="Y852" t="s">
        <v>7128</v>
      </c>
      <c r="Z852" t="s">
        <v>7129</v>
      </c>
      <c r="AA852" t="s">
        <v>7130</v>
      </c>
    </row>
    <row r="853" spans="1:27" x14ac:dyDescent="0.3">
      <c r="A853" t="s">
        <v>390</v>
      </c>
      <c r="B853" t="s">
        <v>391</v>
      </c>
      <c r="C853" t="str">
        <f t="shared" si="78"/>
        <v>Duracell</v>
      </c>
      <c r="D853" t="s">
        <v>18</v>
      </c>
      <c r="E853" t="str">
        <f>IFERROR(LEFT(Table1[[#This Row],[category]],FIND("|",Table1[[#This Row],[category]])-1),Table1[[#This Row],[category]])</f>
        <v>Computers&amp;Accessories</v>
      </c>
      <c r="F853" t="str">
        <f>IFERROR(MID(Table1[[#This Row],[category]],FIND("|",Table1[[#This Row],[category]])+1,50),"N/A")</f>
        <v>Accessories&amp;Peripherals|Cables&amp;Accessories|Cables|</v>
      </c>
      <c r="G853" s="5">
        <v>970</v>
      </c>
      <c r="H853" s="5" t="str">
        <f t="shared" si="79"/>
        <v>Mid-Range (501-2000)</v>
      </c>
      <c r="I853" s="5">
        <v>1999</v>
      </c>
      <c r="J853" s="5">
        <f>Table1[[#This Row],[actual_price]]-Table1[[#This Row],[discounted_price]]</f>
        <v>1029</v>
      </c>
      <c r="K853" s="12">
        <f t="shared" si="80"/>
        <v>0.51475737868934468</v>
      </c>
      <c r="L853" s="13">
        <v>0.51</v>
      </c>
      <c r="M853" s="1" t="str">
        <f t="shared" si="81"/>
        <v>High (50-69%)</v>
      </c>
      <c r="N853">
        <v>4.2</v>
      </c>
      <c r="O853" t="str">
        <f>IF(Table1[[#This Row],[rating]]&gt;=4.5,"Excellent",IF(Table1[[#This Row],[rating]]&gt;=4,"Good",IF(Table1[[#This Row],[rating]]&gt;=3.5,"Average","Below Average")))</f>
        <v>Good</v>
      </c>
      <c r="P853" t="str">
        <f t="shared" si="82"/>
        <v>⭐⭐⭐⭐ Good</v>
      </c>
      <c r="Q853">
        <v>462</v>
      </c>
      <c r="R853" s="4" t="str">
        <f>IF(Table1[[#This Row],[rating_count]]&gt;=10000,"High Volume",IF(Table1[[#This Row],[rating_count]]&gt;=1000,"Medium Volume","Low Volume"))</f>
        <v>Low Volume</v>
      </c>
      <c r="S853" s="4" t="str">
        <f t="shared" si="83"/>
        <v>No</v>
      </c>
      <c r="T853" t="s">
        <v>392</v>
      </c>
      <c r="U853" t="s">
        <v>393</v>
      </c>
      <c r="V853" t="s">
        <v>394</v>
      </c>
      <c r="W853" t="s">
        <v>395</v>
      </c>
      <c r="X853" t="s">
        <v>396</v>
      </c>
      <c r="Y853" t="s">
        <v>397</v>
      </c>
      <c r="Z853" t="s">
        <v>7131</v>
      </c>
      <c r="AA853" t="s">
        <v>7132</v>
      </c>
    </row>
    <row r="854" spans="1:27" x14ac:dyDescent="0.3">
      <c r="A854" t="s">
        <v>400</v>
      </c>
      <c r="B854" t="s">
        <v>401</v>
      </c>
      <c r="C854" t="str">
        <f t="shared" si="78"/>
        <v>AmazonBasics</v>
      </c>
      <c r="D854" t="s">
        <v>18</v>
      </c>
      <c r="E854" t="str">
        <f>IFERROR(LEFT(Table1[[#This Row],[category]],FIND("|",Table1[[#This Row],[category]])-1),Table1[[#This Row],[category]])</f>
        <v>Computers&amp;Accessories</v>
      </c>
      <c r="F854" t="str">
        <f>IFERROR(MID(Table1[[#This Row],[category]],FIND("|",Table1[[#This Row],[category]])+1,50),"N/A")</f>
        <v>Accessories&amp;Peripherals|Cables&amp;Accessories|Cables|</v>
      </c>
      <c r="G854" s="5">
        <v>209</v>
      </c>
      <c r="H854" s="5" t="str">
        <f t="shared" si="79"/>
        <v>Economy (201-500)</v>
      </c>
      <c r="I854" s="5">
        <v>695</v>
      </c>
      <c r="J854" s="5">
        <f>Table1[[#This Row],[actual_price]]-Table1[[#This Row],[discounted_price]]</f>
        <v>486</v>
      </c>
      <c r="K854" s="12">
        <f t="shared" si="80"/>
        <v>0.69928057553956835</v>
      </c>
      <c r="L854" s="13">
        <v>0.7</v>
      </c>
      <c r="M854" s="1" t="str">
        <f t="shared" si="81"/>
        <v>Very High (70-100%)</v>
      </c>
      <c r="N854">
        <v>4.5</v>
      </c>
      <c r="O854" t="str">
        <f>IF(Table1[[#This Row],[rating]]&gt;=4.5,"Excellent",IF(Table1[[#This Row],[rating]]&gt;=4,"Good",IF(Table1[[#This Row],[rating]]&gt;=3.5,"Average","Below Average")))</f>
        <v>Excellent</v>
      </c>
      <c r="P854" t="str">
        <f t="shared" si="82"/>
        <v>⭐⭐⭐⭐⭐ Excellent</v>
      </c>
      <c r="Q854" s="2">
        <v>107686</v>
      </c>
      <c r="R854" s="4" t="str">
        <f>IF(Table1[[#This Row],[rating_count]]&gt;=10000,"High Volume",IF(Table1[[#This Row],[rating_count]]&gt;=1000,"Medium Volume","Low Volume"))</f>
        <v>High Volume</v>
      </c>
      <c r="S854" s="4" t="str">
        <f t="shared" si="83"/>
        <v>Yes</v>
      </c>
      <c r="T854" t="s">
        <v>402</v>
      </c>
      <c r="U854" t="s">
        <v>403</v>
      </c>
      <c r="V854" t="s">
        <v>404</v>
      </c>
      <c r="W854" t="s">
        <v>405</v>
      </c>
      <c r="X854" t="s">
        <v>406</v>
      </c>
      <c r="Y854" t="s">
        <v>407</v>
      </c>
      <c r="Z854" t="s">
        <v>408</v>
      </c>
      <c r="AA854" t="s">
        <v>7133</v>
      </c>
    </row>
    <row r="855" spans="1:27" x14ac:dyDescent="0.3">
      <c r="A855" t="s">
        <v>7134</v>
      </c>
      <c r="B855" t="s">
        <v>7135</v>
      </c>
      <c r="C855" t="str">
        <f t="shared" si="78"/>
        <v>Logitech</v>
      </c>
      <c r="D855" t="s">
        <v>4865</v>
      </c>
      <c r="E855" t="str">
        <f>IFERROR(LEFT(Table1[[#This Row],[category]],FIND("|",Table1[[#This Row],[category]])-1),Table1[[#This Row],[category]])</f>
        <v>Computers&amp;Accessories</v>
      </c>
      <c r="F855" t="str">
        <f>IFERROR(MID(Table1[[#This Row],[category]],FIND("|",Table1[[#This Row],[category]])+1,50),"N/A")</f>
        <v>Accessories&amp;Peripherals|Keyboards,Mice&amp;InputDevice</v>
      </c>
      <c r="G855" s="5">
        <v>1490</v>
      </c>
      <c r="H855" s="5" t="str">
        <f t="shared" si="79"/>
        <v>Mid-Range (501-2000)</v>
      </c>
      <c r="I855" s="5">
        <v>2295</v>
      </c>
      <c r="J855" s="5">
        <f>Table1[[#This Row],[actual_price]]-Table1[[#This Row],[discounted_price]]</f>
        <v>805</v>
      </c>
      <c r="K855" s="12">
        <f t="shared" si="80"/>
        <v>0.35076252723311546</v>
      </c>
      <c r="L855" s="13">
        <v>0.35</v>
      </c>
      <c r="M855" s="1" t="str">
        <f t="shared" si="81"/>
        <v>Moderate (25-49%)</v>
      </c>
      <c r="N855">
        <v>4.5999999999999996</v>
      </c>
      <c r="O855" t="str">
        <f>IF(Table1[[#This Row],[rating]]&gt;=4.5,"Excellent",IF(Table1[[#This Row],[rating]]&gt;=4,"Good",IF(Table1[[#This Row],[rating]]&gt;=3.5,"Average","Below Average")))</f>
        <v>Excellent</v>
      </c>
      <c r="P855" t="str">
        <f t="shared" si="82"/>
        <v>⭐⭐⭐⭐⭐ Excellent</v>
      </c>
      <c r="Q855" s="2">
        <v>10652</v>
      </c>
      <c r="R855" s="4" t="str">
        <f>IF(Table1[[#This Row],[rating_count]]&gt;=10000,"High Volume",IF(Table1[[#This Row],[rating_count]]&gt;=1000,"Medium Volume","Low Volume"))</f>
        <v>High Volume</v>
      </c>
      <c r="S855" s="4" t="str">
        <f t="shared" si="83"/>
        <v>Yes</v>
      </c>
      <c r="T855" t="s">
        <v>7136</v>
      </c>
      <c r="U855" t="s">
        <v>7137</v>
      </c>
      <c r="V855" t="s">
        <v>7138</v>
      </c>
      <c r="W855" t="s">
        <v>7139</v>
      </c>
      <c r="X855" t="s">
        <v>7140</v>
      </c>
      <c r="Y855" t="s">
        <v>7141</v>
      </c>
      <c r="Z855" t="s">
        <v>7142</v>
      </c>
      <c r="AA855" t="s">
        <v>7143</v>
      </c>
    </row>
    <row r="856" spans="1:27" x14ac:dyDescent="0.3">
      <c r="A856" t="s">
        <v>7144</v>
      </c>
      <c r="B856" t="s">
        <v>7145</v>
      </c>
      <c r="C856" t="str">
        <f t="shared" si="78"/>
        <v>Apsara</v>
      </c>
      <c r="D856" t="s">
        <v>7146</v>
      </c>
      <c r="E856" t="str">
        <f>IFERROR(LEFT(Table1[[#This Row],[category]],FIND("|",Table1[[#This Row],[category]])-1),Table1[[#This Row],[category]])</f>
        <v>Home&amp;Kitchen</v>
      </c>
      <c r="F856" t="str">
        <f>IFERROR(MID(Table1[[#This Row],[category]],FIND("|",Table1[[#This Row],[category]])+1,50),"N/A")</f>
        <v>CraftMaterials|DrawingMaterials|DrawingMedia|Penci</v>
      </c>
      <c r="G856" s="5">
        <v>99</v>
      </c>
      <c r="H856" s="5" t="str">
        <f t="shared" si="79"/>
        <v>Budget (≤200)</v>
      </c>
      <c r="I856" s="5">
        <v>99</v>
      </c>
      <c r="J856" s="5">
        <f>Table1[[#This Row],[actual_price]]-Table1[[#This Row],[discounted_price]]</f>
        <v>0</v>
      </c>
      <c r="K856" s="12">
        <f t="shared" si="80"/>
        <v>0</v>
      </c>
      <c r="L856" s="13">
        <v>0</v>
      </c>
      <c r="M856" s="1" t="str">
        <f t="shared" si="81"/>
        <v>Minimal (0-24%)</v>
      </c>
      <c r="N856">
        <v>4.3</v>
      </c>
      <c r="O856" t="str">
        <f>IF(Table1[[#This Row],[rating]]&gt;=4.5,"Excellent",IF(Table1[[#This Row],[rating]]&gt;=4,"Good",IF(Table1[[#This Row],[rating]]&gt;=3.5,"Average","Below Average")))</f>
        <v>Good</v>
      </c>
      <c r="P856" t="str">
        <f t="shared" si="82"/>
        <v>⭐⭐⭐⭐ Good</v>
      </c>
      <c r="Q856" s="2">
        <v>5036</v>
      </c>
      <c r="R856" s="4" t="str">
        <f>IF(Table1[[#This Row],[rating_count]]&gt;=10000,"High Volume",IF(Table1[[#This Row],[rating_count]]&gt;=1000,"Medium Volume","Low Volume"))</f>
        <v>Medium Volume</v>
      </c>
      <c r="S856" s="4" t="str">
        <f t="shared" si="83"/>
        <v>Yes</v>
      </c>
      <c r="T856" t="s">
        <v>7147</v>
      </c>
      <c r="U856" t="s">
        <v>7148</v>
      </c>
      <c r="V856" t="s">
        <v>7149</v>
      </c>
      <c r="W856" t="s">
        <v>7150</v>
      </c>
      <c r="X856" t="s">
        <v>7151</v>
      </c>
      <c r="Y856" t="s">
        <v>7152</v>
      </c>
      <c r="Z856" t="s">
        <v>7153</v>
      </c>
      <c r="AA856" t="s">
        <v>7154</v>
      </c>
    </row>
    <row r="857" spans="1:27" x14ac:dyDescent="0.3">
      <c r="A857" t="s">
        <v>7155</v>
      </c>
      <c r="B857" t="s">
        <v>7156</v>
      </c>
      <c r="C857" t="str">
        <f t="shared" si="78"/>
        <v>Zebronics</v>
      </c>
      <c r="D857" t="s">
        <v>4865</v>
      </c>
      <c r="E857" t="str">
        <f>IFERROR(LEFT(Table1[[#This Row],[category]],FIND("|",Table1[[#This Row],[category]])-1),Table1[[#This Row],[category]])</f>
        <v>Computers&amp;Accessories</v>
      </c>
      <c r="F857" t="str">
        <f>IFERROR(MID(Table1[[#This Row],[category]],FIND("|",Table1[[#This Row],[category]])+1,50),"N/A")</f>
        <v>Accessories&amp;Peripherals|Keyboards,Mice&amp;InputDevice</v>
      </c>
      <c r="G857" s="5">
        <v>149</v>
      </c>
      <c r="H857" s="5" t="str">
        <f t="shared" si="79"/>
        <v>Budget (≤200)</v>
      </c>
      <c r="I857" s="5">
        <v>249</v>
      </c>
      <c r="J857" s="5">
        <f>Table1[[#This Row],[actual_price]]-Table1[[#This Row],[discounted_price]]</f>
        <v>100</v>
      </c>
      <c r="K857" s="12">
        <f t="shared" si="80"/>
        <v>0.40160642570281124</v>
      </c>
      <c r="L857" s="13">
        <v>0.4</v>
      </c>
      <c r="M857" s="1" t="str">
        <f t="shared" si="81"/>
        <v>Moderate (25-49%)</v>
      </c>
      <c r="N857">
        <v>4</v>
      </c>
      <c r="O857" t="str">
        <f>IF(Table1[[#This Row],[rating]]&gt;=4.5,"Excellent",IF(Table1[[#This Row],[rating]]&gt;=4,"Good",IF(Table1[[#This Row],[rating]]&gt;=3.5,"Average","Below Average")))</f>
        <v>Good</v>
      </c>
      <c r="P857" t="str">
        <f t="shared" si="82"/>
        <v>⭐⭐⭐⭐ Good</v>
      </c>
      <c r="Q857" s="2">
        <v>5057</v>
      </c>
      <c r="R857" s="4" t="str">
        <f>IF(Table1[[#This Row],[rating_count]]&gt;=10000,"High Volume",IF(Table1[[#This Row],[rating_count]]&gt;=1000,"Medium Volume","Low Volume"))</f>
        <v>Medium Volume</v>
      </c>
      <c r="S857" s="4" t="str">
        <f t="shared" si="83"/>
        <v>Yes</v>
      </c>
      <c r="T857" t="s">
        <v>7157</v>
      </c>
      <c r="U857" t="s">
        <v>7158</v>
      </c>
      <c r="V857" t="s">
        <v>7159</v>
      </c>
      <c r="W857" t="s">
        <v>7160</v>
      </c>
      <c r="X857" t="s">
        <v>7161</v>
      </c>
      <c r="Y857" t="s">
        <v>7162</v>
      </c>
      <c r="Z857" t="s">
        <v>7163</v>
      </c>
      <c r="AA857" t="s">
        <v>7164</v>
      </c>
    </row>
    <row r="858" spans="1:27" x14ac:dyDescent="0.3">
      <c r="A858" t="s">
        <v>7165</v>
      </c>
      <c r="B858" t="s">
        <v>7166</v>
      </c>
      <c r="C858" t="str">
        <f t="shared" si="78"/>
        <v>Ant</v>
      </c>
      <c r="D858" t="s">
        <v>5359</v>
      </c>
      <c r="E858" t="str">
        <f>IFERROR(LEFT(Table1[[#This Row],[category]],FIND("|",Table1[[#This Row],[category]])-1),Table1[[#This Row],[category]])</f>
        <v>Computers&amp;Accessories</v>
      </c>
      <c r="F858" t="str">
        <f>IFERROR(MID(Table1[[#This Row],[category]],FIND("|",Table1[[#This Row],[category]])+1,50),"N/A")</f>
        <v>Accessories&amp;Peripherals|PCGamingPeripherals|Gaming</v>
      </c>
      <c r="G858" s="5">
        <v>575</v>
      </c>
      <c r="H858" s="5" t="str">
        <f t="shared" si="79"/>
        <v>Mid-Range (501-2000)</v>
      </c>
      <c r="I858" s="5">
        <v>2799</v>
      </c>
      <c r="J858" s="5">
        <f>Table1[[#This Row],[actual_price]]-Table1[[#This Row],[discounted_price]]</f>
        <v>2224</v>
      </c>
      <c r="K858" s="12">
        <f t="shared" si="80"/>
        <v>0.7945694891032512</v>
      </c>
      <c r="L858" s="13">
        <v>0.79</v>
      </c>
      <c r="M858" s="1" t="str">
        <f t="shared" si="81"/>
        <v>Very High (70-100%)</v>
      </c>
      <c r="N858">
        <v>4.2</v>
      </c>
      <c r="O858" t="str">
        <f>IF(Table1[[#This Row],[rating]]&gt;=4.5,"Excellent",IF(Table1[[#This Row],[rating]]&gt;=4,"Good",IF(Table1[[#This Row],[rating]]&gt;=3.5,"Average","Below Average")))</f>
        <v>Good</v>
      </c>
      <c r="P858" t="str">
        <f t="shared" si="82"/>
        <v>⭐⭐⭐⭐ Good</v>
      </c>
      <c r="Q858" s="2">
        <v>8537</v>
      </c>
      <c r="R858" s="4" t="str">
        <f>IF(Table1[[#This Row],[rating_count]]&gt;=10000,"High Volume",IF(Table1[[#This Row],[rating_count]]&gt;=1000,"Medium Volume","Low Volume"))</f>
        <v>Medium Volume</v>
      </c>
      <c r="S858" s="4" t="str">
        <f t="shared" si="83"/>
        <v>Yes</v>
      </c>
      <c r="T858" t="s">
        <v>7167</v>
      </c>
      <c r="U858" t="s">
        <v>7168</v>
      </c>
      <c r="V858" t="s">
        <v>7169</v>
      </c>
      <c r="W858" t="s">
        <v>7170</v>
      </c>
      <c r="X858" t="s">
        <v>7171</v>
      </c>
      <c r="Y858" t="s">
        <v>7172</v>
      </c>
      <c r="Z858" t="s">
        <v>7173</v>
      </c>
      <c r="AA858" t="s">
        <v>7174</v>
      </c>
    </row>
    <row r="859" spans="1:27" x14ac:dyDescent="0.3">
      <c r="A859" t="s">
        <v>440</v>
      </c>
      <c r="B859" t="s">
        <v>441</v>
      </c>
      <c r="C859" t="str">
        <f t="shared" si="78"/>
        <v>Wecool</v>
      </c>
      <c r="D859" t="s">
        <v>18</v>
      </c>
      <c r="E859" t="str">
        <f>IFERROR(LEFT(Table1[[#This Row],[category]],FIND("|",Table1[[#This Row],[category]])-1),Table1[[#This Row],[category]])</f>
        <v>Computers&amp;Accessories</v>
      </c>
      <c r="F859" t="str">
        <f>IFERROR(MID(Table1[[#This Row],[category]],FIND("|",Table1[[#This Row],[category]])+1,50),"N/A")</f>
        <v>Accessories&amp;Peripherals|Cables&amp;Accessories|Cables|</v>
      </c>
      <c r="G859" s="5">
        <v>333</v>
      </c>
      <c r="H859" s="5" t="str">
        <f t="shared" si="79"/>
        <v>Economy (201-500)</v>
      </c>
      <c r="I859" s="5">
        <v>999</v>
      </c>
      <c r="J859" s="5">
        <f>Table1[[#This Row],[actual_price]]-Table1[[#This Row],[discounted_price]]</f>
        <v>666</v>
      </c>
      <c r="K859" s="12">
        <f t="shared" si="80"/>
        <v>0.66666666666666663</v>
      </c>
      <c r="L859" s="13">
        <v>0.67</v>
      </c>
      <c r="M859" s="1" t="str">
        <f t="shared" si="81"/>
        <v>High (50-69%)</v>
      </c>
      <c r="N859">
        <v>3.3</v>
      </c>
      <c r="O859" t="str">
        <f>IF(Table1[[#This Row],[rating]]&gt;=4.5,"Excellent",IF(Table1[[#This Row],[rating]]&gt;=4,"Good",IF(Table1[[#This Row],[rating]]&gt;=3.5,"Average","Below Average")))</f>
        <v>Below Average</v>
      </c>
      <c r="P859" t="str">
        <f t="shared" si="82"/>
        <v>⭐⭐ Below Avg</v>
      </c>
      <c r="Q859" s="2">
        <v>9792</v>
      </c>
      <c r="R859" s="4" t="str">
        <f>IF(Table1[[#This Row],[rating_count]]&gt;=10000,"High Volume",IF(Table1[[#This Row],[rating_count]]&gt;=1000,"Medium Volume","Low Volume"))</f>
        <v>Medium Volume</v>
      </c>
      <c r="S859" s="4" t="str">
        <f t="shared" si="83"/>
        <v>Yes</v>
      </c>
      <c r="T859" t="s">
        <v>442</v>
      </c>
      <c r="U859" t="s">
        <v>443</v>
      </c>
      <c r="V859" t="s">
        <v>444</v>
      </c>
      <c r="W859" t="s">
        <v>445</v>
      </c>
      <c r="X859" t="s">
        <v>446</v>
      </c>
      <c r="Y859" t="s">
        <v>447</v>
      </c>
      <c r="Z859" t="s">
        <v>448</v>
      </c>
      <c r="AA859" t="s">
        <v>7175</v>
      </c>
    </row>
    <row r="860" spans="1:27" x14ac:dyDescent="0.3">
      <c r="A860" t="s">
        <v>7176</v>
      </c>
      <c r="B860" t="s">
        <v>7177</v>
      </c>
      <c r="C860" t="str">
        <f t="shared" si="78"/>
        <v>Pilot</v>
      </c>
      <c r="D860" t="s">
        <v>6344</v>
      </c>
      <c r="E860" t="str">
        <f>IFERROR(LEFT(Table1[[#This Row],[category]],FIND("|",Table1[[#This Row],[category]])-1),Table1[[#This Row],[category]])</f>
        <v>OfficeProducts</v>
      </c>
      <c r="F860" t="str">
        <f>IFERROR(MID(Table1[[#This Row],[category]],FIND("|",Table1[[#This Row],[category]])+1,50),"N/A")</f>
        <v>OfficePaperProducts|Paper|Stationery|Pens,Pencils&amp;</v>
      </c>
      <c r="G860" s="5">
        <v>178</v>
      </c>
      <c r="H860" s="5" t="str">
        <f t="shared" si="79"/>
        <v>Budget (≤200)</v>
      </c>
      <c r="I860" s="5">
        <v>210</v>
      </c>
      <c r="J860" s="5">
        <f>Table1[[#This Row],[actual_price]]-Table1[[#This Row],[discounted_price]]</f>
        <v>32</v>
      </c>
      <c r="K860" s="12">
        <f t="shared" si="80"/>
        <v>0.15238095238095239</v>
      </c>
      <c r="L860" s="13">
        <v>0.15</v>
      </c>
      <c r="M860" s="1" t="str">
        <f t="shared" si="81"/>
        <v>Minimal (0-24%)</v>
      </c>
      <c r="N860">
        <v>4.3</v>
      </c>
      <c r="O860" t="str">
        <f>IF(Table1[[#This Row],[rating]]&gt;=4.5,"Excellent",IF(Table1[[#This Row],[rating]]&gt;=4,"Good",IF(Table1[[#This Row],[rating]]&gt;=3.5,"Average","Below Average")))</f>
        <v>Good</v>
      </c>
      <c r="P860" t="str">
        <f t="shared" si="82"/>
        <v>⭐⭐⭐⭐ Good</v>
      </c>
      <c r="Q860" s="2">
        <v>2450</v>
      </c>
      <c r="R860" s="4" t="str">
        <f>IF(Table1[[#This Row],[rating_count]]&gt;=10000,"High Volume",IF(Table1[[#This Row],[rating_count]]&gt;=1000,"Medium Volume","Low Volume"))</f>
        <v>Medium Volume</v>
      </c>
      <c r="S860" s="4" t="str">
        <f t="shared" si="83"/>
        <v>Yes</v>
      </c>
      <c r="T860" t="s">
        <v>7178</v>
      </c>
      <c r="U860" t="s">
        <v>7179</v>
      </c>
      <c r="V860" t="s">
        <v>7180</v>
      </c>
      <c r="W860" t="s">
        <v>7181</v>
      </c>
      <c r="X860" t="s">
        <v>7182</v>
      </c>
      <c r="Y860" t="s">
        <v>7183</v>
      </c>
      <c r="Z860" t="s">
        <v>7184</v>
      </c>
      <c r="AA860" t="s">
        <v>7185</v>
      </c>
    </row>
    <row r="861" spans="1:27" x14ac:dyDescent="0.3">
      <c r="A861" t="s">
        <v>7186</v>
      </c>
      <c r="B861" t="s">
        <v>7187</v>
      </c>
      <c r="C861" t="str">
        <f t="shared" si="78"/>
        <v>boAt</v>
      </c>
      <c r="D861" t="s">
        <v>3079</v>
      </c>
      <c r="E861" t="str">
        <f>IFERROR(LEFT(Table1[[#This Row],[category]],FIND("|",Table1[[#This Row],[category]])-1),Table1[[#This Row],[category]])</f>
        <v>Electronics</v>
      </c>
      <c r="F861" t="str">
        <f>IFERROR(MID(Table1[[#This Row],[category]],FIND("|",Table1[[#This Row],[category]])+1,50),"N/A")</f>
        <v>Headphones,Earbuds&amp;Accessories|Headphones|In-Ear</v>
      </c>
      <c r="G861" s="5">
        <v>1599</v>
      </c>
      <c r="H861" s="5" t="str">
        <f t="shared" si="79"/>
        <v>Mid-Range (501-2000)</v>
      </c>
      <c r="I861" s="5">
        <v>3490</v>
      </c>
      <c r="J861" s="5">
        <f>Table1[[#This Row],[actual_price]]-Table1[[#This Row],[discounted_price]]</f>
        <v>1891</v>
      </c>
      <c r="K861" s="12">
        <f t="shared" si="80"/>
        <v>0.54183381088825211</v>
      </c>
      <c r="L861" s="13">
        <v>0.54</v>
      </c>
      <c r="M861" s="1" t="str">
        <f t="shared" si="81"/>
        <v>High (50-69%)</v>
      </c>
      <c r="N861">
        <v>3.7</v>
      </c>
      <c r="O861" t="str">
        <f>IF(Table1[[#This Row],[rating]]&gt;=4.5,"Excellent",IF(Table1[[#This Row],[rating]]&gt;=4,"Good",IF(Table1[[#This Row],[rating]]&gt;=3.5,"Average","Below Average")))</f>
        <v>Average</v>
      </c>
      <c r="P861" t="str">
        <f t="shared" si="82"/>
        <v>⭐⭐⭐ Average</v>
      </c>
      <c r="Q861">
        <v>676</v>
      </c>
      <c r="R861" s="4" t="str">
        <f>IF(Table1[[#This Row],[rating_count]]&gt;=10000,"High Volume",IF(Table1[[#This Row],[rating_count]]&gt;=1000,"Medium Volume","Low Volume"))</f>
        <v>Low Volume</v>
      </c>
      <c r="S861" s="4" t="str">
        <f t="shared" si="83"/>
        <v>Yes</v>
      </c>
      <c r="T861" t="s">
        <v>7188</v>
      </c>
      <c r="U861" t="s">
        <v>7189</v>
      </c>
      <c r="V861" t="s">
        <v>7190</v>
      </c>
      <c r="W861" t="s">
        <v>7191</v>
      </c>
      <c r="X861" t="s">
        <v>7192</v>
      </c>
      <c r="Y861" t="s">
        <v>7193</v>
      </c>
      <c r="Z861" t="s">
        <v>7194</v>
      </c>
      <c r="AA861" t="s">
        <v>7195</v>
      </c>
    </row>
    <row r="862" spans="1:27" x14ac:dyDescent="0.3">
      <c r="A862" t="s">
        <v>7196</v>
      </c>
      <c r="B862" t="s">
        <v>7197</v>
      </c>
      <c r="C862" t="str">
        <f t="shared" si="78"/>
        <v>Boult</v>
      </c>
      <c r="D862" t="s">
        <v>3079</v>
      </c>
      <c r="E862" t="str">
        <f>IFERROR(LEFT(Table1[[#This Row],[category]],FIND("|",Table1[[#This Row],[category]])-1),Table1[[#This Row],[category]])</f>
        <v>Electronics</v>
      </c>
      <c r="F862" t="str">
        <f>IFERROR(MID(Table1[[#This Row],[category]],FIND("|",Table1[[#This Row],[category]])+1,50),"N/A")</f>
        <v>Headphones,Earbuds&amp;Accessories|Headphones|In-Ear</v>
      </c>
      <c r="G862" s="5">
        <v>499</v>
      </c>
      <c r="H862" s="5" t="str">
        <f t="shared" si="79"/>
        <v>Economy (201-500)</v>
      </c>
      <c r="I862" s="5">
        <v>1299</v>
      </c>
      <c r="J862" s="5">
        <f>Table1[[#This Row],[actual_price]]-Table1[[#This Row],[discounted_price]]</f>
        <v>800</v>
      </c>
      <c r="K862" s="12">
        <f t="shared" si="80"/>
        <v>0.61585835257890686</v>
      </c>
      <c r="L862" s="13">
        <v>0.62</v>
      </c>
      <c r="M862" s="1" t="str">
        <f t="shared" si="81"/>
        <v>High (50-69%)</v>
      </c>
      <c r="N862">
        <v>3.9</v>
      </c>
      <c r="O862" t="str">
        <f>IF(Table1[[#This Row],[rating]]&gt;=4.5,"Excellent",IF(Table1[[#This Row],[rating]]&gt;=4,"Good",IF(Table1[[#This Row],[rating]]&gt;=3.5,"Average","Below Average")))</f>
        <v>Average</v>
      </c>
      <c r="P862" t="str">
        <f t="shared" si="82"/>
        <v>⭐⭐⭐ Average</v>
      </c>
      <c r="Q862" s="2">
        <v>1173</v>
      </c>
      <c r="R862" s="4" t="str">
        <f>IF(Table1[[#This Row],[rating_count]]&gt;=10000,"High Volume",IF(Table1[[#This Row],[rating_count]]&gt;=1000,"Medium Volume","Low Volume"))</f>
        <v>Medium Volume</v>
      </c>
      <c r="S862" s="4" t="str">
        <f t="shared" si="83"/>
        <v>Yes</v>
      </c>
      <c r="T862" t="s">
        <v>7198</v>
      </c>
      <c r="U862" t="s">
        <v>7199</v>
      </c>
      <c r="V862" t="s">
        <v>7200</v>
      </c>
      <c r="W862" t="s">
        <v>7201</v>
      </c>
      <c r="X862" t="s">
        <v>7202</v>
      </c>
      <c r="Y862" t="s">
        <v>7203</v>
      </c>
      <c r="Z862" t="s">
        <v>7204</v>
      </c>
      <c r="AA862" t="s">
        <v>7205</v>
      </c>
    </row>
    <row r="863" spans="1:27" x14ac:dyDescent="0.3">
      <c r="A863" t="s">
        <v>7206</v>
      </c>
      <c r="B863" t="s">
        <v>7207</v>
      </c>
      <c r="C863" t="str">
        <f t="shared" si="78"/>
        <v>IT2M</v>
      </c>
      <c r="D863" t="s">
        <v>5381</v>
      </c>
      <c r="E863" t="str">
        <f>IFERROR(LEFT(Table1[[#This Row],[category]],FIND("|",Table1[[#This Row],[category]])-1),Table1[[#This Row],[category]])</f>
        <v>Computers&amp;Accessories</v>
      </c>
      <c r="F863" t="str">
        <f>IFERROR(MID(Table1[[#This Row],[category]],FIND("|",Table1[[#This Row],[category]])+1,50),"N/A")</f>
        <v>Accessories&amp;Peripherals|Keyboards,Mice&amp;InputDevice</v>
      </c>
      <c r="G863" s="5">
        <v>199</v>
      </c>
      <c r="H863" s="5" t="str">
        <f t="shared" si="79"/>
        <v>Budget (≤200)</v>
      </c>
      <c r="I863" s="5">
        <v>499</v>
      </c>
      <c r="J863" s="5">
        <f>Table1[[#This Row],[actual_price]]-Table1[[#This Row],[discounted_price]]</f>
        <v>300</v>
      </c>
      <c r="K863" s="12">
        <f t="shared" si="80"/>
        <v>0.60120240480961928</v>
      </c>
      <c r="L863" s="13">
        <v>0.6</v>
      </c>
      <c r="M863" s="1" t="str">
        <f t="shared" si="81"/>
        <v>High (50-69%)</v>
      </c>
      <c r="N863">
        <v>4.3</v>
      </c>
      <c r="O863" t="str">
        <f>IF(Table1[[#This Row],[rating]]&gt;=4.5,"Excellent",IF(Table1[[#This Row],[rating]]&gt;=4,"Good",IF(Table1[[#This Row],[rating]]&gt;=3.5,"Average","Below Average")))</f>
        <v>Good</v>
      </c>
      <c r="P863" t="str">
        <f t="shared" si="82"/>
        <v>⭐⭐⭐⭐ Good</v>
      </c>
      <c r="Q863" s="2">
        <v>9998</v>
      </c>
      <c r="R863" s="4" t="str">
        <f>IF(Table1[[#This Row],[rating_count]]&gt;=10000,"High Volume",IF(Table1[[#This Row],[rating_count]]&gt;=1000,"Medium Volume","Low Volume"))</f>
        <v>Medium Volume</v>
      </c>
      <c r="S863" s="4" t="str">
        <f t="shared" si="83"/>
        <v>Yes</v>
      </c>
      <c r="T863" t="s">
        <v>7208</v>
      </c>
      <c r="U863" t="s">
        <v>7209</v>
      </c>
      <c r="V863" t="s">
        <v>7210</v>
      </c>
      <c r="W863" t="s">
        <v>7211</v>
      </c>
      <c r="X863" t="s">
        <v>7212</v>
      </c>
      <c r="Y863" t="s">
        <v>7213</v>
      </c>
      <c r="Z863" t="s">
        <v>7214</v>
      </c>
      <c r="AA863" t="s">
        <v>7215</v>
      </c>
    </row>
    <row r="864" spans="1:27" x14ac:dyDescent="0.3">
      <c r="A864" t="s">
        <v>7216</v>
      </c>
      <c r="B864" t="s">
        <v>7217</v>
      </c>
      <c r="C864" t="str">
        <f t="shared" si="78"/>
        <v>Noise</v>
      </c>
      <c r="D864" t="s">
        <v>2961</v>
      </c>
      <c r="E864" t="str">
        <f>IFERROR(LEFT(Table1[[#This Row],[category]],FIND("|",Table1[[#This Row],[category]])-1),Table1[[#This Row],[category]])</f>
        <v>Electronics</v>
      </c>
      <c r="F864" t="str">
        <f>IFERROR(MID(Table1[[#This Row],[category]],FIND("|",Table1[[#This Row],[category]])+1,50),"N/A")</f>
        <v>WearableTechnology|SmartWatches</v>
      </c>
      <c r="G864" s="5">
        <v>2499</v>
      </c>
      <c r="H864" s="5" t="str">
        <f t="shared" si="79"/>
        <v>Premium (&gt;2000)</v>
      </c>
      <c r="I864" s="5">
        <v>5999</v>
      </c>
      <c r="J864" s="5">
        <f>Table1[[#This Row],[actual_price]]-Table1[[#This Row],[discounted_price]]</f>
        <v>3500</v>
      </c>
      <c r="K864" s="12">
        <f t="shared" si="80"/>
        <v>0.58343057176196034</v>
      </c>
      <c r="L864" s="13">
        <v>0.57999999999999996</v>
      </c>
      <c r="M864" s="1" t="str">
        <f t="shared" si="81"/>
        <v>High (50-69%)</v>
      </c>
      <c r="N864">
        <v>4.0999999999999996</v>
      </c>
      <c r="O864" t="str">
        <f>IF(Table1[[#This Row],[rating]]&gt;=4.5,"Excellent",IF(Table1[[#This Row],[rating]]&gt;=4,"Good",IF(Table1[[#This Row],[rating]]&gt;=3.5,"Average","Below Average")))</f>
        <v>Good</v>
      </c>
      <c r="P864" t="str">
        <f t="shared" si="82"/>
        <v>⭐⭐⭐⭐ Good</v>
      </c>
      <c r="Q864" s="2">
        <v>5852</v>
      </c>
      <c r="R864" s="4" t="str">
        <f>IF(Table1[[#This Row],[rating_count]]&gt;=10000,"High Volume",IF(Table1[[#This Row],[rating_count]]&gt;=1000,"Medium Volume","Low Volume"))</f>
        <v>Medium Volume</v>
      </c>
      <c r="S864" s="4" t="str">
        <f t="shared" si="83"/>
        <v>Yes</v>
      </c>
      <c r="T864" t="s">
        <v>7218</v>
      </c>
      <c r="U864" t="s">
        <v>7219</v>
      </c>
      <c r="V864" t="s">
        <v>7220</v>
      </c>
      <c r="W864" t="s">
        <v>7221</v>
      </c>
      <c r="X864" t="s">
        <v>7222</v>
      </c>
      <c r="Y864" t="s">
        <v>7223</v>
      </c>
      <c r="Z864" t="s">
        <v>7224</v>
      </c>
      <c r="AA864" t="s">
        <v>7225</v>
      </c>
    </row>
    <row r="865" spans="1:27" x14ac:dyDescent="0.3">
      <c r="A865" t="s">
        <v>7226</v>
      </c>
      <c r="B865" t="s">
        <v>7227</v>
      </c>
      <c r="C865" t="str">
        <f t="shared" si="78"/>
        <v>Lapster</v>
      </c>
      <c r="D865" t="s">
        <v>7228</v>
      </c>
      <c r="E865" t="str">
        <f>IFERROR(LEFT(Table1[[#This Row],[category]],FIND("|",Table1[[#This Row],[category]])-1),Table1[[#This Row],[category]])</f>
        <v>Computers&amp;Accessories</v>
      </c>
      <c r="F865" t="str">
        <f>IFERROR(MID(Table1[[#This Row],[category]],FIND("|",Table1[[#This Row],[category]])+1,50),"N/A")</f>
        <v>Components|InternalHardDrives</v>
      </c>
      <c r="G865" s="5">
        <v>199</v>
      </c>
      <c r="H865" s="5" t="str">
        <f t="shared" si="79"/>
        <v>Budget (≤200)</v>
      </c>
      <c r="I865" s="5">
        <v>999</v>
      </c>
      <c r="J865" s="5">
        <f>Table1[[#This Row],[actual_price]]-Table1[[#This Row],[discounted_price]]</f>
        <v>800</v>
      </c>
      <c r="K865" s="12">
        <f t="shared" si="80"/>
        <v>0.80080080080080085</v>
      </c>
      <c r="L865" s="13">
        <v>0.8</v>
      </c>
      <c r="M865" s="1" t="str">
        <f t="shared" si="81"/>
        <v>Very High (70-100%)</v>
      </c>
      <c r="N865">
        <v>4.2</v>
      </c>
      <c r="O865" t="str">
        <f>IF(Table1[[#This Row],[rating]]&gt;=4.5,"Excellent",IF(Table1[[#This Row],[rating]]&gt;=4,"Good",IF(Table1[[#This Row],[rating]]&gt;=3.5,"Average","Below Average")))</f>
        <v>Good</v>
      </c>
      <c r="P865" t="str">
        <f t="shared" si="82"/>
        <v>⭐⭐⭐⭐ Good</v>
      </c>
      <c r="Q865">
        <v>362</v>
      </c>
      <c r="R865" s="4" t="str">
        <f>IF(Table1[[#This Row],[rating_count]]&gt;=10000,"High Volume",IF(Table1[[#This Row],[rating_count]]&gt;=1000,"Medium Volume","Low Volume"))</f>
        <v>Low Volume</v>
      </c>
      <c r="S865" s="4" t="str">
        <f t="shared" si="83"/>
        <v>No</v>
      </c>
      <c r="T865" t="s">
        <v>7229</v>
      </c>
      <c r="U865" t="s">
        <v>7230</v>
      </c>
      <c r="V865" t="s">
        <v>7231</v>
      </c>
      <c r="W865" t="s">
        <v>7232</v>
      </c>
      <c r="X865" t="s">
        <v>7233</v>
      </c>
      <c r="Y865" t="s">
        <v>7234</v>
      </c>
      <c r="Z865" t="s">
        <v>7235</v>
      </c>
      <c r="AA865" t="s">
        <v>7236</v>
      </c>
    </row>
    <row r="866" spans="1:27" x14ac:dyDescent="0.3">
      <c r="A866" t="s">
        <v>7237</v>
      </c>
      <c r="B866" t="s">
        <v>7238</v>
      </c>
      <c r="C866" t="str">
        <f t="shared" si="78"/>
        <v>SanDisk</v>
      </c>
      <c r="D866" t="s">
        <v>3037</v>
      </c>
      <c r="E866" t="str">
        <f>IFERROR(LEFT(Table1[[#This Row],[category]],FIND("|",Table1[[#This Row],[category]])-1),Table1[[#This Row],[category]])</f>
        <v>Electronics</v>
      </c>
      <c r="F866" t="str">
        <f>IFERROR(MID(Table1[[#This Row],[category]],FIND("|",Table1[[#This Row],[category]])+1,50),"N/A")</f>
        <v>Accessories|MemoryCards|MicroSD</v>
      </c>
      <c r="G866" s="5">
        <v>939</v>
      </c>
      <c r="H866" s="5" t="str">
        <f t="shared" si="79"/>
        <v>Mid-Range (501-2000)</v>
      </c>
      <c r="I866" s="5">
        <v>1800</v>
      </c>
      <c r="J866" s="5">
        <f>Table1[[#This Row],[actual_price]]-Table1[[#This Row],[discounted_price]]</f>
        <v>861</v>
      </c>
      <c r="K866" s="12">
        <f t="shared" si="80"/>
        <v>0.47833333333333333</v>
      </c>
      <c r="L866" s="13">
        <v>0.48</v>
      </c>
      <c r="M866" s="1" t="str">
        <f t="shared" si="81"/>
        <v>Moderate (25-49%)</v>
      </c>
      <c r="N866">
        <v>4.5</v>
      </c>
      <c r="O866" t="str">
        <f>IF(Table1[[#This Row],[rating]]&gt;=4.5,"Excellent",IF(Table1[[#This Row],[rating]]&gt;=4,"Good",IF(Table1[[#This Row],[rating]]&gt;=3.5,"Average","Below Average")))</f>
        <v>Excellent</v>
      </c>
      <c r="P866" t="str">
        <f t="shared" si="82"/>
        <v>⭐⭐⭐⭐⭐ Excellent</v>
      </c>
      <c r="Q866" s="2">
        <v>205052</v>
      </c>
      <c r="R866" s="4" t="str">
        <f>IF(Table1[[#This Row],[rating_count]]&gt;=10000,"High Volume",IF(Table1[[#This Row],[rating_count]]&gt;=1000,"Medium Volume","Low Volume"))</f>
        <v>High Volume</v>
      </c>
      <c r="S866" s="4" t="str">
        <f t="shared" si="83"/>
        <v>Yes</v>
      </c>
      <c r="T866" t="s">
        <v>7239</v>
      </c>
      <c r="U866" t="s">
        <v>7240</v>
      </c>
      <c r="V866" t="s">
        <v>7241</v>
      </c>
      <c r="W866" t="s">
        <v>7242</v>
      </c>
      <c r="X866" t="s">
        <v>7243</v>
      </c>
      <c r="Y866" t="s">
        <v>7244</v>
      </c>
      <c r="Z866" t="s">
        <v>7245</v>
      </c>
      <c r="AA866" t="s">
        <v>7246</v>
      </c>
    </row>
    <row r="867" spans="1:27" x14ac:dyDescent="0.3">
      <c r="A867" t="s">
        <v>7247</v>
      </c>
      <c r="B867" t="s">
        <v>7248</v>
      </c>
      <c r="C867" t="str">
        <f t="shared" si="78"/>
        <v>Fire-Boltt</v>
      </c>
      <c r="D867" t="s">
        <v>2961</v>
      </c>
      <c r="E867" t="str">
        <f>IFERROR(LEFT(Table1[[#This Row],[category]],FIND("|",Table1[[#This Row],[category]])-1),Table1[[#This Row],[category]])</f>
        <v>Electronics</v>
      </c>
      <c r="F867" t="str">
        <f>IFERROR(MID(Table1[[#This Row],[category]],FIND("|",Table1[[#This Row],[category]])+1,50),"N/A")</f>
        <v>WearableTechnology|SmartWatches</v>
      </c>
      <c r="G867" s="5">
        <v>2499</v>
      </c>
      <c r="H867" s="5" t="str">
        <f t="shared" si="79"/>
        <v>Premium (&gt;2000)</v>
      </c>
      <c r="I867" s="5">
        <v>9999</v>
      </c>
      <c r="J867" s="5">
        <f>Table1[[#This Row],[actual_price]]-Table1[[#This Row],[discounted_price]]</f>
        <v>7500</v>
      </c>
      <c r="K867" s="12">
        <f t="shared" si="80"/>
        <v>0.75007500750075007</v>
      </c>
      <c r="L867" s="13">
        <v>0.75</v>
      </c>
      <c r="M867" s="1" t="str">
        <f t="shared" si="81"/>
        <v>Very High (70-100%)</v>
      </c>
      <c r="N867">
        <v>4</v>
      </c>
      <c r="O867" t="str">
        <f>IF(Table1[[#This Row],[rating]]&gt;=4.5,"Excellent",IF(Table1[[#This Row],[rating]]&gt;=4,"Good",IF(Table1[[#This Row],[rating]]&gt;=3.5,"Average","Below Average")))</f>
        <v>Good</v>
      </c>
      <c r="P867" t="str">
        <f t="shared" si="82"/>
        <v>⭐⭐⭐⭐ Good</v>
      </c>
      <c r="Q867" s="2">
        <v>9090</v>
      </c>
      <c r="R867" s="4" t="str">
        <f>IF(Table1[[#This Row],[rating_count]]&gt;=10000,"High Volume",IF(Table1[[#This Row],[rating_count]]&gt;=1000,"Medium Volume","Low Volume"))</f>
        <v>Medium Volume</v>
      </c>
      <c r="S867" s="4" t="str">
        <f t="shared" si="83"/>
        <v>Yes</v>
      </c>
      <c r="T867" t="s">
        <v>7249</v>
      </c>
      <c r="U867" t="s">
        <v>7250</v>
      </c>
      <c r="V867" t="s">
        <v>7251</v>
      </c>
      <c r="W867" t="s">
        <v>7252</v>
      </c>
      <c r="X867" t="s">
        <v>7253</v>
      </c>
      <c r="Y867" t="s">
        <v>7254</v>
      </c>
      <c r="Z867" t="s">
        <v>7255</v>
      </c>
      <c r="AA867" t="s">
        <v>7256</v>
      </c>
    </row>
    <row r="868" spans="1:27" x14ac:dyDescent="0.3">
      <c r="A868" t="s">
        <v>7257</v>
      </c>
      <c r="B868" t="s">
        <v>7258</v>
      </c>
      <c r="C868" t="str">
        <f t="shared" si="78"/>
        <v>Lenovo</v>
      </c>
      <c r="D868" t="s">
        <v>4865</v>
      </c>
      <c r="E868" t="str">
        <f>IFERROR(LEFT(Table1[[#This Row],[category]],FIND("|",Table1[[#This Row],[category]])-1),Table1[[#This Row],[category]])</f>
        <v>Computers&amp;Accessories</v>
      </c>
      <c r="F868" t="str">
        <f>IFERROR(MID(Table1[[#This Row],[category]],FIND("|",Table1[[#This Row],[category]])+1,50),"N/A")</f>
        <v>Accessories&amp;Peripherals|Keyboards,Mice&amp;InputDevice</v>
      </c>
      <c r="G868" s="5">
        <v>1439</v>
      </c>
      <c r="H868" s="5" t="str">
        <f t="shared" si="79"/>
        <v>Mid-Range (501-2000)</v>
      </c>
      <c r="I868" s="5">
        <v>2890</v>
      </c>
      <c r="J868" s="5">
        <f>Table1[[#This Row],[actual_price]]-Table1[[#This Row],[discounted_price]]</f>
        <v>1451</v>
      </c>
      <c r="K868" s="12">
        <f t="shared" si="80"/>
        <v>0.50207612456747408</v>
      </c>
      <c r="L868" s="13">
        <v>0.5</v>
      </c>
      <c r="M868" s="1" t="str">
        <f t="shared" si="81"/>
        <v>High (50-69%)</v>
      </c>
      <c r="N868">
        <v>4.5</v>
      </c>
      <c r="O868" t="str">
        <f>IF(Table1[[#This Row],[rating]]&gt;=4.5,"Excellent",IF(Table1[[#This Row],[rating]]&gt;=4,"Good",IF(Table1[[#This Row],[rating]]&gt;=3.5,"Average","Below Average")))</f>
        <v>Excellent</v>
      </c>
      <c r="P868" t="str">
        <f t="shared" si="82"/>
        <v>⭐⭐⭐⭐⭐ Excellent</v>
      </c>
      <c r="Q868" s="2">
        <v>4099</v>
      </c>
      <c r="R868" s="4" t="str">
        <f>IF(Table1[[#This Row],[rating_count]]&gt;=10000,"High Volume",IF(Table1[[#This Row],[rating_count]]&gt;=1000,"Medium Volume","Low Volume"))</f>
        <v>Medium Volume</v>
      </c>
      <c r="S868" s="4" t="str">
        <f t="shared" si="83"/>
        <v>Yes</v>
      </c>
      <c r="T868" t="s">
        <v>7259</v>
      </c>
      <c r="U868" t="s">
        <v>7260</v>
      </c>
      <c r="V868" t="s">
        <v>7261</v>
      </c>
      <c r="W868" t="s">
        <v>7262</v>
      </c>
      <c r="X868" t="s">
        <v>7263</v>
      </c>
      <c r="Y868" t="s">
        <v>7264</v>
      </c>
      <c r="Z868" t="s">
        <v>7265</v>
      </c>
      <c r="AA868" t="s">
        <v>7266</v>
      </c>
    </row>
    <row r="869" spans="1:27" x14ac:dyDescent="0.3">
      <c r="A869" t="s">
        <v>7267</v>
      </c>
      <c r="B869" t="s">
        <v>7268</v>
      </c>
      <c r="C869" t="str">
        <f t="shared" si="78"/>
        <v>Boult</v>
      </c>
      <c r="D869" t="s">
        <v>3079</v>
      </c>
      <c r="E869" t="str">
        <f>IFERROR(LEFT(Table1[[#This Row],[category]],FIND("|",Table1[[#This Row],[category]])-1),Table1[[#This Row],[category]])</f>
        <v>Electronics</v>
      </c>
      <c r="F869" t="str">
        <f>IFERROR(MID(Table1[[#This Row],[category]],FIND("|",Table1[[#This Row],[category]])+1,50),"N/A")</f>
        <v>Headphones,Earbuds&amp;Accessories|Headphones|In-Ear</v>
      </c>
      <c r="G869" s="5">
        <v>1099</v>
      </c>
      <c r="H869" s="5" t="str">
        <f t="shared" si="79"/>
        <v>Mid-Range (501-2000)</v>
      </c>
      <c r="I869" s="5">
        <v>5999</v>
      </c>
      <c r="J869" s="5">
        <f>Table1[[#This Row],[actual_price]]-Table1[[#This Row],[discounted_price]]</f>
        <v>4900</v>
      </c>
      <c r="K869" s="12">
        <f t="shared" si="80"/>
        <v>0.81680280046674447</v>
      </c>
      <c r="L869" s="13">
        <v>0.82</v>
      </c>
      <c r="M869" s="1" t="str">
        <f t="shared" si="81"/>
        <v>Very High (70-100%)</v>
      </c>
      <c r="N869">
        <v>3.5</v>
      </c>
      <c r="O869" t="str">
        <f>IF(Table1[[#This Row],[rating]]&gt;=4.5,"Excellent",IF(Table1[[#This Row],[rating]]&gt;=4,"Good",IF(Table1[[#This Row],[rating]]&gt;=3.5,"Average","Below Average")))</f>
        <v>Average</v>
      </c>
      <c r="P869" t="str">
        <f t="shared" si="82"/>
        <v>⭐⭐ Below Avg</v>
      </c>
      <c r="Q869" s="2">
        <v>12966</v>
      </c>
      <c r="R869" s="4" t="str">
        <f>IF(Table1[[#This Row],[rating_count]]&gt;=10000,"High Volume",IF(Table1[[#This Row],[rating_count]]&gt;=1000,"Medium Volume","Low Volume"))</f>
        <v>High Volume</v>
      </c>
      <c r="S869" s="4" t="str">
        <f t="shared" si="83"/>
        <v>Yes</v>
      </c>
      <c r="T869" t="s">
        <v>5319</v>
      </c>
      <c r="U869" t="s">
        <v>7269</v>
      </c>
      <c r="V869" t="s">
        <v>7270</v>
      </c>
      <c r="W869" t="s">
        <v>7271</v>
      </c>
      <c r="X869" t="s">
        <v>7272</v>
      </c>
      <c r="Y869" t="s">
        <v>7273</v>
      </c>
      <c r="Z869" t="s">
        <v>7274</v>
      </c>
      <c r="AA869" t="s">
        <v>7275</v>
      </c>
    </row>
    <row r="870" spans="1:27" x14ac:dyDescent="0.3">
      <c r="A870" t="s">
        <v>7276</v>
      </c>
      <c r="B870" t="s">
        <v>7277</v>
      </c>
      <c r="C870" t="str">
        <f t="shared" si="78"/>
        <v>Classmate</v>
      </c>
      <c r="D870" t="s">
        <v>5651</v>
      </c>
      <c r="E870" t="str">
        <f>IFERROR(LEFT(Table1[[#This Row],[category]],FIND("|",Table1[[#This Row],[category]])-1),Table1[[#This Row],[category]])</f>
        <v>OfficeProducts</v>
      </c>
      <c r="F870" t="str">
        <f>IFERROR(MID(Table1[[#This Row],[category]],FIND("|",Table1[[#This Row],[category]])+1,50),"N/A")</f>
        <v>OfficePaperProducts|Paper|Stationery|Notebooks,Wri</v>
      </c>
      <c r="G870" s="5">
        <v>157</v>
      </c>
      <c r="H870" s="5" t="str">
        <f t="shared" si="79"/>
        <v>Budget (≤200)</v>
      </c>
      <c r="I870" s="5">
        <v>160</v>
      </c>
      <c r="J870" s="5">
        <f>Table1[[#This Row],[actual_price]]-Table1[[#This Row],[discounted_price]]</f>
        <v>3</v>
      </c>
      <c r="K870" s="12">
        <f t="shared" si="80"/>
        <v>1.8749999999999999E-2</v>
      </c>
      <c r="L870" s="13">
        <v>0.02</v>
      </c>
      <c r="M870" s="1" t="str">
        <f t="shared" si="81"/>
        <v>Minimal (0-24%)</v>
      </c>
      <c r="N870">
        <v>4.5</v>
      </c>
      <c r="O870" t="str">
        <f>IF(Table1[[#This Row],[rating]]&gt;=4.5,"Excellent",IF(Table1[[#This Row],[rating]]&gt;=4,"Good",IF(Table1[[#This Row],[rating]]&gt;=3.5,"Average","Below Average")))</f>
        <v>Excellent</v>
      </c>
      <c r="P870" t="str">
        <f t="shared" si="82"/>
        <v>⭐⭐⭐⭐⭐ Excellent</v>
      </c>
      <c r="Q870" s="2">
        <v>4428</v>
      </c>
      <c r="R870" s="4" t="str">
        <f>IF(Table1[[#This Row],[rating_count]]&gt;=10000,"High Volume",IF(Table1[[#This Row],[rating_count]]&gt;=1000,"Medium Volume","Low Volume"))</f>
        <v>Medium Volume</v>
      </c>
      <c r="S870" s="4" t="str">
        <f t="shared" si="83"/>
        <v>Yes</v>
      </c>
      <c r="T870" t="s">
        <v>7278</v>
      </c>
      <c r="U870" t="s">
        <v>7279</v>
      </c>
      <c r="V870" t="s">
        <v>7280</v>
      </c>
      <c r="W870" t="s">
        <v>7281</v>
      </c>
      <c r="X870" t="s">
        <v>7282</v>
      </c>
      <c r="Y870" t="s">
        <v>7283</v>
      </c>
      <c r="Z870" t="s">
        <v>7284</v>
      </c>
      <c r="AA870" t="s">
        <v>7285</v>
      </c>
    </row>
    <row r="871" spans="1:27" x14ac:dyDescent="0.3">
      <c r="A871" t="s">
        <v>425</v>
      </c>
      <c r="B871" t="s">
        <v>426</v>
      </c>
      <c r="C871" t="str">
        <f t="shared" si="78"/>
        <v>TP-Link</v>
      </c>
      <c r="D871" t="s">
        <v>99</v>
      </c>
      <c r="E871" t="str">
        <f>IFERROR(LEFT(Table1[[#This Row],[category]],FIND("|",Table1[[#This Row],[category]])-1),Table1[[#This Row],[category]])</f>
        <v>Computers&amp;Accessories</v>
      </c>
      <c r="F871" t="str">
        <f>IFERROR(MID(Table1[[#This Row],[category]],FIND("|",Table1[[#This Row],[category]])+1,50),"N/A")</f>
        <v>NetworkingDevices|NetworkAdapters|WirelessUSBAdapt</v>
      </c>
      <c r="G871" s="5">
        <v>999</v>
      </c>
      <c r="H871" s="5" t="str">
        <f t="shared" si="79"/>
        <v>Mid-Range (501-2000)</v>
      </c>
      <c r="I871" s="5">
        <v>1599</v>
      </c>
      <c r="J871" s="5">
        <f>Table1[[#This Row],[actual_price]]-Table1[[#This Row],[discounted_price]]</f>
        <v>600</v>
      </c>
      <c r="K871" s="12">
        <f t="shared" si="80"/>
        <v>0.37523452157598497</v>
      </c>
      <c r="L871" s="13">
        <v>0.38</v>
      </c>
      <c r="M871" s="1" t="str">
        <f t="shared" si="81"/>
        <v>Moderate (25-49%)</v>
      </c>
      <c r="N871">
        <v>4.3</v>
      </c>
      <c r="O871" t="str">
        <f>IF(Table1[[#This Row],[rating]]&gt;=4.5,"Excellent",IF(Table1[[#This Row],[rating]]&gt;=4,"Good",IF(Table1[[#This Row],[rating]]&gt;=3.5,"Average","Below Average")))</f>
        <v>Good</v>
      </c>
      <c r="P871" t="str">
        <f t="shared" si="82"/>
        <v>⭐⭐⭐⭐ Good</v>
      </c>
      <c r="Q871" s="2">
        <v>12093</v>
      </c>
      <c r="R871" s="4" t="str">
        <f>IF(Table1[[#This Row],[rating_count]]&gt;=10000,"High Volume",IF(Table1[[#This Row],[rating_count]]&gt;=1000,"Medium Volume","Low Volume"))</f>
        <v>High Volume</v>
      </c>
      <c r="S871" s="4" t="str">
        <f t="shared" si="83"/>
        <v>Yes</v>
      </c>
      <c r="T871" t="s">
        <v>427</v>
      </c>
      <c r="U871" t="s">
        <v>428</v>
      </c>
      <c r="V871" t="s">
        <v>429</v>
      </c>
      <c r="W871" t="s">
        <v>430</v>
      </c>
      <c r="X871" t="s">
        <v>431</v>
      </c>
      <c r="Y871" t="s">
        <v>432</v>
      </c>
      <c r="Z871" t="s">
        <v>7286</v>
      </c>
      <c r="AA871" t="s">
        <v>7287</v>
      </c>
    </row>
    <row r="872" spans="1:27" x14ac:dyDescent="0.3">
      <c r="A872" t="s">
        <v>7288</v>
      </c>
      <c r="B872" t="s">
        <v>7289</v>
      </c>
      <c r="C872" t="str">
        <f t="shared" si="78"/>
        <v>LS</v>
      </c>
      <c r="D872" t="s">
        <v>5298</v>
      </c>
      <c r="E872" t="str">
        <f>IFERROR(LEFT(Table1[[#This Row],[category]],FIND("|",Table1[[#This Row],[category]])-1),Table1[[#This Row],[category]])</f>
        <v>Computers&amp;Accessories</v>
      </c>
      <c r="F872" t="str">
        <f>IFERROR(MID(Table1[[#This Row],[category]],FIND("|",Table1[[#This Row],[category]])+1,50),"N/A")</f>
        <v>Accessories&amp;Peripherals|Keyboards,Mice&amp;InputDevice</v>
      </c>
      <c r="G872" s="5">
        <v>115</v>
      </c>
      <c r="H872" s="5" t="str">
        <f t="shared" si="79"/>
        <v>Budget (≤200)</v>
      </c>
      <c r="I872" s="5">
        <v>999</v>
      </c>
      <c r="J872" s="5">
        <f>Table1[[#This Row],[actual_price]]-Table1[[#This Row],[discounted_price]]</f>
        <v>884</v>
      </c>
      <c r="K872" s="12">
        <f t="shared" si="80"/>
        <v>0.88488488488488493</v>
      </c>
      <c r="L872" s="13">
        <v>0.88</v>
      </c>
      <c r="M872" s="1" t="str">
        <f t="shared" si="81"/>
        <v>Very High (70-100%)</v>
      </c>
      <c r="N872">
        <v>3.3</v>
      </c>
      <c r="O872" t="str">
        <f>IF(Table1[[#This Row],[rating]]&gt;=4.5,"Excellent",IF(Table1[[#This Row],[rating]]&gt;=4,"Good",IF(Table1[[#This Row],[rating]]&gt;=3.5,"Average","Below Average")))</f>
        <v>Below Average</v>
      </c>
      <c r="P872" t="str">
        <f t="shared" si="82"/>
        <v>⭐⭐ Below Avg</v>
      </c>
      <c r="Q872" s="2">
        <v>5692</v>
      </c>
      <c r="R872" s="4" t="str">
        <f>IF(Table1[[#This Row],[rating_count]]&gt;=10000,"High Volume",IF(Table1[[#This Row],[rating_count]]&gt;=1000,"Medium Volume","Low Volume"))</f>
        <v>Medium Volume</v>
      </c>
      <c r="S872" s="4" t="str">
        <f t="shared" si="83"/>
        <v>Yes</v>
      </c>
      <c r="T872" t="s">
        <v>7290</v>
      </c>
      <c r="U872" t="s">
        <v>7291</v>
      </c>
      <c r="V872" t="s">
        <v>7292</v>
      </c>
      <c r="W872" t="s">
        <v>7293</v>
      </c>
      <c r="X872" t="s">
        <v>7294</v>
      </c>
      <c r="Y872" t="s">
        <v>7295</v>
      </c>
      <c r="Z872" t="s">
        <v>7296</v>
      </c>
      <c r="AA872" t="s">
        <v>7297</v>
      </c>
    </row>
    <row r="873" spans="1:27" x14ac:dyDescent="0.3">
      <c r="A873" t="s">
        <v>7298</v>
      </c>
      <c r="B873" t="s">
        <v>7299</v>
      </c>
      <c r="C873" t="str">
        <f t="shared" si="78"/>
        <v>KLAM</v>
      </c>
      <c r="D873" t="s">
        <v>4876</v>
      </c>
      <c r="E873" t="str">
        <f>IFERROR(LEFT(Table1[[#This Row],[category]],FIND("|",Table1[[#This Row],[category]])-1),Table1[[#This Row],[category]])</f>
        <v>Computers&amp;Accessories</v>
      </c>
      <c r="F873" t="str">
        <f>IFERROR(MID(Table1[[#This Row],[category]],FIND("|",Table1[[#This Row],[category]])+1,50),"N/A")</f>
        <v>Accessories&amp;Peripherals|Keyboards,Mice&amp;InputDevice</v>
      </c>
      <c r="G873" s="5">
        <v>175</v>
      </c>
      <c r="H873" s="5" t="str">
        <f t="shared" si="79"/>
        <v>Budget (≤200)</v>
      </c>
      <c r="I873" s="5">
        <v>499</v>
      </c>
      <c r="J873" s="5">
        <f>Table1[[#This Row],[actual_price]]-Table1[[#This Row],[discounted_price]]</f>
        <v>324</v>
      </c>
      <c r="K873" s="12">
        <f t="shared" si="80"/>
        <v>0.64929859719438876</v>
      </c>
      <c r="L873" s="13">
        <v>0.65</v>
      </c>
      <c r="M873" s="1" t="str">
        <f t="shared" si="81"/>
        <v>High (50-69%)</v>
      </c>
      <c r="N873">
        <v>4.0999999999999996</v>
      </c>
      <c r="O873" t="str">
        <f>IF(Table1[[#This Row],[rating]]&gt;=4.5,"Excellent",IF(Table1[[#This Row],[rating]]&gt;=4,"Good",IF(Table1[[#This Row],[rating]]&gt;=3.5,"Average","Below Average")))</f>
        <v>Good</v>
      </c>
      <c r="P873" t="str">
        <f t="shared" si="82"/>
        <v>⭐⭐⭐⭐ Good</v>
      </c>
      <c r="Q873">
        <v>21</v>
      </c>
      <c r="R873" s="4" t="str">
        <f>IF(Table1[[#This Row],[rating_count]]&gt;=10000,"High Volume",IF(Table1[[#This Row],[rating_count]]&gt;=1000,"Medium Volume","Low Volume"))</f>
        <v>Low Volume</v>
      </c>
      <c r="S873" s="4" t="str">
        <f t="shared" si="83"/>
        <v>No</v>
      </c>
      <c r="T873" t="s">
        <v>7300</v>
      </c>
      <c r="U873" t="s">
        <v>7301</v>
      </c>
      <c r="V873" t="s">
        <v>7302</v>
      </c>
      <c r="W873" t="s">
        <v>7303</v>
      </c>
      <c r="X873" t="s">
        <v>7304</v>
      </c>
      <c r="Y873" t="s">
        <v>7305</v>
      </c>
      <c r="Z873" t="s">
        <v>7306</v>
      </c>
      <c r="AA873" t="s">
        <v>7307</v>
      </c>
    </row>
    <row r="874" spans="1:27" x14ac:dyDescent="0.3">
      <c r="A874" t="s">
        <v>7308</v>
      </c>
      <c r="B874" t="s">
        <v>7309</v>
      </c>
      <c r="C874" t="str">
        <f t="shared" si="78"/>
        <v>CP</v>
      </c>
      <c r="D874" t="s">
        <v>5933</v>
      </c>
      <c r="E874" t="str">
        <f>IFERROR(LEFT(Table1[[#This Row],[category]],FIND("|",Table1[[#This Row],[category]])-1),Table1[[#This Row],[category]])</f>
        <v>Electronics</v>
      </c>
      <c r="F874" t="str">
        <f>IFERROR(MID(Table1[[#This Row],[category]],FIND("|",Table1[[#This Row],[category]])+1,50),"N/A")</f>
        <v>Cameras&amp;Photography|SecurityCameras|DomeCameras</v>
      </c>
      <c r="G874" s="5">
        <v>1999</v>
      </c>
      <c r="H874" s="5" t="str">
        <f t="shared" si="79"/>
        <v>Mid-Range (501-2000)</v>
      </c>
      <c r="I874" s="5">
        <v>4700</v>
      </c>
      <c r="J874" s="5">
        <f>Table1[[#This Row],[actual_price]]-Table1[[#This Row],[discounted_price]]</f>
        <v>2701</v>
      </c>
      <c r="K874" s="12">
        <f t="shared" si="80"/>
        <v>0.57468085106382982</v>
      </c>
      <c r="L874" s="13">
        <v>0.56999999999999995</v>
      </c>
      <c r="M874" s="1" t="str">
        <f t="shared" si="81"/>
        <v>High (50-69%)</v>
      </c>
      <c r="N874">
        <v>3.8</v>
      </c>
      <c r="O874" t="str">
        <f>IF(Table1[[#This Row],[rating]]&gt;=4.5,"Excellent",IF(Table1[[#This Row],[rating]]&gt;=4,"Good",IF(Table1[[#This Row],[rating]]&gt;=3.5,"Average","Below Average")))</f>
        <v>Average</v>
      </c>
      <c r="P874" t="str">
        <f t="shared" si="82"/>
        <v>⭐⭐⭐ Average</v>
      </c>
      <c r="Q874" s="2">
        <v>1880</v>
      </c>
      <c r="R874" s="4" t="str">
        <f>IF(Table1[[#This Row],[rating_count]]&gt;=10000,"High Volume",IF(Table1[[#This Row],[rating_count]]&gt;=1000,"Medium Volume","Low Volume"))</f>
        <v>Medium Volume</v>
      </c>
      <c r="S874" s="4" t="str">
        <f t="shared" si="83"/>
        <v>Yes</v>
      </c>
      <c r="T874" t="s">
        <v>7310</v>
      </c>
      <c r="U874" t="s">
        <v>7311</v>
      </c>
      <c r="V874" t="s">
        <v>7312</v>
      </c>
      <c r="W874" t="s">
        <v>7313</v>
      </c>
      <c r="X874" t="s">
        <v>7314</v>
      </c>
      <c r="Y874" t="s">
        <v>7315</v>
      </c>
      <c r="Z874" t="s">
        <v>7316</v>
      </c>
      <c r="AA874" t="s">
        <v>7317</v>
      </c>
    </row>
    <row r="875" spans="1:27" x14ac:dyDescent="0.3">
      <c r="A875" t="s">
        <v>7318</v>
      </c>
      <c r="B875" t="s">
        <v>7319</v>
      </c>
      <c r="C875" t="str">
        <f t="shared" si="78"/>
        <v>HP</v>
      </c>
      <c r="D875" t="s">
        <v>7320</v>
      </c>
      <c r="E875" t="str">
        <f>IFERROR(LEFT(Table1[[#This Row],[category]],FIND("|",Table1[[#This Row],[category]])-1),Table1[[#This Row],[category]])</f>
        <v>Computers&amp;Accessories</v>
      </c>
      <c r="F875" t="str">
        <f>IFERROR(MID(Table1[[#This Row],[category]],FIND("|",Table1[[#This Row],[category]])+1,50),"N/A")</f>
        <v>Printers,Inks&amp;Accessories|Printers</v>
      </c>
      <c r="G875" s="5">
        <v>3999</v>
      </c>
      <c r="H875" s="5" t="str">
        <f t="shared" si="79"/>
        <v>Premium (&gt;2000)</v>
      </c>
      <c r="I875" s="5">
        <v>4333</v>
      </c>
      <c r="J875" s="5">
        <f>Table1[[#This Row],[actual_price]]-Table1[[#This Row],[discounted_price]]</f>
        <v>334</v>
      </c>
      <c r="K875" s="12">
        <f t="shared" si="80"/>
        <v>7.7082852527117468E-2</v>
      </c>
      <c r="L875" s="13">
        <v>0.08</v>
      </c>
      <c r="M875" s="1" t="str">
        <f t="shared" si="81"/>
        <v>Minimal (0-24%)</v>
      </c>
      <c r="N875">
        <v>3.5</v>
      </c>
      <c r="O875" t="str">
        <f>IF(Table1[[#This Row],[rating]]&gt;=4.5,"Excellent",IF(Table1[[#This Row],[rating]]&gt;=4,"Good",IF(Table1[[#This Row],[rating]]&gt;=3.5,"Average","Below Average")))</f>
        <v>Average</v>
      </c>
      <c r="P875" t="str">
        <f t="shared" si="82"/>
        <v>⭐⭐ Below Avg</v>
      </c>
      <c r="Q875" s="2">
        <v>21762</v>
      </c>
      <c r="R875" s="4" t="str">
        <f>IF(Table1[[#This Row],[rating_count]]&gt;=10000,"High Volume",IF(Table1[[#This Row],[rating_count]]&gt;=1000,"Medium Volume","Low Volume"))</f>
        <v>High Volume</v>
      </c>
      <c r="S875" s="4" t="str">
        <f t="shared" si="83"/>
        <v>Yes</v>
      </c>
      <c r="T875" t="s">
        <v>7321</v>
      </c>
      <c r="U875" t="s">
        <v>7322</v>
      </c>
      <c r="V875" t="s">
        <v>7323</v>
      </c>
      <c r="W875" t="s">
        <v>7324</v>
      </c>
      <c r="X875" t="s">
        <v>7325</v>
      </c>
      <c r="Y875" t="s">
        <v>7326</v>
      </c>
      <c r="Z875" t="s">
        <v>7327</v>
      </c>
      <c r="AA875" t="s">
        <v>7328</v>
      </c>
    </row>
    <row r="876" spans="1:27" x14ac:dyDescent="0.3">
      <c r="A876" t="s">
        <v>7329</v>
      </c>
      <c r="B876" t="s">
        <v>7330</v>
      </c>
      <c r="C876" t="str">
        <f t="shared" si="78"/>
        <v>D-Link</v>
      </c>
      <c r="D876" t="s">
        <v>5468</v>
      </c>
      <c r="E876" t="str">
        <f>IFERROR(LEFT(Table1[[#This Row],[category]],FIND("|",Table1[[#This Row],[category]])-1),Table1[[#This Row],[category]])</f>
        <v>Computers&amp;Accessories</v>
      </c>
      <c r="F876" t="str">
        <f>IFERROR(MID(Table1[[#This Row],[category]],FIND("|",Table1[[#This Row],[category]])+1,50),"N/A")</f>
        <v>NetworkingDevices|Routers</v>
      </c>
      <c r="G876" s="5">
        <v>899</v>
      </c>
      <c r="H876" s="5" t="str">
        <f t="shared" si="79"/>
        <v>Mid-Range (501-2000)</v>
      </c>
      <c r="I876" s="5">
        <v>1800</v>
      </c>
      <c r="J876" s="5">
        <f>Table1[[#This Row],[actual_price]]-Table1[[#This Row],[discounted_price]]</f>
        <v>901</v>
      </c>
      <c r="K876" s="12">
        <f t="shared" si="80"/>
        <v>0.50055555555555553</v>
      </c>
      <c r="L876" s="13">
        <v>0.5</v>
      </c>
      <c r="M876" s="1" t="str">
        <f t="shared" si="81"/>
        <v>High (50-69%)</v>
      </c>
      <c r="N876">
        <v>4.0999999999999996</v>
      </c>
      <c r="O876" t="str">
        <f>IF(Table1[[#This Row],[rating]]&gt;=4.5,"Excellent",IF(Table1[[#This Row],[rating]]&gt;=4,"Good",IF(Table1[[#This Row],[rating]]&gt;=3.5,"Average","Below Average")))</f>
        <v>Good</v>
      </c>
      <c r="P876" t="str">
        <f t="shared" si="82"/>
        <v>⭐⭐⭐⭐ Good</v>
      </c>
      <c r="Q876" s="2">
        <v>22375</v>
      </c>
      <c r="R876" s="4" t="str">
        <f>IF(Table1[[#This Row],[rating_count]]&gt;=10000,"High Volume",IF(Table1[[#This Row],[rating_count]]&gt;=1000,"Medium Volume","Low Volume"))</f>
        <v>High Volume</v>
      </c>
      <c r="S876" s="4" t="str">
        <f t="shared" si="83"/>
        <v>Yes</v>
      </c>
      <c r="T876" t="s">
        <v>7331</v>
      </c>
      <c r="U876" t="s">
        <v>7332</v>
      </c>
      <c r="V876" t="s">
        <v>7333</v>
      </c>
      <c r="W876" t="s">
        <v>7334</v>
      </c>
      <c r="X876" t="s">
        <v>7335</v>
      </c>
      <c r="Y876" t="s">
        <v>7336</v>
      </c>
      <c r="Z876" t="s">
        <v>7337</v>
      </c>
      <c r="AA876" t="s">
        <v>7338</v>
      </c>
    </row>
    <row r="877" spans="1:27" x14ac:dyDescent="0.3">
      <c r="A877" t="s">
        <v>7339</v>
      </c>
      <c r="B877" t="s">
        <v>7340</v>
      </c>
      <c r="C877" t="str">
        <f t="shared" si="78"/>
        <v>RPM</v>
      </c>
      <c r="D877" t="s">
        <v>5381</v>
      </c>
      <c r="E877" t="str">
        <f>IFERROR(LEFT(Table1[[#This Row],[category]],FIND("|",Table1[[#This Row],[category]])-1),Table1[[#This Row],[category]])</f>
        <v>Computers&amp;Accessories</v>
      </c>
      <c r="F877" t="str">
        <f>IFERROR(MID(Table1[[#This Row],[category]],FIND("|",Table1[[#This Row],[category]])+1,50),"N/A")</f>
        <v>Accessories&amp;Peripherals|Keyboards,Mice&amp;InputDevice</v>
      </c>
      <c r="G877" s="5">
        <v>299</v>
      </c>
      <c r="H877" s="5" t="str">
        <f t="shared" si="79"/>
        <v>Economy (201-500)</v>
      </c>
      <c r="I877" s="5">
        <v>990</v>
      </c>
      <c r="J877" s="5">
        <f>Table1[[#This Row],[actual_price]]-Table1[[#This Row],[discounted_price]]</f>
        <v>691</v>
      </c>
      <c r="K877" s="12">
        <f t="shared" si="80"/>
        <v>0.69797979797979803</v>
      </c>
      <c r="L877" s="13">
        <v>0.7</v>
      </c>
      <c r="M877" s="1" t="str">
        <f t="shared" si="81"/>
        <v>Very High (70-100%)</v>
      </c>
      <c r="N877">
        <v>4.5</v>
      </c>
      <c r="O877" t="str">
        <f>IF(Table1[[#This Row],[rating]]&gt;=4.5,"Excellent",IF(Table1[[#This Row],[rating]]&gt;=4,"Good",IF(Table1[[#This Row],[rating]]&gt;=3.5,"Average","Below Average")))</f>
        <v>Excellent</v>
      </c>
      <c r="P877" t="str">
        <f t="shared" si="82"/>
        <v>⭐⭐⭐⭐⭐ Excellent</v>
      </c>
      <c r="Q877" s="2">
        <v>2453</v>
      </c>
      <c r="R877" s="4" t="str">
        <f>IF(Table1[[#This Row],[rating_count]]&gt;=10000,"High Volume",IF(Table1[[#This Row],[rating_count]]&gt;=1000,"Medium Volume","Low Volume"))</f>
        <v>Medium Volume</v>
      </c>
      <c r="S877" s="4" t="str">
        <f t="shared" si="83"/>
        <v>Yes</v>
      </c>
      <c r="T877" t="s">
        <v>7341</v>
      </c>
      <c r="U877" t="s">
        <v>7342</v>
      </c>
      <c r="V877" t="s">
        <v>7343</v>
      </c>
      <c r="W877" t="s">
        <v>7344</v>
      </c>
      <c r="X877" t="s">
        <v>7345</v>
      </c>
      <c r="Y877" t="s">
        <v>7346</v>
      </c>
      <c r="Z877" t="s">
        <v>7347</v>
      </c>
      <c r="AA877" t="s">
        <v>7348</v>
      </c>
    </row>
    <row r="878" spans="1:27" x14ac:dyDescent="0.3">
      <c r="A878" t="s">
        <v>7349</v>
      </c>
      <c r="B878" t="s">
        <v>7350</v>
      </c>
      <c r="C878" t="str">
        <f t="shared" si="78"/>
        <v>Wacom</v>
      </c>
      <c r="D878" t="s">
        <v>4876</v>
      </c>
      <c r="E878" t="str">
        <f>IFERROR(LEFT(Table1[[#This Row],[category]],FIND("|",Table1[[#This Row],[category]])-1),Table1[[#This Row],[category]])</f>
        <v>Computers&amp;Accessories</v>
      </c>
      <c r="F878" t="str">
        <f>IFERROR(MID(Table1[[#This Row],[category]],FIND("|",Table1[[#This Row],[category]])+1,50),"N/A")</f>
        <v>Accessories&amp;Peripherals|Keyboards,Mice&amp;InputDevice</v>
      </c>
      <c r="G878" s="5">
        <v>3303</v>
      </c>
      <c r="H878" s="5" t="str">
        <f t="shared" si="79"/>
        <v>Premium (&gt;2000)</v>
      </c>
      <c r="I878" s="5">
        <v>4699</v>
      </c>
      <c r="J878" s="5">
        <f>Table1[[#This Row],[actual_price]]-Table1[[#This Row],[discounted_price]]</f>
        <v>1396</v>
      </c>
      <c r="K878" s="12">
        <f t="shared" si="80"/>
        <v>0.29708448606086402</v>
      </c>
      <c r="L878" s="13">
        <v>0.3</v>
      </c>
      <c r="M878" s="1" t="str">
        <f t="shared" si="81"/>
        <v>Moderate (25-49%)</v>
      </c>
      <c r="N878">
        <v>4.4000000000000004</v>
      </c>
      <c r="O878" t="str">
        <f>IF(Table1[[#This Row],[rating]]&gt;=4.5,"Excellent",IF(Table1[[#This Row],[rating]]&gt;=4,"Good",IF(Table1[[#This Row],[rating]]&gt;=3.5,"Average","Below Average")))</f>
        <v>Good</v>
      </c>
      <c r="P878" t="str">
        <f t="shared" si="82"/>
        <v>⭐⭐⭐⭐ Good</v>
      </c>
      <c r="Q878" s="2">
        <v>13544</v>
      </c>
      <c r="R878" s="4" t="str">
        <f>IF(Table1[[#This Row],[rating_count]]&gt;=10000,"High Volume",IF(Table1[[#This Row],[rating_count]]&gt;=1000,"Medium Volume","Low Volume"))</f>
        <v>High Volume</v>
      </c>
      <c r="S878" s="4" t="str">
        <f t="shared" si="83"/>
        <v>Yes</v>
      </c>
      <c r="T878" t="s">
        <v>7351</v>
      </c>
      <c r="U878" t="s">
        <v>7352</v>
      </c>
      <c r="V878" t="s">
        <v>7353</v>
      </c>
      <c r="W878" t="s">
        <v>7354</v>
      </c>
      <c r="X878" t="s">
        <v>7355</v>
      </c>
      <c r="Y878" t="s">
        <v>7356</v>
      </c>
      <c r="Z878" t="s">
        <v>7357</v>
      </c>
      <c r="AA878" t="s">
        <v>7358</v>
      </c>
    </row>
    <row r="879" spans="1:27" x14ac:dyDescent="0.3">
      <c r="A879" t="s">
        <v>7359</v>
      </c>
      <c r="B879" t="s">
        <v>7360</v>
      </c>
      <c r="C879" t="str">
        <f t="shared" si="78"/>
        <v>Lenovo</v>
      </c>
      <c r="D879" t="s">
        <v>6607</v>
      </c>
      <c r="E879" t="str">
        <f>IFERROR(LEFT(Table1[[#This Row],[category]],FIND("|",Table1[[#This Row],[category]])-1),Table1[[#This Row],[category]])</f>
        <v>Computers&amp;Accessories</v>
      </c>
      <c r="F879" t="str">
        <f>IFERROR(MID(Table1[[#This Row],[category]],FIND("|",Table1[[#This Row],[category]])+1,50),"N/A")</f>
        <v>Accessories&amp;Peripherals|Audio&amp;VideoAccessories|Web</v>
      </c>
      <c r="G879" s="5">
        <v>1890</v>
      </c>
      <c r="H879" s="5" t="str">
        <f t="shared" si="79"/>
        <v>Mid-Range (501-2000)</v>
      </c>
      <c r="I879" s="5">
        <v>5490</v>
      </c>
      <c r="J879" s="5">
        <f>Table1[[#This Row],[actual_price]]-Table1[[#This Row],[discounted_price]]</f>
        <v>3600</v>
      </c>
      <c r="K879" s="12">
        <f t="shared" si="80"/>
        <v>0.65573770491803274</v>
      </c>
      <c r="L879" s="13">
        <v>0.66</v>
      </c>
      <c r="M879" s="1" t="str">
        <f t="shared" si="81"/>
        <v>High (50-69%)</v>
      </c>
      <c r="N879">
        <v>4.0999999999999996</v>
      </c>
      <c r="O879" t="str">
        <f>IF(Table1[[#This Row],[rating]]&gt;=4.5,"Excellent",IF(Table1[[#This Row],[rating]]&gt;=4,"Good",IF(Table1[[#This Row],[rating]]&gt;=3.5,"Average","Below Average")))</f>
        <v>Good</v>
      </c>
      <c r="P879" t="str">
        <f t="shared" si="82"/>
        <v>⭐⭐⭐⭐ Good</v>
      </c>
      <c r="Q879" s="2">
        <v>10976</v>
      </c>
      <c r="R879" s="4" t="str">
        <f>IF(Table1[[#This Row],[rating_count]]&gt;=10000,"High Volume",IF(Table1[[#This Row],[rating_count]]&gt;=1000,"Medium Volume","Low Volume"))</f>
        <v>High Volume</v>
      </c>
      <c r="S879" s="4" t="str">
        <f t="shared" si="83"/>
        <v>Yes</v>
      </c>
      <c r="T879" t="s">
        <v>7361</v>
      </c>
      <c r="U879" t="s">
        <v>7362</v>
      </c>
      <c r="V879" t="s">
        <v>7363</v>
      </c>
      <c r="W879" t="s">
        <v>7364</v>
      </c>
      <c r="X879" t="s">
        <v>7365</v>
      </c>
      <c r="Y879" t="s">
        <v>7366</v>
      </c>
      <c r="Z879" t="s">
        <v>7367</v>
      </c>
      <c r="AA879" t="s">
        <v>7368</v>
      </c>
    </row>
    <row r="880" spans="1:27" x14ac:dyDescent="0.3">
      <c r="A880" t="s">
        <v>7369</v>
      </c>
      <c r="B880" t="s">
        <v>7370</v>
      </c>
      <c r="C880" t="str">
        <f t="shared" si="78"/>
        <v>Parker</v>
      </c>
      <c r="D880" t="s">
        <v>6262</v>
      </c>
      <c r="E880" t="str">
        <f>IFERROR(LEFT(Table1[[#This Row],[category]],FIND("|",Table1[[#This Row],[category]])-1),Table1[[#This Row],[category]])</f>
        <v>OfficeProducts</v>
      </c>
      <c r="F880" t="str">
        <f>IFERROR(MID(Table1[[#This Row],[category]],FIND("|",Table1[[#This Row],[category]])+1,50),"N/A")</f>
        <v>OfficePaperProducts|Paper|Stationery|Pens,Pencils&amp;</v>
      </c>
      <c r="G880" s="5">
        <v>90</v>
      </c>
      <c r="H880" s="5" t="str">
        <f t="shared" si="79"/>
        <v>Budget (≤200)</v>
      </c>
      <c r="I880" s="5">
        <v>100</v>
      </c>
      <c r="J880" s="5">
        <f>Table1[[#This Row],[actual_price]]-Table1[[#This Row],[discounted_price]]</f>
        <v>10</v>
      </c>
      <c r="K880" s="12">
        <f t="shared" si="80"/>
        <v>0.1</v>
      </c>
      <c r="L880" s="13">
        <v>0.1</v>
      </c>
      <c r="M880" s="1" t="str">
        <f t="shared" si="81"/>
        <v>Minimal (0-24%)</v>
      </c>
      <c r="N880">
        <v>4.3</v>
      </c>
      <c r="O880" t="str">
        <f>IF(Table1[[#This Row],[rating]]&gt;=4.5,"Excellent",IF(Table1[[#This Row],[rating]]&gt;=4,"Good",IF(Table1[[#This Row],[rating]]&gt;=3.5,"Average","Below Average")))</f>
        <v>Good</v>
      </c>
      <c r="P880" t="str">
        <f t="shared" si="82"/>
        <v>⭐⭐⭐⭐ Good</v>
      </c>
      <c r="Q880" s="2">
        <v>3061</v>
      </c>
      <c r="R880" s="4" t="str">
        <f>IF(Table1[[#This Row],[rating_count]]&gt;=10000,"High Volume",IF(Table1[[#This Row],[rating_count]]&gt;=1000,"Medium Volume","Low Volume"))</f>
        <v>Medium Volume</v>
      </c>
      <c r="S880" s="4" t="str">
        <f t="shared" si="83"/>
        <v>Yes</v>
      </c>
      <c r="T880" t="s">
        <v>7371</v>
      </c>
      <c r="U880" t="s">
        <v>7372</v>
      </c>
      <c r="V880" t="s">
        <v>7373</v>
      </c>
      <c r="W880" t="s">
        <v>7374</v>
      </c>
      <c r="X880" t="s">
        <v>7375</v>
      </c>
      <c r="Y880" t="s">
        <v>7376</v>
      </c>
      <c r="Z880" t="s">
        <v>7377</v>
      </c>
      <c r="AA880" t="s">
        <v>7378</v>
      </c>
    </row>
    <row r="881" spans="1:27" x14ac:dyDescent="0.3">
      <c r="A881" t="s">
        <v>7379</v>
      </c>
      <c r="B881" t="s">
        <v>7380</v>
      </c>
      <c r="C881" t="str">
        <f t="shared" si="78"/>
        <v>Sony</v>
      </c>
      <c r="D881" t="s">
        <v>3079</v>
      </c>
      <c r="E881" t="str">
        <f>IFERROR(LEFT(Table1[[#This Row],[category]],FIND("|",Table1[[#This Row],[category]])-1),Table1[[#This Row],[category]])</f>
        <v>Electronics</v>
      </c>
      <c r="F881" t="str">
        <f>IFERROR(MID(Table1[[#This Row],[category]],FIND("|",Table1[[#This Row],[category]])+1,50),"N/A")</f>
        <v>Headphones,Earbuds&amp;Accessories|Headphones|In-Ear</v>
      </c>
      <c r="G881" s="5">
        <v>1599</v>
      </c>
      <c r="H881" s="5" t="str">
        <f t="shared" si="79"/>
        <v>Mid-Range (501-2000)</v>
      </c>
      <c r="I881" s="5">
        <v>2790</v>
      </c>
      <c r="J881" s="5">
        <f>Table1[[#This Row],[actual_price]]-Table1[[#This Row],[discounted_price]]</f>
        <v>1191</v>
      </c>
      <c r="K881" s="12">
        <f t="shared" si="80"/>
        <v>0.42688172043010753</v>
      </c>
      <c r="L881" s="13">
        <v>0.43</v>
      </c>
      <c r="M881" s="1" t="str">
        <f t="shared" si="81"/>
        <v>Moderate (25-49%)</v>
      </c>
      <c r="N881">
        <v>3.6</v>
      </c>
      <c r="O881" t="str">
        <f>IF(Table1[[#This Row],[rating]]&gt;=4.5,"Excellent",IF(Table1[[#This Row],[rating]]&gt;=4,"Good",IF(Table1[[#This Row],[rating]]&gt;=3.5,"Average","Below Average")))</f>
        <v>Average</v>
      </c>
      <c r="P881" t="str">
        <f t="shared" si="82"/>
        <v>⭐⭐⭐ Average</v>
      </c>
      <c r="Q881" s="2">
        <v>2272</v>
      </c>
      <c r="R881" s="4" t="str">
        <f>IF(Table1[[#This Row],[rating_count]]&gt;=10000,"High Volume",IF(Table1[[#This Row],[rating_count]]&gt;=1000,"Medium Volume","Low Volume"))</f>
        <v>Medium Volume</v>
      </c>
      <c r="S881" s="4" t="str">
        <f t="shared" si="83"/>
        <v>Yes</v>
      </c>
      <c r="T881" t="s">
        <v>7381</v>
      </c>
      <c r="U881" t="s">
        <v>7382</v>
      </c>
      <c r="V881" t="s">
        <v>7383</v>
      </c>
      <c r="W881" t="s">
        <v>7384</v>
      </c>
      <c r="X881" t="s">
        <v>7385</v>
      </c>
      <c r="Y881" t="s">
        <v>7386</v>
      </c>
      <c r="Z881" t="s">
        <v>7387</v>
      </c>
      <c r="AA881" t="s">
        <v>7388</v>
      </c>
    </row>
    <row r="882" spans="1:27" x14ac:dyDescent="0.3">
      <c r="A882" t="s">
        <v>7389</v>
      </c>
      <c r="B882" t="s">
        <v>7390</v>
      </c>
      <c r="C882" t="str">
        <f t="shared" si="78"/>
        <v>Zebronics,</v>
      </c>
      <c r="D882" t="s">
        <v>6637</v>
      </c>
      <c r="E882" t="str">
        <f>IFERROR(LEFT(Table1[[#This Row],[category]],FIND("|",Table1[[#This Row],[category]])-1),Table1[[#This Row],[category]])</f>
        <v>Computers&amp;Accessories</v>
      </c>
      <c r="F882" t="str">
        <f>IFERROR(MID(Table1[[#This Row],[category]],FIND("|",Table1[[#This Row],[category]])+1,50),"N/A")</f>
        <v>Accessories&amp;Peripherals|LaptopAccessories|CoolingP</v>
      </c>
      <c r="G882" s="5">
        <v>599</v>
      </c>
      <c r="H882" s="5" t="str">
        <f t="shared" si="79"/>
        <v>Mid-Range (501-2000)</v>
      </c>
      <c r="I882" s="5">
        <v>999</v>
      </c>
      <c r="J882" s="5">
        <f>Table1[[#This Row],[actual_price]]-Table1[[#This Row],[discounted_price]]</f>
        <v>400</v>
      </c>
      <c r="K882" s="12">
        <f t="shared" si="80"/>
        <v>0.40040040040040042</v>
      </c>
      <c r="L882" s="13">
        <v>0.4</v>
      </c>
      <c r="M882" s="1" t="str">
        <f t="shared" si="81"/>
        <v>Moderate (25-49%)</v>
      </c>
      <c r="N882">
        <v>4</v>
      </c>
      <c r="O882" t="str">
        <f>IF(Table1[[#This Row],[rating]]&gt;=4.5,"Excellent",IF(Table1[[#This Row],[rating]]&gt;=4,"Good",IF(Table1[[#This Row],[rating]]&gt;=3.5,"Average","Below Average")))</f>
        <v>Good</v>
      </c>
      <c r="P882" t="str">
        <f t="shared" si="82"/>
        <v>⭐⭐⭐⭐ Good</v>
      </c>
      <c r="Q882" s="2">
        <v>7601</v>
      </c>
      <c r="R882" s="4" t="str">
        <f>IF(Table1[[#This Row],[rating_count]]&gt;=10000,"High Volume",IF(Table1[[#This Row],[rating_count]]&gt;=1000,"Medium Volume","Low Volume"))</f>
        <v>Medium Volume</v>
      </c>
      <c r="S882" s="4" t="str">
        <f t="shared" si="83"/>
        <v>Yes</v>
      </c>
      <c r="T882" t="s">
        <v>7391</v>
      </c>
      <c r="U882" t="s">
        <v>7392</v>
      </c>
      <c r="V882" t="s">
        <v>7393</v>
      </c>
      <c r="W882" t="s">
        <v>7394</v>
      </c>
      <c r="X882" t="s">
        <v>7395</v>
      </c>
      <c r="Y882" t="s">
        <v>7396</v>
      </c>
      <c r="Z882" t="s">
        <v>7397</v>
      </c>
      <c r="AA882" t="s">
        <v>7398</v>
      </c>
    </row>
    <row r="883" spans="1:27" x14ac:dyDescent="0.3">
      <c r="A883" t="s">
        <v>450</v>
      </c>
      <c r="B883" t="s">
        <v>451</v>
      </c>
      <c r="C883" t="str">
        <f t="shared" si="78"/>
        <v>D-Link</v>
      </c>
      <c r="D883" t="s">
        <v>99</v>
      </c>
      <c r="E883" t="str">
        <f>IFERROR(LEFT(Table1[[#This Row],[category]],FIND("|",Table1[[#This Row],[category]])-1),Table1[[#This Row],[category]])</f>
        <v>Computers&amp;Accessories</v>
      </c>
      <c r="F883" t="str">
        <f>IFERROR(MID(Table1[[#This Row],[category]],FIND("|",Table1[[#This Row],[category]])+1,50),"N/A")</f>
        <v>NetworkingDevices|NetworkAdapters|WirelessUSBAdapt</v>
      </c>
      <c r="G883" s="5">
        <v>507</v>
      </c>
      <c r="H883" s="5" t="str">
        <f t="shared" si="79"/>
        <v>Mid-Range (501-2000)</v>
      </c>
      <c r="I883" s="5">
        <v>1208</v>
      </c>
      <c r="J883" s="5">
        <f>Table1[[#This Row],[actual_price]]-Table1[[#This Row],[discounted_price]]</f>
        <v>701</v>
      </c>
      <c r="K883" s="12">
        <f t="shared" si="80"/>
        <v>0.58029801324503316</v>
      </c>
      <c r="L883" s="13">
        <v>0.57999999999999996</v>
      </c>
      <c r="M883" s="1" t="str">
        <f t="shared" si="81"/>
        <v>High (50-69%)</v>
      </c>
      <c r="N883">
        <v>4.0999999999999996</v>
      </c>
      <c r="O883" t="str">
        <f>IF(Table1[[#This Row],[rating]]&gt;=4.5,"Excellent",IF(Table1[[#This Row],[rating]]&gt;=4,"Good",IF(Table1[[#This Row],[rating]]&gt;=3.5,"Average","Below Average")))</f>
        <v>Good</v>
      </c>
      <c r="P883" t="str">
        <f t="shared" si="82"/>
        <v>⭐⭐⭐⭐ Good</v>
      </c>
      <c r="Q883" s="2">
        <v>8131</v>
      </c>
      <c r="R883" s="4" t="str">
        <f>IF(Table1[[#This Row],[rating_count]]&gt;=10000,"High Volume",IF(Table1[[#This Row],[rating_count]]&gt;=1000,"Medium Volume","Low Volume"))</f>
        <v>Medium Volume</v>
      </c>
      <c r="S883" s="4" t="str">
        <f t="shared" si="83"/>
        <v>Yes</v>
      </c>
      <c r="T883" t="s">
        <v>452</v>
      </c>
      <c r="U883" t="s">
        <v>453</v>
      </c>
      <c r="V883" t="s">
        <v>454</v>
      </c>
      <c r="W883" t="s">
        <v>455</v>
      </c>
      <c r="X883" t="s">
        <v>456</v>
      </c>
      <c r="Y883" t="s">
        <v>457</v>
      </c>
      <c r="Z883" t="s">
        <v>7399</v>
      </c>
      <c r="AA883" t="s">
        <v>7400</v>
      </c>
    </row>
    <row r="884" spans="1:27" x14ac:dyDescent="0.3">
      <c r="A884" t="s">
        <v>7401</v>
      </c>
      <c r="B884" t="s">
        <v>7402</v>
      </c>
      <c r="C884" t="str">
        <f t="shared" si="78"/>
        <v>Tukzer</v>
      </c>
      <c r="D884" t="s">
        <v>5381</v>
      </c>
      <c r="E884" t="str">
        <f>IFERROR(LEFT(Table1[[#This Row],[category]],FIND("|",Table1[[#This Row],[category]])-1),Table1[[#This Row],[category]])</f>
        <v>Computers&amp;Accessories</v>
      </c>
      <c r="F884" t="str">
        <f>IFERROR(MID(Table1[[#This Row],[category]],FIND("|",Table1[[#This Row],[category]])+1,50),"N/A")</f>
        <v>Accessories&amp;Peripherals|Keyboards,Mice&amp;InputDevice</v>
      </c>
      <c r="G884" s="5">
        <v>425</v>
      </c>
      <c r="H884" s="5" t="str">
        <f t="shared" si="79"/>
        <v>Economy (201-500)</v>
      </c>
      <c r="I884" s="5">
        <v>899</v>
      </c>
      <c r="J884" s="5">
        <f>Table1[[#This Row],[actual_price]]-Table1[[#This Row],[discounted_price]]</f>
        <v>474</v>
      </c>
      <c r="K884" s="12">
        <f t="shared" si="80"/>
        <v>0.52725250278086766</v>
      </c>
      <c r="L884" s="13">
        <v>0.53</v>
      </c>
      <c r="M884" s="1" t="str">
        <f t="shared" si="81"/>
        <v>High (50-69%)</v>
      </c>
      <c r="N884">
        <v>4.5</v>
      </c>
      <c r="O884" t="str">
        <f>IF(Table1[[#This Row],[rating]]&gt;=4.5,"Excellent",IF(Table1[[#This Row],[rating]]&gt;=4,"Good",IF(Table1[[#This Row],[rating]]&gt;=3.5,"Average","Below Average")))</f>
        <v>Excellent</v>
      </c>
      <c r="P884" t="str">
        <f t="shared" si="82"/>
        <v>⭐⭐⭐⭐⭐ Excellent</v>
      </c>
      <c r="Q884" s="2">
        <v>4219</v>
      </c>
      <c r="R884" s="4" t="str">
        <f>IF(Table1[[#This Row],[rating_count]]&gt;=10000,"High Volume",IF(Table1[[#This Row],[rating_count]]&gt;=1000,"Medium Volume","Low Volume"))</f>
        <v>Medium Volume</v>
      </c>
      <c r="S884" s="4" t="str">
        <f t="shared" si="83"/>
        <v>Yes</v>
      </c>
      <c r="T884" t="s">
        <v>7403</v>
      </c>
      <c r="U884" t="s">
        <v>7404</v>
      </c>
      <c r="V884" t="s">
        <v>7405</v>
      </c>
      <c r="W884" t="s">
        <v>7406</v>
      </c>
      <c r="X884" t="s">
        <v>7407</v>
      </c>
      <c r="Y884" t="s">
        <v>7408</v>
      </c>
      <c r="Z884" t="s">
        <v>7409</v>
      </c>
      <c r="AA884" t="s">
        <v>7410</v>
      </c>
    </row>
    <row r="885" spans="1:27" x14ac:dyDescent="0.3">
      <c r="A885" t="s">
        <v>7411</v>
      </c>
      <c r="B885" t="s">
        <v>7412</v>
      </c>
      <c r="C885" t="str">
        <f t="shared" si="78"/>
        <v>Infinity</v>
      </c>
      <c r="D885" t="s">
        <v>4443</v>
      </c>
      <c r="E885" t="str">
        <f>IFERROR(LEFT(Table1[[#This Row],[category]],FIND("|",Table1[[#This Row],[category]])-1),Table1[[#This Row],[category]])</f>
        <v>Electronics</v>
      </c>
      <c r="F885" t="str">
        <f>IFERROR(MID(Table1[[#This Row],[category]],FIND("|",Table1[[#This Row],[category]])+1,50),"N/A")</f>
        <v>Headphones,Earbuds&amp;Accessories|Headphones|On-Ear</v>
      </c>
      <c r="G885" s="5">
        <v>1499</v>
      </c>
      <c r="H885" s="5" t="str">
        <f t="shared" si="79"/>
        <v>Mid-Range (501-2000)</v>
      </c>
      <c r="I885" s="5">
        <v>3999</v>
      </c>
      <c r="J885" s="5">
        <f>Table1[[#This Row],[actual_price]]-Table1[[#This Row],[discounted_price]]</f>
        <v>2500</v>
      </c>
      <c r="K885" s="12">
        <f t="shared" si="80"/>
        <v>0.62515628907226806</v>
      </c>
      <c r="L885" s="13">
        <v>0.63</v>
      </c>
      <c r="M885" s="1" t="str">
        <f t="shared" si="81"/>
        <v>High (50-69%)</v>
      </c>
      <c r="N885">
        <v>4.2</v>
      </c>
      <c r="O885" t="str">
        <f>IF(Table1[[#This Row],[rating]]&gt;=4.5,"Excellent",IF(Table1[[#This Row],[rating]]&gt;=4,"Good",IF(Table1[[#This Row],[rating]]&gt;=3.5,"Average","Below Average")))</f>
        <v>Good</v>
      </c>
      <c r="P885" t="str">
        <f t="shared" si="82"/>
        <v>⭐⭐⭐⭐ Good</v>
      </c>
      <c r="Q885" s="2">
        <v>42775</v>
      </c>
      <c r="R885" s="4" t="str">
        <f>IF(Table1[[#This Row],[rating_count]]&gt;=10000,"High Volume",IF(Table1[[#This Row],[rating_count]]&gt;=1000,"Medium Volume","Low Volume"))</f>
        <v>High Volume</v>
      </c>
      <c r="S885" s="4" t="str">
        <f t="shared" si="83"/>
        <v>Yes</v>
      </c>
      <c r="T885" t="s">
        <v>7413</v>
      </c>
      <c r="U885" t="s">
        <v>7414</v>
      </c>
      <c r="V885" t="s">
        <v>7415</v>
      </c>
      <c r="W885" t="s">
        <v>7416</v>
      </c>
      <c r="X885" t="s">
        <v>7417</v>
      </c>
      <c r="Y885" t="s">
        <v>7418</v>
      </c>
      <c r="Z885" t="s">
        <v>7419</v>
      </c>
      <c r="AA885" t="s">
        <v>7420</v>
      </c>
    </row>
    <row r="886" spans="1:27" x14ac:dyDescent="0.3">
      <c r="A886" t="s">
        <v>7421</v>
      </c>
      <c r="B886" t="s">
        <v>7422</v>
      </c>
      <c r="C886" t="str">
        <f t="shared" si="78"/>
        <v>Robustrion</v>
      </c>
      <c r="D886" t="s">
        <v>7101</v>
      </c>
      <c r="E886" t="str">
        <f>IFERROR(LEFT(Table1[[#This Row],[category]],FIND("|",Table1[[#This Row],[category]])-1),Table1[[#This Row],[category]])</f>
        <v>Computers&amp;Accessories</v>
      </c>
      <c r="F886" t="str">
        <f>IFERROR(MID(Table1[[#This Row],[category]],FIND("|",Table1[[#This Row],[category]])+1,50),"N/A")</f>
        <v>Accessories&amp;Peripherals|TabletAccessories|Bags,Cas</v>
      </c>
      <c r="G886" s="5">
        <v>549</v>
      </c>
      <c r="H886" s="5" t="str">
        <f t="shared" si="79"/>
        <v>Mid-Range (501-2000)</v>
      </c>
      <c r="I886" s="5">
        <v>2499</v>
      </c>
      <c r="J886" s="5">
        <f>Table1[[#This Row],[actual_price]]-Table1[[#This Row],[discounted_price]]</f>
        <v>1950</v>
      </c>
      <c r="K886" s="12">
        <f t="shared" si="80"/>
        <v>0.78031212484993995</v>
      </c>
      <c r="L886" s="13">
        <v>0.78</v>
      </c>
      <c r="M886" s="1" t="str">
        <f t="shared" si="81"/>
        <v>Very High (70-100%)</v>
      </c>
      <c r="N886">
        <v>4.3</v>
      </c>
      <c r="O886" t="str">
        <f>IF(Table1[[#This Row],[rating]]&gt;=4.5,"Excellent",IF(Table1[[#This Row],[rating]]&gt;=4,"Good",IF(Table1[[#This Row],[rating]]&gt;=3.5,"Average","Below Average")))</f>
        <v>Good</v>
      </c>
      <c r="P886" t="str">
        <f t="shared" si="82"/>
        <v>⭐⭐⭐⭐ Good</v>
      </c>
      <c r="Q886" s="2">
        <v>5556</v>
      </c>
      <c r="R886" s="4" t="str">
        <f>IF(Table1[[#This Row],[rating_count]]&gt;=10000,"High Volume",IF(Table1[[#This Row],[rating_count]]&gt;=1000,"Medium Volume","Low Volume"))</f>
        <v>Medium Volume</v>
      </c>
      <c r="S886" s="4" t="str">
        <f t="shared" si="83"/>
        <v>Yes</v>
      </c>
      <c r="T886" t="s">
        <v>7423</v>
      </c>
      <c r="U886" t="s">
        <v>7424</v>
      </c>
      <c r="V886" t="s">
        <v>7425</v>
      </c>
      <c r="W886" t="s">
        <v>7426</v>
      </c>
      <c r="X886" t="s">
        <v>7427</v>
      </c>
      <c r="Y886" t="s">
        <v>7428</v>
      </c>
      <c r="Z886" t="s">
        <v>7429</v>
      </c>
      <c r="AA886" t="s">
        <v>7430</v>
      </c>
    </row>
    <row r="887" spans="1:27" x14ac:dyDescent="0.3">
      <c r="A887" t="s">
        <v>476</v>
      </c>
      <c r="B887" t="s">
        <v>477</v>
      </c>
      <c r="C887" t="str">
        <f t="shared" si="78"/>
        <v>Amazonbasics</v>
      </c>
      <c r="D887" t="s">
        <v>18</v>
      </c>
      <c r="E887" t="str">
        <f>IFERROR(LEFT(Table1[[#This Row],[category]],FIND("|",Table1[[#This Row],[category]])-1),Table1[[#This Row],[category]])</f>
        <v>Computers&amp;Accessories</v>
      </c>
      <c r="F887" t="str">
        <f>IFERROR(MID(Table1[[#This Row],[category]],FIND("|",Table1[[#This Row],[category]])+1,50),"N/A")</f>
        <v>Accessories&amp;Peripherals|Cables&amp;Accessories|Cables|</v>
      </c>
      <c r="G887" s="5">
        <v>199</v>
      </c>
      <c r="H887" s="5" t="str">
        <f t="shared" si="79"/>
        <v>Budget (≤200)</v>
      </c>
      <c r="I887" s="5">
        <v>395</v>
      </c>
      <c r="J887" s="5">
        <f>Table1[[#This Row],[actual_price]]-Table1[[#This Row],[discounted_price]]</f>
        <v>196</v>
      </c>
      <c r="K887" s="12">
        <f t="shared" si="80"/>
        <v>0.4962025316455696</v>
      </c>
      <c r="L887" s="13">
        <v>0.5</v>
      </c>
      <c r="M887" s="1" t="str">
        <f t="shared" si="81"/>
        <v>High (50-69%)</v>
      </c>
      <c r="N887">
        <v>4.2</v>
      </c>
      <c r="O887" t="str">
        <f>IF(Table1[[#This Row],[rating]]&gt;=4.5,"Excellent",IF(Table1[[#This Row],[rating]]&gt;=4,"Good",IF(Table1[[#This Row],[rating]]&gt;=3.5,"Average","Below Average")))</f>
        <v>Good</v>
      </c>
      <c r="P887" t="str">
        <f t="shared" si="82"/>
        <v>⭐⭐⭐⭐ Good</v>
      </c>
      <c r="Q887" s="2">
        <v>92595</v>
      </c>
      <c r="R887" s="4" t="str">
        <f>IF(Table1[[#This Row],[rating_count]]&gt;=10000,"High Volume",IF(Table1[[#This Row],[rating_count]]&gt;=1000,"Medium Volume","Low Volume"))</f>
        <v>High Volume</v>
      </c>
      <c r="S887" s="4" t="str">
        <f t="shared" si="83"/>
        <v>Yes</v>
      </c>
      <c r="T887" t="s">
        <v>478</v>
      </c>
      <c r="U887" t="s">
        <v>479</v>
      </c>
      <c r="V887" t="s">
        <v>480</v>
      </c>
      <c r="W887" t="s">
        <v>481</v>
      </c>
      <c r="X887" t="s">
        <v>482</v>
      </c>
      <c r="Y887" t="s">
        <v>483</v>
      </c>
      <c r="Z887" t="s">
        <v>484</v>
      </c>
      <c r="AA887" t="s">
        <v>7431</v>
      </c>
    </row>
    <row r="888" spans="1:27" x14ac:dyDescent="0.3">
      <c r="A888" t="s">
        <v>7432</v>
      </c>
      <c r="B888" t="s">
        <v>7433</v>
      </c>
      <c r="C888" t="str">
        <f t="shared" si="78"/>
        <v>Logitech</v>
      </c>
      <c r="D888" t="s">
        <v>4865</v>
      </c>
      <c r="E888" t="str">
        <f>IFERROR(LEFT(Table1[[#This Row],[category]],FIND("|",Table1[[#This Row],[category]])-1),Table1[[#This Row],[category]])</f>
        <v>Computers&amp;Accessories</v>
      </c>
      <c r="F888" t="str">
        <f>IFERROR(MID(Table1[[#This Row],[category]],FIND("|",Table1[[#This Row],[category]])+1,50),"N/A")</f>
        <v>Accessories&amp;Peripherals|Keyboards,Mice&amp;InputDevice</v>
      </c>
      <c r="G888" s="5">
        <v>1295</v>
      </c>
      <c r="H888" s="5" t="str">
        <f t="shared" si="79"/>
        <v>Mid-Range (501-2000)</v>
      </c>
      <c r="I888" s="5">
        <v>1645</v>
      </c>
      <c r="J888" s="5">
        <f>Table1[[#This Row],[actual_price]]-Table1[[#This Row],[discounted_price]]</f>
        <v>350</v>
      </c>
      <c r="K888" s="12">
        <f t="shared" si="80"/>
        <v>0.21276595744680851</v>
      </c>
      <c r="L888" s="13">
        <v>0.21</v>
      </c>
      <c r="M888" s="1" t="str">
        <f t="shared" si="81"/>
        <v>Minimal (0-24%)</v>
      </c>
      <c r="N888">
        <v>4.5999999999999996</v>
      </c>
      <c r="O888" t="str">
        <f>IF(Table1[[#This Row],[rating]]&gt;=4.5,"Excellent",IF(Table1[[#This Row],[rating]]&gt;=4,"Good",IF(Table1[[#This Row],[rating]]&gt;=3.5,"Average","Below Average")))</f>
        <v>Excellent</v>
      </c>
      <c r="P888" t="str">
        <f t="shared" si="82"/>
        <v>⭐⭐⭐⭐⭐ Excellent</v>
      </c>
      <c r="Q888" s="2">
        <v>12375</v>
      </c>
      <c r="R888" s="4" t="str">
        <f>IF(Table1[[#This Row],[rating_count]]&gt;=10000,"High Volume",IF(Table1[[#This Row],[rating_count]]&gt;=1000,"Medium Volume","Low Volume"))</f>
        <v>High Volume</v>
      </c>
      <c r="S888" s="4" t="str">
        <f t="shared" si="83"/>
        <v>Yes</v>
      </c>
      <c r="T888" t="s">
        <v>7434</v>
      </c>
      <c r="U888" t="s">
        <v>7435</v>
      </c>
      <c r="V888" t="s">
        <v>7436</v>
      </c>
      <c r="W888" t="s">
        <v>7437</v>
      </c>
      <c r="X888" t="s">
        <v>7438</v>
      </c>
      <c r="Y888" t="s">
        <v>7439</v>
      </c>
      <c r="Z888" t="s">
        <v>7440</v>
      </c>
      <c r="AA888" t="s">
        <v>7441</v>
      </c>
    </row>
    <row r="889" spans="1:27" x14ac:dyDescent="0.3">
      <c r="A889" t="s">
        <v>7442</v>
      </c>
      <c r="B889" t="s">
        <v>7443</v>
      </c>
      <c r="C889" t="str">
        <f t="shared" si="78"/>
        <v>Camel</v>
      </c>
      <c r="D889" t="s">
        <v>5370</v>
      </c>
      <c r="E889" t="str">
        <f>IFERROR(LEFT(Table1[[#This Row],[category]],FIND("|",Table1[[#This Row],[category]])-1),Table1[[#This Row],[category]])</f>
        <v>Home&amp;Kitchen</v>
      </c>
      <c r="F889" t="str">
        <f>IFERROR(MID(Table1[[#This Row],[category]],FIND("|",Table1[[#This Row],[category]])+1,50),"N/A")</f>
        <v>CraftMaterials|PaintingMaterials|Paints</v>
      </c>
      <c r="G889" s="5">
        <v>310</v>
      </c>
      <c r="H889" s="5" t="str">
        <f t="shared" si="79"/>
        <v>Economy (201-500)</v>
      </c>
      <c r="I889" s="5">
        <v>310</v>
      </c>
      <c r="J889" s="5">
        <f>Table1[[#This Row],[actual_price]]-Table1[[#This Row],[discounted_price]]</f>
        <v>0</v>
      </c>
      <c r="K889" s="12">
        <f t="shared" si="80"/>
        <v>0</v>
      </c>
      <c r="L889" s="13">
        <v>0</v>
      </c>
      <c r="M889" s="1" t="str">
        <f t="shared" si="81"/>
        <v>Minimal (0-24%)</v>
      </c>
      <c r="N889">
        <v>4.5</v>
      </c>
      <c r="O889" t="str">
        <f>IF(Table1[[#This Row],[rating]]&gt;=4.5,"Excellent",IF(Table1[[#This Row],[rating]]&gt;=4,"Good",IF(Table1[[#This Row],[rating]]&gt;=3.5,"Average","Below Average")))</f>
        <v>Excellent</v>
      </c>
      <c r="P889" t="str">
        <f t="shared" si="82"/>
        <v>⭐⭐⭐⭐⭐ Excellent</v>
      </c>
      <c r="Q889" s="2">
        <v>5882</v>
      </c>
      <c r="R889" s="4" t="str">
        <f>IF(Table1[[#This Row],[rating_count]]&gt;=10000,"High Volume",IF(Table1[[#This Row],[rating_count]]&gt;=1000,"Medium Volume","Low Volume"))</f>
        <v>Medium Volume</v>
      </c>
      <c r="S889" s="4" t="str">
        <f t="shared" si="83"/>
        <v>Yes</v>
      </c>
      <c r="T889" t="s">
        <v>7444</v>
      </c>
      <c r="U889" t="s">
        <v>7445</v>
      </c>
      <c r="V889" t="s">
        <v>7446</v>
      </c>
      <c r="W889" t="s">
        <v>7447</v>
      </c>
      <c r="X889" t="s">
        <v>7448</v>
      </c>
      <c r="Y889" t="s">
        <v>7449</v>
      </c>
      <c r="Z889" t="s">
        <v>7450</v>
      </c>
      <c r="AA889" t="s">
        <v>7451</v>
      </c>
    </row>
    <row r="890" spans="1:27" x14ac:dyDescent="0.3">
      <c r="A890" t="s">
        <v>4466</v>
      </c>
      <c r="B890" t="s">
        <v>4467</v>
      </c>
      <c r="C890" t="str">
        <f t="shared" si="78"/>
        <v>LIRAMARK</v>
      </c>
      <c r="D890" t="s">
        <v>4468</v>
      </c>
      <c r="E890" t="str">
        <f>IFERROR(LEFT(Table1[[#This Row],[category]],FIND("|",Table1[[#This Row],[category]])-1),Table1[[#This Row],[category]])</f>
        <v>Computers&amp;Accessories</v>
      </c>
      <c r="F890" t="str">
        <f>IFERROR(MID(Table1[[#This Row],[category]],FIND("|",Table1[[#This Row],[category]])+1,50),"N/A")</f>
        <v>Accessories&amp;Peripherals|LaptopAccessories|CameraPr</v>
      </c>
      <c r="G890" s="5">
        <v>149</v>
      </c>
      <c r="H890" s="5" t="str">
        <f t="shared" si="79"/>
        <v>Budget (≤200)</v>
      </c>
      <c r="I890" s="5">
        <v>149</v>
      </c>
      <c r="J890" s="5">
        <f>Table1[[#This Row],[actual_price]]-Table1[[#This Row],[discounted_price]]</f>
        <v>0</v>
      </c>
      <c r="K890" s="12">
        <f t="shared" si="80"/>
        <v>0</v>
      </c>
      <c r="L890" s="13">
        <v>0</v>
      </c>
      <c r="M890" s="1" t="str">
        <f t="shared" si="81"/>
        <v>Minimal (0-24%)</v>
      </c>
      <c r="N890">
        <v>4.3</v>
      </c>
      <c r="O890" t="str">
        <f>IF(Table1[[#This Row],[rating]]&gt;=4.5,"Excellent",IF(Table1[[#This Row],[rating]]&gt;=4,"Good",IF(Table1[[#This Row],[rating]]&gt;=3.5,"Average","Below Average")))</f>
        <v>Good</v>
      </c>
      <c r="P890" t="str">
        <f t="shared" si="82"/>
        <v>⭐⭐⭐⭐ Good</v>
      </c>
      <c r="Q890" s="2">
        <v>10833</v>
      </c>
      <c r="R890" s="4" t="str">
        <f>IF(Table1[[#This Row],[rating_count]]&gt;=10000,"High Volume",IF(Table1[[#This Row],[rating_count]]&gt;=1000,"Medium Volume","Low Volume"))</f>
        <v>High Volume</v>
      </c>
      <c r="S890" s="4" t="str">
        <f t="shared" si="83"/>
        <v>Yes</v>
      </c>
      <c r="T890" t="s">
        <v>4469</v>
      </c>
      <c r="U890" t="s">
        <v>4470</v>
      </c>
      <c r="V890" t="s">
        <v>4471</v>
      </c>
      <c r="W890" t="s">
        <v>4472</v>
      </c>
      <c r="X890" t="s">
        <v>4473</v>
      </c>
      <c r="Y890" t="s">
        <v>4474</v>
      </c>
      <c r="Z890" t="s">
        <v>7452</v>
      </c>
      <c r="AA890" t="s">
        <v>7453</v>
      </c>
    </row>
    <row r="891" spans="1:27" x14ac:dyDescent="0.3">
      <c r="A891" t="s">
        <v>7454</v>
      </c>
      <c r="B891" t="s">
        <v>7455</v>
      </c>
      <c r="C891" t="str">
        <f t="shared" si="78"/>
        <v>Portronics</v>
      </c>
      <c r="D891" t="s">
        <v>5123</v>
      </c>
      <c r="E891" t="str">
        <f>IFERROR(LEFT(Table1[[#This Row],[category]],FIND("|",Table1[[#This Row],[category]])-1),Table1[[#This Row],[category]])</f>
        <v>Computers&amp;Accessories</v>
      </c>
      <c r="F891" t="str">
        <f>IFERROR(MID(Table1[[#This Row],[category]],FIND("|",Table1[[#This Row],[category]])+1,50),"N/A")</f>
        <v>Accessories&amp;Peripherals|Keyboards,Mice&amp;InputDevice</v>
      </c>
      <c r="G891" s="5">
        <v>1149</v>
      </c>
      <c r="H891" s="5" t="str">
        <f t="shared" si="79"/>
        <v>Mid-Range (501-2000)</v>
      </c>
      <c r="I891" s="5">
        <v>1499</v>
      </c>
      <c r="J891" s="5">
        <f>Table1[[#This Row],[actual_price]]-Table1[[#This Row],[discounted_price]]</f>
        <v>350</v>
      </c>
      <c r="K891" s="12">
        <f t="shared" si="80"/>
        <v>0.2334889926617745</v>
      </c>
      <c r="L891" s="13">
        <v>0.23</v>
      </c>
      <c r="M891" s="1" t="str">
        <f t="shared" si="81"/>
        <v>Minimal (0-24%)</v>
      </c>
      <c r="N891">
        <v>4.0999999999999996</v>
      </c>
      <c r="O891" t="str">
        <f>IF(Table1[[#This Row],[rating]]&gt;=4.5,"Excellent",IF(Table1[[#This Row],[rating]]&gt;=4,"Good",IF(Table1[[#This Row],[rating]]&gt;=3.5,"Average","Below Average")))</f>
        <v>Good</v>
      </c>
      <c r="P891" t="str">
        <f t="shared" si="82"/>
        <v>⭐⭐⭐⭐ Good</v>
      </c>
      <c r="Q891" s="2">
        <v>10443</v>
      </c>
      <c r="R891" s="4" t="str">
        <f>IF(Table1[[#This Row],[rating_count]]&gt;=10000,"High Volume",IF(Table1[[#This Row],[rating_count]]&gt;=1000,"Medium Volume","Low Volume"))</f>
        <v>High Volume</v>
      </c>
      <c r="S891" s="4" t="str">
        <f t="shared" si="83"/>
        <v>Yes</v>
      </c>
      <c r="T891" t="s">
        <v>7456</v>
      </c>
      <c r="U891" t="s">
        <v>7457</v>
      </c>
      <c r="V891" t="s">
        <v>7458</v>
      </c>
      <c r="W891" t="s">
        <v>7459</v>
      </c>
      <c r="X891" t="s">
        <v>7460</v>
      </c>
      <c r="Y891" t="s">
        <v>7461</v>
      </c>
      <c r="Z891" t="s">
        <v>7462</v>
      </c>
      <c r="AA891" t="s">
        <v>7463</v>
      </c>
    </row>
    <row r="892" spans="1:27" x14ac:dyDescent="0.3">
      <c r="A892" t="s">
        <v>7464</v>
      </c>
      <c r="B892" t="s">
        <v>7465</v>
      </c>
      <c r="C892" t="str">
        <f t="shared" si="78"/>
        <v>SupCares</v>
      </c>
      <c r="D892" t="s">
        <v>4897</v>
      </c>
      <c r="E892" t="str">
        <f>IFERROR(LEFT(Table1[[#This Row],[category]],FIND("|",Table1[[#This Row],[category]])-1),Table1[[#This Row],[category]])</f>
        <v>Computers&amp;Accessories</v>
      </c>
      <c r="F892" t="str">
        <f>IFERROR(MID(Table1[[#This Row],[category]],FIND("|",Table1[[#This Row],[category]])+1,50),"N/A")</f>
        <v>Accessories&amp;Peripherals|LaptopAccessories|Lapdesks</v>
      </c>
      <c r="G892" s="5">
        <v>499</v>
      </c>
      <c r="H892" s="5" t="str">
        <f t="shared" si="79"/>
        <v>Economy (201-500)</v>
      </c>
      <c r="I892" s="5">
        <v>1299</v>
      </c>
      <c r="J892" s="5">
        <f>Table1[[#This Row],[actual_price]]-Table1[[#This Row],[discounted_price]]</f>
        <v>800</v>
      </c>
      <c r="K892" s="12">
        <f t="shared" si="80"/>
        <v>0.61585835257890686</v>
      </c>
      <c r="L892" s="13">
        <v>0.62</v>
      </c>
      <c r="M892" s="1" t="str">
        <f t="shared" si="81"/>
        <v>High (50-69%)</v>
      </c>
      <c r="N892">
        <v>4.5</v>
      </c>
      <c r="O892" t="str">
        <f>IF(Table1[[#This Row],[rating]]&gt;=4.5,"Excellent",IF(Table1[[#This Row],[rating]]&gt;=4,"Good",IF(Table1[[#This Row],[rating]]&gt;=3.5,"Average","Below Average")))</f>
        <v>Excellent</v>
      </c>
      <c r="P892" t="str">
        <f t="shared" si="82"/>
        <v>⭐⭐⭐⭐⭐ Excellent</v>
      </c>
      <c r="Q892">
        <v>434</v>
      </c>
      <c r="R892" s="4" t="str">
        <f>IF(Table1[[#This Row],[rating_count]]&gt;=10000,"High Volume",IF(Table1[[#This Row],[rating_count]]&gt;=1000,"Medium Volume","Low Volume"))</f>
        <v>Low Volume</v>
      </c>
      <c r="S892" s="4" t="str">
        <f t="shared" si="83"/>
        <v>No</v>
      </c>
      <c r="T892" t="s">
        <v>7466</v>
      </c>
      <c r="U892" t="s">
        <v>7467</v>
      </c>
      <c r="V892" t="s">
        <v>7468</v>
      </c>
      <c r="W892" t="s">
        <v>7469</v>
      </c>
      <c r="X892" t="s">
        <v>7470</v>
      </c>
      <c r="Y892" t="s">
        <v>7471</v>
      </c>
      <c r="Z892" t="s">
        <v>7472</v>
      </c>
      <c r="AA892" t="s">
        <v>7473</v>
      </c>
    </row>
    <row r="893" spans="1:27" x14ac:dyDescent="0.3">
      <c r="A893" t="s">
        <v>7474</v>
      </c>
      <c r="B893" t="s">
        <v>7475</v>
      </c>
      <c r="C893" t="str">
        <f t="shared" si="78"/>
        <v>ZEBRONICS</v>
      </c>
      <c r="D893" t="s">
        <v>3079</v>
      </c>
      <c r="E893" t="str">
        <f>IFERROR(LEFT(Table1[[#This Row],[category]],FIND("|",Table1[[#This Row],[category]])-1),Table1[[#This Row],[category]])</f>
        <v>Electronics</v>
      </c>
      <c r="F893" t="str">
        <f>IFERROR(MID(Table1[[#This Row],[category]],FIND("|",Table1[[#This Row],[category]])+1,50),"N/A")</f>
        <v>Headphones,Earbuds&amp;Accessories|Headphones|In-Ear</v>
      </c>
      <c r="G893" s="5">
        <v>999</v>
      </c>
      <c r="H893" s="5" t="str">
        <f t="shared" si="79"/>
        <v>Mid-Range (501-2000)</v>
      </c>
      <c r="I893" s="5">
        <v>4199</v>
      </c>
      <c r="J893" s="5">
        <f>Table1[[#This Row],[actual_price]]-Table1[[#This Row],[discounted_price]]</f>
        <v>3200</v>
      </c>
      <c r="K893" s="12">
        <f t="shared" si="80"/>
        <v>0.76208621100261964</v>
      </c>
      <c r="L893" s="13">
        <v>0.76</v>
      </c>
      <c r="M893" s="1" t="str">
        <f t="shared" si="81"/>
        <v>Very High (70-100%)</v>
      </c>
      <c r="N893">
        <v>3.5</v>
      </c>
      <c r="O893" t="str">
        <f>IF(Table1[[#This Row],[rating]]&gt;=4.5,"Excellent",IF(Table1[[#This Row],[rating]]&gt;=4,"Good",IF(Table1[[#This Row],[rating]]&gt;=3.5,"Average","Below Average")))</f>
        <v>Average</v>
      </c>
      <c r="P893" t="str">
        <f t="shared" si="82"/>
        <v>⭐⭐ Below Avg</v>
      </c>
      <c r="Q893" s="2">
        <v>1913</v>
      </c>
      <c r="R893" s="4" t="str">
        <f>IF(Table1[[#This Row],[rating_count]]&gt;=10000,"High Volume",IF(Table1[[#This Row],[rating_count]]&gt;=1000,"Medium Volume","Low Volume"))</f>
        <v>Medium Volume</v>
      </c>
      <c r="S893" s="4" t="str">
        <f t="shared" si="83"/>
        <v>Yes</v>
      </c>
      <c r="T893" t="s">
        <v>7476</v>
      </c>
      <c r="U893" t="s">
        <v>7477</v>
      </c>
      <c r="V893" t="s">
        <v>7478</v>
      </c>
      <c r="W893" t="s">
        <v>7479</v>
      </c>
      <c r="X893" t="s">
        <v>7480</v>
      </c>
      <c r="Y893" t="s">
        <v>7481</v>
      </c>
      <c r="Z893" t="s">
        <v>7482</v>
      </c>
      <c r="AA893" t="s">
        <v>7483</v>
      </c>
    </row>
    <row r="894" spans="1:27" x14ac:dyDescent="0.3">
      <c r="A894" t="s">
        <v>7484</v>
      </c>
      <c r="B894" t="s">
        <v>7485</v>
      </c>
      <c r="C894" t="str">
        <f t="shared" si="78"/>
        <v>Western</v>
      </c>
      <c r="D894" t="s">
        <v>6764</v>
      </c>
      <c r="E894" t="str">
        <f>IFERROR(LEFT(Table1[[#This Row],[category]],FIND("|",Table1[[#This Row],[category]])-1),Table1[[#This Row],[category]])</f>
        <v>Computers&amp;Accessories</v>
      </c>
      <c r="F894" t="str">
        <f>IFERROR(MID(Table1[[#This Row],[category]],FIND("|",Table1[[#This Row],[category]])+1,50),"N/A")</f>
        <v>Components|InternalSolidStateDrives</v>
      </c>
      <c r="G894" s="5">
        <v>1709</v>
      </c>
      <c r="H894" s="5" t="str">
        <f t="shared" si="79"/>
        <v>Mid-Range (501-2000)</v>
      </c>
      <c r="I894" s="5">
        <v>4000</v>
      </c>
      <c r="J894" s="5">
        <f>Table1[[#This Row],[actual_price]]-Table1[[#This Row],[discounted_price]]</f>
        <v>2291</v>
      </c>
      <c r="K894" s="12">
        <f t="shared" si="80"/>
        <v>0.57274999999999998</v>
      </c>
      <c r="L894" s="13">
        <v>0.56999999999999995</v>
      </c>
      <c r="M894" s="1" t="str">
        <f t="shared" si="81"/>
        <v>High (50-69%)</v>
      </c>
      <c r="N894">
        <v>4.4000000000000004</v>
      </c>
      <c r="O894" t="str">
        <f>IF(Table1[[#This Row],[rating]]&gt;=4.5,"Excellent",IF(Table1[[#This Row],[rating]]&gt;=4,"Good",IF(Table1[[#This Row],[rating]]&gt;=3.5,"Average","Below Average")))</f>
        <v>Good</v>
      </c>
      <c r="P894" t="str">
        <f t="shared" si="82"/>
        <v>⭐⭐⭐⭐ Good</v>
      </c>
      <c r="Q894" s="2">
        <v>3029</v>
      </c>
      <c r="R894" s="4" t="str">
        <f>IF(Table1[[#This Row],[rating_count]]&gt;=10000,"High Volume",IF(Table1[[#This Row],[rating_count]]&gt;=1000,"Medium Volume","Low Volume"))</f>
        <v>Medium Volume</v>
      </c>
      <c r="S894" s="4" t="str">
        <f t="shared" si="83"/>
        <v>Yes</v>
      </c>
      <c r="T894" t="s">
        <v>7486</v>
      </c>
      <c r="U894" t="s">
        <v>7487</v>
      </c>
      <c r="V894" t="s">
        <v>7488</v>
      </c>
      <c r="W894" t="s">
        <v>7489</v>
      </c>
      <c r="X894" t="s">
        <v>7490</v>
      </c>
      <c r="Y894" t="s">
        <v>7491</v>
      </c>
      <c r="Z894" t="s">
        <v>7492</v>
      </c>
      <c r="AA894" t="s">
        <v>7493</v>
      </c>
    </row>
    <row r="895" spans="1:27" x14ac:dyDescent="0.3">
      <c r="A895" t="s">
        <v>7494</v>
      </c>
      <c r="B895" t="s">
        <v>7495</v>
      </c>
      <c r="C895" t="str">
        <f t="shared" si="78"/>
        <v>Classmate</v>
      </c>
      <c r="D895" t="s">
        <v>5079</v>
      </c>
      <c r="E895" t="str">
        <f>IFERROR(LEFT(Table1[[#This Row],[category]],FIND("|",Table1[[#This Row],[category]])-1),Table1[[#This Row],[category]])</f>
        <v>OfficeProducts</v>
      </c>
      <c r="F895" t="str">
        <f>IFERROR(MID(Table1[[#This Row],[category]],FIND("|",Table1[[#This Row],[category]])+1,50),"N/A")</f>
        <v>OfficePaperProducts|Paper|Stationery|Pens,Pencils&amp;</v>
      </c>
      <c r="G895" s="5">
        <v>250</v>
      </c>
      <c r="H895" s="5" t="str">
        <f t="shared" si="79"/>
        <v>Economy (201-500)</v>
      </c>
      <c r="I895" s="5">
        <v>250</v>
      </c>
      <c r="J895" s="5">
        <f>Table1[[#This Row],[actual_price]]-Table1[[#This Row],[discounted_price]]</f>
        <v>0</v>
      </c>
      <c r="K895" s="12">
        <f t="shared" si="80"/>
        <v>0</v>
      </c>
      <c r="L895" s="13">
        <v>0</v>
      </c>
      <c r="M895" s="1" t="str">
        <f t="shared" si="81"/>
        <v>Minimal (0-24%)</v>
      </c>
      <c r="N895">
        <v>4.2</v>
      </c>
      <c r="O895" t="str">
        <f>IF(Table1[[#This Row],[rating]]&gt;=4.5,"Excellent",IF(Table1[[#This Row],[rating]]&gt;=4,"Good",IF(Table1[[#This Row],[rating]]&gt;=3.5,"Average","Below Average")))</f>
        <v>Good</v>
      </c>
      <c r="P895" t="str">
        <f t="shared" si="82"/>
        <v>⭐⭐⭐⭐ Good</v>
      </c>
      <c r="Q895" s="2">
        <v>2628</v>
      </c>
      <c r="R895" s="4" t="str">
        <f>IF(Table1[[#This Row],[rating_count]]&gt;=10000,"High Volume",IF(Table1[[#This Row],[rating_count]]&gt;=1000,"Medium Volume","Low Volume"))</f>
        <v>Medium Volume</v>
      </c>
      <c r="S895" s="4" t="str">
        <f t="shared" si="83"/>
        <v>Yes</v>
      </c>
      <c r="T895" t="s">
        <v>7496</v>
      </c>
      <c r="U895" t="s">
        <v>7497</v>
      </c>
      <c r="V895" t="s">
        <v>7498</v>
      </c>
      <c r="W895" t="s">
        <v>7499</v>
      </c>
      <c r="X895" t="s">
        <v>7500</v>
      </c>
      <c r="Y895" t="s">
        <v>7501</v>
      </c>
      <c r="Z895" t="s">
        <v>7502</v>
      </c>
      <c r="AA895" t="s">
        <v>7503</v>
      </c>
    </row>
    <row r="896" spans="1:27" x14ac:dyDescent="0.3">
      <c r="A896" t="s">
        <v>486</v>
      </c>
      <c r="B896" t="s">
        <v>487</v>
      </c>
      <c r="C896" t="str">
        <f t="shared" si="78"/>
        <v>TP-Link</v>
      </c>
      <c r="D896" t="s">
        <v>99</v>
      </c>
      <c r="E896" t="str">
        <f>IFERROR(LEFT(Table1[[#This Row],[category]],FIND("|",Table1[[#This Row],[category]])-1),Table1[[#This Row],[category]])</f>
        <v>Computers&amp;Accessories</v>
      </c>
      <c r="F896" t="str">
        <f>IFERROR(MID(Table1[[#This Row],[category]],FIND("|",Table1[[#This Row],[category]])+1,50),"N/A")</f>
        <v>NetworkingDevices|NetworkAdapters|WirelessUSBAdapt</v>
      </c>
      <c r="G896" s="5">
        <v>1199</v>
      </c>
      <c r="H896" s="5" t="str">
        <f t="shared" si="79"/>
        <v>Mid-Range (501-2000)</v>
      </c>
      <c r="I896" s="5">
        <v>2199</v>
      </c>
      <c r="J896" s="5">
        <f>Table1[[#This Row],[actual_price]]-Table1[[#This Row],[discounted_price]]</f>
        <v>1000</v>
      </c>
      <c r="K896" s="12">
        <f t="shared" si="80"/>
        <v>0.45475216007276037</v>
      </c>
      <c r="L896" s="13">
        <v>0.45</v>
      </c>
      <c r="M896" s="1" t="str">
        <f t="shared" si="81"/>
        <v>Moderate (25-49%)</v>
      </c>
      <c r="N896">
        <v>4.4000000000000004</v>
      </c>
      <c r="O896" t="str">
        <f>IF(Table1[[#This Row],[rating]]&gt;=4.5,"Excellent",IF(Table1[[#This Row],[rating]]&gt;=4,"Good",IF(Table1[[#This Row],[rating]]&gt;=3.5,"Average","Below Average")))</f>
        <v>Good</v>
      </c>
      <c r="P896" t="str">
        <f t="shared" si="82"/>
        <v>⭐⭐⭐⭐ Good</v>
      </c>
      <c r="Q896" s="2">
        <v>24780</v>
      </c>
      <c r="R896" s="4" t="str">
        <f>IF(Table1[[#This Row],[rating_count]]&gt;=10000,"High Volume",IF(Table1[[#This Row],[rating_count]]&gt;=1000,"Medium Volume","Low Volume"))</f>
        <v>High Volume</v>
      </c>
      <c r="S896" s="4" t="str">
        <f t="shared" si="83"/>
        <v>Yes</v>
      </c>
      <c r="T896" t="s">
        <v>488</v>
      </c>
      <c r="U896" t="s">
        <v>489</v>
      </c>
      <c r="V896" t="s">
        <v>490</v>
      </c>
      <c r="W896" t="s">
        <v>491</v>
      </c>
      <c r="X896" t="s">
        <v>492</v>
      </c>
      <c r="Y896" t="s">
        <v>493</v>
      </c>
      <c r="Z896" t="s">
        <v>494</v>
      </c>
      <c r="AA896" t="s">
        <v>7504</v>
      </c>
    </row>
    <row r="897" spans="1:27" x14ac:dyDescent="0.3">
      <c r="A897" t="s">
        <v>7505</v>
      </c>
      <c r="B897" t="s">
        <v>7506</v>
      </c>
      <c r="C897" t="str">
        <f t="shared" si="78"/>
        <v>Classmate</v>
      </c>
      <c r="D897" t="s">
        <v>7507</v>
      </c>
      <c r="E897" t="str">
        <f>IFERROR(LEFT(Table1[[#This Row],[category]],FIND("|",Table1[[#This Row],[category]])-1),Table1[[#This Row],[category]])</f>
        <v>Home&amp;Kitchen</v>
      </c>
      <c r="F897" t="str">
        <f>IFERROR(MID(Table1[[#This Row],[category]],FIND("|",Table1[[#This Row],[category]])+1,50),"N/A")</f>
        <v>CraftMaterials|DrawingMaterials|DrawingMedia|Pens</v>
      </c>
      <c r="G897" s="5">
        <v>90</v>
      </c>
      <c r="H897" s="5" t="str">
        <f t="shared" si="79"/>
        <v>Budget (≤200)</v>
      </c>
      <c r="I897" s="5">
        <v>100</v>
      </c>
      <c r="J897" s="5">
        <f>Table1[[#This Row],[actual_price]]-Table1[[#This Row],[discounted_price]]</f>
        <v>10</v>
      </c>
      <c r="K897" s="12">
        <f t="shared" si="80"/>
        <v>0.1</v>
      </c>
      <c r="L897" s="13">
        <v>0.1</v>
      </c>
      <c r="M897" s="1" t="str">
        <f t="shared" si="81"/>
        <v>Minimal (0-24%)</v>
      </c>
      <c r="N897">
        <v>4.4000000000000004</v>
      </c>
      <c r="O897" t="str">
        <f>IF(Table1[[#This Row],[rating]]&gt;=4.5,"Excellent",IF(Table1[[#This Row],[rating]]&gt;=4,"Good",IF(Table1[[#This Row],[rating]]&gt;=3.5,"Average","Below Average")))</f>
        <v>Good</v>
      </c>
      <c r="P897" t="str">
        <f t="shared" si="82"/>
        <v>⭐⭐⭐⭐ Good</v>
      </c>
      <c r="Q897" s="2">
        <v>10718</v>
      </c>
      <c r="R897" s="4" t="str">
        <f>IF(Table1[[#This Row],[rating_count]]&gt;=10000,"High Volume",IF(Table1[[#This Row],[rating_count]]&gt;=1000,"Medium Volume","Low Volume"))</f>
        <v>High Volume</v>
      </c>
      <c r="S897" s="4" t="str">
        <f t="shared" si="83"/>
        <v>Yes</v>
      </c>
      <c r="T897" t="s">
        <v>7508</v>
      </c>
      <c r="U897" t="s">
        <v>7509</v>
      </c>
      <c r="V897" t="s">
        <v>7510</v>
      </c>
      <c r="W897" t="s">
        <v>7511</v>
      </c>
      <c r="X897" t="s">
        <v>7512</v>
      </c>
      <c r="Y897" t="s">
        <v>7513</v>
      </c>
      <c r="Z897" t="s">
        <v>7514</v>
      </c>
      <c r="AA897" t="s">
        <v>7515</v>
      </c>
    </row>
    <row r="898" spans="1:27" x14ac:dyDescent="0.3">
      <c r="A898" t="s">
        <v>7516</v>
      </c>
      <c r="B898" t="s">
        <v>7517</v>
      </c>
      <c r="C898" t="str">
        <f t="shared" ref="C898:C961" si="84">IFERROR(LEFT(B898,FIND(" ",B898)-1),"Unknown")</f>
        <v>Tukzer</v>
      </c>
      <c r="D898" t="s">
        <v>3883</v>
      </c>
      <c r="E898" t="str">
        <f>IFERROR(LEFT(Table1[[#This Row],[category]],FIND("|",Table1[[#This Row],[category]])-1),Table1[[#This Row],[category]])</f>
        <v>Electronics</v>
      </c>
      <c r="F898" t="str">
        <f>IFERROR(MID(Table1[[#This Row],[category]],FIND("|",Table1[[#This Row],[category]])+1,50),"N/A")</f>
        <v>Mobiles&amp;Accessories|MobileAccessories|StylusPens</v>
      </c>
      <c r="G898" s="5">
        <v>2025</v>
      </c>
      <c r="H898" s="5" t="str">
        <f t="shared" ref="H898:H961" si="85">IF(G898&lt;=200,"Budget (≤200)",IF(G898&lt;=500,"Economy (201-500)",IF(G898&lt;=2000,"Mid-Range (501-2000)","Premium (&gt;2000)")))</f>
        <v>Premium (&gt;2000)</v>
      </c>
      <c r="I898" s="5">
        <v>5999</v>
      </c>
      <c r="J898" s="5">
        <f>Table1[[#This Row],[actual_price]]-Table1[[#This Row],[discounted_price]]</f>
        <v>3974</v>
      </c>
      <c r="K898" s="12">
        <f t="shared" ref="K898:K961" si="86">(I898-G898)/I898</f>
        <v>0.66244374062343725</v>
      </c>
      <c r="L898" s="13">
        <v>0.66</v>
      </c>
      <c r="M898" s="1" t="str">
        <f t="shared" ref="M898:M961" si="87">IF(L898&gt;=0.7,"Very High (70-100%)",IF(L898&gt;=0.5,"High (50-69%)",IF(L898&gt;=0.25,"Moderate (25-49%)","Minimal (0-24%)")))</f>
        <v>High (50-69%)</v>
      </c>
      <c r="N898">
        <v>4.2</v>
      </c>
      <c r="O898" t="str">
        <f>IF(Table1[[#This Row],[rating]]&gt;=4.5,"Excellent",IF(Table1[[#This Row],[rating]]&gt;=4,"Good",IF(Table1[[#This Row],[rating]]&gt;=3.5,"Average","Below Average")))</f>
        <v>Good</v>
      </c>
      <c r="P898" t="str">
        <f t="shared" ref="P898:P961" si="88">IF(N898&gt;4.4,"⭐⭐⭐⭐⭐ Excellent",IF(N898&gt;3.9,"⭐⭐⭐⭐ Good",IF(N898&gt;3.5,"⭐⭐⭐ Average","⭐⭐ Below Avg")))</f>
        <v>⭐⭐⭐⭐ Good</v>
      </c>
      <c r="Q898" s="2">
        <v>6233</v>
      </c>
      <c r="R898" s="4" t="str">
        <f>IF(Table1[[#This Row],[rating_count]]&gt;=10000,"High Volume",IF(Table1[[#This Row],[rating_count]]&gt;=1000,"Medium Volume","Low Volume"))</f>
        <v>Medium Volume</v>
      </c>
      <c r="S898" s="4" t="str">
        <f t="shared" ref="S898:S961" si="89">IF(Q898&gt;=500,"Yes","No")</f>
        <v>Yes</v>
      </c>
      <c r="T898" t="s">
        <v>7518</v>
      </c>
      <c r="U898" t="s">
        <v>7519</v>
      </c>
      <c r="V898" t="s">
        <v>7520</v>
      </c>
      <c r="W898" t="s">
        <v>7521</v>
      </c>
      <c r="X898" t="s">
        <v>7522</v>
      </c>
      <c r="Y898" t="s">
        <v>7523</v>
      </c>
      <c r="Z898" t="s">
        <v>7524</v>
      </c>
      <c r="AA898" t="s">
        <v>7525</v>
      </c>
    </row>
    <row r="899" spans="1:27" x14ac:dyDescent="0.3">
      <c r="A899" t="s">
        <v>7526</v>
      </c>
      <c r="B899" t="s">
        <v>7527</v>
      </c>
      <c r="C899" t="str">
        <f t="shared" si="84"/>
        <v>Logitech</v>
      </c>
      <c r="D899" t="s">
        <v>5359</v>
      </c>
      <c r="E899" t="str">
        <f>IFERROR(LEFT(Table1[[#This Row],[category]],FIND("|",Table1[[#This Row],[category]])-1),Table1[[#This Row],[category]])</f>
        <v>Computers&amp;Accessories</v>
      </c>
      <c r="F899" t="str">
        <f>IFERROR(MID(Table1[[#This Row],[category]],FIND("|",Table1[[#This Row],[category]])+1,50),"N/A")</f>
        <v>Accessories&amp;Peripherals|PCGamingPeripherals|Gaming</v>
      </c>
      <c r="G899" s="5">
        <v>1495</v>
      </c>
      <c r="H899" s="5" t="str">
        <f t="shared" si="85"/>
        <v>Mid-Range (501-2000)</v>
      </c>
      <c r="I899" s="5">
        <v>1995</v>
      </c>
      <c r="J899" s="5">
        <f>Table1[[#This Row],[actual_price]]-Table1[[#This Row],[discounted_price]]</f>
        <v>500</v>
      </c>
      <c r="K899" s="12">
        <f t="shared" si="86"/>
        <v>0.25062656641604009</v>
      </c>
      <c r="L899" s="13">
        <v>0.25</v>
      </c>
      <c r="M899" s="1" t="str">
        <f t="shared" si="87"/>
        <v>Moderate (25-49%)</v>
      </c>
      <c r="N899">
        <v>4.5</v>
      </c>
      <c r="O899" t="str">
        <f>IF(Table1[[#This Row],[rating]]&gt;=4.5,"Excellent",IF(Table1[[#This Row],[rating]]&gt;=4,"Good",IF(Table1[[#This Row],[rating]]&gt;=3.5,"Average","Below Average")))</f>
        <v>Excellent</v>
      </c>
      <c r="P899" t="str">
        <f t="shared" si="88"/>
        <v>⭐⭐⭐⭐⭐ Excellent</v>
      </c>
      <c r="Q899" s="2">
        <v>10541</v>
      </c>
      <c r="R899" s="4" t="str">
        <f>IF(Table1[[#This Row],[rating_count]]&gt;=10000,"High Volume",IF(Table1[[#This Row],[rating_count]]&gt;=1000,"Medium Volume","Low Volume"))</f>
        <v>High Volume</v>
      </c>
      <c r="S899" s="4" t="str">
        <f t="shared" si="89"/>
        <v>Yes</v>
      </c>
      <c r="T899" t="s">
        <v>7528</v>
      </c>
      <c r="U899" t="s">
        <v>7529</v>
      </c>
      <c r="V899" t="s">
        <v>7530</v>
      </c>
      <c r="W899" t="s">
        <v>7531</v>
      </c>
      <c r="X899" t="s">
        <v>7532</v>
      </c>
      <c r="Y899" t="s">
        <v>7533</v>
      </c>
      <c r="Z899" t="s">
        <v>7534</v>
      </c>
      <c r="AA899" t="s">
        <v>7535</v>
      </c>
    </row>
    <row r="900" spans="1:27" x14ac:dyDescent="0.3">
      <c r="A900" t="s">
        <v>501</v>
      </c>
      <c r="B900" t="s">
        <v>502</v>
      </c>
      <c r="C900" t="str">
        <f t="shared" si="84"/>
        <v>AmazonBasics</v>
      </c>
      <c r="D900" t="s">
        <v>18</v>
      </c>
      <c r="E900" t="str">
        <f>IFERROR(LEFT(Table1[[#This Row],[category]],FIND("|",Table1[[#This Row],[category]])-1),Table1[[#This Row],[category]])</f>
        <v>Computers&amp;Accessories</v>
      </c>
      <c r="F900" t="str">
        <f>IFERROR(MID(Table1[[#This Row],[category]],FIND("|",Table1[[#This Row],[category]])+1,50),"N/A")</f>
        <v>Accessories&amp;Peripherals|Cables&amp;Accessories|Cables|</v>
      </c>
      <c r="G900" s="5">
        <v>799</v>
      </c>
      <c r="H900" s="5" t="str">
        <f t="shared" si="85"/>
        <v>Mid-Range (501-2000)</v>
      </c>
      <c r="I900" s="5">
        <v>2100</v>
      </c>
      <c r="J900" s="5">
        <f>Table1[[#This Row],[actual_price]]-Table1[[#This Row],[discounted_price]]</f>
        <v>1301</v>
      </c>
      <c r="K900" s="12">
        <f t="shared" si="86"/>
        <v>0.61952380952380948</v>
      </c>
      <c r="L900" s="13">
        <v>0.62</v>
      </c>
      <c r="M900" s="1" t="str">
        <f t="shared" si="87"/>
        <v>High (50-69%)</v>
      </c>
      <c r="N900">
        <v>4.3</v>
      </c>
      <c r="O900" t="str">
        <f>IF(Table1[[#This Row],[rating]]&gt;=4.5,"Excellent",IF(Table1[[#This Row],[rating]]&gt;=4,"Good",IF(Table1[[#This Row],[rating]]&gt;=3.5,"Average","Below Average")))</f>
        <v>Good</v>
      </c>
      <c r="P900" t="str">
        <f t="shared" si="88"/>
        <v>⭐⭐⭐⭐ Good</v>
      </c>
      <c r="Q900" s="2">
        <v>8188</v>
      </c>
      <c r="R900" s="4" t="str">
        <f>IF(Table1[[#This Row],[rating_count]]&gt;=10000,"High Volume",IF(Table1[[#This Row],[rating_count]]&gt;=1000,"Medium Volume","Low Volume"))</f>
        <v>Medium Volume</v>
      </c>
      <c r="S900" s="4" t="str">
        <f t="shared" si="89"/>
        <v>Yes</v>
      </c>
      <c r="T900" t="s">
        <v>503</v>
      </c>
      <c r="U900" t="s">
        <v>504</v>
      </c>
      <c r="V900" t="s">
        <v>505</v>
      </c>
      <c r="W900" t="s">
        <v>506</v>
      </c>
      <c r="X900" t="s">
        <v>507</v>
      </c>
      <c r="Y900" t="s">
        <v>508</v>
      </c>
      <c r="Z900" t="s">
        <v>7536</v>
      </c>
      <c r="AA900" t="s">
        <v>7537</v>
      </c>
    </row>
    <row r="901" spans="1:27" x14ac:dyDescent="0.3">
      <c r="A901" t="s">
        <v>7538</v>
      </c>
      <c r="B901" t="s">
        <v>7539</v>
      </c>
      <c r="C901" t="str">
        <f t="shared" si="84"/>
        <v>Zebronics</v>
      </c>
      <c r="D901" t="s">
        <v>5541</v>
      </c>
      <c r="E901" t="str">
        <f>IFERROR(LEFT(Table1[[#This Row],[category]],FIND("|",Table1[[#This Row],[category]])-1),Table1[[#This Row],[category]])</f>
        <v>Electronics</v>
      </c>
      <c r="F901" t="str">
        <f>IFERROR(MID(Table1[[#This Row],[category]],FIND("|",Table1[[#This Row],[category]])+1,50),"N/A")</f>
        <v>HomeAudio|Speakers|BluetoothSpeakers</v>
      </c>
      <c r="G901" s="5">
        <v>899</v>
      </c>
      <c r="H901" s="5" t="str">
        <f t="shared" si="85"/>
        <v>Mid-Range (501-2000)</v>
      </c>
      <c r="I901" s="5">
        <v>1199</v>
      </c>
      <c r="J901" s="5">
        <f>Table1[[#This Row],[actual_price]]-Table1[[#This Row],[discounted_price]]</f>
        <v>300</v>
      </c>
      <c r="K901" s="12">
        <f t="shared" si="86"/>
        <v>0.25020850708924103</v>
      </c>
      <c r="L901" s="13">
        <v>0.25</v>
      </c>
      <c r="M901" s="1" t="str">
        <f t="shared" si="87"/>
        <v>Moderate (25-49%)</v>
      </c>
      <c r="N901">
        <v>3.8</v>
      </c>
      <c r="O901" t="str">
        <f>IF(Table1[[#This Row],[rating]]&gt;=4.5,"Excellent",IF(Table1[[#This Row],[rating]]&gt;=4,"Good",IF(Table1[[#This Row],[rating]]&gt;=3.5,"Average","Below Average")))</f>
        <v>Average</v>
      </c>
      <c r="P901" t="str">
        <f t="shared" si="88"/>
        <v>⭐⭐⭐ Average</v>
      </c>
      <c r="Q901" s="2">
        <v>10751</v>
      </c>
      <c r="R901" s="4" t="str">
        <f>IF(Table1[[#This Row],[rating_count]]&gt;=10000,"High Volume",IF(Table1[[#This Row],[rating_count]]&gt;=1000,"Medium Volume","Low Volume"))</f>
        <v>High Volume</v>
      </c>
      <c r="S901" s="4" t="str">
        <f t="shared" si="89"/>
        <v>Yes</v>
      </c>
      <c r="T901" t="s">
        <v>7540</v>
      </c>
      <c r="U901" t="s">
        <v>7541</v>
      </c>
      <c r="V901" t="s">
        <v>7542</v>
      </c>
      <c r="W901" t="s">
        <v>7543</v>
      </c>
      <c r="X901" t="s">
        <v>7544</v>
      </c>
      <c r="Y901" t="s">
        <v>7545</v>
      </c>
      <c r="Z901" t="s">
        <v>7546</v>
      </c>
      <c r="AA901" t="s">
        <v>7547</v>
      </c>
    </row>
    <row r="902" spans="1:27" x14ac:dyDescent="0.3">
      <c r="A902" t="s">
        <v>7548</v>
      </c>
      <c r="B902" t="s">
        <v>7549</v>
      </c>
      <c r="C902" t="str">
        <f t="shared" si="84"/>
        <v>Lapster</v>
      </c>
      <c r="D902" t="s">
        <v>7550</v>
      </c>
      <c r="E902" t="str">
        <f>IFERROR(LEFT(Table1[[#This Row],[category]],FIND("|",Table1[[#This Row],[category]])-1),Table1[[#This Row],[category]])</f>
        <v>Computers&amp;Accessories</v>
      </c>
      <c r="F902" t="str">
        <f>IFERROR(MID(Table1[[#This Row],[category]],FIND("|",Table1[[#This Row],[category]])+1,50),"N/A")</f>
        <v>Accessories&amp;Peripherals|Cables&amp;Accessories|Cables|</v>
      </c>
      <c r="G902" s="5">
        <v>349</v>
      </c>
      <c r="H902" s="5" t="str">
        <f t="shared" si="85"/>
        <v>Economy (201-500)</v>
      </c>
      <c r="I902" s="5">
        <v>999</v>
      </c>
      <c r="J902" s="5">
        <f>Table1[[#This Row],[actual_price]]-Table1[[#This Row],[discounted_price]]</f>
        <v>650</v>
      </c>
      <c r="K902" s="12">
        <f t="shared" si="86"/>
        <v>0.65065065065065064</v>
      </c>
      <c r="L902" s="13">
        <v>0.65</v>
      </c>
      <c r="M902" s="1" t="str">
        <f t="shared" si="87"/>
        <v>High (50-69%)</v>
      </c>
      <c r="N902">
        <v>3.9</v>
      </c>
      <c r="O902" t="str">
        <f>IF(Table1[[#This Row],[rating]]&gt;=4.5,"Excellent",IF(Table1[[#This Row],[rating]]&gt;=4,"Good",IF(Table1[[#This Row],[rating]]&gt;=3.5,"Average","Below Average")))</f>
        <v>Average</v>
      </c>
      <c r="P902" t="str">
        <f t="shared" si="88"/>
        <v>⭐⭐⭐ Average</v>
      </c>
      <c r="Q902">
        <v>817</v>
      </c>
      <c r="R902" s="4" t="str">
        <f>IF(Table1[[#This Row],[rating_count]]&gt;=10000,"High Volume",IF(Table1[[#This Row],[rating_count]]&gt;=1000,"Medium Volume","Low Volume"))</f>
        <v>Low Volume</v>
      </c>
      <c r="S902" s="4" t="str">
        <f t="shared" si="89"/>
        <v>Yes</v>
      </c>
      <c r="T902" t="s">
        <v>7551</v>
      </c>
      <c r="U902" t="s">
        <v>7552</v>
      </c>
      <c r="V902" t="s">
        <v>7553</v>
      </c>
      <c r="W902" t="s">
        <v>7554</v>
      </c>
      <c r="X902" t="s">
        <v>7555</v>
      </c>
      <c r="Y902" t="s">
        <v>7556</v>
      </c>
      <c r="Z902" t="s">
        <v>7557</v>
      </c>
      <c r="AA902" t="s">
        <v>7558</v>
      </c>
    </row>
    <row r="903" spans="1:27" x14ac:dyDescent="0.3">
      <c r="A903" t="s">
        <v>7559</v>
      </c>
      <c r="B903" t="s">
        <v>7560</v>
      </c>
      <c r="C903" t="str">
        <f t="shared" si="84"/>
        <v>URBN</v>
      </c>
      <c r="D903" t="s">
        <v>2992</v>
      </c>
      <c r="E903" t="str">
        <f>IFERROR(LEFT(Table1[[#This Row],[category]],FIND("|",Table1[[#This Row],[category]])-1),Table1[[#This Row],[category]])</f>
        <v>Electronics</v>
      </c>
      <c r="F903" t="str">
        <f>IFERROR(MID(Table1[[#This Row],[category]],FIND("|",Table1[[#This Row],[category]])+1,50),"N/A")</f>
        <v>Mobiles&amp;Accessories|MobileAccessories|Chargers|Pow</v>
      </c>
      <c r="G903" s="5">
        <v>900</v>
      </c>
      <c r="H903" s="5" t="str">
        <f t="shared" si="85"/>
        <v>Mid-Range (501-2000)</v>
      </c>
      <c r="I903" s="5">
        <v>2499</v>
      </c>
      <c r="J903" s="5">
        <f>Table1[[#This Row],[actual_price]]-Table1[[#This Row],[discounted_price]]</f>
        <v>1599</v>
      </c>
      <c r="K903" s="12">
        <f t="shared" si="86"/>
        <v>0.63985594237695076</v>
      </c>
      <c r="L903" s="13">
        <v>0.64</v>
      </c>
      <c r="M903" s="1" t="str">
        <f t="shared" si="87"/>
        <v>High (50-69%)</v>
      </c>
      <c r="N903">
        <v>4</v>
      </c>
      <c r="O903" t="str">
        <f>IF(Table1[[#This Row],[rating]]&gt;=4.5,"Excellent",IF(Table1[[#This Row],[rating]]&gt;=4,"Good",IF(Table1[[#This Row],[rating]]&gt;=3.5,"Average","Below Average")))</f>
        <v>Good</v>
      </c>
      <c r="P903" t="str">
        <f t="shared" si="88"/>
        <v>⭐⭐⭐⭐ Good</v>
      </c>
      <c r="Q903" s="2">
        <v>36384</v>
      </c>
      <c r="R903" s="4" t="str">
        <f>IF(Table1[[#This Row],[rating_count]]&gt;=10000,"High Volume",IF(Table1[[#This Row],[rating_count]]&gt;=1000,"Medium Volume","Low Volume"))</f>
        <v>High Volume</v>
      </c>
      <c r="S903" s="4" t="str">
        <f t="shared" si="89"/>
        <v>Yes</v>
      </c>
      <c r="T903" t="s">
        <v>7561</v>
      </c>
      <c r="U903" t="s">
        <v>4582</v>
      </c>
      <c r="V903" t="s">
        <v>4583</v>
      </c>
      <c r="W903" t="s">
        <v>4584</v>
      </c>
      <c r="X903" t="s">
        <v>4585</v>
      </c>
      <c r="Y903" t="s">
        <v>4586</v>
      </c>
      <c r="Z903" t="s">
        <v>7562</v>
      </c>
      <c r="AA903" t="s">
        <v>7563</v>
      </c>
    </row>
    <row r="904" spans="1:27" x14ac:dyDescent="0.3">
      <c r="A904" t="s">
        <v>7564</v>
      </c>
      <c r="B904" t="s">
        <v>7565</v>
      </c>
      <c r="C904" t="str">
        <f t="shared" si="84"/>
        <v>Qubo</v>
      </c>
      <c r="D904" t="s">
        <v>5933</v>
      </c>
      <c r="E904" t="str">
        <f>IFERROR(LEFT(Table1[[#This Row],[category]],FIND("|",Table1[[#This Row],[category]])-1),Table1[[#This Row],[category]])</f>
        <v>Electronics</v>
      </c>
      <c r="F904" t="str">
        <f>IFERROR(MID(Table1[[#This Row],[category]],FIND("|",Table1[[#This Row],[category]])+1,50),"N/A")</f>
        <v>Cameras&amp;Photography|SecurityCameras|DomeCameras</v>
      </c>
      <c r="G904" s="5">
        <v>2490</v>
      </c>
      <c r="H904" s="5" t="str">
        <f t="shared" si="85"/>
        <v>Premium (&gt;2000)</v>
      </c>
      <c r="I904" s="5">
        <v>3990</v>
      </c>
      <c r="J904" s="5">
        <f>Table1[[#This Row],[actual_price]]-Table1[[#This Row],[discounted_price]]</f>
        <v>1500</v>
      </c>
      <c r="K904" s="12">
        <f t="shared" si="86"/>
        <v>0.37593984962406013</v>
      </c>
      <c r="L904" s="13">
        <v>0.38</v>
      </c>
      <c r="M904" s="1" t="str">
        <f t="shared" si="87"/>
        <v>Moderate (25-49%)</v>
      </c>
      <c r="N904">
        <v>4.0999999999999996</v>
      </c>
      <c r="O904" t="str">
        <f>IF(Table1[[#This Row],[rating]]&gt;=4.5,"Excellent",IF(Table1[[#This Row],[rating]]&gt;=4,"Good",IF(Table1[[#This Row],[rating]]&gt;=3.5,"Average","Below Average")))</f>
        <v>Good</v>
      </c>
      <c r="P904" t="str">
        <f t="shared" si="88"/>
        <v>⭐⭐⭐⭐ Good</v>
      </c>
      <c r="Q904" s="2">
        <v>3606</v>
      </c>
      <c r="R904" s="4" t="str">
        <f>IF(Table1[[#This Row],[rating_count]]&gt;=10000,"High Volume",IF(Table1[[#This Row],[rating_count]]&gt;=1000,"Medium Volume","Low Volume"))</f>
        <v>Medium Volume</v>
      </c>
      <c r="S904" s="4" t="str">
        <f t="shared" si="89"/>
        <v>Yes</v>
      </c>
      <c r="T904" t="s">
        <v>7566</v>
      </c>
      <c r="U904" t="s">
        <v>7567</v>
      </c>
      <c r="V904" t="s">
        <v>7568</v>
      </c>
      <c r="W904" t="s">
        <v>7569</v>
      </c>
      <c r="X904" t="s">
        <v>7570</v>
      </c>
      <c r="Y904" t="s">
        <v>7571</v>
      </c>
      <c r="Z904" t="s">
        <v>7572</v>
      </c>
      <c r="AA904" t="s">
        <v>7573</v>
      </c>
    </row>
    <row r="905" spans="1:27" x14ac:dyDescent="0.3">
      <c r="A905" t="s">
        <v>7574</v>
      </c>
      <c r="B905" t="s">
        <v>7575</v>
      </c>
      <c r="C905" t="str">
        <f t="shared" si="84"/>
        <v>Duracell</v>
      </c>
      <c r="D905" t="s">
        <v>5557</v>
      </c>
      <c r="E905" t="str">
        <f>IFERROR(LEFT(Table1[[#This Row],[category]],FIND("|",Table1[[#This Row],[category]])-1),Table1[[#This Row],[category]])</f>
        <v>Electronics</v>
      </c>
      <c r="F905" t="str">
        <f>IFERROR(MID(Table1[[#This Row],[category]],FIND("|",Table1[[#This Row],[category]])+1,50),"N/A")</f>
        <v>GeneralPurposeBatteries&amp;BatteryChargers</v>
      </c>
      <c r="G905" s="5">
        <v>116</v>
      </c>
      <c r="H905" s="5" t="str">
        <f t="shared" si="85"/>
        <v>Budget (≤200)</v>
      </c>
      <c r="I905" s="5">
        <v>200</v>
      </c>
      <c r="J905" s="5">
        <f>Table1[[#This Row],[actual_price]]-Table1[[#This Row],[discounted_price]]</f>
        <v>84</v>
      </c>
      <c r="K905" s="12">
        <f t="shared" si="86"/>
        <v>0.42</v>
      </c>
      <c r="L905" s="13">
        <v>0.42</v>
      </c>
      <c r="M905" s="1" t="str">
        <f t="shared" si="87"/>
        <v>Moderate (25-49%)</v>
      </c>
      <c r="N905">
        <v>4.4000000000000004</v>
      </c>
      <c r="O905" t="str">
        <f>IF(Table1[[#This Row],[rating]]&gt;=4.5,"Excellent",IF(Table1[[#This Row],[rating]]&gt;=4,"Good",IF(Table1[[#This Row],[rating]]&gt;=3.5,"Average","Below Average")))</f>
        <v>Good</v>
      </c>
      <c r="P905" t="str">
        <f t="shared" si="88"/>
        <v>⭐⭐⭐⭐ Good</v>
      </c>
      <c r="Q905">
        <v>357</v>
      </c>
      <c r="R905" s="4" t="str">
        <f>IF(Table1[[#This Row],[rating_count]]&gt;=10000,"High Volume",IF(Table1[[#This Row],[rating_count]]&gt;=1000,"Medium Volume","Low Volume"))</f>
        <v>Low Volume</v>
      </c>
      <c r="S905" s="4" t="str">
        <f t="shared" si="89"/>
        <v>No</v>
      </c>
      <c r="T905" t="s">
        <v>7576</v>
      </c>
      <c r="U905" t="s">
        <v>7577</v>
      </c>
      <c r="V905" t="s">
        <v>7578</v>
      </c>
      <c r="W905" t="s">
        <v>7579</v>
      </c>
      <c r="X905" t="s">
        <v>7580</v>
      </c>
      <c r="Y905" t="s">
        <v>7581</v>
      </c>
      <c r="Z905" t="s">
        <v>7582</v>
      </c>
      <c r="AA905" t="s">
        <v>7583</v>
      </c>
    </row>
    <row r="906" spans="1:27" x14ac:dyDescent="0.3">
      <c r="A906" t="s">
        <v>7584</v>
      </c>
      <c r="B906" t="s">
        <v>7585</v>
      </c>
      <c r="C906" t="str">
        <f t="shared" si="84"/>
        <v>Camel</v>
      </c>
      <c r="D906" t="s">
        <v>5370</v>
      </c>
      <c r="E906" t="str">
        <f>IFERROR(LEFT(Table1[[#This Row],[category]],FIND("|",Table1[[#This Row],[category]])-1),Table1[[#This Row],[category]])</f>
        <v>Home&amp;Kitchen</v>
      </c>
      <c r="F906" t="str">
        <f>IFERROR(MID(Table1[[#This Row],[category]],FIND("|",Table1[[#This Row],[category]])+1,50),"N/A")</f>
        <v>CraftMaterials|PaintingMaterials|Paints</v>
      </c>
      <c r="G906" s="5">
        <v>200</v>
      </c>
      <c r="H906" s="5" t="str">
        <f t="shared" si="85"/>
        <v>Budget (≤200)</v>
      </c>
      <c r="I906" s="5">
        <v>230</v>
      </c>
      <c r="J906" s="5">
        <f>Table1[[#This Row],[actual_price]]-Table1[[#This Row],[discounted_price]]</f>
        <v>30</v>
      </c>
      <c r="K906" s="12">
        <f t="shared" si="86"/>
        <v>0.13043478260869565</v>
      </c>
      <c r="L906" s="13">
        <v>0.13</v>
      </c>
      <c r="M906" s="1" t="str">
        <f t="shared" si="87"/>
        <v>Minimal (0-24%)</v>
      </c>
      <c r="N906">
        <v>4.4000000000000004</v>
      </c>
      <c r="O906" t="str">
        <f>IF(Table1[[#This Row],[rating]]&gt;=4.5,"Excellent",IF(Table1[[#This Row],[rating]]&gt;=4,"Good",IF(Table1[[#This Row],[rating]]&gt;=3.5,"Average","Below Average")))</f>
        <v>Good</v>
      </c>
      <c r="P906" t="str">
        <f t="shared" si="88"/>
        <v>⭐⭐⭐⭐ Good</v>
      </c>
      <c r="Q906" s="2">
        <v>10170</v>
      </c>
      <c r="R906" s="4" t="str">
        <f>IF(Table1[[#This Row],[rating_count]]&gt;=10000,"High Volume",IF(Table1[[#This Row],[rating_count]]&gt;=1000,"Medium Volume","Low Volume"))</f>
        <v>High Volume</v>
      </c>
      <c r="S906" s="4" t="str">
        <f t="shared" si="89"/>
        <v>Yes</v>
      </c>
      <c r="T906" t="s">
        <v>7586</v>
      </c>
      <c r="U906" t="s">
        <v>7587</v>
      </c>
      <c r="V906" t="s">
        <v>7588</v>
      </c>
      <c r="W906" t="s">
        <v>7589</v>
      </c>
      <c r="X906" t="s">
        <v>7590</v>
      </c>
      <c r="Y906" t="s">
        <v>7591</v>
      </c>
      <c r="Z906" t="s">
        <v>7592</v>
      </c>
      <c r="AA906" t="s">
        <v>7593</v>
      </c>
    </row>
    <row r="907" spans="1:27" x14ac:dyDescent="0.3">
      <c r="A907" t="s">
        <v>7594</v>
      </c>
      <c r="B907" t="s">
        <v>7595</v>
      </c>
      <c r="C907" t="str">
        <f t="shared" si="84"/>
        <v>Lenovo</v>
      </c>
      <c r="D907" t="s">
        <v>6940</v>
      </c>
      <c r="E907" t="str">
        <f>IFERROR(LEFT(Table1[[#This Row],[category]],FIND("|",Table1[[#This Row],[category]])-1),Table1[[#This Row],[category]])</f>
        <v>Computers&amp;Accessories</v>
      </c>
      <c r="F907" t="str">
        <f>IFERROR(MID(Table1[[#This Row],[category]],FIND("|",Table1[[#This Row],[category]])+1,50),"N/A")</f>
        <v>Accessories&amp;Peripherals|LaptopAccessories|LaptopCh</v>
      </c>
      <c r="G907" s="5">
        <v>1249</v>
      </c>
      <c r="H907" s="5" t="str">
        <f t="shared" si="85"/>
        <v>Mid-Range (501-2000)</v>
      </c>
      <c r="I907" s="5">
        <v>2796</v>
      </c>
      <c r="J907" s="5">
        <f>Table1[[#This Row],[actual_price]]-Table1[[#This Row],[discounted_price]]</f>
        <v>1547</v>
      </c>
      <c r="K907" s="12">
        <f t="shared" si="86"/>
        <v>0.5532904148783977</v>
      </c>
      <c r="L907" s="13">
        <v>0.55000000000000004</v>
      </c>
      <c r="M907" s="1" t="str">
        <f t="shared" si="87"/>
        <v>High (50-69%)</v>
      </c>
      <c r="N907">
        <v>4.4000000000000004</v>
      </c>
      <c r="O907" t="str">
        <f>IF(Table1[[#This Row],[rating]]&gt;=4.5,"Excellent",IF(Table1[[#This Row],[rating]]&gt;=4,"Good",IF(Table1[[#This Row],[rating]]&gt;=3.5,"Average","Below Average")))</f>
        <v>Good</v>
      </c>
      <c r="P907" t="str">
        <f t="shared" si="88"/>
        <v>⭐⭐⭐⭐ Good</v>
      </c>
      <c r="Q907" s="2">
        <v>4598</v>
      </c>
      <c r="R907" s="4" t="str">
        <f>IF(Table1[[#This Row],[rating_count]]&gt;=10000,"High Volume",IF(Table1[[#This Row],[rating_count]]&gt;=1000,"Medium Volume","Low Volume"))</f>
        <v>Medium Volume</v>
      </c>
      <c r="S907" s="4" t="str">
        <f t="shared" si="89"/>
        <v>Yes</v>
      </c>
      <c r="T907" t="s">
        <v>7596</v>
      </c>
      <c r="U907" t="s">
        <v>7597</v>
      </c>
      <c r="V907" t="s">
        <v>7598</v>
      </c>
      <c r="W907" t="s">
        <v>7599</v>
      </c>
      <c r="X907" t="s">
        <v>7600</v>
      </c>
      <c r="Y907" t="s">
        <v>7601</v>
      </c>
      <c r="Z907" t="s">
        <v>7602</v>
      </c>
      <c r="AA907" t="s">
        <v>7603</v>
      </c>
    </row>
    <row r="908" spans="1:27" x14ac:dyDescent="0.3">
      <c r="A908" t="s">
        <v>7604</v>
      </c>
      <c r="B908" t="s">
        <v>7605</v>
      </c>
      <c r="C908" t="str">
        <f t="shared" si="84"/>
        <v>Hp</v>
      </c>
      <c r="D908" t="s">
        <v>7606</v>
      </c>
      <c r="E908" t="str">
        <f>IFERROR(LEFT(Table1[[#This Row],[category]],FIND("|",Table1[[#This Row],[category]])-1),Table1[[#This Row],[category]])</f>
        <v>Computers&amp;Accessories</v>
      </c>
      <c r="F908" t="str">
        <f>IFERROR(MID(Table1[[#This Row],[category]],FIND("|",Table1[[#This Row],[category]])+1,50),"N/A")</f>
        <v>Accessories&amp;Peripherals|Audio&amp;VideoAccessories|PCH</v>
      </c>
      <c r="G908" s="5">
        <v>649</v>
      </c>
      <c r="H908" s="5" t="str">
        <f t="shared" si="85"/>
        <v>Mid-Range (501-2000)</v>
      </c>
      <c r="I908" s="5">
        <v>999</v>
      </c>
      <c r="J908" s="5">
        <f>Table1[[#This Row],[actual_price]]-Table1[[#This Row],[discounted_price]]</f>
        <v>350</v>
      </c>
      <c r="K908" s="12">
        <f t="shared" si="86"/>
        <v>0.35035035035035034</v>
      </c>
      <c r="L908" s="13">
        <v>0.35</v>
      </c>
      <c r="M908" s="1" t="str">
        <f t="shared" si="87"/>
        <v>Moderate (25-49%)</v>
      </c>
      <c r="N908">
        <v>3.5</v>
      </c>
      <c r="O908" t="str">
        <f>IF(Table1[[#This Row],[rating]]&gt;=4.5,"Excellent",IF(Table1[[#This Row],[rating]]&gt;=4,"Good",IF(Table1[[#This Row],[rating]]&gt;=3.5,"Average","Below Average")))</f>
        <v>Average</v>
      </c>
      <c r="P908" t="str">
        <f t="shared" si="88"/>
        <v>⭐⭐ Below Avg</v>
      </c>
      <c r="Q908" s="2">
        <v>7222</v>
      </c>
      <c r="R908" s="4" t="str">
        <f>IF(Table1[[#This Row],[rating_count]]&gt;=10000,"High Volume",IF(Table1[[#This Row],[rating_count]]&gt;=1000,"Medium Volume","Low Volume"))</f>
        <v>Medium Volume</v>
      </c>
      <c r="S908" s="4" t="str">
        <f t="shared" si="89"/>
        <v>Yes</v>
      </c>
      <c r="T908" t="s">
        <v>7607</v>
      </c>
      <c r="U908" t="s">
        <v>7608</v>
      </c>
      <c r="V908" t="s">
        <v>7609</v>
      </c>
      <c r="W908" t="s">
        <v>7610</v>
      </c>
      <c r="X908" t="s">
        <v>7611</v>
      </c>
      <c r="Y908" t="s">
        <v>7612</v>
      </c>
      <c r="Z908" t="s">
        <v>7613</v>
      </c>
      <c r="AA908" t="s">
        <v>7614</v>
      </c>
    </row>
    <row r="909" spans="1:27" x14ac:dyDescent="0.3">
      <c r="A909" t="s">
        <v>7615</v>
      </c>
      <c r="B909" t="s">
        <v>7616</v>
      </c>
      <c r="C909" t="str">
        <f t="shared" si="84"/>
        <v>Redragon</v>
      </c>
      <c r="D909" t="s">
        <v>7617</v>
      </c>
      <c r="E909" t="str">
        <f>IFERROR(LEFT(Table1[[#This Row],[category]],FIND("|",Table1[[#This Row],[category]])-1),Table1[[#This Row],[category]])</f>
        <v>Computers&amp;Accessories</v>
      </c>
      <c r="F909" t="str">
        <f>IFERROR(MID(Table1[[#This Row],[category]],FIND("|",Table1[[#This Row],[category]])+1,50),"N/A")</f>
        <v>Accessories&amp;Peripherals|PCGamingPeripherals|Gaming</v>
      </c>
      <c r="G909" s="5">
        <v>2649</v>
      </c>
      <c r="H909" s="5" t="str">
        <f t="shared" si="85"/>
        <v>Premium (&gt;2000)</v>
      </c>
      <c r="I909" s="5">
        <v>3499</v>
      </c>
      <c r="J909" s="5">
        <f>Table1[[#This Row],[actual_price]]-Table1[[#This Row],[discounted_price]]</f>
        <v>850</v>
      </c>
      <c r="K909" s="12">
        <f t="shared" si="86"/>
        <v>0.2429265504429837</v>
      </c>
      <c r="L909" s="13">
        <v>0.24</v>
      </c>
      <c r="M909" s="1" t="str">
        <f t="shared" si="87"/>
        <v>Minimal (0-24%)</v>
      </c>
      <c r="N909">
        <v>4.5</v>
      </c>
      <c r="O909" t="str">
        <f>IF(Table1[[#This Row],[rating]]&gt;=4.5,"Excellent",IF(Table1[[#This Row],[rating]]&gt;=4,"Good",IF(Table1[[#This Row],[rating]]&gt;=3.5,"Average","Below Average")))</f>
        <v>Excellent</v>
      </c>
      <c r="P909" t="str">
        <f t="shared" si="88"/>
        <v>⭐⭐⭐⭐⭐ Excellent</v>
      </c>
      <c r="Q909" s="2">
        <v>1271</v>
      </c>
      <c r="R909" s="4" t="str">
        <f>IF(Table1[[#This Row],[rating_count]]&gt;=10000,"High Volume",IF(Table1[[#This Row],[rating_count]]&gt;=1000,"Medium Volume","Low Volume"))</f>
        <v>Medium Volume</v>
      </c>
      <c r="S909" s="4" t="str">
        <f t="shared" si="89"/>
        <v>Yes</v>
      </c>
      <c r="T909" t="s">
        <v>7618</v>
      </c>
      <c r="U909" t="s">
        <v>7619</v>
      </c>
      <c r="V909" t="s">
        <v>7620</v>
      </c>
      <c r="W909" t="s">
        <v>7621</v>
      </c>
      <c r="X909" t="s">
        <v>7622</v>
      </c>
      <c r="Y909" t="s">
        <v>7623</v>
      </c>
      <c r="Z909" t="s">
        <v>7624</v>
      </c>
      <c r="AA909" t="s">
        <v>7625</v>
      </c>
    </row>
    <row r="910" spans="1:27" x14ac:dyDescent="0.3">
      <c r="A910" t="s">
        <v>522</v>
      </c>
      <c r="B910" t="s">
        <v>523</v>
      </c>
      <c r="C910" t="str">
        <f t="shared" si="84"/>
        <v>Ambrane</v>
      </c>
      <c r="D910" t="s">
        <v>18</v>
      </c>
      <c r="E910" t="str">
        <f>IFERROR(LEFT(Table1[[#This Row],[category]],FIND("|",Table1[[#This Row],[category]])-1),Table1[[#This Row],[category]])</f>
        <v>Computers&amp;Accessories</v>
      </c>
      <c r="F910" t="str">
        <f>IFERROR(MID(Table1[[#This Row],[category]],FIND("|",Table1[[#This Row],[category]])+1,50),"N/A")</f>
        <v>Accessories&amp;Peripherals|Cables&amp;Accessories|Cables|</v>
      </c>
      <c r="G910" s="5">
        <v>199</v>
      </c>
      <c r="H910" s="5" t="str">
        <f t="shared" si="85"/>
        <v>Budget (≤200)</v>
      </c>
      <c r="I910" s="5">
        <v>349</v>
      </c>
      <c r="J910" s="5">
        <f>Table1[[#This Row],[actual_price]]-Table1[[#This Row],[discounted_price]]</f>
        <v>150</v>
      </c>
      <c r="K910" s="12">
        <f t="shared" si="86"/>
        <v>0.42979942693409739</v>
      </c>
      <c r="L910" s="13">
        <v>0.43</v>
      </c>
      <c r="M910" s="1" t="str">
        <f t="shared" si="87"/>
        <v>Moderate (25-49%)</v>
      </c>
      <c r="N910">
        <v>4.0999999999999996</v>
      </c>
      <c r="O910" t="str">
        <f>IF(Table1[[#This Row],[rating]]&gt;=4.5,"Excellent",IF(Table1[[#This Row],[rating]]&gt;=4,"Good",IF(Table1[[#This Row],[rating]]&gt;=3.5,"Average","Below Average")))</f>
        <v>Good</v>
      </c>
      <c r="P910" t="str">
        <f t="shared" si="88"/>
        <v>⭐⭐⭐⭐ Good</v>
      </c>
      <c r="Q910">
        <v>314</v>
      </c>
      <c r="R910" s="4" t="str">
        <f>IF(Table1[[#This Row],[rating_count]]&gt;=10000,"High Volume",IF(Table1[[#This Row],[rating_count]]&gt;=1000,"Medium Volume","Low Volume"))</f>
        <v>Low Volume</v>
      </c>
      <c r="S910" s="4" t="str">
        <f t="shared" si="89"/>
        <v>No</v>
      </c>
      <c r="T910" t="s">
        <v>524</v>
      </c>
      <c r="U910" t="s">
        <v>525</v>
      </c>
      <c r="V910" t="s">
        <v>526</v>
      </c>
      <c r="W910" t="s">
        <v>527</v>
      </c>
      <c r="X910" t="s">
        <v>528</v>
      </c>
      <c r="Y910" t="s">
        <v>529</v>
      </c>
      <c r="Z910" t="s">
        <v>7626</v>
      </c>
      <c r="AA910" t="s">
        <v>7627</v>
      </c>
    </row>
    <row r="911" spans="1:27" x14ac:dyDescent="0.3">
      <c r="A911" t="s">
        <v>7628</v>
      </c>
      <c r="B911" t="s">
        <v>7629</v>
      </c>
      <c r="C911" t="str">
        <f t="shared" si="84"/>
        <v>HP</v>
      </c>
      <c r="D911" t="s">
        <v>5285</v>
      </c>
      <c r="E911" t="str">
        <f>IFERROR(LEFT(Table1[[#This Row],[category]],FIND("|",Table1[[#This Row],[category]])-1),Table1[[#This Row],[category]])</f>
        <v>Computers&amp;Accessories</v>
      </c>
      <c r="F911" t="str">
        <f>IFERROR(MID(Table1[[#This Row],[category]],FIND("|",Table1[[#This Row],[category]])+1,50),"N/A")</f>
        <v>Printers,Inks&amp;Accessories|Inks,Toners&amp;Cartridges|I</v>
      </c>
      <c r="G911" s="5">
        <v>596</v>
      </c>
      <c r="H911" s="5" t="str">
        <f t="shared" si="85"/>
        <v>Mid-Range (501-2000)</v>
      </c>
      <c r="I911" s="5">
        <v>723</v>
      </c>
      <c r="J911" s="5">
        <f>Table1[[#This Row],[actual_price]]-Table1[[#This Row],[discounted_price]]</f>
        <v>127</v>
      </c>
      <c r="K911" s="12">
        <f t="shared" si="86"/>
        <v>0.17565698478561548</v>
      </c>
      <c r="L911" s="13">
        <v>0.18</v>
      </c>
      <c r="M911" s="1" t="str">
        <f t="shared" si="87"/>
        <v>Minimal (0-24%)</v>
      </c>
      <c r="N911">
        <v>4.4000000000000004</v>
      </c>
      <c r="O911" t="str">
        <f>IF(Table1[[#This Row],[rating]]&gt;=4.5,"Excellent",IF(Table1[[#This Row],[rating]]&gt;=4,"Good",IF(Table1[[#This Row],[rating]]&gt;=3.5,"Average","Below Average")))</f>
        <v>Good</v>
      </c>
      <c r="P911" t="str">
        <f t="shared" si="88"/>
        <v>⭐⭐⭐⭐ Good</v>
      </c>
      <c r="Q911" s="2">
        <v>3219</v>
      </c>
      <c r="R911" s="4" t="str">
        <f>IF(Table1[[#This Row],[rating_count]]&gt;=10000,"High Volume",IF(Table1[[#This Row],[rating_count]]&gt;=1000,"Medium Volume","Low Volume"))</f>
        <v>Medium Volume</v>
      </c>
      <c r="S911" s="4" t="str">
        <f t="shared" si="89"/>
        <v>Yes</v>
      </c>
      <c r="T911" t="s">
        <v>7630</v>
      </c>
      <c r="U911" t="s">
        <v>7631</v>
      </c>
      <c r="V911" t="s">
        <v>7632</v>
      </c>
      <c r="W911" t="s">
        <v>7633</v>
      </c>
      <c r="X911" t="s">
        <v>7634</v>
      </c>
      <c r="Y911" t="s">
        <v>7635</v>
      </c>
      <c r="Z911" t="s">
        <v>7636</v>
      </c>
      <c r="AA911" t="s">
        <v>7637</v>
      </c>
    </row>
    <row r="912" spans="1:27" x14ac:dyDescent="0.3">
      <c r="A912" t="s">
        <v>7638</v>
      </c>
      <c r="B912" t="s">
        <v>7639</v>
      </c>
      <c r="C912" t="str">
        <f t="shared" si="84"/>
        <v>Noise</v>
      </c>
      <c r="D912" t="s">
        <v>2961</v>
      </c>
      <c r="E912" t="str">
        <f>IFERROR(LEFT(Table1[[#This Row],[category]],FIND("|",Table1[[#This Row],[category]])-1),Table1[[#This Row],[category]])</f>
        <v>Electronics</v>
      </c>
      <c r="F912" t="str">
        <f>IFERROR(MID(Table1[[#This Row],[category]],FIND("|",Table1[[#This Row],[category]])+1,50),"N/A")</f>
        <v>WearableTechnology|SmartWatches</v>
      </c>
      <c r="G912" s="5">
        <v>2499</v>
      </c>
      <c r="H912" s="5" t="str">
        <f t="shared" si="85"/>
        <v>Premium (&gt;2000)</v>
      </c>
      <c r="I912" s="5">
        <v>5999</v>
      </c>
      <c r="J912" s="5">
        <f>Table1[[#This Row],[actual_price]]-Table1[[#This Row],[discounted_price]]</f>
        <v>3500</v>
      </c>
      <c r="K912" s="12">
        <f t="shared" si="86"/>
        <v>0.58343057176196034</v>
      </c>
      <c r="L912" s="13">
        <v>0.57999999999999996</v>
      </c>
      <c r="M912" s="1" t="str">
        <f t="shared" si="87"/>
        <v>High (50-69%)</v>
      </c>
      <c r="N912">
        <v>4.0999999999999996</v>
      </c>
      <c r="O912" t="str">
        <f>IF(Table1[[#This Row],[rating]]&gt;=4.5,"Excellent",IF(Table1[[#This Row],[rating]]&gt;=4,"Good",IF(Table1[[#This Row],[rating]]&gt;=3.5,"Average","Below Average")))</f>
        <v>Good</v>
      </c>
      <c r="P912" t="str">
        <f t="shared" si="88"/>
        <v>⭐⭐⭐⭐ Good</v>
      </c>
      <c r="Q912" s="2">
        <v>38879</v>
      </c>
      <c r="R912" s="4" t="str">
        <f>IF(Table1[[#This Row],[rating_count]]&gt;=10000,"High Volume",IF(Table1[[#This Row],[rating_count]]&gt;=1000,"Medium Volume","Low Volume"))</f>
        <v>High Volume</v>
      </c>
      <c r="S912" s="4" t="str">
        <f t="shared" si="89"/>
        <v>Yes</v>
      </c>
      <c r="T912" t="s">
        <v>7640</v>
      </c>
      <c r="U912" t="s">
        <v>4434</v>
      </c>
      <c r="V912" t="s">
        <v>4435</v>
      </c>
      <c r="W912" t="s">
        <v>4436</v>
      </c>
      <c r="X912" t="s">
        <v>4437</v>
      </c>
      <c r="Y912" t="s">
        <v>4438</v>
      </c>
      <c r="Z912" t="s">
        <v>7641</v>
      </c>
      <c r="AA912" t="s">
        <v>7642</v>
      </c>
    </row>
    <row r="913" spans="1:27" x14ac:dyDescent="0.3">
      <c r="A913" t="s">
        <v>7643</v>
      </c>
      <c r="B913" t="s">
        <v>7644</v>
      </c>
      <c r="C913" t="str">
        <f t="shared" si="84"/>
        <v>Zebronics</v>
      </c>
      <c r="D913" t="s">
        <v>7645</v>
      </c>
      <c r="E913" t="str">
        <f>IFERROR(LEFT(Table1[[#This Row],[category]],FIND("|",Table1[[#This Row],[category]])-1),Table1[[#This Row],[category]])</f>
        <v>Electronics</v>
      </c>
      <c r="F913" t="str">
        <f>IFERROR(MID(Table1[[#This Row],[category]],FIND("|",Table1[[#This Row],[category]])+1,50),"N/A")</f>
        <v>HomeAudio|Speakers|SoundbarSpeakers</v>
      </c>
      <c r="G913" s="5">
        <v>4999</v>
      </c>
      <c r="H913" s="5" t="str">
        <f t="shared" si="85"/>
        <v>Premium (&gt;2000)</v>
      </c>
      <c r="I913" s="5">
        <v>12499</v>
      </c>
      <c r="J913" s="5">
        <f>Table1[[#This Row],[actual_price]]-Table1[[#This Row],[discounted_price]]</f>
        <v>7500</v>
      </c>
      <c r="K913" s="12">
        <f t="shared" si="86"/>
        <v>0.60004800384030721</v>
      </c>
      <c r="L913" s="13">
        <v>0.6</v>
      </c>
      <c r="M913" s="1" t="str">
        <f t="shared" si="87"/>
        <v>High (50-69%)</v>
      </c>
      <c r="N913">
        <v>4.2</v>
      </c>
      <c r="O913" t="str">
        <f>IF(Table1[[#This Row],[rating]]&gt;=4.5,"Excellent",IF(Table1[[#This Row],[rating]]&gt;=4,"Good",IF(Table1[[#This Row],[rating]]&gt;=3.5,"Average","Below Average")))</f>
        <v>Good</v>
      </c>
      <c r="P913" t="str">
        <f t="shared" si="88"/>
        <v>⭐⭐⭐⭐ Good</v>
      </c>
      <c r="Q913" s="2">
        <v>4541</v>
      </c>
      <c r="R913" s="4" t="str">
        <f>IF(Table1[[#This Row],[rating_count]]&gt;=10000,"High Volume",IF(Table1[[#This Row],[rating_count]]&gt;=1000,"Medium Volume","Low Volume"))</f>
        <v>Medium Volume</v>
      </c>
      <c r="S913" s="4" t="str">
        <f t="shared" si="89"/>
        <v>Yes</v>
      </c>
      <c r="T913" t="s">
        <v>7646</v>
      </c>
      <c r="U913" t="s">
        <v>7647</v>
      </c>
      <c r="V913" t="s">
        <v>7648</v>
      </c>
      <c r="W913" t="s">
        <v>7649</v>
      </c>
      <c r="X913" t="s">
        <v>7650</v>
      </c>
      <c r="Y913" t="s">
        <v>7651</v>
      </c>
      <c r="Z913" t="s">
        <v>7652</v>
      </c>
      <c r="AA913" t="s">
        <v>7653</v>
      </c>
    </row>
    <row r="914" spans="1:27" x14ac:dyDescent="0.3">
      <c r="A914" t="s">
        <v>7654</v>
      </c>
      <c r="B914" t="s">
        <v>7655</v>
      </c>
      <c r="C914" t="str">
        <f t="shared" si="84"/>
        <v>boAt</v>
      </c>
      <c r="D914" t="s">
        <v>3079</v>
      </c>
      <c r="E914" t="str">
        <f>IFERROR(LEFT(Table1[[#This Row],[category]],FIND("|",Table1[[#This Row],[category]])-1),Table1[[#This Row],[category]])</f>
        <v>Electronics</v>
      </c>
      <c r="F914" t="str">
        <f>IFERROR(MID(Table1[[#This Row],[category]],FIND("|",Table1[[#This Row],[category]])+1,50),"N/A")</f>
        <v>Headphones,Earbuds&amp;Accessories|Headphones|In-Ear</v>
      </c>
      <c r="G914" s="5">
        <v>399</v>
      </c>
      <c r="H914" s="5" t="str">
        <f t="shared" si="85"/>
        <v>Economy (201-500)</v>
      </c>
      <c r="I914" s="5">
        <v>1290</v>
      </c>
      <c r="J914" s="5">
        <f>Table1[[#This Row],[actual_price]]-Table1[[#This Row],[discounted_price]]</f>
        <v>891</v>
      </c>
      <c r="K914" s="12">
        <f t="shared" si="86"/>
        <v>0.69069767441860463</v>
      </c>
      <c r="L914" s="13">
        <v>0.69</v>
      </c>
      <c r="M914" s="1" t="str">
        <f t="shared" si="87"/>
        <v>High (50-69%)</v>
      </c>
      <c r="N914">
        <v>4.2</v>
      </c>
      <c r="O914" t="str">
        <f>IF(Table1[[#This Row],[rating]]&gt;=4.5,"Excellent",IF(Table1[[#This Row],[rating]]&gt;=4,"Good",IF(Table1[[#This Row],[rating]]&gt;=3.5,"Average","Below Average")))</f>
        <v>Good</v>
      </c>
      <c r="P914" t="str">
        <f t="shared" si="88"/>
        <v>⭐⭐⭐⭐ Good</v>
      </c>
      <c r="Q914" s="2">
        <v>76042</v>
      </c>
      <c r="R914" s="4" t="str">
        <f>IF(Table1[[#This Row],[rating_count]]&gt;=10000,"High Volume",IF(Table1[[#This Row],[rating_count]]&gt;=1000,"Medium Volume","Low Volume"))</f>
        <v>High Volume</v>
      </c>
      <c r="S914" s="4" t="str">
        <f t="shared" si="89"/>
        <v>Yes</v>
      </c>
      <c r="T914" t="s">
        <v>7656</v>
      </c>
      <c r="U914" t="s">
        <v>7657</v>
      </c>
      <c r="V914" t="s">
        <v>7658</v>
      </c>
      <c r="W914" t="s">
        <v>7659</v>
      </c>
      <c r="X914" t="s">
        <v>7660</v>
      </c>
      <c r="Y914" t="s">
        <v>7661</v>
      </c>
      <c r="Z914" t="s">
        <v>7662</v>
      </c>
      <c r="AA914" t="s">
        <v>7663</v>
      </c>
    </row>
    <row r="915" spans="1:27" x14ac:dyDescent="0.3">
      <c r="A915" t="s">
        <v>7664</v>
      </c>
      <c r="B915" t="s">
        <v>7665</v>
      </c>
      <c r="C915" t="str">
        <f t="shared" si="84"/>
        <v>Duracell</v>
      </c>
      <c r="D915" t="s">
        <v>5557</v>
      </c>
      <c r="E915" t="str">
        <f>IFERROR(LEFT(Table1[[#This Row],[category]],FIND("|",Table1[[#This Row],[category]])-1),Table1[[#This Row],[category]])</f>
        <v>Electronics</v>
      </c>
      <c r="F915" t="str">
        <f>IFERROR(MID(Table1[[#This Row],[category]],FIND("|",Table1[[#This Row],[category]])+1,50),"N/A")</f>
        <v>GeneralPurposeBatteries&amp;BatteryChargers</v>
      </c>
      <c r="G915" s="5">
        <v>116</v>
      </c>
      <c r="H915" s="5" t="str">
        <f t="shared" si="85"/>
        <v>Budget (≤200)</v>
      </c>
      <c r="I915" s="5">
        <v>200</v>
      </c>
      <c r="J915" s="5">
        <f>Table1[[#This Row],[actual_price]]-Table1[[#This Row],[discounted_price]]</f>
        <v>84</v>
      </c>
      <c r="K915" s="12">
        <f t="shared" si="86"/>
        <v>0.42</v>
      </c>
      <c r="L915" s="13">
        <v>0.42</v>
      </c>
      <c r="M915" s="1" t="str">
        <f t="shared" si="87"/>
        <v>Moderate (25-49%)</v>
      </c>
      <c r="N915">
        <v>4.3</v>
      </c>
      <c r="O915" t="str">
        <f>IF(Table1[[#This Row],[rating]]&gt;=4.5,"Excellent",IF(Table1[[#This Row],[rating]]&gt;=4,"Good",IF(Table1[[#This Row],[rating]]&gt;=3.5,"Average","Below Average")))</f>
        <v>Good</v>
      </c>
      <c r="P915" t="str">
        <f t="shared" si="88"/>
        <v>⭐⭐⭐⭐ Good</v>
      </c>
      <c r="Q915">
        <v>485</v>
      </c>
      <c r="R915" s="4" t="str">
        <f>IF(Table1[[#This Row],[rating_count]]&gt;=10000,"High Volume",IF(Table1[[#This Row],[rating_count]]&gt;=1000,"Medium Volume","Low Volume"))</f>
        <v>Low Volume</v>
      </c>
      <c r="S915" s="4" t="str">
        <f t="shared" si="89"/>
        <v>No</v>
      </c>
      <c r="T915" t="s">
        <v>7666</v>
      </c>
      <c r="U915" t="s">
        <v>7667</v>
      </c>
      <c r="V915" t="s">
        <v>7668</v>
      </c>
      <c r="W915" t="s">
        <v>7669</v>
      </c>
      <c r="X915" t="s">
        <v>7670</v>
      </c>
      <c r="Y915" t="s">
        <v>7671</v>
      </c>
      <c r="Z915" t="s">
        <v>7672</v>
      </c>
      <c r="AA915" t="s">
        <v>7673</v>
      </c>
    </row>
    <row r="916" spans="1:27" x14ac:dyDescent="0.3">
      <c r="A916" t="s">
        <v>7674</v>
      </c>
      <c r="B916" t="s">
        <v>7675</v>
      </c>
      <c r="C916" t="str">
        <f t="shared" si="84"/>
        <v>MI</v>
      </c>
      <c r="D916" t="s">
        <v>5933</v>
      </c>
      <c r="E916" t="str">
        <f>IFERROR(LEFT(Table1[[#This Row],[category]],FIND("|",Table1[[#This Row],[category]])-1),Table1[[#This Row],[category]])</f>
        <v>Electronics</v>
      </c>
      <c r="F916" t="str">
        <f>IFERROR(MID(Table1[[#This Row],[category]],FIND("|",Table1[[#This Row],[category]])+1,50),"N/A")</f>
        <v>Cameras&amp;Photography|SecurityCameras|DomeCameras</v>
      </c>
      <c r="G916" s="5">
        <v>4499</v>
      </c>
      <c r="H916" s="5" t="str">
        <f t="shared" si="85"/>
        <v>Premium (&gt;2000)</v>
      </c>
      <c r="I916" s="5">
        <v>5999</v>
      </c>
      <c r="J916" s="5">
        <f>Table1[[#This Row],[actual_price]]-Table1[[#This Row],[discounted_price]]</f>
        <v>1500</v>
      </c>
      <c r="K916" s="12">
        <f t="shared" si="86"/>
        <v>0.2500416736122687</v>
      </c>
      <c r="L916" s="13">
        <v>0.25</v>
      </c>
      <c r="M916" s="1" t="str">
        <f t="shared" si="87"/>
        <v>Moderate (25-49%)</v>
      </c>
      <c r="N916">
        <v>4.3</v>
      </c>
      <c r="O916" t="str">
        <f>IF(Table1[[#This Row],[rating]]&gt;=4.5,"Excellent",IF(Table1[[#This Row],[rating]]&gt;=4,"Good",IF(Table1[[#This Row],[rating]]&gt;=3.5,"Average","Below Average")))</f>
        <v>Good</v>
      </c>
      <c r="P916" t="str">
        <f t="shared" si="88"/>
        <v>⭐⭐⭐⭐ Good</v>
      </c>
      <c r="Q916" s="2">
        <v>44696</v>
      </c>
      <c r="R916" s="4" t="str">
        <f>IF(Table1[[#This Row],[rating_count]]&gt;=10000,"High Volume",IF(Table1[[#This Row],[rating_count]]&gt;=1000,"Medium Volume","Low Volume"))</f>
        <v>High Volume</v>
      </c>
      <c r="S916" s="4" t="str">
        <f t="shared" si="89"/>
        <v>Yes</v>
      </c>
      <c r="T916" t="s">
        <v>7676</v>
      </c>
      <c r="U916" t="s">
        <v>7677</v>
      </c>
      <c r="V916" t="s">
        <v>7678</v>
      </c>
      <c r="W916" t="s">
        <v>7679</v>
      </c>
      <c r="X916" t="s">
        <v>7680</v>
      </c>
      <c r="Y916" t="s">
        <v>7681</v>
      </c>
      <c r="Z916" t="s">
        <v>7682</v>
      </c>
      <c r="AA916" t="s">
        <v>7683</v>
      </c>
    </row>
    <row r="917" spans="1:27" x14ac:dyDescent="0.3">
      <c r="A917" t="s">
        <v>7684</v>
      </c>
      <c r="B917" t="s">
        <v>7685</v>
      </c>
      <c r="C917" t="str">
        <f t="shared" si="84"/>
        <v>ZEBRONICS</v>
      </c>
      <c r="D917" t="s">
        <v>6132</v>
      </c>
      <c r="E917" t="str">
        <f>IFERROR(LEFT(Table1[[#This Row],[category]],FIND("|",Table1[[#This Row],[category]])-1),Table1[[#This Row],[category]])</f>
        <v>Computers&amp;Accessories</v>
      </c>
      <c r="F917" t="str">
        <f>IFERROR(MID(Table1[[#This Row],[category]],FIND("|",Table1[[#This Row],[category]])+1,50),"N/A")</f>
        <v>Accessories&amp;Peripherals|USBHubs</v>
      </c>
      <c r="G917" s="5">
        <v>330</v>
      </c>
      <c r="H917" s="5" t="str">
        <f t="shared" si="85"/>
        <v>Economy (201-500)</v>
      </c>
      <c r="I917" s="5">
        <v>499</v>
      </c>
      <c r="J917" s="5">
        <f>Table1[[#This Row],[actual_price]]-Table1[[#This Row],[discounted_price]]</f>
        <v>169</v>
      </c>
      <c r="K917" s="12">
        <f t="shared" si="86"/>
        <v>0.33867735470941884</v>
      </c>
      <c r="L917" s="13">
        <v>0.34</v>
      </c>
      <c r="M917" s="1" t="str">
        <f t="shared" si="87"/>
        <v>Moderate (25-49%)</v>
      </c>
      <c r="N917">
        <v>3.7</v>
      </c>
      <c r="O917" t="str">
        <f>IF(Table1[[#This Row],[rating]]&gt;=4.5,"Excellent",IF(Table1[[#This Row],[rating]]&gt;=4,"Good",IF(Table1[[#This Row],[rating]]&gt;=3.5,"Average","Below Average")))</f>
        <v>Average</v>
      </c>
      <c r="P917" t="str">
        <f t="shared" si="88"/>
        <v>⭐⭐⭐ Average</v>
      </c>
      <c r="Q917" s="2">
        <v>8566</v>
      </c>
      <c r="R917" s="4" t="str">
        <f>IF(Table1[[#This Row],[rating_count]]&gt;=10000,"High Volume",IF(Table1[[#This Row],[rating_count]]&gt;=1000,"Medium Volume","Low Volume"))</f>
        <v>Medium Volume</v>
      </c>
      <c r="S917" s="4" t="str">
        <f t="shared" si="89"/>
        <v>Yes</v>
      </c>
      <c r="T917" t="s">
        <v>7686</v>
      </c>
      <c r="U917" t="s">
        <v>7687</v>
      </c>
      <c r="V917" t="s">
        <v>7688</v>
      </c>
      <c r="W917" t="s">
        <v>7689</v>
      </c>
      <c r="X917" t="s">
        <v>7690</v>
      </c>
      <c r="Y917" t="s">
        <v>7691</v>
      </c>
      <c r="Z917" t="s">
        <v>7692</v>
      </c>
      <c r="AA917" t="s">
        <v>7693</v>
      </c>
    </row>
    <row r="918" spans="1:27" x14ac:dyDescent="0.3">
      <c r="A918" t="s">
        <v>7694</v>
      </c>
      <c r="B918" t="s">
        <v>7695</v>
      </c>
      <c r="C918" t="str">
        <f t="shared" si="84"/>
        <v>Boult</v>
      </c>
      <c r="D918" t="s">
        <v>5479</v>
      </c>
      <c r="E918" t="str">
        <f>IFERROR(LEFT(Table1[[#This Row],[category]],FIND("|",Table1[[#This Row],[category]])-1),Table1[[#This Row],[category]])</f>
        <v>Electronics</v>
      </c>
      <c r="F918" t="str">
        <f>IFERROR(MID(Table1[[#This Row],[category]],FIND("|",Table1[[#This Row],[category]])+1,50),"N/A")</f>
        <v>Headphones,Earbuds&amp;Accessories|Headphones|Over-Ear</v>
      </c>
      <c r="G918" s="5">
        <v>649</v>
      </c>
      <c r="H918" s="5" t="str">
        <f t="shared" si="85"/>
        <v>Mid-Range (501-2000)</v>
      </c>
      <c r="I918" s="5">
        <v>2499</v>
      </c>
      <c r="J918" s="5">
        <f>Table1[[#This Row],[actual_price]]-Table1[[#This Row],[discounted_price]]</f>
        <v>1850</v>
      </c>
      <c r="K918" s="12">
        <f t="shared" si="86"/>
        <v>0.74029611844737897</v>
      </c>
      <c r="L918" s="13">
        <v>0.74</v>
      </c>
      <c r="M918" s="1" t="str">
        <f t="shared" si="87"/>
        <v>Very High (70-100%)</v>
      </c>
      <c r="N918">
        <v>3.9</v>
      </c>
      <c r="O918" t="str">
        <f>IF(Table1[[#This Row],[rating]]&gt;=4.5,"Excellent",IF(Table1[[#This Row],[rating]]&gt;=4,"Good",IF(Table1[[#This Row],[rating]]&gt;=3.5,"Average","Below Average")))</f>
        <v>Average</v>
      </c>
      <c r="P918" t="str">
        <f t="shared" si="88"/>
        <v>⭐⭐⭐ Average</v>
      </c>
      <c r="Q918" s="2">
        <v>13049</v>
      </c>
      <c r="R918" s="4" t="str">
        <f>IF(Table1[[#This Row],[rating_count]]&gt;=10000,"High Volume",IF(Table1[[#This Row],[rating_count]]&gt;=1000,"Medium Volume","Low Volume"))</f>
        <v>High Volume</v>
      </c>
      <c r="S918" s="4" t="str">
        <f t="shared" si="89"/>
        <v>Yes</v>
      </c>
      <c r="T918" t="s">
        <v>7696</v>
      </c>
      <c r="U918" t="s">
        <v>7697</v>
      </c>
      <c r="V918" t="s">
        <v>7698</v>
      </c>
      <c r="W918" t="s">
        <v>7699</v>
      </c>
      <c r="X918" t="s">
        <v>7700</v>
      </c>
      <c r="Y918" t="s">
        <v>7701</v>
      </c>
      <c r="Z918" t="s">
        <v>7702</v>
      </c>
      <c r="AA918" t="s">
        <v>7703</v>
      </c>
    </row>
    <row r="919" spans="1:27" x14ac:dyDescent="0.3">
      <c r="A919" t="s">
        <v>7704</v>
      </c>
      <c r="B919" t="s">
        <v>7705</v>
      </c>
      <c r="C919" t="str">
        <f t="shared" si="84"/>
        <v>ESR</v>
      </c>
      <c r="D919" t="s">
        <v>6025</v>
      </c>
      <c r="E919" t="str">
        <f>IFERROR(LEFT(Table1[[#This Row],[category]],FIND("|",Table1[[#This Row],[category]])-1),Table1[[#This Row],[category]])</f>
        <v>Computers&amp;Accessories</v>
      </c>
      <c r="F919" t="str">
        <f>IFERROR(MID(Table1[[#This Row],[category]],FIND("|",Table1[[#This Row],[category]])+1,50),"N/A")</f>
        <v>Accessories&amp;Peripherals|TabletAccessories|ScreenPr</v>
      </c>
      <c r="G919" s="5">
        <v>1234</v>
      </c>
      <c r="H919" s="5" t="str">
        <f t="shared" si="85"/>
        <v>Mid-Range (501-2000)</v>
      </c>
      <c r="I919" s="5">
        <v>1599</v>
      </c>
      <c r="J919" s="5">
        <f>Table1[[#This Row],[actual_price]]-Table1[[#This Row],[discounted_price]]</f>
        <v>365</v>
      </c>
      <c r="K919" s="12">
        <f t="shared" si="86"/>
        <v>0.22826766729205752</v>
      </c>
      <c r="L919" s="13">
        <v>0.23</v>
      </c>
      <c r="M919" s="1" t="str">
        <f t="shared" si="87"/>
        <v>Minimal (0-24%)</v>
      </c>
      <c r="N919">
        <v>4.5</v>
      </c>
      <c r="O919" t="str">
        <f>IF(Table1[[#This Row],[rating]]&gt;=4.5,"Excellent",IF(Table1[[#This Row],[rating]]&gt;=4,"Good",IF(Table1[[#This Row],[rating]]&gt;=3.5,"Average","Below Average")))</f>
        <v>Excellent</v>
      </c>
      <c r="P919" t="str">
        <f t="shared" si="88"/>
        <v>⭐⭐⭐⭐⭐ Excellent</v>
      </c>
      <c r="Q919" s="2">
        <v>16680</v>
      </c>
      <c r="R919" s="4" t="str">
        <f>IF(Table1[[#This Row],[rating_count]]&gt;=10000,"High Volume",IF(Table1[[#This Row],[rating_count]]&gt;=1000,"Medium Volume","Low Volume"))</f>
        <v>High Volume</v>
      </c>
      <c r="S919" s="4" t="str">
        <f t="shared" si="89"/>
        <v>Yes</v>
      </c>
      <c r="T919" t="s">
        <v>7706</v>
      </c>
      <c r="U919" t="s">
        <v>7707</v>
      </c>
      <c r="V919" t="s">
        <v>7708</v>
      </c>
      <c r="W919" t="s">
        <v>7709</v>
      </c>
      <c r="X919" t="s">
        <v>7710</v>
      </c>
      <c r="Y919" t="s">
        <v>7711</v>
      </c>
      <c r="Z919" t="s">
        <v>7712</v>
      </c>
      <c r="AA919" t="s">
        <v>7713</v>
      </c>
    </row>
    <row r="920" spans="1:27" x14ac:dyDescent="0.3">
      <c r="A920" t="s">
        <v>4441</v>
      </c>
      <c r="B920" t="s">
        <v>4442</v>
      </c>
      <c r="C920" t="str">
        <f t="shared" si="84"/>
        <v>boAt</v>
      </c>
      <c r="D920" t="s">
        <v>4443</v>
      </c>
      <c r="E920" t="str">
        <f>IFERROR(LEFT(Table1[[#This Row],[category]],FIND("|",Table1[[#This Row],[category]])-1),Table1[[#This Row],[category]])</f>
        <v>Electronics</v>
      </c>
      <c r="F920" t="str">
        <f>IFERROR(MID(Table1[[#This Row],[category]],FIND("|",Table1[[#This Row],[category]])+1,50),"N/A")</f>
        <v>Headphones,Earbuds&amp;Accessories|Headphones|On-Ear</v>
      </c>
      <c r="G920" s="5">
        <v>1399</v>
      </c>
      <c r="H920" s="5" t="str">
        <f t="shared" si="85"/>
        <v>Mid-Range (501-2000)</v>
      </c>
      <c r="I920" s="5">
        <v>2990</v>
      </c>
      <c r="J920" s="5">
        <f>Table1[[#This Row],[actual_price]]-Table1[[#This Row],[discounted_price]]</f>
        <v>1591</v>
      </c>
      <c r="K920" s="12">
        <f t="shared" si="86"/>
        <v>0.53210702341137128</v>
      </c>
      <c r="L920" s="13">
        <v>0.53</v>
      </c>
      <c r="M920" s="1" t="str">
        <f t="shared" si="87"/>
        <v>High (50-69%)</v>
      </c>
      <c r="N920">
        <v>4.0999999999999996</v>
      </c>
      <c r="O920" t="str">
        <f>IF(Table1[[#This Row],[rating]]&gt;=4.5,"Excellent",IF(Table1[[#This Row],[rating]]&gt;=4,"Good",IF(Table1[[#This Row],[rating]]&gt;=3.5,"Average","Below Average")))</f>
        <v>Good</v>
      </c>
      <c r="P920" t="str">
        <f t="shared" si="88"/>
        <v>⭐⭐⭐⭐ Good</v>
      </c>
      <c r="Q920" s="2">
        <v>97174</v>
      </c>
      <c r="R920" s="4" t="str">
        <f>IF(Table1[[#This Row],[rating_count]]&gt;=10000,"High Volume",IF(Table1[[#This Row],[rating_count]]&gt;=1000,"Medium Volume","Low Volume"))</f>
        <v>High Volume</v>
      </c>
      <c r="S920" s="4" t="str">
        <f t="shared" si="89"/>
        <v>Yes</v>
      </c>
      <c r="T920" t="s">
        <v>4444</v>
      </c>
      <c r="U920" t="s">
        <v>4445</v>
      </c>
      <c r="V920" t="s">
        <v>4446</v>
      </c>
      <c r="W920" t="s">
        <v>4447</v>
      </c>
      <c r="X920" t="s">
        <v>4448</v>
      </c>
      <c r="Y920" t="s">
        <v>4449</v>
      </c>
      <c r="Z920" t="s">
        <v>7714</v>
      </c>
      <c r="AA920" t="s">
        <v>7715</v>
      </c>
    </row>
    <row r="921" spans="1:27" x14ac:dyDescent="0.3">
      <c r="A921" t="s">
        <v>7716</v>
      </c>
      <c r="B921" t="s">
        <v>7717</v>
      </c>
      <c r="C921" t="str">
        <f t="shared" si="84"/>
        <v>Parker</v>
      </c>
      <c r="D921" t="s">
        <v>7122</v>
      </c>
      <c r="E921" t="str">
        <f>IFERROR(LEFT(Table1[[#This Row],[category]],FIND("|",Table1[[#This Row],[category]])-1),Table1[[#This Row],[category]])</f>
        <v>OfficeProducts</v>
      </c>
      <c r="F921" t="str">
        <f>IFERROR(MID(Table1[[#This Row],[category]],FIND("|",Table1[[#This Row],[category]])+1,50),"N/A")</f>
        <v>OfficePaperProducts|Paper|Stationery|Pens,Pencils&amp;</v>
      </c>
      <c r="G921" s="5">
        <v>272</v>
      </c>
      <c r="H921" s="5" t="str">
        <f t="shared" si="85"/>
        <v>Economy (201-500)</v>
      </c>
      <c r="I921" s="5">
        <v>320</v>
      </c>
      <c r="J921" s="5">
        <f>Table1[[#This Row],[actual_price]]-Table1[[#This Row],[discounted_price]]</f>
        <v>48</v>
      </c>
      <c r="K921" s="12">
        <f t="shared" si="86"/>
        <v>0.15</v>
      </c>
      <c r="L921" s="13">
        <v>0.15</v>
      </c>
      <c r="M921" s="1" t="str">
        <f t="shared" si="87"/>
        <v>Minimal (0-24%)</v>
      </c>
      <c r="N921">
        <v>4</v>
      </c>
      <c r="O921" t="str">
        <f>IF(Table1[[#This Row],[rating]]&gt;=4.5,"Excellent",IF(Table1[[#This Row],[rating]]&gt;=4,"Good",IF(Table1[[#This Row],[rating]]&gt;=3.5,"Average","Below Average")))</f>
        <v>Good</v>
      </c>
      <c r="P921" t="str">
        <f t="shared" si="88"/>
        <v>⭐⭐⭐⭐ Good</v>
      </c>
      <c r="Q921" s="2">
        <v>3686</v>
      </c>
      <c r="R921" s="4" t="str">
        <f>IF(Table1[[#This Row],[rating_count]]&gt;=10000,"High Volume",IF(Table1[[#This Row],[rating_count]]&gt;=1000,"Medium Volume","Low Volume"))</f>
        <v>Medium Volume</v>
      </c>
      <c r="S921" s="4" t="str">
        <f t="shared" si="89"/>
        <v>Yes</v>
      </c>
      <c r="T921" t="s">
        <v>7718</v>
      </c>
      <c r="U921" t="s">
        <v>7719</v>
      </c>
      <c r="V921" t="s">
        <v>7720</v>
      </c>
      <c r="W921" t="s">
        <v>7721</v>
      </c>
      <c r="X921" t="s">
        <v>7722</v>
      </c>
      <c r="Y921" t="s">
        <v>7723</v>
      </c>
      <c r="Z921" t="s">
        <v>7724</v>
      </c>
      <c r="AA921" t="s">
        <v>7725</v>
      </c>
    </row>
    <row r="922" spans="1:27" x14ac:dyDescent="0.3">
      <c r="A922" t="s">
        <v>7726</v>
      </c>
      <c r="B922" t="s">
        <v>7727</v>
      </c>
      <c r="C922" t="str">
        <f t="shared" si="84"/>
        <v>Silicone</v>
      </c>
      <c r="D922" t="s">
        <v>7728</v>
      </c>
      <c r="E922" t="str">
        <f>IFERROR(LEFT(Table1[[#This Row],[category]],FIND("|",Table1[[#This Row],[category]])-1),Table1[[#This Row],[category]])</f>
        <v>Electronics</v>
      </c>
      <c r="F922" t="str">
        <f>IFERROR(MID(Table1[[#This Row],[category]],FIND("|",Table1[[#This Row],[category]])+1,50),"N/A")</f>
        <v>Headphones,Earbuds&amp;Accessories|Earpads</v>
      </c>
      <c r="G922" s="5">
        <v>99</v>
      </c>
      <c r="H922" s="5" t="str">
        <f t="shared" si="85"/>
        <v>Budget (≤200)</v>
      </c>
      <c r="I922" s="5">
        <v>999</v>
      </c>
      <c r="J922" s="5">
        <f>Table1[[#This Row],[actual_price]]-Table1[[#This Row],[discounted_price]]</f>
        <v>900</v>
      </c>
      <c r="K922" s="12">
        <f t="shared" si="86"/>
        <v>0.90090090090090091</v>
      </c>
      <c r="L922" s="13">
        <v>0.9</v>
      </c>
      <c r="M922" s="1" t="str">
        <f t="shared" si="87"/>
        <v>Very High (70-100%)</v>
      </c>
      <c r="N922">
        <v>3.8</v>
      </c>
      <c r="O922" t="str">
        <f>IF(Table1[[#This Row],[rating]]&gt;=4.5,"Excellent",IF(Table1[[#This Row],[rating]]&gt;=4,"Good",IF(Table1[[#This Row],[rating]]&gt;=3.5,"Average","Below Average")))</f>
        <v>Average</v>
      </c>
      <c r="P922" t="str">
        <f t="shared" si="88"/>
        <v>⭐⭐⭐ Average</v>
      </c>
      <c r="Q922">
        <v>594</v>
      </c>
      <c r="R922" s="4" t="str">
        <f>IF(Table1[[#This Row],[rating_count]]&gt;=10000,"High Volume",IF(Table1[[#This Row],[rating_count]]&gt;=1000,"Medium Volume","Low Volume"))</f>
        <v>Low Volume</v>
      </c>
      <c r="S922" s="4" t="str">
        <f t="shared" si="89"/>
        <v>Yes</v>
      </c>
      <c r="T922" t="s">
        <v>7729</v>
      </c>
      <c r="U922" t="s">
        <v>7730</v>
      </c>
      <c r="V922" t="s">
        <v>7731</v>
      </c>
      <c r="W922" t="s">
        <v>7732</v>
      </c>
      <c r="X922" t="s">
        <v>7733</v>
      </c>
      <c r="Y922" t="s">
        <v>7734</v>
      </c>
      <c r="Z922" t="s">
        <v>7735</v>
      </c>
      <c r="AA922" t="s">
        <v>7736</v>
      </c>
    </row>
    <row r="923" spans="1:27" x14ac:dyDescent="0.3">
      <c r="A923" t="s">
        <v>7737</v>
      </c>
      <c r="B923" t="s">
        <v>7738</v>
      </c>
      <c r="C923" t="str">
        <f t="shared" si="84"/>
        <v>Canon</v>
      </c>
      <c r="D923" t="s">
        <v>7739</v>
      </c>
      <c r="E923" t="str">
        <f>IFERROR(LEFT(Table1[[#This Row],[category]],FIND("|",Table1[[#This Row],[category]])-1),Table1[[#This Row],[category]])</f>
        <v>Computers&amp;Accessories</v>
      </c>
      <c r="F923" t="str">
        <f>IFERROR(MID(Table1[[#This Row],[category]],FIND("|",Table1[[#This Row],[category]])+1,50),"N/A")</f>
        <v>Printers,Inks&amp;Accessories|Printers|InkjetPrinters</v>
      </c>
      <c r="G923" s="5">
        <v>3498</v>
      </c>
      <c r="H923" s="5" t="str">
        <f t="shared" si="85"/>
        <v>Premium (&gt;2000)</v>
      </c>
      <c r="I923" s="5">
        <v>3875</v>
      </c>
      <c r="J923" s="5">
        <f>Table1[[#This Row],[actual_price]]-Table1[[#This Row],[discounted_price]]</f>
        <v>377</v>
      </c>
      <c r="K923" s="12">
        <f t="shared" si="86"/>
        <v>9.7290322580645155E-2</v>
      </c>
      <c r="L923" s="13">
        <v>0.1</v>
      </c>
      <c r="M923" s="1" t="str">
        <f t="shared" si="87"/>
        <v>Minimal (0-24%)</v>
      </c>
      <c r="N923">
        <v>3.4</v>
      </c>
      <c r="O923" t="str">
        <f>IF(Table1[[#This Row],[rating]]&gt;=4.5,"Excellent",IF(Table1[[#This Row],[rating]]&gt;=4,"Good",IF(Table1[[#This Row],[rating]]&gt;=3.5,"Average","Below Average")))</f>
        <v>Below Average</v>
      </c>
      <c r="P923" t="str">
        <f t="shared" si="88"/>
        <v>⭐⭐ Below Avg</v>
      </c>
      <c r="Q923" s="2">
        <v>12185</v>
      </c>
      <c r="R923" s="4" t="str">
        <f>IF(Table1[[#This Row],[rating_count]]&gt;=10000,"High Volume",IF(Table1[[#This Row],[rating_count]]&gt;=1000,"Medium Volume","Low Volume"))</f>
        <v>High Volume</v>
      </c>
      <c r="S923" s="4" t="str">
        <f t="shared" si="89"/>
        <v>Yes</v>
      </c>
      <c r="T923" t="s">
        <v>7740</v>
      </c>
      <c r="U923" t="s">
        <v>7741</v>
      </c>
      <c r="V923" t="s">
        <v>7742</v>
      </c>
      <c r="W923" t="s">
        <v>7743</v>
      </c>
      <c r="X923" t="s">
        <v>7744</v>
      </c>
      <c r="Y923" t="s">
        <v>7745</v>
      </c>
      <c r="Z923" t="s">
        <v>7746</v>
      </c>
      <c r="AA923" t="s">
        <v>7747</v>
      </c>
    </row>
    <row r="924" spans="1:27" x14ac:dyDescent="0.3">
      <c r="A924" t="s">
        <v>7748</v>
      </c>
      <c r="B924" t="s">
        <v>7749</v>
      </c>
      <c r="C924" t="str">
        <f t="shared" si="84"/>
        <v>Samsung</v>
      </c>
      <c r="D924" t="s">
        <v>5847</v>
      </c>
      <c r="E924" t="str">
        <f>IFERROR(LEFT(Table1[[#This Row],[category]],FIND("|",Table1[[#This Row],[category]])-1),Table1[[#This Row],[category]])</f>
        <v>Computers&amp;Accessories</v>
      </c>
      <c r="F924" t="str">
        <f>IFERROR(MID(Table1[[#This Row],[category]],FIND("|",Table1[[#This Row],[category]])+1,50),"N/A")</f>
        <v>Monitors</v>
      </c>
      <c r="G924" s="5">
        <v>10099</v>
      </c>
      <c r="H924" s="5" t="str">
        <f t="shared" si="85"/>
        <v>Premium (&gt;2000)</v>
      </c>
      <c r="I924" s="5">
        <v>19110</v>
      </c>
      <c r="J924" s="5">
        <f>Table1[[#This Row],[actual_price]]-Table1[[#This Row],[discounted_price]]</f>
        <v>9011</v>
      </c>
      <c r="K924" s="12">
        <f t="shared" si="86"/>
        <v>0.47153322867608582</v>
      </c>
      <c r="L924" s="13">
        <v>0.47</v>
      </c>
      <c r="M924" s="1" t="str">
        <f t="shared" si="87"/>
        <v>Moderate (25-49%)</v>
      </c>
      <c r="N924">
        <v>4.3</v>
      </c>
      <c r="O924" t="str">
        <f>IF(Table1[[#This Row],[rating]]&gt;=4.5,"Excellent",IF(Table1[[#This Row],[rating]]&gt;=4,"Good",IF(Table1[[#This Row],[rating]]&gt;=3.5,"Average","Below Average")))</f>
        <v>Good</v>
      </c>
      <c r="P924" t="str">
        <f t="shared" si="88"/>
        <v>⭐⭐⭐⭐ Good</v>
      </c>
      <c r="Q924" s="2">
        <v>2623</v>
      </c>
      <c r="R924" s="4" t="str">
        <f>IF(Table1[[#This Row],[rating_count]]&gt;=10000,"High Volume",IF(Table1[[#This Row],[rating_count]]&gt;=1000,"Medium Volume","Low Volume"))</f>
        <v>Medium Volume</v>
      </c>
      <c r="S924" s="4" t="str">
        <f t="shared" si="89"/>
        <v>Yes</v>
      </c>
      <c r="T924" t="s">
        <v>7750</v>
      </c>
      <c r="U924" t="s">
        <v>7751</v>
      </c>
      <c r="V924" t="s">
        <v>7752</v>
      </c>
      <c r="W924" t="s">
        <v>7753</v>
      </c>
      <c r="X924" t="s">
        <v>7754</v>
      </c>
      <c r="Y924" t="s">
        <v>7755</v>
      </c>
      <c r="Z924" t="s">
        <v>7756</v>
      </c>
      <c r="AA924" t="s">
        <v>7757</v>
      </c>
    </row>
    <row r="925" spans="1:27" x14ac:dyDescent="0.3">
      <c r="A925" t="s">
        <v>7758</v>
      </c>
      <c r="B925" t="s">
        <v>7759</v>
      </c>
      <c r="C925" t="str">
        <f t="shared" si="84"/>
        <v>AirCase</v>
      </c>
      <c r="D925" t="s">
        <v>6230</v>
      </c>
      <c r="E925" t="str">
        <f>IFERROR(LEFT(Table1[[#This Row],[category]],FIND("|",Table1[[#This Row],[category]])-1),Table1[[#This Row],[category]])</f>
        <v>Computers&amp;Accessories</v>
      </c>
      <c r="F925" t="str">
        <f>IFERROR(MID(Table1[[#This Row],[category]],FIND("|",Table1[[#This Row],[category]])+1,50),"N/A")</f>
        <v>Accessories&amp;Peripherals|LaptopAccessories|Bags&amp;Sle</v>
      </c>
      <c r="G925" s="5">
        <v>449</v>
      </c>
      <c r="H925" s="5" t="str">
        <f t="shared" si="85"/>
        <v>Economy (201-500)</v>
      </c>
      <c r="I925" s="5">
        <v>999</v>
      </c>
      <c r="J925" s="5">
        <f>Table1[[#This Row],[actual_price]]-Table1[[#This Row],[discounted_price]]</f>
        <v>550</v>
      </c>
      <c r="K925" s="12">
        <f t="shared" si="86"/>
        <v>0.55055055055055058</v>
      </c>
      <c r="L925" s="13">
        <v>0.55000000000000004</v>
      </c>
      <c r="M925" s="1" t="str">
        <f t="shared" si="87"/>
        <v>High (50-69%)</v>
      </c>
      <c r="N925">
        <v>4.3</v>
      </c>
      <c r="O925" t="str">
        <f>IF(Table1[[#This Row],[rating]]&gt;=4.5,"Excellent",IF(Table1[[#This Row],[rating]]&gt;=4,"Good",IF(Table1[[#This Row],[rating]]&gt;=3.5,"Average","Below Average")))</f>
        <v>Good</v>
      </c>
      <c r="P925" t="str">
        <f t="shared" si="88"/>
        <v>⭐⭐⭐⭐ Good</v>
      </c>
      <c r="Q925" s="2">
        <v>9701</v>
      </c>
      <c r="R925" s="4" t="str">
        <f>IF(Table1[[#This Row],[rating_count]]&gt;=10000,"High Volume",IF(Table1[[#This Row],[rating_count]]&gt;=1000,"Medium Volume","Low Volume"))</f>
        <v>Medium Volume</v>
      </c>
      <c r="S925" s="4" t="str">
        <f t="shared" si="89"/>
        <v>Yes</v>
      </c>
      <c r="T925" t="s">
        <v>7760</v>
      </c>
      <c r="U925" t="s">
        <v>7761</v>
      </c>
      <c r="V925" t="s">
        <v>7762</v>
      </c>
      <c r="W925" t="s">
        <v>7763</v>
      </c>
      <c r="X925" t="s">
        <v>7764</v>
      </c>
      <c r="Y925" t="s">
        <v>7765</v>
      </c>
      <c r="Z925" t="s">
        <v>7766</v>
      </c>
      <c r="AA925" t="s">
        <v>7767</v>
      </c>
    </row>
    <row r="926" spans="1:27" x14ac:dyDescent="0.3">
      <c r="A926" t="s">
        <v>7768</v>
      </c>
      <c r="B926" t="s">
        <v>7769</v>
      </c>
      <c r="C926" t="str">
        <f t="shared" si="84"/>
        <v>Faber-Castell</v>
      </c>
      <c r="D926" t="s">
        <v>7770</v>
      </c>
      <c r="E926" t="str">
        <f>IFERROR(LEFT(Table1[[#This Row],[category]],FIND("|",Table1[[#This Row],[category]])-1),Table1[[#This Row],[category]])</f>
        <v>Toys&amp;Games</v>
      </c>
      <c r="F926" t="str">
        <f>IFERROR(MID(Table1[[#This Row],[category]],FIND("|",Table1[[#This Row],[category]])+1,50),"N/A")</f>
        <v>Arts&amp;Crafts|Drawing&amp;PaintingSupplies|ColouringPens</v>
      </c>
      <c r="G926" s="5">
        <v>150</v>
      </c>
      <c r="H926" s="5" t="str">
        <f t="shared" si="85"/>
        <v>Budget (≤200)</v>
      </c>
      <c r="I926" s="5">
        <v>150</v>
      </c>
      <c r="J926" s="5">
        <f>Table1[[#This Row],[actual_price]]-Table1[[#This Row],[discounted_price]]</f>
        <v>0</v>
      </c>
      <c r="K926" s="12">
        <f t="shared" si="86"/>
        <v>0</v>
      </c>
      <c r="L926" s="13">
        <v>0</v>
      </c>
      <c r="M926" s="1" t="str">
        <f t="shared" si="87"/>
        <v>Minimal (0-24%)</v>
      </c>
      <c r="N926">
        <v>4.3</v>
      </c>
      <c r="O926" t="str">
        <f>IF(Table1[[#This Row],[rating]]&gt;=4.5,"Excellent",IF(Table1[[#This Row],[rating]]&gt;=4,"Good",IF(Table1[[#This Row],[rating]]&gt;=3.5,"Average","Below Average")))</f>
        <v>Good</v>
      </c>
      <c r="P926" t="str">
        <f t="shared" si="88"/>
        <v>⭐⭐⭐⭐ Good</v>
      </c>
      <c r="Q926" s="2">
        <v>15867</v>
      </c>
      <c r="R926" s="4" t="str">
        <f>IF(Table1[[#This Row],[rating_count]]&gt;=10000,"High Volume",IF(Table1[[#This Row],[rating_count]]&gt;=1000,"Medium Volume","Low Volume"))</f>
        <v>High Volume</v>
      </c>
      <c r="S926" s="4" t="str">
        <f t="shared" si="89"/>
        <v>Yes</v>
      </c>
      <c r="T926" t="s">
        <v>7771</v>
      </c>
      <c r="U926" t="s">
        <v>7772</v>
      </c>
      <c r="V926" t="s">
        <v>7773</v>
      </c>
      <c r="W926" t="s">
        <v>7774</v>
      </c>
      <c r="X926" t="s">
        <v>7775</v>
      </c>
      <c r="Y926" t="s">
        <v>7776</v>
      </c>
      <c r="Z926" t="s">
        <v>7777</v>
      </c>
      <c r="AA926" t="s">
        <v>7778</v>
      </c>
    </row>
    <row r="927" spans="1:27" x14ac:dyDescent="0.3">
      <c r="A927" t="s">
        <v>552</v>
      </c>
      <c r="B927" t="s">
        <v>553</v>
      </c>
      <c r="C927" t="str">
        <f t="shared" si="84"/>
        <v>Wecool</v>
      </c>
      <c r="D927" t="s">
        <v>18</v>
      </c>
      <c r="E927" t="str">
        <f>IFERROR(LEFT(Table1[[#This Row],[category]],FIND("|",Table1[[#This Row],[category]])-1),Table1[[#This Row],[category]])</f>
        <v>Computers&amp;Accessories</v>
      </c>
      <c r="F927" t="str">
        <f>IFERROR(MID(Table1[[#This Row],[category]],FIND("|",Table1[[#This Row],[category]])+1,50),"N/A")</f>
        <v>Accessories&amp;Peripherals|Cables&amp;Accessories|Cables|</v>
      </c>
      <c r="G927" s="5">
        <v>348</v>
      </c>
      <c r="H927" s="5" t="str">
        <f t="shared" si="85"/>
        <v>Economy (201-500)</v>
      </c>
      <c r="I927" s="5">
        <v>1499</v>
      </c>
      <c r="J927" s="5">
        <f>Table1[[#This Row],[actual_price]]-Table1[[#This Row],[discounted_price]]</f>
        <v>1151</v>
      </c>
      <c r="K927" s="12">
        <f t="shared" si="86"/>
        <v>0.76784523015343564</v>
      </c>
      <c r="L927" s="13">
        <v>0.77</v>
      </c>
      <c r="M927" s="1" t="str">
        <f t="shared" si="87"/>
        <v>Very High (70-100%)</v>
      </c>
      <c r="N927">
        <v>4.2</v>
      </c>
      <c r="O927" t="str">
        <f>IF(Table1[[#This Row],[rating]]&gt;=4.5,"Excellent",IF(Table1[[#This Row],[rating]]&gt;=4,"Good",IF(Table1[[#This Row],[rating]]&gt;=3.5,"Average","Below Average")))</f>
        <v>Good</v>
      </c>
      <c r="P927" t="str">
        <f t="shared" si="88"/>
        <v>⭐⭐⭐⭐ Good</v>
      </c>
      <c r="Q927">
        <v>656</v>
      </c>
      <c r="R927" s="4" t="str">
        <f>IF(Table1[[#This Row],[rating_count]]&gt;=10000,"High Volume",IF(Table1[[#This Row],[rating_count]]&gt;=1000,"Medium Volume","Low Volume"))</f>
        <v>Low Volume</v>
      </c>
      <c r="S927" s="4" t="str">
        <f t="shared" si="89"/>
        <v>Yes</v>
      </c>
      <c r="T927" t="s">
        <v>554</v>
      </c>
      <c r="U927" t="s">
        <v>555</v>
      </c>
      <c r="V927" t="s">
        <v>556</v>
      </c>
      <c r="W927" t="s">
        <v>557</v>
      </c>
      <c r="X927" t="s">
        <v>558</v>
      </c>
      <c r="Y927" t="s">
        <v>559</v>
      </c>
      <c r="Z927" t="s">
        <v>560</v>
      </c>
      <c r="AA927" t="s">
        <v>7779</v>
      </c>
    </row>
    <row r="928" spans="1:27" x14ac:dyDescent="0.3">
      <c r="A928" t="s">
        <v>7780</v>
      </c>
      <c r="B928" t="s">
        <v>7781</v>
      </c>
      <c r="C928" t="str">
        <f t="shared" si="84"/>
        <v>Zinq</v>
      </c>
      <c r="D928" t="s">
        <v>5468</v>
      </c>
      <c r="E928" t="str">
        <f>IFERROR(LEFT(Table1[[#This Row],[category]],FIND("|",Table1[[#This Row],[category]])-1),Table1[[#This Row],[category]])</f>
        <v>Computers&amp;Accessories</v>
      </c>
      <c r="F928" t="str">
        <f>IFERROR(MID(Table1[[#This Row],[category]],FIND("|",Table1[[#This Row],[category]])+1,50),"N/A")</f>
        <v>NetworkingDevices|Routers</v>
      </c>
      <c r="G928" s="5">
        <v>1199</v>
      </c>
      <c r="H928" s="5" t="str">
        <f t="shared" si="85"/>
        <v>Mid-Range (501-2000)</v>
      </c>
      <c r="I928" s="5">
        <v>2999</v>
      </c>
      <c r="J928" s="5">
        <f>Table1[[#This Row],[actual_price]]-Table1[[#This Row],[discounted_price]]</f>
        <v>1800</v>
      </c>
      <c r="K928" s="12">
        <f t="shared" si="86"/>
        <v>0.60020006668889625</v>
      </c>
      <c r="L928" s="13">
        <v>0.6</v>
      </c>
      <c r="M928" s="1" t="str">
        <f t="shared" si="87"/>
        <v>High (50-69%)</v>
      </c>
      <c r="N928">
        <v>4.0999999999999996</v>
      </c>
      <c r="O928" t="str">
        <f>IF(Table1[[#This Row],[rating]]&gt;=4.5,"Excellent",IF(Table1[[#This Row],[rating]]&gt;=4,"Good",IF(Table1[[#This Row],[rating]]&gt;=3.5,"Average","Below Average")))</f>
        <v>Good</v>
      </c>
      <c r="P928" t="str">
        <f t="shared" si="88"/>
        <v>⭐⭐⭐⭐ Good</v>
      </c>
      <c r="Q928" s="2">
        <v>10725</v>
      </c>
      <c r="R928" s="4" t="str">
        <f>IF(Table1[[#This Row],[rating_count]]&gt;=10000,"High Volume",IF(Table1[[#This Row],[rating_count]]&gt;=1000,"Medium Volume","Low Volume"))</f>
        <v>High Volume</v>
      </c>
      <c r="S928" s="4" t="str">
        <f t="shared" si="89"/>
        <v>Yes</v>
      </c>
      <c r="T928" t="s">
        <v>7782</v>
      </c>
      <c r="U928" t="s">
        <v>7783</v>
      </c>
      <c r="V928" t="s">
        <v>7784</v>
      </c>
      <c r="W928" t="s">
        <v>7785</v>
      </c>
      <c r="X928" t="s">
        <v>7786</v>
      </c>
      <c r="Y928" t="s">
        <v>7787</v>
      </c>
      <c r="Z928" t="s">
        <v>7788</v>
      </c>
      <c r="AA928" t="s">
        <v>7789</v>
      </c>
    </row>
    <row r="929" spans="1:27" x14ac:dyDescent="0.3">
      <c r="A929" t="s">
        <v>7790</v>
      </c>
      <c r="B929" t="s">
        <v>7791</v>
      </c>
      <c r="C929" t="str">
        <f t="shared" si="84"/>
        <v>SaleOnâ„¢</v>
      </c>
      <c r="D929" t="s">
        <v>5392</v>
      </c>
      <c r="E929" t="str">
        <f>IFERROR(LEFT(Table1[[#This Row],[category]],FIND("|",Table1[[#This Row],[category]])-1),Table1[[#This Row],[category]])</f>
        <v>Computers&amp;Accessories</v>
      </c>
      <c r="F929" t="str">
        <f>IFERROR(MID(Table1[[#This Row],[category]],FIND("|",Table1[[#This Row],[category]])+1,50),"N/A")</f>
        <v>Accessories&amp;Peripherals|HardDiskBags</v>
      </c>
      <c r="G929" s="5">
        <v>397</v>
      </c>
      <c r="H929" s="5" t="str">
        <f t="shared" si="85"/>
        <v>Economy (201-500)</v>
      </c>
      <c r="I929" s="5">
        <v>899</v>
      </c>
      <c r="J929" s="5">
        <f>Table1[[#This Row],[actual_price]]-Table1[[#This Row],[discounted_price]]</f>
        <v>502</v>
      </c>
      <c r="K929" s="12">
        <f t="shared" si="86"/>
        <v>0.5583982202447163</v>
      </c>
      <c r="L929" s="13">
        <v>0.56000000000000005</v>
      </c>
      <c r="M929" s="1" t="str">
        <f t="shared" si="87"/>
        <v>High (50-69%)</v>
      </c>
      <c r="N929">
        <v>4</v>
      </c>
      <c r="O929" t="str">
        <f>IF(Table1[[#This Row],[rating]]&gt;=4.5,"Excellent",IF(Table1[[#This Row],[rating]]&gt;=4,"Good",IF(Table1[[#This Row],[rating]]&gt;=3.5,"Average","Below Average")))</f>
        <v>Good</v>
      </c>
      <c r="P929" t="str">
        <f t="shared" si="88"/>
        <v>⭐⭐⭐⭐ Good</v>
      </c>
      <c r="Q929" s="2">
        <v>3025</v>
      </c>
      <c r="R929" s="4" t="str">
        <f>IF(Table1[[#This Row],[rating_count]]&gt;=10000,"High Volume",IF(Table1[[#This Row],[rating_count]]&gt;=1000,"Medium Volume","Low Volume"))</f>
        <v>Medium Volume</v>
      </c>
      <c r="S929" s="4" t="str">
        <f t="shared" si="89"/>
        <v>Yes</v>
      </c>
      <c r="T929" t="s">
        <v>7792</v>
      </c>
      <c r="U929" t="s">
        <v>7793</v>
      </c>
      <c r="V929" t="s">
        <v>7794</v>
      </c>
      <c r="W929" t="s">
        <v>7795</v>
      </c>
      <c r="X929" t="s">
        <v>7796</v>
      </c>
      <c r="Y929" t="s">
        <v>7797</v>
      </c>
      <c r="Z929" t="s">
        <v>7798</v>
      </c>
      <c r="AA929" t="s">
        <v>7799</v>
      </c>
    </row>
    <row r="930" spans="1:27" x14ac:dyDescent="0.3">
      <c r="A930" t="s">
        <v>562</v>
      </c>
      <c r="B930" t="s">
        <v>563</v>
      </c>
      <c r="C930" t="str">
        <f t="shared" si="84"/>
        <v>Portronics</v>
      </c>
      <c r="D930" t="s">
        <v>18</v>
      </c>
      <c r="E930" t="str">
        <f>IFERROR(LEFT(Table1[[#This Row],[category]],FIND("|",Table1[[#This Row],[category]])-1),Table1[[#This Row],[category]])</f>
        <v>Computers&amp;Accessories</v>
      </c>
      <c r="F930" t="str">
        <f>IFERROR(MID(Table1[[#This Row],[category]],FIND("|",Table1[[#This Row],[category]])+1,50),"N/A")</f>
        <v>Accessories&amp;Peripherals|Cables&amp;Accessories|Cables|</v>
      </c>
      <c r="G930" s="5">
        <v>154</v>
      </c>
      <c r="H930" s="5" t="str">
        <f t="shared" si="85"/>
        <v>Budget (≤200)</v>
      </c>
      <c r="I930" s="5">
        <v>349</v>
      </c>
      <c r="J930" s="5">
        <f>Table1[[#This Row],[actual_price]]-Table1[[#This Row],[discounted_price]]</f>
        <v>195</v>
      </c>
      <c r="K930" s="12">
        <f t="shared" si="86"/>
        <v>0.55873925501432664</v>
      </c>
      <c r="L930" s="13">
        <v>0.56000000000000005</v>
      </c>
      <c r="M930" s="1" t="str">
        <f t="shared" si="87"/>
        <v>High (50-69%)</v>
      </c>
      <c r="N930">
        <v>4.3</v>
      </c>
      <c r="O930" t="str">
        <f>IF(Table1[[#This Row],[rating]]&gt;=4.5,"Excellent",IF(Table1[[#This Row],[rating]]&gt;=4,"Good",IF(Table1[[#This Row],[rating]]&gt;=3.5,"Average","Below Average")))</f>
        <v>Good</v>
      </c>
      <c r="P930" t="str">
        <f t="shared" si="88"/>
        <v>⭐⭐⭐⭐ Good</v>
      </c>
      <c r="Q930" s="2">
        <v>7064</v>
      </c>
      <c r="R930" s="4" t="str">
        <f>IF(Table1[[#This Row],[rating_count]]&gt;=10000,"High Volume",IF(Table1[[#This Row],[rating_count]]&gt;=1000,"Medium Volume","Low Volume"))</f>
        <v>Medium Volume</v>
      </c>
      <c r="S930" s="4" t="str">
        <f t="shared" si="89"/>
        <v>Yes</v>
      </c>
      <c r="T930" t="s">
        <v>564</v>
      </c>
      <c r="U930" t="s">
        <v>565</v>
      </c>
      <c r="V930" t="s">
        <v>566</v>
      </c>
      <c r="W930" t="s">
        <v>567</v>
      </c>
      <c r="X930" t="s">
        <v>568</v>
      </c>
      <c r="Y930" t="s">
        <v>569</v>
      </c>
      <c r="Z930" t="s">
        <v>7800</v>
      </c>
      <c r="AA930" t="s">
        <v>7801</v>
      </c>
    </row>
    <row r="931" spans="1:27" x14ac:dyDescent="0.3">
      <c r="A931" t="s">
        <v>7802</v>
      </c>
      <c r="B931" t="s">
        <v>7803</v>
      </c>
      <c r="C931" t="str">
        <f t="shared" si="84"/>
        <v>RPM</v>
      </c>
      <c r="D931" t="s">
        <v>6036</v>
      </c>
      <c r="E931" t="str">
        <f>IFERROR(LEFT(Table1[[#This Row],[category]],FIND("|",Table1[[#This Row],[category]])-1),Table1[[#This Row],[category]])</f>
        <v>Computers&amp;Accessories</v>
      </c>
      <c r="F931" t="str">
        <f>IFERROR(MID(Table1[[#This Row],[category]],FIND("|",Table1[[#This Row],[category]])+1,50),"N/A")</f>
        <v>Accessories&amp;Peripherals|PCGamingPeripherals|Gamepa</v>
      </c>
      <c r="G931" s="5">
        <v>699</v>
      </c>
      <c r="H931" s="5" t="str">
        <f t="shared" si="85"/>
        <v>Mid-Range (501-2000)</v>
      </c>
      <c r="I931" s="5">
        <v>1490</v>
      </c>
      <c r="J931" s="5">
        <f>Table1[[#This Row],[actual_price]]-Table1[[#This Row],[discounted_price]]</f>
        <v>791</v>
      </c>
      <c r="K931" s="12">
        <f t="shared" si="86"/>
        <v>0.53087248322147651</v>
      </c>
      <c r="L931" s="13">
        <v>0.53</v>
      </c>
      <c r="M931" s="1" t="str">
        <f t="shared" si="87"/>
        <v>High (50-69%)</v>
      </c>
      <c r="N931">
        <v>4</v>
      </c>
      <c r="O931" t="str">
        <f>IF(Table1[[#This Row],[rating]]&gt;=4.5,"Excellent",IF(Table1[[#This Row],[rating]]&gt;=4,"Good",IF(Table1[[#This Row],[rating]]&gt;=3.5,"Average","Below Average")))</f>
        <v>Good</v>
      </c>
      <c r="P931" t="str">
        <f t="shared" si="88"/>
        <v>⭐⭐⭐⭐ Good</v>
      </c>
      <c r="Q931" s="2">
        <v>5736</v>
      </c>
      <c r="R931" s="4" t="str">
        <f>IF(Table1[[#This Row],[rating_count]]&gt;=10000,"High Volume",IF(Table1[[#This Row],[rating_count]]&gt;=1000,"Medium Volume","Low Volume"))</f>
        <v>Medium Volume</v>
      </c>
      <c r="S931" s="4" t="str">
        <f t="shared" si="89"/>
        <v>Yes</v>
      </c>
      <c r="T931" t="s">
        <v>7804</v>
      </c>
      <c r="U931" t="s">
        <v>7805</v>
      </c>
      <c r="V931" t="s">
        <v>7806</v>
      </c>
      <c r="W931" t="s">
        <v>7807</v>
      </c>
      <c r="X931" t="s">
        <v>7808</v>
      </c>
      <c r="Y931" t="s">
        <v>7809</v>
      </c>
      <c r="Z931" t="s">
        <v>7810</v>
      </c>
      <c r="AA931" t="s">
        <v>7811</v>
      </c>
    </row>
    <row r="932" spans="1:27" x14ac:dyDescent="0.3">
      <c r="A932" t="s">
        <v>7812</v>
      </c>
      <c r="B932" t="s">
        <v>7813</v>
      </c>
      <c r="C932" t="str">
        <f t="shared" si="84"/>
        <v>realme</v>
      </c>
      <c r="D932" t="s">
        <v>3079</v>
      </c>
      <c r="E932" t="str">
        <f>IFERROR(LEFT(Table1[[#This Row],[category]],FIND("|",Table1[[#This Row],[category]])-1),Table1[[#This Row],[category]])</f>
        <v>Electronics</v>
      </c>
      <c r="F932" t="str">
        <f>IFERROR(MID(Table1[[#This Row],[category]],FIND("|",Table1[[#This Row],[category]])+1,50),"N/A")</f>
        <v>Headphones,Earbuds&amp;Accessories|Headphones|In-Ear</v>
      </c>
      <c r="G932" s="5">
        <v>1679</v>
      </c>
      <c r="H932" s="5" t="str">
        <f t="shared" si="85"/>
        <v>Mid-Range (501-2000)</v>
      </c>
      <c r="I932" s="5">
        <v>1999</v>
      </c>
      <c r="J932" s="5">
        <f>Table1[[#This Row],[actual_price]]-Table1[[#This Row],[discounted_price]]</f>
        <v>320</v>
      </c>
      <c r="K932" s="12">
        <f t="shared" si="86"/>
        <v>0.16008004002001</v>
      </c>
      <c r="L932" s="13">
        <v>0.16</v>
      </c>
      <c r="M932" s="1" t="str">
        <f t="shared" si="87"/>
        <v>Minimal (0-24%)</v>
      </c>
      <c r="N932">
        <v>4.0999999999999996</v>
      </c>
      <c r="O932" t="str">
        <f>IF(Table1[[#This Row],[rating]]&gt;=4.5,"Excellent",IF(Table1[[#This Row],[rating]]&gt;=4,"Good",IF(Table1[[#This Row],[rating]]&gt;=3.5,"Average","Below Average")))</f>
        <v>Good</v>
      </c>
      <c r="P932" t="str">
        <f t="shared" si="88"/>
        <v>⭐⭐⭐⭐ Good</v>
      </c>
      <c r="Q932" s="2">
        <v>72563</v>
      </c>
      <c r="R932" s="4" t="str">
        <f>IF(Table1[[#This Row],[rating_count]]&gt;=10000,"High Volume",IF(Table1[[#This Row],[rating_count]]&gt;=1000,"Medium Volume","Low Volume"))</f>
        <v>High Volume</v>
      </c>
      <c r="S932" s="4" t="str">
        <f t="shared" si="89"/>
        <v>Yes</v>
      </c>
      <c r="T932" t="s">
        <v>7814</v>
      </c>
      <c r="U932" t="s">
        <v>7815</v>
      </c>
      <c r="V932" t="s">
        <v>7816</v>
      </c>
      <c r="W932" t="s">
        <v>7817</v>
      </c>
      <c r="X932" t="s">
        <v>7818</v>
      </c>
      <c r="Y932" t="s">
        <v>7819</v>
      </c>
      <c r="Z932" t="s">
        <v>7820</v>
      </c>
      <c r="AA932" t="s">
        <v>7821</v>
      </c>
    </row>
    <row r="933" spans="1:27" x14ac:dyDescent="0.3">
      <c r="A933" t="s">
        <v>7822</v>
      </c>
      <c r="B933" t="s">
        <v>7823</v>
      </c>
      <c r="C933" t="str">
        <f t="shared" si="84"/>
        <v>TVARA</v>
      </c>
      <c r="D933" t="s">
        <v>4876</v>
      </c>
      <c r="E933" t="str">
        <f>IFERROR(LEFT(Table1[[#This Row],[category]],FIND("|",Table1[[#This Row],[category]])-1),Table1[[#This Row],[category]])</f>
        <v>Computers&amp;Accessories</v>
      </c>
      <c r="F933" t="str">
        <f>IFERROR(MID(Table1[[#This Row],[category]],FIND("|",Table1[[#This Row],[category]])+1,50),"N/A")</f>
        <v>Accessories&amp;Peripherals|Keyboards,Mice&amp;InputDevice</v>
      </c>
      <c r="G933" s="5">
        <v>354</v>
      </c>
      <c r="H933" s="5" t="str">
        <f t="shared" si="85"/>
        <v>Economy (201-500)</v>
      </c>
      <c r="I933" s="5">
        <v>1500</v>
      </c>
      <c r="J933" s="5">
        <f>Table1[[#This Row],[actual_price]]-Table1[[#This Row],[discounted_price]]</f>
        <v>1146</v>
      </c>
      <c r="K933" s="12">
        <f t="shared" si="86"/>
        <v>0.76400000000000001</v>
      </c>
      <c r="L933" s="13">
        <v>0.76</v>
      </c>
      <c r="M933" s="1" t="str">
        <f t="shared" si="87"/>
        <v>Very High (70-100%)</v>
      </c>
      <c r="N933">
        <v>4</v>
      </c>
      <c r="O933" t="str">
        <f>IF(Table1[[#This Row],[rating]]&gt;=4.5,"Excellent",IF(Table1[[#This Row],[rating]]&gt;=4,"Good",IF(Table1[[#This Row],[rating]]&gt;=3.5,"Average","Below Average")))</f>
        <v>Good</v>
      </c>
      <c r="P933" t="str">
        <f t="shared" si="88"/>
        <v>⭐⭐⭐⭐ Good</v>
      </c>
      <c r="Q933" s="2">
        <v>1026</v>
      </c>
      <c r="R933" s="4" t="str">
        <f>IF(Table1[[#This Row],[rating_count]]&gt;=10000,"High Volume",IF(Table1[[#This Row],[rating_count]]&gt;=1000,"Medium Volume","Low Volume"))</f>
        <v>Medium Volume</v>
      </c>
      <c r="S933" s="4" t="str">
        <f t="shared" si="89"/>
        <v>Yes</v>
      </c>
      <c r="T933" t="s">
        <v>7824</v>
      </c>
      <c r="U933" t="s">
        <v>7825</v>
      </c>
      <c r="V933" t="s">
        <v>7826</v>
      </c>
      <c r="W933" t="s">
        <v>7827</v>
      </c>
      <c r="X933" t="s">
        <v>7828</v>
      </c>
      <c r="Y933" t="s">
        <v>7829</v>
      </c>
      <c r="Z933" t="s">
        <v>7830</v>
      </c>
      <c r="AA933" t="s">
        <v>7831</v>
      </c>
    </row>
    <row r="934" spans="1:27" x14ac:dyDescent="0.3">
      <c r="A934" t="s">
        <v>7832</v>
      </c>
      <c r="B934" t="s">
        <v>7833</v>
      </c>
      <c r="C934" t="str">
        <f t="shared" si="84"/>
        <v>Wings</v>
      </c>
      <c r="D934" t="s">
        <v>7834</v>
      </c>
      <c r="E934" t="str">
        <f>IFERROR(LEFT(Table1[[#This Row],[category]],FIND("|",Table1[[#This Row],[category]])-1),Table1[[#This Row],[category]])</f>
        <v>Computers&amp;Accessories</v>
      </c>
      <c r="F934" t="str">
        <f>IFERROR(MID(Table1[[#This Row],[category]],FIND("|",Table1[[#This Row],[category]])+1,50),"N/A")</f>
        <v>Accessories&amp;Peripherals|PCGamingPeripherals|Headse</v>
      </c>
      <c r="G934" s="5">
        <v>1199</v>
      </c>
      <c r="H934" s="5" t="str">
        <f t="shared" si="85"/>
        <v>Mid-Range (501-2000)</v>
      </c>
      <c r="I934" s="5">
        <v>5499</v>
      </c>
      <c r="J934" s="5">
        <f>Table1[[#This Row],[actual_price]]-Table1[[#This Row],[discounted_price]]</f>
        <v>4300</v>
      </c>
      <c r="K934" s="12">
        <f t="shared" si="86"/>
        <v>0.78196035642844153</v>
      </c>
      <c r="L934" s="13">
        <v>0.78</v>
      </c>
      <c r="M934" s="1" t="str">
        <f t="shared" si="87"/>
        <v>Very High (70-100%)</v>
      </c>
      <c r="N934">
        <v>3.8</v>
      </c>
      <c r="O934" t="str">
        <f>IF(Table1[[#This Row],[rating]]&gt;=4.5,"Excellent",IF(Table1[[#This Row],[rating]]&gt;=4,"Good",IF(Table1[[#This Row],[rating]]&gt;=3.5,"Average","Below Average")))</f>
        <v>Average</v>
      </c>
      <c r="P934" t="str">
        <f t="shared" si="88"/>
        <v>⭐⭐⭐ Average</v>
      </c>
      <c r="Q934" s="2">
        <v>2043</v>
      </c>
      <c r="R934" s="4" t="str">
        <f>IF(Table1[[#This Row],[rating_count]]&gt;=10000,"High Volume",IF(Table1[[#This Row],[rating_count]]&gt;=1000,"Medium Volume","Low Volume"))</f>
        <v>Medium Volume</v>
      </c>
      <c r="S934" s="4" t="str">
        <f t="shared" si="89"/>
        <v>Yes</v>
      </c>
      <c r="T934" t="s">
        <v>7835</v>
      </c>
      <c r="U934" t="s">
        <v>7836</v>
      </c>
      <c r="V934" t="s">
        <v>7837</v>
      </c>
      <c r="W934" t="s">
        <v>7838</v>
      </c>
      <c r="X934" t="s">
        <v>7839</v>
      </c>
      <c r="Y934" t="s">
        <v>7840</v>
      </c>
      <c r="Z934" t="s">
        <v>7841</v>
      </c>
      <c r="AA934" t="s">
        <v>7842</v>
      </c>
    </row>
    <row r="935" spans="1:27" x14ac:dyDescent="0.3">
      <c r="A935" t="s">
        <v>7843</v>
      </c>
      <c r="B935" t="s">
        <v>7844</v>
      </c>
      <c r="C935" t="str">
        <f t="shared" si="84"/>
        <v>Robustrion</v>
      </c>
      <c r="D935" t="s">
        <v>6025</v>
      </c>
      <c r="E935" t="str">
        <f>IFERROR(LEFT(Table1[[#This Row],[category]],FIND("|",Table1[[#This Row],[category]])-1),Table1[[#This Row],[category]])</f>
        <v>Computers&amp;Accessories</v>
      </c>
      <c r="F935" t="str">
        <f>IFERROR(MID(Table1[[#This Row],[category]],FIND("|",Table1[[#This Row],[category]])+1,50),"N/A")</f>
        <v>Accessories&amp;Peripherals|TabletAccessories|ScreenPr</v>
      </c>
      <c r="G935" s="5">
        <v>379</v>
      </c>
      <c r="H935" s="5" t="str">
        <f t="shared" si="85"/>
        <v>Economy (201-500)</v>
      </c>
      <c r="I935" s="5">
        <v>1499</v>
      </c>
      <c r="J935" s="5">
        <f>Table1[[#This Row],[actual_price]]-Table1[[#This Row],[discounted_price]]</f>
        <v>1120</v>
      </c>
      <c r="K935" s="12">
        <f t="shared" si="86"/>
        <v>0.74716477651767843</v>
      </c>
      <c r="L935" s="13">
        <v>0.75</v>
      </c>
      <c r="M935" s="1" t="str">
        <f t="shared" si="87"/>
        <v>Very High (70-100%)</v>
      </c>
      <c r="N935">
        <v>4.2</v>
      </c>
      <c r="O935" t="str">
        <f>IF(Table1[[#This Row],[rating]]&gt;=4.5,"Excellent",IF(Table1[[#This Row],[rating]]&gt;=4,"Good",IF(Table1[[#This Row],[rating]]&gt;=3.5,"Average","Below Average")))</f>
        <v>Good</v>
      </c>
      <c r="P935" t="str">
        <f t="shared" si="88"/>
        <v>⭐⭐⭐⭐ Good</v>
      </c>
      <c r="Q935" s="2">
        <v>4149</v>
      </c>
      <c r="R935" s="4" t="str">
        <f>IF(Table1[[#This Row],[rating_count]]&gt;=10000,"High Volume",IF(Table1[[#This Row],[rating_count]]&gt;=1000,"Medium Volume","Low Volume"))</f>
        <v>Medium Volume</v>
      </c>
      <c r="S935" s="4" t="str">
        <f t="shared" si="89"/>
        <v>Yes</v>
      </c>
      <c r="T935" t="s">
        <v>7845</v>
      </c>
      <c r="U935" t="s">
        <v>7846</v>
      </c>
      <c r="V935" t="s">
        <v>7847</v>
      </c>
      <c r="W935" t="s">
        <v>7848</v>
      </c>
      <c r="X935" t="s">
        <v>7849</v>
      </c>
      <c r="Y935" t="s">
        <v>7850</v>
      </c>
      <c r="Z935" t="s">
        <v>7851</v>
      </c>
      <c r="AA935" t="s">
        <v>7852</v>
      </c>
    </row>
    <row r="936" spans="1:27" x14ac:dyDescent="0.3">
      <c r="A936" t="s">
        <v>7853</v>
      </c>
      <c r="B936" t="s">
        <v>7854</v>
      </c>
      <c r="C936" t="str">
        <f t="shared" si="84"/>
        <v>Cablet</v>
      </c>
      <c r="D936" t="s">
        <v>5143</v>
      </c>
      <c r="E936" t="str">
        <f>IFERROR(LEFT(Table1[[#This Row],[category]],FIND("|",Table1[[#This Row],[category]])-1),Table1[[#This Row],[category]])</f>
        <v>Computers&amp;Accessories</v>
      </c>
      <c r="F936" t="str">
        <f>IFERROR(MID(Table1[[#This Row],[category]],FIND("|",Table1[[#This Row],[category]])+1,50),"N/A")</f>
        <v>ExternalDevices&amp;DataStorage|ExternalHardDisks</v>
      </c>
      <c r="G936" s="5">
        <v>499</v>
      </c>
      <c r="H936" s="5" t="str">
        <f t="shared" si="85"/>
        <v>Economy (201-500)</v>
      </c>
      <c r="I936" s="5">
        <v>775</v>
      </c>
      <c r="J936" s="5">
        <f>Table1[[#This Row],[actual_price]]-Table1[[#This Row],[discounted_price]]</f>
        <v>276</v>
      </c>
      <c r="K936" s="12">
        <f t="shared" si="86"/>
        <v>0.35612903225806453</v>
      </c>
      <c r="L936" s="13">
        <v>0.36</v>
      </c>
      <c r="M936" s="1" t="str">
        <f t="shared" si="87"/>
        <v>Moderate (25-49%)</v>
      </c>
      <c r="N936">
        <v>4.3</v>
      </c>
      <c r="O936" t="str">
        <f>IF(Table1[[#This Row],[rating]]&gt;=4.5,"Excellent",IF(Table1[[#This Row],[rating]]&gt;=4,"Good",IF(Table1[[#This Row],[rating]]&gt;=3.5,"Average","Below Average")))</f>
        <v>Good</v>
      </c>
      <c r="P936" t="str">
        <f t="shared" si="88"/>
        <v>⭐⭐⭐⭐ Good</v>
      </c>
      <c r="Q936">
        <v>74</v>
      </c>
      <c r="R936" s="4" t="str">
        <f>IF(Table1[[#This Row],[rating_count]]&gt;=10000,"High Volume",IF(Table1[[#This Row],[rating_count]]&gt;=1000,"Medium Volume","Low Volume"))</f>
        <v>Low Volume</v>
      </c>
      <c r="S936" s="4" t="str">
        <f t="shared" si="89"/>
        <v>No</v>
      </c>
      <c r="T936" t="s">
        <v>7855</v>
      </c>
      <c r="U936" t="s">
        <v>7856</v>
      </c>
      <c r="V936" t="s">
        <v>7857</v>
      </c>
      <c r="W936" t="s">
        <v>7858</v>
      </c>
      <c r="X936" t="s">
        <v>7859</v>
      </c>
      <c r="Y936" t="s">
        <v>7860</v>
      </c>
      <c r="Z936" t="s">
        <v>7861</v>
      </c>
      <c r="AA936" t="s">
        <v>7862</v>
      </c>
    </row>
    <row r="937" spans="1:27" x14ac:dyDescent="0.3">
      <c r="A937" t="s">
        <v>7863</v>
      </c>
      <c r="B937" t="s">
        <v>7864</v>
      </c>
      <c r="C937" t="str">
        <f t="shared" si="84"/>
        <v>SanDisk</v>
      </c>
      <c r="D937" t="s">
        <v>7865</v>
      </c>
      <c r="E937" t="str">
        <f>IFERROR(LEFT(Table1[[#This Row],[category]],FIND("|",Table1[[#This Row],[category]])-1),Table1[[#This Row],[category]])</f>
        <v>Computers&amp;Accessories</v>
      </c>
      <c r="F937" t="str">
        <f>IFERROR(MID(Table1[[#This Row],[category]],FIND("|",Table1[[#This Row],[category]])+1,50),"N/A")</f>
        <v>ExternalDevices&amp;DataStorage|ExternalSolidStateDriv</v>
      </c>
      <c r="G937" s="5">
        <v>10389</v>
      </c>
      <c r="H937" s="5" t="str">
        <f t="shared" si="85"/>
        <v>Premium (&gt;2000)</v>
      </c>
      <c r="I937" s="5">
        <v>32000</v>
      </c>
      <c r="J937" s="5">
        <f>Table1[[#This Row],[actual_price]]-Table1[[#This Row],[discounted_price]]</f>
        <v>21611</v>
      </c>
      <c r="K937" s="12">
        <f t="shared" si="86"/>
        <v>0.67534375000000002</v>
      </c>
      <c r="L937" s="13">
        <v>0.68</v>
      </c>
      <c r="M937" s="1" t="str">
        <f t="shared" si="87"/>
        <v>High (50-69%)</v>
      </c>
      <c r="N937">
        <v>4.4000000000000004</v>
      </c>
      <c r="O937" t="str">
        <f>IF(Table1[[#This Row],[rating]]&gt;=4.5,"Excellent",IF(Table1[[#This Row],[rating]]&gt;=4,"Good",IF(Table1[[#This Row],[rating]]&gt;=3.5,"Average","Below Average")))</f>
        <v>Good</v>
      </c>
      <c r="P937" t="str">
        <f t="shared" si="88"/>
        <v>⭐⭐⭐⭐ Good</v>
      </c>
      <c r="Q937" s="2">
        <v>41398</v>
      </c>
      <c r="R937" s="4" t="str">
        <f>IF(Table1[[#This Row],[rating_count]]&gt;=10000,"High Volume",IF(Table1[[#This Row],[rating_count]]&gt;=1000,"Medium Volume","Low Volume"))</f>
        <v>High Volume</v>
      </c>
      <c r="S937" s="4" t="str">
        <f t="shared" si="89"/>
        <v>Yes</v>
      </c>
      <c r="T937" t="s">
        <v>7866</v>
      </c>
      <c r="U937" t="s">
        <v>7867</v>
      </c>
      <c r="V937" t="s">
        <v>7868</v>
      </c>
      <c r="W937" t="s">
        <v>7869</v>
      </c>
      <c r="X937" t="s">
        <v>7870</v>
      </c>
      <c r="Y937" t="s">
        <v>7871</v>
      </c>
      <c r="Z937" t="s">
        <v>7872</v>
      </c>
      <c r="AA937" t="s">
        <v>7873</v>
      </c>
    </row>
    <row r="938" spans="1:27" x14ac:dyDescent="0.3">
      <c r="A938" t="s">
        <v>7874</v>
      </c>
      <c r="B938" t="s">
        <v>7875</v>
      </c>
      <c r="C938" t="str">
        <f t="shared" si="84"/>
        <v>ZEBRONICS</v>
      </c>
      <c r="D938" t="s">
        <v>7059</v>
      </c>
      <c r="E938" t="str">
        <f>IFERROR(LEFT(Table1[[#This Row],[category]],FIND("|",Table1[[#This Row],[category]])-1),Table1[[#This Row],[category]])</f>
        <v>Computers&amp;Accessories</v>
      </c>
      <c r="F938" t="str">
        <f>IFERROR(MID(Table1[[#This Row],[category]],FIND("|",Table1[[#This Row],[category]])+1,50),"N/A")</f>
        <v>Accessories&amp;Peripherals|Audio&amp;VideoAccessories|PCS</v>
      </c>
      <c r="G938" s="5">
        <v>649</v>
      </c>
      <c r="H938" s="5" t="str">
        <f t="shared" si="85"/>
        <v>Mid-Range (501-2000)</v>
      </c>
      <c r="I938" s="5">
        <v>1300</v>
      </c>
      <c r="J938" s="5">
        <f>Table1[[#This Row],[actual_price]]-Table1[[#This Row],[discounted_price]]</f>
        <v>651</v>
      </c>
      <c r="K938" s="12">
        <f t="shared" si="86"/>
        <v>0.50076923076923074</v>
      </c>
      <c r="L938" s="13">
        <v>0.5</v>
      </c>
      <c r="M938" s="1" t="str">
        <f t="shared" si="87"/>
        <v>High (50-69%)</v>
      </c>
      <c r="N938">
        <v>4.0999999999999996</v>
      </c>
      <c r="O938" t="str">
        <f>IF(Table1[[#This Row],[rating]]&gt;=4.5,"Excellent",IF(Table1[[#This Row],[rating]]&gt;=4,"Good",IF(Table1[[#This Row],[rating]]&gt;=3.5,"Average","Below Average")))</f>
        <v>Good</v>
      </c>
      <c r="P938" t="str">
        <f t="shared" si="88"/>
        <v>⭐⭐⭐⭐ Good</v>
      </c>
      <c r="Q938" s="2">
        <v>5195</v>
      </c>
      <c r="R938" s="4" t="str">
        <f>IF(Table1[[#This Row],[rating_count]]&gt;=10000,"High Volume",IF(Table1[[#This Row],[rating_count]]&gt;=1000,"Medium Volume","Low Volume"))</f>
        <v>Medium Volume</v>
      </c>
      <c r="S938" s="4" t="str">
        <f t="shared" si="89"/>
        <v>Yes</v>
      </c>
      <c r="T938" t="s">
        <v>7876</v>
      </c>
      <c r="U938" t="s">
        <v>7877</v>
      </c>
      <c r="V938" t="s">
        <v>7878</v>
      </c>
      <c r="W938" t="s">
        <v>7879</v>
      </c>
      <c r="X938" t="s">
        <v>7880</v>
      </c>
      <c r="Y938" t="s">
        <v>7881</v>
      </c>
      <c r="Z938" t="s">
        <v>7882</v>
      </c>
      <c r="AA938" t="s">
        <v>7883</v>
      </c>
    </row>
    <row r="939" spans="1:27" x14ac:dyDescent="0.3">
      <c r="A939" t="s">
        <v>7884</v>
      </c>
      <c r="B939" t="s">
        <v>7885</v>
      </c>
      <c r="C939" t="str">
        <f t="shared" si="84"/>
        <v>TP-Link</v>
      </c>
      <c r="D939" t="s">
        <v>7886</v>
      </c>
      <c r="E939" t="str">
        <f>IFERROR(LEFT(Table1[[#This Row],[category]],FIND("|",Table1[[#This Row],[category]])-1),Table1[[#This Row],[category]])</f>
        <v>Computers&amp;Accessories</v>
      </c>
      <c r="F939" t="str">
        <f>IFERROR(MID(Table1[[#This Row],[category]],FIND("|",Table1[[#This Row],[category]])+1,50),"N/A")</f>
        <v>NetworkingDevices|NetworkAdapters|PowerLANAdapters</v>
      </c>
      <c r="G939" s="5">
        <v>1199</v>
      </c>
      <c r="H939" s="5" t="str">
        <f t="shared" si="85"/>
        <v>Mid-Range (501-2000)</v>
      </c>
      <c r="I939" s="5">
        <v>1999</v>
      </c>
      <c r="J939" s="5">
        <f>Table1[[#This Row],[actual_price]]-Table1[[#This Row],[discounted_price]]</f>
        <v>800</v>
      </c>
      <c r="K939" s="12">
        <f t="shared" si="86"/>
        <v>0.40020010005002499</v>
      </c>
      <c r="L939" s="13">
        <v>0.4</v>
      </c>
      <c r="M939" s="1" t="str">
        <f t="shared" si="87"/>
        <v>Moderate (25-49%)</v>
      </c>
      <c r="N939">
        <v>4.5</v>
      </c>
      <c r="O939" t="str">
        <f>IF(Table1[[#This Row],[rating]]&gt;=4.5,"Excellent",IF(Table1[[#This Row],[rating]]&gt;=4,"Good",IF(Table1[[#This Row],[rating]]&gt;=3.5,"Average","Below Average")))</f>
        <v>Excellent</v>
      </c>
      <c r="P939" t="str">
        <f t="shared" si="88"/>
        <v>⭐⭐⭐⭐⭐ Excellent</v>
      </c>
      <c r="Q939" s="2">
        <v>22420</v>
      </c>
      <c r="R939" s="4" t="str">
        <f>IF(Table1[[#This Row],[rating_count]]&gt;=10000,"High Volume",IF(Table1[[#This Row],[rating_count]]&gt;=1000,"Medium Volume","Low Volume"))</f>
        <v>High Volume</v>
      </c>
      <c r="S939" s="4" t="str">
        <f t="shared" si="89"/>
        <v>Yes</v>
      </c>
      <c r="T939" t="s">
        <v>7887</v>
      </c>
      <c r="U939" t="s">
        <v>907</v>
      </c>
      <c r="V939" t="s">
        <v>908</v>
      </c>
      <c r="W939" t="s">
        <v>909</v>
      </c>
      <c r="X939" t="s">
        <v>910</v>
      </c>
      <c r="Y939" t="s">
        <v>911</v>
      </c>
      <c r="Z939" t="s">
        <v>7888</v>
      </c>
      <c r="AA939" t="s">
        <v>7889</v>
      </c>
    </row>
    <row r="940" spans="1:27" x14ac:dyDescent="0.3">
      <c r="A940" t="s">
        <v>592</v>
      </c>
      <c r="B940" t="s">
        <v>593</v>
      </c>
      <c r="C940" t="str">
        <f t="shared" si="84"/>
        <v>Lapster</v>
      </c>
      <c r="D940" t="s">
        <v>18</v>
      </c>
      <c r="E940" t="str">
        <f>IFERROR(LEFT(Table1[[#This Row],[category]],FIND("|",Table1[[#This Row],[category]])-1),Table1[[#This Row],[category]])</f>
        <v>Computers&amp;Accessories</v>
      </c>
      <c r="F940" t="str">
        <f>IFERROR(MID(Table1[[#This Row],[category]],FIND("|",Table1[[#This Row],[category]])+1,50),"N/A")</f>
        <v>Accessories&amp;Peripherals|Cables&amp;Accessories|Cables|</v>
      </c>
      <c r="G940" s="5">
        <v>139</v>
      </c>
      <c r="H940" s="5" t="str">
        <f t="shared" si="85"/>
        <v>Budget (≤200)</v>
      </c>
      <c r="I940" s="5">
        <v>999</v>
      </c>
      <c r="J940" s="5">
        <f>Table1[[#This Row],[actual_price]]-Table1[[#This Row],[discounted_price]]</f>
        <v>860</v>
      </c>
      <c r="K940" s="12">
        <f t="shared" si="86"/>
        <v>0.86086086086086089</v>
      </c>
      <c r="L940" s="13">
        <v>0.86</v>
      </c>
      <c r="M940" s="1" t="str">
        <f t="shared" si="87"/>
        <v>Very High (70-100%)</v>
      </c>
      <c r="N940">
        <v>4</v>
      </c>
      <c r="O940" t="str">
        <f>IF(Table1[[#This Row],[rating]]&gt;=4.5,"Excellent",IF(Table1[[#This Row],[rating]]&gt;=4,"Good",IF(Table1[[#This Row],[rating]]&gt;=3.5,"Average","Below Average")))</f>
        <v>Good</v>
      </c>
      <c r="P940" t="str">
        <f t="shared" si="88"/>
        <v>⭐⭐⭐⭐ Good</v>
      </c>
      <c r="Q940" s="2">
        <v>1313</v>
      </c>
      <c r="R940" s="4" t="str">
        <f>IF(Table1[[#This Row],[rating_count]]&gt;=10000,"High Volume",IF(Table1[[#This Row],[rating_count]]&gt;=1000,"Medium Volume","Low Volume"))</f>
        <v>Medium Volume</v>
      </c>
      <c r="S940" s="4" t="str">
        <f t="shared" si="89"/>
        <v>Yes</v>
      </c>
      <c r="T940" t="s">
        <v>594</v>
      </c>
      <c r="U940" t="s">
        <v>595</v>
      </c>
      <c r="V940" t="s">
        <v>596</v>
      </c>
      <c r="W940" t="s">
        <v>597</v>
      </c>
      <c r="X940" t="s">
        <v>598</v>
      </c>
      <c r="Y940" t="s">
        <v>599</v>
      </c>
      <c r="Z940" t="s">
        <v>600</v>
      </c>
      <c r="AA940" t="s">
        <v>7890</v>
      </c>
    </row>
    <row r="941" spans="1:27" x14ac:dyDescent="0.3">
      <c r="A941" t="s">
        <v>7891</v>
      </c>
      <c r="B941" t="s">
        <v>7892</v>
      </c>
      <c r="C941" t="str">
        <f t="shared" si="84"/>
        <v>Wecool</v>
      </c>
      <c r="D941" t="s">
        <v>3079</v>
      </c>
      <c r="E941" t="str">
        <f>IFERROR(LEFT(Table1[[#This Row],[category]],FIND("|",Table1[[#This Row],[category]])-1),Table1[[#This Row],[category]])</f>
        <v>Electronics</v>
      </c>
      <c r="F941" t="str">
        <f>IFERROR(MID(Table1[[#This Row],[category]],FIND("|",Table1[[#This Row],[category]])+1,50),"N/A")</f>
        <v>Headphones,Earbuds&amp;Accessories|Headphones|In-Ear</v>
      </c>
      <c r="G941" s="5">
        <v>889</v>
      </c>
      <c r="H941" s="5" t="str">
        <f t="shared" si="85"/>
        <v>Mid-Range (501-2000)</v>
      </c>
      <c r="I941" s="5">
        <v>1999</v>
      </c>
      <c r="J941" s="5">
        <f>Table1[[#This Row],[actual_price]]-Table1[[#This Row],[discounted_price]]</f>
        <v>1110</v>
      </c>
      <c r="K941" s="12">
        <f t="shared" si="86"/>
        <v>0.55527763881940972</v>
      </c>
      <c r="L941" s="13">
        <v>0.56000000000000005</v>
      </c>
      <c r="M941" s="1" t="str">
        <f t="shared" si="87"/>
        <v>High (50-69%)</v>
      </c>
      <c r="N941">
        <v>4.2</v>
      </c>
      <c r="O941" t="str">
        <f>IF(Table1[[#This Row],[rating]]&gt;=4.5,"Excellent",IF(Table1[[#This Row],[rating]]&gt;=4,"Good",IF(Table1[[#This Row],[rating]]&gt;=3.5,"Average","Below Average")))</f>
        <v>Good</v>
      </c>
      <c r="P941" t="str">
        <f t="shared" si="88"/>
        <v>⭐⭐⭐⭐ Good</v>
      </c>
      <c r="Q941" s="2">
        <v>2284</v>
      </c>
      <c r="R941" s="4" t="str">
        <f>IF(Table1[[#This Row],[rating_count]]&gt;=10000,"High Volume",IF(Table1[[#This Row],[rating_count]]&gt;=1000,"Medium Volume","Low Volume"))</f>
        <v>Medium Volume</v>
      </c>
      <c r="S941" s="4" t="str">
        <f t="shared" si="89"/>
        <v>Yes</v>
      </c>
      <c r="T941" t="s">
        <v>7893</v>
      </c>
      <c r="U941" t="s">
        <v>7894</v>
      </c>
      <c r="V941" t="s">
        <v>7895</v>
      </c>
      <c r="W941" t="s">
        <v>7896</v>
      </c>
      <c r="X941" t="s">
        <v>7897</v>
      </c>
      <c r="Y941" t="s">
        <v>7898</v>
      </c>
      <c r="Z941" t="s">
        <v>7899</v>
      </c>
      <c r="AA941" t="s">
        <v>7900</v>
      </c>
    </row>
    <row r="942" spans="1:27" x14ac:dyDescent="0.3">
      <c r="A942" t="s">
        <v>7901</v>
      </c>
      <c r="B942" t="s">
        <v>7902</v>
      </c>
      <c r="C942" t="str">
        <f t="shared" si="84"/>
        <v>HP</v>
      </c>
      <c r="D942" t="s">
        <v>5123</v>
      </c>
      <c r="E942" t="str">
        <f>IFERROR(LEFT(Table1[[#This Row],[category]],FIND("|",Table1[[#This Row],[category]])-1),Table1[[#This Row],[category]])</f>
        <v>Computers&amp;Accessories</v>
      </c>
      <c r="F942" t="str">
        <f>IFERROR(MID(Table1[[#This Row],[category]],FIND("|",Table1[[#This Row],[category]])+1,50),"N/A")</f>
        <v>Accessories&amp;Peripherals|Keyboards,Mice&amp;InputDevice</v>
      </c>
      <c r="G942" s="5">
        <v>1409</v>
      </c>
      <c r="H942" s="5" t="str">
        <f t="shared" si="85"/>
        <v>Mid-Range (501-2000)</v>
      </c>
      <c r="I942" s="5">
        <v>2199</v>
      </c>
      <c r="J942" s="5">
        <f>Table1[[#This Row],[actual_price]]-Table1[[#This Row],[discounted_price]]</f>
        <v>790</v>
      </c>
      <c r="K942" s="12">
        <f t="shared" si="86"/>
        <v>0.35925420645748068</v>
      </c>
      <c r="L942" s="13">
        <v>0.36</v>
      </c>
      <c r="M942" s="1" t="str">
        <f t="shared" si="87"/>
        <v>Moderate (25-49%)</v>
      </c>
      <c r="N942">
        <v>3.9</v>
      </c>
      <c r="O942" t="str">
        <f>IF(Table1[[#This Row],[rating]]&gt;=4.5,"Excellent",IF(Table1[[#This Row],[rating]]&gt;=4,"Good",IF(Table1[[#This Row],[rating]]&gt;=3.5,"Average","Below Average")))</f>
        <v>Average</v>
      </c>
      <c r="P942" t="str">
        <f t="shared" si="88"/>
        <v>⭐⭐⭐ Average</v>
      </c>
      <c r="Q942">
        <v>427</v>
      </c>
      <c r="R942" s="4" t="str">
        <f>IF(Table1[[#This Row],[rating_count]]&gt;=10000,"High Volume",IF(Table1[[#This Row],[rating_count]]&gt;=1000,"Medium Volume","Low Volume"))</f>
        <v>Low Volume</v>
      </c>
      <c r="S942" s="4" t="str">
        <f t="shared" si="89"/>
        <v>No</v>
      </c>
      <c r="T942" t="s">
        <v>7903</v>
      </c>
      <c r="U942" t="s">
        <v>7904</v>
      </c>
      <c r="V942" t="s">
        <v>7905</v>
      </c>
      <c r="W942" t="s">
        <v>7906</v>
      </c>
      <c r="X942" t="s">
        <v>7907</v>
      </c>
      <c r="Y942" t="s">
        <v>7908</v>
      </c>
      <c r="Z942" t="s">
        <v>7909</v>
      </c>
      <c r="AA942" t="s">
        <v>7910</v>
      </c>
    </row>
    <row r="943" spans="1:27" x14ac:dyDescent="0.3">
      <c r="A943" t="s">
        <v>7911</v>
      </c>
      <c r="B943" t="s">
        <v>7912</v>
      </c>
      <c r="C943" t="str">
        <f t="shared" si="84"/>
        <v>RC</v>
      </c>
      <c r="D943" t="s">
        <v>7913</v>
      </c>
      <c r="E943" t="str">
        <f>IFERROR(LEFT(Table1[[#This Row],[category]],FIND("|",Table1[[#This Row],[category]])-1),Table1[[#This Row],[category]])</f>
        <v>Computers&amp;Accessories</v>
      </c>
      <c r="F943" t="str">
        <f>IFERROR(MID(Table1[[#This Row],[category]],FIND("|",Table1[[#This Row],[category]])+1,50),"N/A")</f>
        <v>Printers,Inks&amp;Accessories|Inks,Toners&amp;Cartridges|I</v>
      </c>
      <c r="G943" s="5">
        <v>549</v>
      </c>
      <c r="H943" s="5" t="str">
        <f t="shared" si="85"/>
        <v>Mid-Range (501-2000)</v>
      </c>
      <c r="I943" s="5">
        <v>1999</v>
      </c>
      <c r="J943" s="5">
        <f>Table1[[#This Row],[actual_price]]-Table1[[#This Row],[discounted_price]]</f>
        <v>1450</v>
      </c>
      <c r="K943" s="12">
        <f t="shared" si="86"/>
        <v>0.72536268134067039</v>
      </c>
      <c r="L943" s="13">
        <v>0.73</v>
      </c>
      <c r="M943" s="1" t="str">
        <f t="shared" si="87"/>
        <v>Very High (70-100%)</v>
      </c>
      <c r="N943">
        <v>4.3</v>
      </c>
      <c r="O943" t="str">
        <f>IF(Table1[[#This Row],[rating]]&gt;=4.5,"Excellent",IF(Table1[[#This Row],[rating]]&gt;=4,"Good",IF(Table1[[#This Row],[rating]]&gt;=3.5,"Average","Below Average")))</f>
        <v>Good</v>
      </c>
      <c r="P943" t="str">
        <f t="shared" si="88"/>
        <v>⭐⭐⭐⭐ Good</v>
      </c>
      <c r="Q943" s="2">
        <v>1367</v>
      </c>
      <c r="R943" s="4" t="str">
        <f>IF(Table1[[#This Row],[rating_count]]&gt;=10000,"High Volume",IF(Table1[[#This Row],[rating_count]]&gt;=1000,"Medium Volume","Low Volume"))</f>
        <v>Medium Volume</v>
      </c>
      <c r="S943" s="4" t="str">
        <f t="shared" si="89"/>
        <v>Yes</v>
      </c>
      <c r="T943" t="s">
        <v>7914</v>
      </c>
      <c r="U943" t="s">
        <v>7915</v>
      </c>
      <c r="V943" t="s">
        <v>7916</v>
      </c>
      <c r="W943" t="s">
        <v>7917</v>
      </c>
      <c r="X943" t="s">
        <v>7918</v>
      </c>
      <c r="Y943" t="s">
        <v>7919</v>
      </c>
      <c r="Z943" t="s">
        <v>7920</v>
      </c>
      <c r="AA943" t="s">
        <v>7921</v>
      </c>
    </row>
    <row r="944" spans="1:27" x14ac:dyDescent="0.3">
      <c r="A944" t="s">
        <v>7922</v>
      </c>
      <c r="B944" t="s">
        <v>7923</v>
      </c>
      <c r="C944" t="str">
        <f t="shared" si="84"/>
        <v>Redgear</v>
      </c>
      <c r="D944" t="s">
        <v>7834</v>
      </c>
      <c r="E944" t="str">
        <f>IFERROR(LEFT(Table1[[#This Row],[category]],FIND("|",Table1[[#This Row],[category]])-1),Table1[[#This Row],[category]])</f>
        <v>Computers&amp;Accessories</v>
      </c>
      <c r="F944" t="str">
        <f>IFERROR(MID(Table1[[#This Row],[category]],FIND("|",Table1[[#This Row],[category]])+1,50),"N/A")</f>
        <v>Accessories&amp;Peripherals|PCGamingPeripherals|Headse</v>
      </c>
      <c r="G944" s="5">
        <v>749</v>
      </c>
      <c r="H944" s="5" t="str">
        <f t="shared" si="85"/>
        <v>Mid-Range (501-2000)</v>
      </c>
      <c r="I944" s="5">
        <v>1799</v>
      </c>
      <c r="J944" s="5">
        <f>Table1[[#This Row],[actual_price]]-Table1[[#This Row],[discounted_price]]</f>
        <v>1050</v>
      </c>
      <c r="K944" s="12">
        <f t="shared" si="86"/>
        <v>0.58365758754863817</v>
      </c>
      <c r="L944" s="13">
        <v>0.57999999999999996</v>
      </c>
      <c r="M944" s="1" t="str">
        <f t="shared" si="87"/>
        <v>High (50-69%)</v>
      </c>
      <c r="N944">
        <v>4</v>
      </c>
      <c r="O944" t="str">
        <f>IF(Table1[[#This Row],[rating]]&gt;=4.5,"Excellent",IF(Table1[[#This Row],[rating]]&gt;=4,"Good",IF(Table1[[#This Row],[rating]]&gt;=3.5,"Average","Below Average")))</f>
        <v>Good</v>
      </c>
      <c r="P944" t="str">
        <f t="shared" si="88"/>
        <v>⭐⭐⭐⭐ Good</v>
      </c>
      <c r="Q944" s="2">
        <v>13199</v>
      </c>
      <c r="R944" s="4" t="str">
        <f>IF(Table1[[#This Row],[rating_count]]&gt;=10000,"High Volume",IF(Table1[[#This Row],[rating_count]]&gt;=1000,"Medium Volume","Low Volume"))</f>
        <v>High Volume</v>
      </c>
      <c r="S944" s="4" t="str">
        <f t="shared" si="89"/>
        <v>Yes</v>
      </c>
      <c r="T944" t="s">
        <v>7924</v>
      </c>
      <c r="U944" t="s">
        <v>7925</v>
      </c>
      <c r="V944" t="s">
        <v>7926</v>
      </c>
      <c r="W944" t="s">
        <v>7927</v>
      </c>
      <c r="X944" t="s">
        <v>7928</v>
      </c>
      <c r="Y944" t="s">
        <v>7929</v>
      </c>
      <c r="Z944" t="s">
        <v>7930</v>
      </c>
      <c r="AA944" t="s">
        <v>7931</v>
      </c>
    </row>
    <row r="945" spans="1:27" x14ac:dyDescent="0.3">
      <c r="A945" t="s">
        <v>602</v>
      </c>
      <c r="B945" t="s">
        <v>603</v>
      </c>
      <c r="C945" t="str">
        <f t="shared" si="84"/>
        <v>AmazonBasics</v>
      </c>
      <c r="D945" t="s">
        <v>18</v>
      </c>
      <c r="E945" t="str">
        <f>IFERROR(LEFT(Table1[[#This Row],[category]],FIND("|",Table1[[#This Row],[category]])-1),Table1[[#This Row],[category]])</f>
        <v>Computers&amp;Accessories</v>
      </c>
      <c r="F945" t="str">
        <f>IFERROR(MID(Table1[[#This Row],[category]],FIND("|",Table1[[#This Row],[category]])+1,50),"N/A")</f>
        <v>Accessories&amp;Peripherals|Cables&amp;Accessories|Cables|</v>
      </c>
      <c r="G945" s="5">
        <v>329</v>
      </c>
      <c r="H945" s="5" t="str">
        <f t="shared" si="85"/>
        <v>Economy (201-500)</v>
      </c>
      <c r="I945" s="5">
        <v>845</v>
      </c>
      <c r="J945" s="5">
        <f>Table1[[#This Row],[actual_price]]-Table1[[#This Row],[discounted_price]]</f>
        <v>516</v>
      </c>
      <c r="K945" s="12">
        <f t="shared" si="86"/>
        <v>0.61065088757396446</v>
      </c>
      <c r="L945" s="13">
        <v>0.61</v>
      </c>
      <c r="M945" s="1" t="str">
        <f t="shared" si="87"/>
        <v>High (50-69%)</v>
      </c>
      <c r="N945">
        <v>4.2</v>
      </c>
      <c r="O945" t="str">
        <f>IF(Table1[[#This Row],[rating]]&gt;=4.5,"Excellent",IF(Table1[[#This Row],[rating]]&gt;=4,"Good",IF(Table1[[#This Row],[rating]]&gt;=3.5,"Average","Below Average")))</f>
        <v>Good</v>
      </c>
      <c r="P945" t="str">
        <f t="shared" si="88"/>
        <v>⭐⭐⭐⭐ Good</v>
      </c>
      <c r="Q945" s="2">
        <v>29746</v>
      </c>
      <c r="R945" s="4" t="str">
        <f>IF(Table1[[#This Row],[rating_count]]&gt;=10000,"High Volume",IF(Table1[[#This Row],[rating_count]]&gt;=1000,"Medium Volume","Low Volume"))</f>
        <v>High Volume</v>
      </c>
      <c r="S945" s="4" t="str">
        <f t="shared" si="89"/>
        <v>Yes</v>
      </c>
      <c r="T945" t="s">
        <v>604</v>
      </c>
      <c r="U945" t="s">
        <v>605</v>
      </c>
      <c r="V945" t="s">
        <v>606</v>
      </c>
      <c r="W945" t="s">
        <v>607</v>
      </c>
      <c r="X945" t="s">
        <v>608</v>
      </c>
      <c r="Y945" t="s">
        <v>609</v>
      </c>
      <c r="Z945" t="s">
        <v>7932</v>
      </c>
      <c r="AA945" t="s">
        <v>7933</v>
      </c>
    </row>
    <row r="946" spans="1:27" x14ac:dyDescent="0.3">
      <c r="A946" t="s">
        <v>7934</v>
      </c>
      <c r="B946" t="s">
        <v>7935</v>
      </c>
      <c r="C946" t="str">
        <f t="shared" si="84"/>
        <v>Wayona</v>
      </c>
      <c r="D946" t="s">
        <v>18</v>
      </c>
      <c r="E946" t="str">
        <f>IFERROR(LEFT(Table1[[#This Row],[category]],FIND("|",Table1[[#This Row],[category]])-1),Table1[[#This Row],[category]])</f>
        <v>Computers&amp;Accessories</v>
      </c>
      <c r="F946" t="str">
        <f>IFERROR(MID(Table1[[#This Row],[category]],FIND("|",Table1[[#This Row],[category]])+1,50),"N/A")</f>
        <v>Accessories&amp;Peripherals|Cables&amp;Accessories|Cables|</v>
      </c>
      <c r="G946" s="5">
        <v>379</v>
      </c>
      <c r="H946" s="5" t="str">
        <f t="shared" si="85"/>
        <v>Economy (201-500)</v>
      </c>
      <c r="I946" s="5">
        <v>1099</v>
      </c>
      <c r="J946" s="5">
        <f>Table1[[#This Row],[actual_price]]-Table1[[#This Row],[discounted_price]]</f>
        <v>720</v>
      </c>
      <c r="K946" s="12">
        <f t="shared" si="86"/>
        <v>0.65514103730664242</v>
      </c>
      <c r="L946" s="13">
        <v>0.66</v>
      </c>
      <c r="M946" s="1" t="str">
        <f t="shared" si="87"/>
        <v>High (50-69%)</v>
      </c>
      <c r="N946">
        <v>4.3</v>
      </c>
      <c r="O946" t="str">
        <f>IF(Table1[[#This Row],[rating]]&gt;=4.5,"Excellent",IF(Table1[[#This Row],[rating]]&gt;=4,"Good",IF(Table1[[#This Row],[rating]]&gt;=3.5,"Average","Below Average")))</f>
        <v>Good</v>
      </c>
      <c r="P946" t="str">
        <f t="shared" si="88"/>
        <v>⭐⭐⭐⭐ Good</v>
      </c>
      <c r="Q946" s="2">
        <v>2806</v>
      </c>
      <c r="R946" s="4" t="str">
        <f>IF(Table1[[#This Row],[rating_count]]&gt;=10000,"High Volume",IF(Table1[[#This Row],[rating_count]]&gt;=1000,"Medium Volume","Low Volume"))</f>
        <v>Medium Volume</v>
      </c>
      <c r="S946" s="4" t="str">
        <f t="shared" si="89"/>
        <v>Yes</v>
      </c>
      <c r="T946" t="s">
        <v>7936</v>
      </c>
      <c r="U946" t="s">
        <v>971</v>
      </c>
      <c r="V946" t="s">
        <v>972</v>
      </c>
      <c r="W946" t="s">
        <v>973</v>
      </c>
      <c r="X946" t="s">
        <v>974</v>
      </c>
      <c r="Y946" t="s">
        <v>975</v>
      </c>
      <c r="Z946" t="s">
        <v>7937</v>
      </c>
      <c r="AA946" t="s">
        <v>7938</v>
      </c>
    </row>
    <row r="947" spans="1:27" x14ac:dyDescent="0.3">
      <c r="A947" t="s">
        <v>7939</v>
      </c>
      <c r="B947" t="s">
        <v>7940</v>
      </c>
      <c r="C947" t="str">
        <f t="shared" si="84"/>
        <v>Amazfit</v>
      </c>
      <c r="D947" t="s">
        <v>2961</v>
      </c>
      <c r="E947" t="str">
        <f>IFERROR(LEFT(Table1[[#This Row],[category]],FIND("|",Table1[[#This Row],[category]])-1),Table1[[#This Row],[category]])</f>
        <v>Electronics</v>
      </c>
      <c r="F947" t="str">
        <f>IFERROR(MID(Table1[[#This Row],[category]],FIND("|",Table1[[#This Row],[category]])+1,50),"N/A")</f>
        <v>WearableTechnology|SmartWatches</v>
      </c>
      <c r="G947" s="5">
        <v>5998</v>
      </c>
      <c r="H947" s="5" t="str">
        <f t="shared" si="85"/>
        <v>Premium (&gt;2000)</v>
      </c>
      <c r="I947" s="5">
        <v>7999</v>
      </c>
      <c r="J947" s="5">
        <f>Table1[[#This Row],[actual_price]]-Table1[[#This Row],[discounted_price]]</f>
        <v>2001</v>
      </c>
      <c r="K947" s="12">
        <f t="shared" si="86"/>
        <v>0.25015626953369169</v>
      </c>
      <c r="L947" s="13">
        <v>0.25</v>
      </c>
      <c r="M947" s="1" t="str">
        <f t="shared" si="87"/>
        <v>Moderate (25-49%)</v>
      </c>
      <c r="N947">
        <v>4.2</v>
      </c>
      <c r="O947" t="str">
        <f>IF(Table1[[#This Row],[rating]]&gt;=4.5,"Excellent",IF(Table1[[#This Row],[rating]]&gt;=4,"Good",IF(Table1[[#This Row],[rating]]&gt;=3.5,"Average","Below Average")))</f>
        <v>Good</v>
      </c>
      <c r="P947" t="str">
        <f t="shared" si="88"/>
        <v>⭐⭐⭐⭐ Good</v>
      </c>
      <c r="Q947" s="2">
        <v>30355</v>
      </c>
      <c r="R947" s="4" t="str">
        <f>IF(Table1[[#This Row],[rating_count]]&gt;=10000,"High Volume",IF(Table1[[#This Row],[rating_count]]&gt;=1000,"Medium Volume","Low Volume"))</f>
        <v>High Volume</v>
      </c>
      <c r="S947" s="4" t="str">
        <f t="shared" si="89"/>
        <v>Yes</v>
      </c>
      <c r="T947" t="s">
        <v>7941</v>
      </c>
      <c r="U947" t="s">
        <v>7942</v>
      </c>
      <c r="V947" t="s">
        <v>7943</v>
      </c>
      <c r="W947" t="s">
        <v>7944</v>
      </c>
      <c r="X947" t="s">
        <v>7945</v>
      </c>
      <c r="Y947" t="s">
        <v>7946</v>
      </c>
      <c r="Z947" t="s">
        <v>7947</v>
      </c>
      <c r="AA947" t="s">
        <v>7948</v>
      </c>
    </row>
    <row r="948" spans="1:27" x14ac:dyDescent="0.3">
      <c r="A948" t="s">
        <v>7949</v>
      </c>
      <c r="B948" t="s">
        <v>7950</v>
      </c>
      <c r="C948" t="str">
        <f t="shared" si="84"/>
        <v>TabelitoÂ®</v>
      </c>
      <c r="D948" t="s">
        <v>6230</v>
      </c>
      <c r="E948" t="str">
        <f>IFERROR(LEFT(Table1[[#This Row],[category]],FIND("|",Table1[[#This Row],[category]])-1),Table1[[#This Row],[category]])</f>
        <v>Computers&amp;Accessories</v>
      </c>
      <c r="F948" t="str">
        <f>IFERROR(MID(Table1[[#This Row],[category]],FIND("|",Table1[[#This Row],[category]])+1,50),"N/A")</f>
        <v>Accessories&amp;Peripherals|LaptopAccessories|Bags&amp;Sle</v>
      </c>
      <c r="G948" s="5">
        <v>299</v>
      </c>
      <c r="H948" s="5" t="str">
        <f t="shared" si="85"/>
        <v>Economy (201-500)</v>
      </c>
      <c r="I948" s="5">
        <v>1499</v>
      </c>
      <c r="J948" s="5">
        <f>Table1[[#This Row],[actual_price]]-Table1[[#This Row],[discounted_price]]</f>
        <v>1200</v>
      </c>
      <c r="K948" s="12">
        <f t="shared" si="86"/>
        <v>0.80053368912608402</v>
      </c>
      <c r="L948" s="13">
        <v>0.8</v>
      </c>
      <c r="M948" s="1" t="str">
        <f t="shared" si="87"/>
        <v>Very High (70-100%)</v>
      </c>
      <c r="N948">
        <v>4.2</v>
      </c>
      <c r="O948" t="str">
        <f>IF(Table1[[#This Row],[rating]]&gt;=4.5,"Excellent",IF(Table1[[#This Row],[rating]]&gt;=4,"Good",IF(Table1[[#This Row],[rating]]&gt;=3.5,"Average","Below Average")))</f>
        <v>Good</v>
      </c>
      <c r="P948" t="str">
        <f t="shared" si="88"/>
        <v>⭐⭐⭐⭐ Good</v>
      </c>
      <c r="Q948" s="2">
        <v>2868</v>
      </c>
      <c r="R948" s="4" t="str">
        <f>IF(Table1[[#This Row],[rating_count]]&gt;=10000,"High Volume",IF(Table1[[#This Row],[rating_count]]&gt;=1000,"Medium Volume","Low Volume"))</f>
        <v>Medium Volume</v>
      </c>
      <c r="S948" s="4" t="str">
        <f t="shared" si="89"/>
        <v>Yes</v>
      </c>
      <c r="T948" t="s">
        <v>7951</v>
      </c>
      <c r="U948" t="s">
        <v>7952</v>
      </c>
      <c r="V948" t="s">
        <v>7953</v>
      </c>
      <c r="W948" t="s">
        <v>7954</v>
      </c>
      <c r="X948" t="s">
        <v>7955</v>
      </c>
      <c r="Y948" t="s">
        <v>7956</v>
      </c>
      <c r="Z948" t="s">
        <v>7957</v>
      </c>
      <c r="AA948" t="s">
        <v>7958</v>
      </c>
    </row>
    <row r="949" spans="1:27" x14ac:dyDescent="0.3">
      <c r="A949" t="s">
        <v>7959</v>
      </c>
      <c r="B949" t="s">
        <v>7960</v>
      </c>
      <c r="C949" t="str">
        <f t="shared" si="84"/>
        <v>Robustrion</v>
      </c>
      <c r="D949" t="s">
        <v>6025</v>
      </c>
      <c r="E949" t="str">
        <f>IFERROR(LEFT(Table1[[#This Row],[category]],FIND("|",Table1[[#This Row],[category]])-1),Table1[[#This Row],[category]])</f>
        <v>Computers&amp;Accessories</v>
      </c>
      <c r="F949" t="str">
        <f>IFERROR(MID(Table1[[#This Row],[category]],FIND("|",Table1[[#This Row],[category]])+1,50),"N/A")</f>
        <v>Accessories&amp;Peripherals|TabletAccessories|ScreenPr</v>
      </c>
      <c r="G949" s="5">
        <v>379</v>
      </c>
      <c r="H949" s="5" t="str">
        <f t="shared" si="85"/>
        <v>Economy (201-500)</v>
      </c>
      <c r="I949" s="5">
        <v>1499</v>
      </c>
      <c r="J949" s="5">
        <f>Table1[[#This Row],[actual_price]]-Table1[[#This Row],[discounted_price]]</f>
        <v>1120</v>
      </c>
      <c r="K949" s="12">
        <f t="shared" si="86"/>
        <v>0.74716477651767843</v>
      </c>
      <c r="L949" s="13">
        <v>0.75</v>
      </c>
      <c r="M949" s="1" t="str">
        <f t="shared" si="87"/>
        <v>Very High (70-100%)</v>
      </c>
      <c r="N949">
        <v>4.0999999999999996</v>
      </c>
      <c r="O949" t="str">
        <f>IF(Table1[[#This Row],[rating]]&gt;=4.5,"Excellent",IF(Table1[[#This Row],[rating]]&gt;=4,"Good",IF(Table1[[#This Row],[rating]]&gt;=3.5,"Average","Below Average")))</f>
        <v>Good</v>
      </c>
      <c r="P949" t="str">
        <f t="shared" si="88"/>
        <v>⭐⭐⭐⭐ Good</v>
      </c>
      <c r="Q949">
        <v>670</v>
      </c>
      <c r="R949" s="4" t="str">
        <f>IF(Table1[[#This Row],[rating_count]]&gt;=10000,"High Volume",IF(Table1[[#This Row],[rating_count]]&gt;=1000,"Medium Volume","Low Volume"))</f>
        <v>Low Volume</v>
      </c>
      <c r="S949" s="4" t="str">
        <f t="shared" si="89"/>
        <v>Yes</v>
      </c>
      <c r="T949" t="s">
        <v>7961</v>
      </c>
      <c r="U949" t="s">
        <v>7962</v>
      </c>
      <c r="V949" t="s">
        <v>7963</v>
      </c>
      <c r="W949" t="s">
        <v>7964</v>
      </c>
      <c r="X949" t="s">
        <v>7965</v>
      </c>
      <c r="Y949" t="s">
        <v>7966</v>
      </c>
      <c r="Z949" t="s">
        <v>7967</v>
      </c>
      <c r="AA949" t="s">
        <v>7968</v>
      </c>
    </row>
    <row r="950" spans="1:27" x14ac:dyDescent="0.3">
      <c r="A950" t="s">
        <v>7969</v>
      </c>
      <c r="B950" t="s">
        <v>7970</v>
      </c>
      <c r="C950" t="str">
        <f t="shared" si="84"/>
        <v>Portronics</v>
      </c>
      <c r="D950" t="s">
        <v>7971</v>
      </c>
      <c r="E950" t="str">
        <f>IFERROR(LEFT(Table1[[#This Row],[category]],FIND("|",Table1[[#This Row],[category]])-1),Table1[[#This Row],[category]])</f>
        <v>OfficeProducts</v>
      </c>
      <c r="F950" t="str">
        <f>IFERROR(MID(Table1[[#This Row],[category]],FIND("|",Table1[[#This Row],[category]])+1,50),"N/A")</f>
        <v>OfficePaperProducts|Paper|Stationery|Notebooks,Wri</v>
      </c>
      <c r="G950" s="5">
        <v>1399</v>
      </c>
      <c r="H950" s="5" t="str">
        <f t="shared" si="85"/>
        <v>Mid-Range (501-2000)</v>
      </c>
      <c r="I950" s="5">
        <v>2999</v>
      </c>
      <c r="J950" s="5">
        <f>Table1[[#This Row],[actual_price]]-Table1[[#This Row],[discounted_price]]</f>
        <v>1600</v>
      </c>
      <c r="K950" s="12">
        <f t="shared" si="86"/>
        <v>0.53351117039013007</v>
      </c>
      <c r="L950" s="13">
        <v>0.53</v>
      </c>
      <c r="M950" s="1" t="str">
        <f t="shared" si="87"/>
        <v>High (50-69%)</v>
      </c>
      <c r="N950">
        <v>4.3</v>
      </c>
      <c r="O950" t="str">
        <f>IF(Table1[[#This Row],[rating]]&gt;=4.5,"Excellent",IF(Table1[[#This Row],[rating]]&gt;=4,"Good",IF(Table1[[#This Row],[rating]]&gt;=3.5,"Average","Below Average")))</f>
        <v>Good</v>
      </c>
      <c r="P950" t="str">
        <f t="shared" si="88"/>
        <v>⭐⭐⭐⭐ Good</v>
      </c>
      <c r="Q950" s="2">
        <v>3530</v>
      </c>
      <c r="R950" s="4" t="str">
        <f>IF(Table1[[#This Row],[rating_count]]&gt;=10000,"High Volume",IF(Table1[[#This Row],[rating_count]]&gt;=1000,"Medium Volume","Low Volume"))</f>
        <v>Medium Volume</v>
      </c>
      <c r="S950" s="4" t="str">
        <f t="shared" si="89"/>
        <v>Yes</v>
      </c>
      <c r="T950" t="s">
        <v>7972</v>
      </c>
      <c r="U950" t="s">
        <v>7973</v>
      </c>
      <c r="V950" t="s">
        <v>7974</v>
      </c>
      <c r="W950" t="s">
        <v>7975</v>
      </c>
      <c r="X950" t="s">
        <v>7976</v>
      </c>
      <c r="Y950" t="s">
        <v>7977</v>
      </c>
      <c r="Z950" t="s">
        <v>7978</v>
      </c>
      <c r="AA950" t="s">
        <v>7979</v>
      </c>
    </row>
    <row r="951" spans="1:27" x14ac:dyDescent="0.3">
      <c r="A951" t="s">
        <v>7980</v>
      </c>
      <c r="B951" t="s">
        <v>7981</v>
      </c>
      <c r="C951" t="str">
        <f t="shared" si="84"/>
        <v>DIGITEKÂ®</v>
      </c>
      <c r="D951" t="s">
        <v>7982</v>
      </c>
      <c r="E951" t="str">
        <f>IFERROR(LEFT(Table1[[#This Row],[category]],FIND("|",Table1[[#This Row],[category]])-1),Table1[[#This Row],[category]])</f>
        <v>Electronics</v>
      </c>
      <c r="F951" t="str">
        <f>IFERROR(MID(Table1[[#This Row],[category]],FIND("|",Table1[[#This Row],[category]])+1,50),"N/A")</f>
        <v>Cameras&amp;Photography|Accessories|PhotoStudio&amp;Lighti</v>
      </c>
      <c r="G951" s="5">
        <v>699</v>
      </c>
      <c r="H951" s="5" t="str">
        <f t="shared" si="85"/>
        <v>Mid-Range (501-2000)</v>
      </c>
      <c r="I951" s="5">
        <v>1299</v>
      </c>
      <c r="J951" s="5">
        <f>Table1[[#This Row],[actual_price]]-Table1[[#This Row],[discounted_price]]</f>
        <v>600</v>
      </c>
      <c r="K951" s="12">
        <f t="shared" si="86"/>
        <v>0.46189376443418012</v>
      </c>
      <c r="L951" s="13">
        <v>0.46</v>
      </c>
      <c r="M951" s="1" t="str">
        <f t="shared" si="87"/>
        <v>Moderate (25-49%)</v>
      </c>
      <c r="N951">
        <v>4.3</v>
      </c>
      <c r="O951" t="str">
        <f>IF(Table1[[#This Row],[rating]]&gt;=4.5,"Excellent",IF(Table1[[#This Row],[rating]]&gt;=4,"Good",IF(Table1[[#This Row],[rating]]&gt;=3.5,"Average","Below Average")))</f>
        <v>Good</v>
      </c>
      <c r="P951" t="str">
        <f t="shared" si="88"/>
        <v>⭐⭐⭐⭐ Good</v>
      </c>
      <c r="Q951" s="2">
        <v>6183</v>
      </c>
      <c r="R951" s="4" t="str">
        <f>IF(Table1[[#This Row],[rating_count]]&gt;=10000,"High Volume",IF(Table1[[#This Row],[rating_count]]&gt;=1000,"Medium Volume","Low Volume"))</f>
        <v>Medium Volume</v>
      </c>
      <c r="S951" s="4" t="str">
        <f t="shared" si="89"/>
        <v>Yes</v>
      </c>
      <c r="T951" t="s">
        <v>7983</v>
      </c>
      <c r="U951" t="s">
        <v>7984</v>
      </c>
      <c r="V951" t="s">
        <v>7985</v>
      </c>
      <c r="W951" t="s">
        <v>7986</v>
      </c>
      <c r="X951" t="s">
        <v>7987</v>
      </c>
      <c r="Y951" t="s">
        <v>7988</v>
      </c>
      <c r="Z951" t="s">
        <v>7989</v>
      </c>
      <c r="AA951" t="s">
        <v>7990</v>
      </c>
    </row>
    <row r="952" spans="1:27" x14ac:dyDescent="0.3">
      <c r="A952" t="s">
        <v>7991</v>
      </c>
      <c r="B952" t="s">
        <v>7992</v>
      </c>
      <c r="C952" t="str">
        <f t="shared" si="84"/>
        <v>Classmate</v>
      </c>
      <c r="D952" t="s">
        <v>6303</v>
      </c>
      <c r="E952" t="str">
        <f>IFERROR(LEFT(Table1[[#This Row],[category]],FIND("|",Table1[[#This Row],[category]])-1),Table1[[#This Row],[category]])</f>
        <v>OfficeProducts</v>
      </c>
      <c r="F952" t="str">
        <f>IFERROR(MID(Table1[[#This Row],[category]],FIND("|",Table1[[#This Row],[category]])+1,50),"N/A")</f>
        <v>OfficePaperProducts|Paper|Stationery|Notebooks,Wri</v>
      </c>
      <c r="G952" s="5">
        <v>300</v>
      </c>
      <c r="H952" s="5" t="str">
        <f t="shared" si="85"/>
        <v>Economy (201-500)</v>
      </c>
      <c r="I952" s="5">
        <v>300</v>
      </c>
      <c r="J952" s="5">
        <f>Table1[[#This Row],[actual_price]]-Table1[[#This Row],[discounted_price]]</f>
        <v>0</v>
      </c>
      <c r="K952" s="12">
        <f t="shared" si="86"/>
        <v>0</v>
      </c>
      <c r="L952" s="13">
        <v>0</v>
      </c>
      <c r="M952" s="1" t="str">
        <f t="shared" si="87"/>
        <v>Minimal (0-24%)</v>
      </c>
      <c r="N952">
        <v>4.2</v>
      </c>
      <c r="O952" t="str">
        <f>IF(Table1[[#This Row],[rating]]&gt;=4.5,"Excellent",IF(Table1[[#This Row],[rating]]&gt;=4,"Good",IF(Table1[[#This Row],[rating]]&gt;=3.5,"Average","Below Average")))</f>
        <v>Good</v>
      </c>
      <c r="P952" t="str">
        <f t="shared" si="88"/>
        <v>⭐⭐⭐⭐ Good</v>
      </c>
      <c r="Q952">
        <v>419</v>
      </c>
      <c r="R952" s="4" t="str">
        <f>IF(Table1[[#This Row],[rating_count]]&gt;=10000,"High Volume",IF(Table1[[#This Row],[rating_count]]&gt;=1000,"Medium Volume","Low Volume"))</f>
        <v>Low Volume</v>
      </c>
      <c r="S952" s="4" t="str">
        <f t="shared" si="89"/>
        <v>No</v>
      </c>
      <c r="T952" t="s">
        <v>7993</v>
      </c>
      <c r="U952" t="s">
        <v>7994</v>
      </c>
      <c r="V952" t="s">
        <v>7995</v>
      </c>
      <c r="W952" t="s">
        <v>7996</v>
      </c>
      <c r="X952" t="s">
        <v>7997</v>
      </c>
      <c r="Y952" t="s">
        <v>7998</v>
      </c>
      <c r="Z952" t="s">
        <v>7999</v>
      </c>
      <c r="AA952" t="s">
        <v>8000</v>
      </c>
    </row>
    <row r="953" spans="1:27" x14ac:dyDescent="0.3">
      <c r="A953" t="s">
        <v>8001</v>
      </c>
      <c r="B953" t="s">
        <v>8002</v>
      </c>
      <c r="C953" t="str">
        <f t="shared" si="84"/>
        <v>Scarters</v>
      </c>
      <c r="D953" t="s">
        <v>5381</v>
      </c>
      <c r="E953" t="str">
        <f>IFERROR(LEFT(Table1[[#This Row],[category]],FIND("|",Table1[[#This Row],[category]])-1),Table1[[#This Row],[category]])</f>
        <v>Computers&amp;Accessories</v>
      </c>
      <c r="F953" t="str">
        <f>IFERROR(MID(Table1[[#This Row],[category]],FIND("|",Table1[[#This Row],[category]])+1,50),"N/A")</f>
        <v>Accessories&amp;Peripherals|Keyboards,Mice&amp;InputDevice</v>
      </c>
      <c r="G953" s="5">
        <v>999</v>
      </c>
      <c r="H953" s="5" t="str">
        <f t="shared" si="85"/>
        <v>Mid-Range (501-2000)</v>
      </c>
      <c r="I953" s="5">
        <v>1995</v>
      </c>
      <c r="J953" s="5">
        <f>Table1[[#This Row],[actual_price]]-Table1[[#This Row],[discounted_price]]</f>
        <v>996</v>
      </c>
      <c r="K953" s="12">
        <f t="shared" si="86"/>
        <v>0.49924812030075189</v>
      </c>
      <c r="L953" s="13">
        <v>0.5</v>
      </c>
      <c r="M953" s="1" t="str">
        <f t="shared" si="87"/>
        <v>High (50-69%)</v>
      </c>
      <c r="N953">
        <v>4.5</v>
      </c>
      <c r="O953" t="str">
        <f>IF(Table1[[#This Row],[rating]]&gt;=4.5,"Excellent",IF(Table1[[#This Row],[rating]]&gt;=4,"Good",IF(Table1[[#This Row],[rating]]&gt;=3.5,"Average","Below Average")))</f>
        <v>Excellent</v>
      </c>
      <c r="P953" t="str">
        <f t="shared" si="88"/>
        <v>⭐⭐⭐⭐⭐ Excellent</v>
      </c>
      <c r="Q953" s="2">
        <v>7317</v>
      </c>
      <c r="R953" s="4" t="str">
        <f>IF(Table1[[#This Row],[rating_count]]&gt;=10000,"High Volume",IF(Table1[[#This Row],[rating_count]]&gt;=1000,"Medium Volume","Low Volume"))</f>
        <v>Medium Volume</v>
      </c>
      <c r="S953" s="4" t="str">
        <f t="shared" si="89"/>
        <v>Yes</v>
      </c>
      <c r="T953" t="s">
        <v>8003</v>
      </c>
      <c r="U953" t="s">
        <v>8004</v>
      </c>
      <c r="V953" t="s">
        <v>8005</v>
      </c>
      <c r="W953" t="s">
        <v>8006</v>
      </c>
      <c r="X953" t="s">
        <v>8007</v>
      </c>
      <c r="Y953" t="s">
        <v>8008</v>
      </c>
      <c r="Z953" t="s">
        <v>8009</v>
      </c>
      <c r="AA953" t="s">
        <v>8010</v>
      </c>
    </row>
    <row r="954" spans="1:27" x14ac:dyDescent="0.3">
      <c r="A954" t="s">
        <v>8011</v>
      </c>
      <c r="B954" t="s">
        <v>8012</v>
      </c>
      <c r="C954" t="str">
        <f t="shared" si="84"/>
        <v>Casio</v>
      </c>
      <c r="D954" t="s">
        <v>8013</v>
      </c>
      <c r="E954" t="str">
        <f>IFERROR(LEFT(Table1[[#This Row],[category]],FIND("|",Table1[[#This Row],[category]])-1),Table1[[#This Row],[category]])</f>
        <v>OfficeProducts</v>
      </c>
      <c r="F954" t="str">
        <f>IFERROR(MID(Table1[[#This Row],[category]],FIND("|",Table1[[#This Row],[category]])+1,50),"N/A")</f>
        <v>OfficeElectronics|Calculators|Financial&amp;Business</v>
      </c>
      <c r="G954" s="5">
        <v>535</v>
      </c>
      <c r="H954" s="5" t="str">
        <f t="shared" si="85"/>
        <v>Mid-Range (501-2000)</v>
      </c>
      <c r="I954" s="5">
        <v>535</v>
      </c>
      <c r="J954" s="5">
        <f>Table1[[#This Row],[actual_price]]-Table1[[#This Row],[discounted_price]]</f>
        <v>0</v>
      </c>
      <c r="K954" s="12">
        <f t="shared" si="86"/>
        <v>0</v>
      </c>
      <c r="L954" s="13">
        <v>0</v>
      </c>
      <c r="M954" s="1" t="str">
        <f t="shared" si="87"/>
        <v>Minimal (0-24%)</v>
      </c>
      <c r="N954">
        <v>4.4000000000000004</v>
      </c>
      <c r="O954" t="str">
        <f>IF(Table1[[#This Row],[rating]]&gt;=4.5,"Excellent",IF(Table1[[#This Row],[rating]]&gt;=4,"Good",IF(Table1[[#This Row],[rating]]&gt;=3.5,"Average","Below Average")))</f>
        <v>Good</v>
      </c>
      <c r="P954" t="str">
        <f t="shared" si="88"/>
        <v>⭐⭐⭐⭐ Good</v>
      </c>
      <c r="Q954" s="2">
        <v>4426</v>
      </c>
      <c r="R954" s="4" t="str">
        <f>IF(Table1[[#This Row],[rating_count]]&gt;=10000,"High Volume",IF(Table1[[#This Row],[rating_count]]&gt;=1000,"Medium Volume","Low Volume"))</f>
        <v>Medium Volume</v>
      </c>
      <c r="S954" s="4" t="str">
        <f t="shared" si="89"/>
        <v>Yes</v>
      </c>
      <c r="T954" t="s">
        <v>8014</v>
      </c>
      <c r="U954" t="s">
        <v>8015</v>
      </c>
      <c r="V954" t="s">
        <v>8016</v>
      </c>
      <c r="W954" t="s">
        <v>8017</v>
      </c>
      <c r="X954" t="s">
        <v>8018</v>
      </c>
      <c r="Y954" t="s">
        <v>8019</v>
      </c>
      <c r="Z954" t="s">
        <v>8020</v>
      </c>
      <c r="AA954" t="s">
        <v>8021</v>
      </c>
    </row>
    <row r="955" spans="1:27" x14ac:dyDescent="0.3">
      <c r="A955" t="s">
        <v>612</v>
      </c>
      <c r="B955" t="s">
        <v>613</v>
      </c>
      <c r="C955" t="str">
        <f t="shared" si="84"/>
        <v>Redmi</v>
      </c>
      <c r="D955" t="s">
        <v>170</v>
      </c>
      <c r="E955" t="str">
        <f>IFERROR(LEFT(Table1[[#This Row],[category]],FIND("|",Table1[[#This Row],[category]])-1),Table1[[#This Row],[category]])</f>
        <v>Electronics</v>
      </c>
      <c r="F955" t="str">
        <f>IFERROR(MID(Table1[[#This Row],[category]],FIND("|",Table1[[#This Row],[category]])+1,50),"N/A")</f>
        <v>HomeTheater,TV&amp;Video|Televisions|SmartTelevisions</v>
      </c>
      <c r="G955" s="5">
        <v>13999</v>
      </c>
      <c r="H955" s="5" t="str">
        <f t="shared" si="85"/>
        <v>Premium (&gt;2000)</v>
      </c>
      <c r="I955" s="5">
        <v>24999</v>
      </c>
      <c r="J955" s="5">
        <f>Table1[[#This Row],[actual_price]]-Table1[[#This Row],[discounted_price]]</f>
        <v>11000</v>
      </c>
      <c r="K955" s="12">
        <f t="shared" si="86"/>
        <v>0.44001760070402818</v>
      </c>
      <c r="L955" s="13">
        <v>0.44</v>
      </c>
      <c r="M955" s="1" t="str">
        <f t="shared" si="87"/>
        <v>Moderate (25-49%)</v>
      </c>
      <c r="N955">
        <v>4.2</v>
      </c>
      <c r="O955" t="str">
        <f>IF(Table1[[#This Row],[rating]]&gt;=4.5,"Excellent",IF(Table1[[#This Row],[rating]]&gt;=4,"Good",IF(Table1[[#This Row],[rating]]&gt;=3.5,"Average","Below Average")))</f>
        <v>Good</v>
      </c>
      <c r="P955" t="str">
        <f t="shared" si="88"/>
        <v>⭐⭐⭐⭐ Good</v>
      </c>
      <c r="Q955" s="2">
        <v>45237</v>
      </c>
      <c r="R955" s="4" t="str">
        <f>IF(Table1[[#This Row],[rating_count]]&gt;=10000,"High Volume",IF(Table1[[#This Row],[rating_count]]&gt;=1000,"Medium Volume","Low Volume"))</f>
        <v>High Volume</v>
      </c>
      <c r="S955" s="4" t="str">
        <f t="shared" si="89"/>
        <v>Yes</v>
      </c>
      <c r="T955" t="s">
        <v>614</v>
      </c>
      <c r="U955" t="s">
        <v>615</v>
      </c>
      <c r="V955" t="s">
        <v>616</v>
      </c>
      <c r="W955" t="s">
        <v>617</v>
      </c>
      <c r="X955" t="s">
        <v>618</v>
      </c>
      <c r="Y955" t="s">
        <v>619</v>
      </c>
      <c r="Z955" t="s">
        <v>8022</v>
      </c>
      <c r="AA955" t="s">
        <v>8023</v>
      </c>
    </row>
    <row r="956" spans="1:27" x14ac:dyDescent="0.3">
      <c r="A956" t="s">
        <v>8024</v>
      </c>
      <c r="B956" t="s">
        <v>8025</v>
      </c>
      <c r="C956" t="str">
        <f t="shared" si="84"/>
        <v>Gizga</v>
      </c>
      <c r="D956" t="s">
        <v>6230</v>
      </c>
      <c r="E956" t="str">
        <f>IFERROR(LEFT(Table1[[#This Row],[category]],FIND("|",Table1[[#This Row],[category]])-1),Table1[[#This Row],[category]])</f>
        <v>Computers&amp;Accessories</v>
      </c>
      <c r="F956" t="str">
        <f>IFERROR(MID(Table1[[#This Row],[category]],FIND("|",Table1[[#This Row],[category]])+1,50),"N/A")</f>
        <v>Accessories&amp;Peripherals|LaptopAccessories|Bags&amp;Sle</v>
      </c>
      <c r="G956" s="5">
        <v>269</v>
      </c>
      <c r="H956" s="5" t="str">
        <f t="shared" si="85"/>
        <v>Economy (201-500)</v>
      </c>
      <c r="I956" s="5">
        <v>1099</v>
      </c>
      <c r="J956" s="5">
        <f>Table1[[#This Row],[actual_price]]-Table1[[#This Row],[discounted_price]]</f>
        <v>830</v>
      </c>
      <c r="K956" s="12">
        <f t="shared" si="86"/>
        <v>0.75523202911737941</v>
      </c>
      <c r="L956" s="13">
        <v>0.76</v>
      </c>
      <c r="M956" s="1" t="str">
        <f t="shared" si="87"/>
        <v>Very High (70-100%)</v>
      </c>
      <c r="N956">
        <v>4.0999999999999996</v>
      </c>
      <c r="O956" t="str">
        <f>IF(Table1[[#This Row],[rating]]&gt;=4.5,"Excellent",IF(Table1[[#This Row],[rating]]&gt;=4,"Good",IF(Table1[[#This Row],[rating]]&gt;=3.5,"Average","Below Average")))</f>
        <v>Good</v>
      </c>
      <c r="P956" t="str">
        <f t="shared" si="88"/>
        <v>⭐⭐⭐⭐ Good</v>
      </c>
      <c r="Q956" s="2">
        <v>1092</v>
      </c>
      <c r="R956" s="4" t="str">
        <f>IF(Table1[[#This Row],[rating_count]]&gt;=10000,"High Volume",IF(Table1[[#This Row],[rating_count]]&gt;=1000,"Medium Volume","Low Volume"))</f>
        <v>Medium Volume</v>
      </c>
      <c r="S956" s="4" t="str">
        <f t="shared" si="89"/>
        <v>Yes</v>
      </c>
      <c r="T956" t="s">
        <v>8026</v>
      </c>
      <c r="U956" t="s">
        <v>8027</v>
      </c>
      <c r="V956" t="s">
        <v>8028</v>
      </c>
      <c r="W956" t="s">
        <v>8029</v>
      </c>
      <c r="X956" t="s">
        <v>8030</v>
      </c>
      <c r="Y956" t="s">
        <v>8031</v>
      </c>
      <c r="Z956" t="s">
        <v>8032</v>
      </c>
      <c r="AA956" t="s">
        <v>8033</v>
      </c>
    </row>
    <row r="957" spans="1:27" x14ac:dyDescent="0.3">
      <c r="A957" t="s">
        <v>8034</v>
      </c>
      <c r="B957" t="s">
        <v>8035</v>
      </c>
      <c r="C957" t="str">
        <f t="shared" si="84"/>
        <v>Parker</v>
      </c>
      <c r="D957" t="s">
        <v>7122</v>
      </c>
      <c r="E957" t="str">
        <f>IFERROR(LEFT(Table1[[#This Row],[category]],FIND("|",Table1[[#This Row],[category]])-1),Table1[[#This Row],[category]])</f>
        <v>OfficeProducts</v>
      </c>
      <c r="F957" t="str">
        <f>IFERROR(MID(Table1[[#This Row],[category]],FIND("|",Table1[[#This Row],[category]])+1,50),"N/A")</f>
        <v>OfficePaperProducts|Paper|Stationery|Pens,Pencils&amp;</v>
      </c>
      <c r="G957" s="5">
        <v>341</v>
      </c>
      <c r="H957" s="5" t="str">
        <f t="shared" si="85"/>
        <v>Economy (201-500)</v>
      </c>
      <c r="I957" s="5">
        <v>450</v>
      </c>
      <c r="J957" s="5">
        <f>Table1[[#This Row],[actual_price]]-Table1[[#This Row],[discounted_price]]</f>
        <v>109</v>
      </c>
      <c r="K957" s="12">
        <f t="shared" si="86"/>
        <v>0.24222222222222223</v>
      </c>
      <c r="L957" s="13">
        <v>0.24</v>
      </c>
      <c r="M957" s="1" t="str">
        <f t="shared" si="87"/>
        <v>Minimal (0-24%)</v>
      </c>
      <c r="N957">
        <v>4.3</v>
      </c>
      <c r="O957" t="str">
        <f>IF(Table1[[#This Row],[rating]]&gt;=4.5,"Excellent",IF(Table1[[#This Row],[rating]]&gt;=4,"Good",IF(Table1[[#This Row],[rating]]&gt;=3.5,"Average","Below Average")))</f>
        <v>Good</v>
      </c>
      <c r="P957" t="str">
        <f t="shared" si="88"/>
        <v>⭐⭐⭐⭐ Good</v>
      </c>
      <c r="Q957" s="2">
        <v>2493</v>
      </c>
      <c r="R957" s="4" t="str">
        <f>IF(Table1[[#This Row],[rating_count]]&gt;=10000,"High Volume",IF(Table1[[#This Row],[rating_count]]&gt;=1000,"Medium Volume","Low Volume"))</f>
        <v>Medium Volume</v>
      </c>
      <c r="S957" s="4" t="str">
        <f t="shared" si="89"/>
        <v>Yes</v>
      </c>
      <c r="T957" t="s">
        <v>8036</v>
      </c>
      <c r="U957" t="s">
        <v>8037</v>
      </c>
      <c r="V957" t="s">
        <v>8038</v>
      </c>
      <c r="W957" t="s">
        <v>8039</v>
      </c>
      <c r="X957" t="s">
        <v>8040</v>
      </c>
      <c r="Y957" t="s">
        <v>8041</v>
      </c>
      <c r="Z957" t="s">
        <v>8042</v>
      </c>
      <c r="AA957" t="s">
        <v>8043</v>
      </c>
    </row>
    <row r="958" spans="1:27" x14ac:dyDescent="0.3">
      <c r="A958" t="s">
        <v>8044</v>
      </c>
      <c r="B958" t="s">
        <v>8045</v>
      </c>
      <c r="C958" t="str">
        <f t="shared" si="84"/>
        <v>TP-Link</v>
      </c>
      <c r="D958" t="s">
        <v>5468</v>
      </c>
      <c r="E958" t="str">
        <f>IFERROR(LEFT(Table1[[#This Row],[category]],FIND("|",Table1[[#This Row],[category]])-1),Table1[[#This Row],[category]])</f>
        <v>Computers&amp;Accessories</v>
      </c>
      <c r="F958" t="str">
        <f>IFERROR(MID(Table1[[#This Row],[category]],FIND("|",Table1[[#This Row],[category]])+1,50),"N/A")</f>
        <v>NetworkingDevices|Routers</v>
      </c>
      <c r="G958" s="5">
        <v>2499</v>
      </c>
      <c r="H958" s="5" t="str">
        <f t="shared" si="85"/>
        <v>Premium (&gt;2000)</v>
      </c>
      <c r="I958" s="5">
        <v>3999</v>
      </c>
      <c r="J958" s="5">
        <f>Table1[[#This Row],[actual_price]]-Table1[[#This Row],[discounted_price]]</f>
        <v>1500</v>
      </c>
      <c r="K958" s="12">
        <f t="shared" si="86"/>
        <v>0.37509377344336087</v>
      </c>
      <c r="L958" s="13">
        <v>0.38</v>
      </c>
      <c r="M958" s="1" t="str">
        <f t="shared" si="87"/>
        <v>Moderate (25-49%)</v>
      </c>
      <c r="N958">
        <v>4.4000000000000004</v>
      </c>
      <c r="O958" t="str">
        <f>IF(Table1[[#This Row],[rating]]&gt;=4.5,"Excellent",IF(Table1[[#This Row],[rating]]&gt;=4,"Good",IF(Table1[[#This Row],[rating]]&gt;=3.5,"Average","Below Average")))</f>
        <v>Good</v>
      </c>
      <c r="P958" t="str">
        <f t="shared" si="88"/>
        <v>⭐⭐⭐⭐ Good</v>
      </c>
      <c r="Q958" s="2">
        <v>12679</v>
      </c>
      <c r="R958" s="4" t="str">
        <f>IF(Table1[[#This Row],[rating_count]]&gt;=10000,"High Volume",IF(Table1[[#This Row],[rating_count]]&gt;=1000,"Medium Volume","Low Volume"))</f>
        <v>High Volume</v>
      </c>
      <c r="S958" s="4" t="str">
        <f t="shared" si="89"/>
        <v>Yes</v>
      </c>
      <c r="T958" t="s">
        <v>8046</v>
      </c>
      <c r="U958" t="s">
        <v>8047</v>
      </c>
      <c r="V958" t="s">
        <v>8048</v>
      </c>
      <c r="W958" t="s">
        <v>8049</v>
      </c>
      <c r="X958" t="s">
        <v>8050</v>
      </c>
      <c r="Y958" t="s">
        <v>8051</v>
      </c>
      <c r="Z958" t="s">
        <v>5475</v>
      </c>
      <c r="AA958" t="s">
        <v>8052</v>
      </c>
    </row>
    <row r="959" spans="1:27" x14ac:dyDescent="0.3">
      <c r="A959" t="s">
        <v>678</v>
      </c>
      <c r="B959" t="s">
        <v>679</v>
      </c>
      <c r="C959" t="str">
        <f t="shared" si="84"/>
        <v>CEDO</v>
      </c>
      <c r="D959" t="s">
        <v>18</v>
      </c>
      <c r="E959" t="str">
        <f>IFERROR(LEFT(Table1[[#This Row],[category]],FIND("|",Table1[[#This Row],[category]])-1),Table1[[#This Row],[category]])</f>
        <v>Computers&amp;Accessories</v>
      </c>
      <c r="F959" t="str">
        <f>IFERROR(MID(Table1[[#This Row],[category]],FIND("|",Table1[[#This Row],[category]])+1,50),"N/A")</f>
        <v>Accessories&amp;Peripherals|Cables&amp;Accessories|Cables|</v>
      </c>
      <c r="G959" s="5">
        <v>349</v>
      </c>
      <c r="H959" s="5" t="str">
        <f t="shared" si="85"/>
        <v>Economy (201-500)</v>
      </c>
      <c r="I959" s="5">
        <v>599</v>
      </c>
      <c r="J959" s="5">
        <f>Table1[[#This Row],[actual_price]]-Table1[[#This Row],[discounted_price]]</f>
        <v>250</v>
      </c>
      <c r="K959" s="12">
        <f t="shared" si="86"/>
        <v>0.41736227045075125</v>
      </c>
      <c r="L959" s="13">
        <v>0.42</v>
      </c>
      <c r="M959" s="1" t="str">
        <f t="shared" si="87"/>
        <v>Moderate (25-49%)</v>
      </c>
      <c r="N959">
        <v>4.0999999999999996</v>
      </c>
      <c r="O959" t="str">
        <f>IF(Table1[[#This Row],[rating]]&gt;=4.5,"Excellent",IF(Table1[[#This Row],[rating]]&gt;=4,"Good",IF(Table1[[#This Row],[rating]]&gt;=3.5,"Average","Below Average")))</f>
        <v>Good</v>
      </c>
      <c r="P959" t="str">
        <f t="shared" si="88"/>
        <v>⭐⭐⭐⭐ Good</v>
      </c>
      <c r="Q959">
        <v>210</v>
      </c>
      <c r="R959" s="4" t="str">
        <f>IF(Table1[[#This Row],[rating_count]]&gt;=10000,"High Volume",IF(Table1[[#This Row],[rating_count]]&gt;=1000,"Medium Volume","Low Volume"))</f>
        <v>Low Volume</v>
      </c>
      <c r="S959" s="4" t="str">
        <f t="shared" si="89"/>
        <v>No</v>
      </c>
      <c r="T959" t="s">
        <v>680</v>
      </c>
      <c r="U959" t="s">
        <v>681</v>
      </c>
      <c r="V959" t="s">
        <v>682</v>
      </c>
      <c r="W959" t="s">
        <v>683</v>
      </c>
      <c r="X959" t="s">
        <v>684</v>
      </c>
      <c r="Y959" t="s">
        <v>685</v>
      </c>
      <c r="Z959" t="s">
        <v>8053</v>
      </c>
      <c r="AA959" t="s">
        <v>8054</v>
      </c>
    </row>
    <row r="960" spans="1:27" x14ac:dyDescent="0.3">
      <c r="A960" t="s">
        <v>8055</v>
      </c>
      <c r="B960" t="s">
        <v>8056</v>
      </c>
      <c r="C960" t="str">
        <f t="shared" si="84"/>
        <v>HP</v>
      </c>
      <c r="D960" t="s">
        <v>7320</v>
      </c>
      <c r="E960" t="str">
        <f>IFERROR(LEFT(Table1[[#This Row],[category]],FIND("|",Table1[[#This Row],[category]])-1),Table1[[#This Row],[category]])</f>
        <v>Computers&amp;Accessories</v>
      </c>
      <c r="F960" t="str">
        <f>IFERROR(MID(Table1[[#This Row],[category]],FIND("|",Table1[[#This Row],[category]])+1,50),"N/A")</f>
        <v>Printers,Inks&amp;Accessories|Printers</v>
      </c>
      <c r="G960" s="5">
        <v>5899</v>
      </c>
      <c r="H960" s="5" t="str">
        <f t="shared" si="85"/>
        <v>Premium (&gt;2000)</v>
      </c>
      <c r="I960" s="5">
        <v>7005</v>
      </c>
      <c r="J960" s="5">
        <f>Table1[[#This Row],[actual_price]]-Table1[[#This Row],[discounted_price]]</f>
        <v>1106</v>
      </c>
      <c r="K960" s="12">
        <f t="shared" si="86"/>
        <v>0.15788722341184869</v>
      </c>
      <c r="L960" s="13">
        <v>0.16</v>
      </c>
      <c r="M960" s="1" t="str">
        <f t="shared" si="87"/>
        <v>Minimal (0-24%)</v>
      </c>
      <c r="N960">
        <v>3.6</v>
      </c>
      <c r="O960" t="str">
        <f>IF(Table1[[#This Row],[rating]]&gt;=4.5,"Excellent",IF(Table1[[#This Row],[rating]]&gt;=4,"Good",IF(Table1[[#This Row],[rating]]&gt;=3.5,"Average","Below Average")))</f>
        <v>Average</v>
      </c>
      <c r="P960" t="str">
        <f t="shared" si="88"/>
        <v>⭐⭐⭐ Average</v>
      </c>
      <c r="Q960" s="2">
        <v>4199</v>
      </c>
      <c r="R960" s="4" t="str">
        <f>IF(Table1[[#This Row],[rating_count]]&gt;=10000,"High Volume",IF(Table1[[#This Row],[rating_count]]&gt;=1000,"Medium Volume","Low Volume"))</f>
        <v>Medium Volume</v>
      </c>
      <c r="S960" s="4" t="str">
        <f t="shared" si="89"/>
        <v>Yes</v>
      </c>
      <c r="T960" t="s">
        <v>8057</v>
      </c>
      <c r="U960" t="s">
        <v>8058</v>
      </c>
      <c r="V960" t="s">
        <v>8059</v>
      </c>
      <c r="W960" t="s">
        <v>8060</v>
      </c>
      <c r="X960" t="s">
        <v>8061</v>
      </c>
      <c r="Y960" t="s">
        <v>8062</v>
      </c>
      <c r="Z960" t="s">
        <v>8063</v>
      </c>
      <c r="AA960" t="s">
        <v>8064</v>
      </c>
    </row>
    <row r="961" spans="1:27" x14ac:dyDescent="0.3">
      <c r="A961" t="s">
        <v>4622</v>
      </c>
      <c r="B961" t="s">
        <v>4623</v>
      </c>
      <c r="C961" t="str">
        <f t="shared" si="84"/>
        <v>Oraimo</v>
      </c>
      <c r="D961" t="s">
        <v>3175</v>
      </c>
      <c r="E961" t="str">
        <f>IFERROR(LEFT(Table1[[#This Row],[category]],FIND("|",Table1[[#This Row],[category]])-1),Table1[[#This Row],[category]])</f>
        <v>Electronics</v>
      </c>
      <c r="F961" t="str">
        <f>IFERROR(MID(Table1[[#This Row],[category]],FIND("|",Table1[[#This Row],[category]])+1,50),"N/A")</f>
        <v>Mobiles&amp;Accessories|MobileAccessories|Chargers|Wal</v>
      </c>
      <c r="G961" s="5">
        <v>699</v>
      </c>
      <c r="H961" s="5" t="str">
        <f t="shared" si="85"/>
        <v>Mid-Range (501-2000)</v>
      </c>
      <c r="I961" s="5">
        <v>1199</v>
      </c>
      <c r="J961" s="5">
        <f>Table1[[#This Row],[actual_price]]-Table1[[#This Row],[discounted_price]]</f>
        <v>500</v>
      </c>
      <c r="K961" s="12">
        <f t="shared" si="86"/>
        <v>0.4170141784820684</v>
      </c>
      <c r="L961" s="13">
        <v>0.42</v>
      </c>
      <c r="M961" s="1" t="str">
        <f t="shared" si="87"/>
        <v>Moderate (25-49%)</v>
      </c>
      <c r="N961">
        <v>4</v>
      </c>
      <c r="O961" t="str">
        <f>IF(Table1[[#This Row],[rating]]&gt;=4.5,"Excellent",IF(Table1[[#This Row],[rating]]&gt;=4,"Good",IF(Table1[[#This Row],[rating]]&gt;=3.5,"Average","Below Average")))</f>
        <v>Good</v>
      </c>
      <c r="P961" t="str">
        <f t="shared" si="88"/>
        <v>⭐⭐⭐⭐ Good</v>
      </c>
      <c r="Q961" s="2">
        <v>14403</v>
      </c>
      <c r="R961" s="4" t="str">
        <f>IF(Table1[[#This Row],[rating_count]]&gt;=10000,"High Volume",IF(Table1[[#This Row],[rating_count]]&gt;=1000,"Medium Volume","Low Volume"))</f>
        <v>High Volume</v>
      </c>
      <c r="S961" s="4" t="str">
        <f t="shared" si="89"/>
        <v>Yes</v>
      </c>
      <c r="T961" t="s">
        <v>4624</v>
      </c>
      <c r="U961" t="s">
        <v>3682</v>
      </c>
      <c r="V961" t="s">
        <v>3683</v>
      </c>
      <c r="W961" t="s">
        <v>3684</v>
      </c>
      <c r="X961" t="s">
        <v>3685</v>
      </c>
      <c r="Y961" t="s">
        <v>3686</v>
      </c>
      <c r="Z961" t="s">
        <v>8065</v>
      </c>
      <c r="AA961" t="s">
        <v>8066</v>
      </c>
    </row>
    <row r="962" spans="1:27" x14ac:dyDescent="0.3">
      <c r="A962" t="s">
        <v>8067</v>
      </c>
      <c r="B962" t="s">
        <v>8068</v>
      </c>
      <c r="C962" t="str">
        <f t="shared" ref="C962:C1025" si="90">IFERROR(LEFT(B962,FIND(" ",B962)-1),"Unknown")</f>
        <v>Xiaomi</v>
      </c>
      <c r="D962" t="s">
        <v>5468</v>
      </c>
      <c r="E962" t="str">
        <f>IFERROR(LEFT(Table1[[#This Row],[category]],FIND("|",Table1[[#This Row],[category]])-1),Table1[[#This Row],[category]])</f>
        <v>Computers&amp;Accessories</v>
      </c>
      <c r="F962" t="str">
        <f>IFERROR(MID(Table1[[#This Row],[category]],FIND("|",Table1[[#This Row],[category]])+1,50),"N/A")</f>
        <v>NetworkingDevices|Routers</v>
      </c>
      <c r="G962" s="5">
        <v>1565</v>
      </c>
      <c r="H962" s="5" t="str">
        <f t="shared" ref="H962:H1025" si="91">IF(G962&lt;=200,"Budget (≤200)",IF(G962&lt;=500,"Economy (201-500)",IF(G962&lt;=2000,"Mid-Range (501-2000)","Premium (&gt;2000)")))</f>
        <v>Mid-Range (501-2000)</v>
      </c>
      <c r="I962" s="5">
        <v>2999</v>
      </c>
      <c r="J962" s="5">
        <f>Table1[[#This Row],[actual_price]]-Table1[[#This Row],[discounted_price]]</f>
        <v>1434</v>
      </c>
      <c r="K962" s="12">
        <f t="shared" ref="K962:K1025" si="92">(I962-G962)/I962</f>
        <v>0.47815938646215406</v>
      </c>
      <c r="L962" s="13">
        <v>0.48</v>
      </c>
      <c r="M962" s="1" t="str">
        <f t="shared" ref="M962:M1025" si="93">IF(L962&gt;=0.7,"Very High (70-100%)",IF(L962&gt;=0.5,"High (50-69%)",IF(L962&gt;=0.25,"Moderate (25-49%)","Minimal (0-24%)")))</f>
        <v>Moderate (25-49%)</v>
      </c>
      <c r="N962">
        <v>4</v>
      </c>
      <c r="O962" t="str">
        <f>IF(Table1[[#This Row],[rating]]&gt;=4.5,"Excellent",IF(Table1[[#This Row],[rating]]&gt;=4,"Good",IF(Table1[[#This Row],[rating]]&gt;=3.5,"Average","Below Average")))</f>
        <v>Good</v>
      </c>
      <c r="P962" t="str">
        <f t="shared" ref="P962:P1025" si="94">IF(N962&gt;4.4,"⭐⭐⭐⭐⭐ Excellent",IF(N962&gt;3.9,"⭐⭐⭐⭐ Good",IF(N962&gt;3.5,"⭐⭐⭐ Average","⭐⭐ Below Avg")))</f>
        <v>⭐⭐⭐⭐ Good</v>
      </c>
      <c r="Q962" s="2">
        <v>11113</v>
      </c>
      <c r="R962" s="4" t="str">
        <f>IF(Table1[[#This Row],[rating_count]]&gt;=10000,"High Volume",IF(Table1[[#This Row],[rating_count]]&gt;=1000,"Medium Volume","Low Volume"))</f>
        <v>High Volume</v>
      </c>
      <c r="S962" s="4" t="str">
        <f t="shared" ref="S962:S1025" si="95">IF(Q962&gt;=500,"Yes","No")</f>
        <v>Yes</v>
      </c>
      <c r="T962" t="s">
        <v>8069</v>
      </c>
      <c r="U962" t="s">
        <v>8070</v>
      </c>
      <c r="V962" t="s">
        <v>8071</v>
      </c>
      <c r="W962" t="s">
        <v>8072</v>
      </c>
      <c r="X962" t="s">
        <v>8073</v>
      </c>
      <c r="Y962" t="s">
        <v>8074</v>
      </c>
      <c r="Z962" t="s">
        <v>8075</v>
      </c>
      <c r="AA962" t="s">
        <v>8076</v>
      </c>
    </row>
    <row r="963" spans="1:27" x14ac:dyDescent="0.3">
      <c r="A963" t="s">
        <v>8077</v>
      </c>
      <c r="B963" t="s">
        <v>8078</v>
      </c>
      <c r="C963" t="str">
        <f t="shared" si="90"/>
        <v>SLOVICÂ®</v>
      </c>
      <c r="D963" t="s">
        <v>5187</v>
      </c>
      <c r="E963" t="str">
        <f>IFERROR(LEFT(Table1[[#This Row],[category]],FIND("|",Table1[[#This Row],[category]])-1),Table1[[#This Row],[category]])</f>
        <v>Electronics</v>
      </c>
      <c r="F963" t="str">
        <f>IFERROR(MID(Table1[[#This Row],[category]],FIND("|",Table1[[#This Row],[category]])+1,50),"N/A")</f>
        <v>Cameras&amp;Photography|Accessories|Tripods&amp;Monopods|T</v>
      </c>
      <c r="G963" s="5">
        <v>326</v>
      </c>
      <c r="H963" s="5" t="str">
        <f t="shared" si="91"/>
        <v>Economy (201-500)</v>
      </c>
      <c r="I963" s="5">
        <v>799</v>
      </c>
      <c r="J963" s="5">
        <f>Table1[[#This Row],[actual_price]]-Table1[[#This Row],[discounted_price]]</f>
        <v>473</v>
      </c>
      <c r="K963" s="12">
        <f t="shared" si="92"/>
        <v>0.5919899874843555</v>
      </c>
      <c r="L963" s="13">
        <v>0.59</v>
      </c>
      <c r="M963" s="1" t="str">
        <f t="shared" si="93"/>
        <v>High (50-69%)</v>
      </c>
      <c r="N963">
        <v>4.4000000000000004</v>
      </c>
      <c r="O963" t="str">
        <f>IF(Table1[[#This Row],[rating]]&gt;=4.5,"Excellent",IF(Table1[[#This Row],[rating]]&gt;=4,"Good",IF(Table1[[#This Row],[rating]]&gt;=3.5,"Average","Below Average")))</f>
        <v>Good</v>
      </c>
      <c r="P963" t="str">
        <f t="shared" si="94"/>
        <v>⭐⭐⭐⭐ Good</v>
      </c>
      <c r="Q963" s="2">
        <v>10773</v>
      </c>
      <c r="R963" s="4" t="str">
        <f>IF(Table1[[#This Row],[rating_count]]&gt;=10000,"High Volume",IF(Table1[[#This Row],[rating_count]]&gt;=1000,"Medium Volume","Low Volume"))</f>
        <v>High Volume</v>
      </c>
      <c r="S963" s="4" t="str">
        <f t="shared" si="95"/>
        <v>Yes</v>
      </c>
      <c r="T963" t="s">
        <v>8079</v>
      </c>
      <c r="U963" t="s">
        <v>8080</v>
      </c>
      <c r="V963" t="s">
        <v>8081</v>
      </c>
      <c r="W963" t="s">
        <v>8082</v>
      </c>
      <c r="X963" t="s">
        <v>8083</v>
      </c>
      <c r="Y963" t="s">
        <v>8084</v>
      </c>
      <c r="Z963" t="s">
        <v>8085</v>
      </c>
      <c r="AA963" t="s">
        <v>8086</v>
      </c>
    </row>
    <row r="964" spans="1:27" x14ac:dyDescent="0.3">
      <c r="A964" t="s">
        <v>4589</v>
      </c>
      <c r="B964" t="s">
        <v>4590</v>
      </c>
      <c r="C964" t="str">
        <f t="shared" si="90"/>
        <v>Sounce</v>
      </c>
      <c r="D964" t="s">
        <v>4591</v>
      </c>
      <c r="E964" t="str">
        <f>IFERROR(LEFT(Table1[[#This Row],[category]],FIND("|",Table1[[#This Row],[category]])-1),Table1[[#This Row],[category]])</f>
        <v>Electronics</v>
      </c>
      <c r="F964" t="str">
        <f>IFERROR(MID(Table1[[#This Row],[category]],FIND("|",Table1[[#This Row],[category]])+1,50),"N/A")</f>
        <v>Headphones,Earbuds&amp;Accessories|Adapters</v>
      </c>
      <c r="G964" s="5">
        <v>120</v>
      </c>
      <c r="H964" s="5" t="str">
        <f t="shared" si="91"/>
        <v>Budget (≤200)</v>
      </c>
      <c r="I964" s="5">
        <v>999</v>
      </c>
      <c r="J964" s="5">
        <f>Table1[[#This Row],[actual_price]]-Table1[[#This Row],[discounted_price]]</f>
        <v>879</v>
      </c>
      <c r="K964" s="12">
        <f t="shared" si="92"/>
        <v>0.87987987987987992</v>
      </c>
      <c r="L964" s="13">
        <v>0.88</v>
      </c>
      <c r="M964" s="1" t="str">
        <f t="shared" si="93"/>
        <v>Very High (70-100%)</v>
      </c>
      <c r="N964">
        <v>3.9</v>
      </c>
      <c r="O964" t="str">
        <f>IF(Table1[[#This Row],[rating]]&gt;=4.5,"Excellent",IF(Table1[[#This Row],[rating]]&gt;=4,"Good",IF(Table1[[#This Row],[rating]]&gt;=3.5,"Average","Below Average")))</f>
        <v>Average</v>
      </c>
      <c r="P964" t="str">
        <f t="shared" si="94"/>
        <v>⭐⭐⭐ Average</v>
      </c>
      <c r="Q964" s="2">
        <v>6491</v>
      </c>
      <c r="R964" s="4" t="str">
        <f>IF(Table1[[#This Row],[rating_count]]&gt;=10000,"High Volume",IF(Table1[[#This Row],[rating_count]]&gt;=1000,"Medium Volume","Low Volume"))</f>
        <v>Medium Volume</v>
      </c>
      <c r="S964" s="4" t="str">
        <f t="shared" si="95"/>
        <v>Yes</v>
      </c>
      <c r="T964" t="s">
        <v>4592</v>
      </c>
      <c r="U964" t="s">
        <v>4593</v>
      </c>
      <c r="V964" t="s">
        <v>4594</v>
      </c>
      <c r="W964" t="s">
        <v>4595</v>
      </c>
      <c r="X964" t="s">
        <v>4596</v>
      </c>
      <c r="Y964" t="s">
        <v>8087</v>
      </c>
      <c r="Z964" t="s">
        <v>8088</v>
      </c>
      <c r="AA964" t="s">
        <v>8089</v>
      </c>
    </row>
    <row r="965" spans="1:27" x14ac:dyDescent="0.3">
      <c r="A965" t="s">
        <v>8090</v>
      </c>
      <c r="B965" t="s">
        <v>8091</v>
      </c>
      <c r="C965" t="str">
        <f t="shared" si="90"/>
        <v>Orico</v>
      </c>
      <c r="D965" t="s">
        <v>5143</v>
      </c>
      <c r="E965" t="str">
        <f>IFERROR(LEFT(Table1[[#This Row],[category]],FIND("|",Table1[[#This Row],[category]])-1),Table1[[#This Row],[category]])</f>
        <v>Computers&amp;Accessories</v>
      </c>
      <c r="F965" t="str">
        <f>IFERROR(MID(Table1[[#This Row],[category]],FIND("|",Table1[[#This Row],[category]])+1,50),"N/A")</f>
        <v>ExternalDevices&amp;DataStorage|ExternalHardDisks</v>
      </c>
      <c r="G965" s="5">
        <v>657</v>
      </c>
      <c r="H965" s="5" t="str">
        <f t="shared" si="91"/>
        <v>Mid-Range (501-2000)</v>
      </c>
      <c r="I965" s="5">
        <v>999</v>
      </c>
      <c r="J965" s="5">
        <f>Table1[[#This Row],[actual_price]]-Table1[[#This Row],[discounted_price]]</f>
        <v>342</v>
      </c>
      <c r="K965" s="12">
        <f t="shared" si="92"/>
        <v>0.34234234234234234</v>
      </c>
      <c r="L965" s="13">
        <v>0.34</v>
      </c>
      <c r="M965" s="1" t="str">
        <f t="shared" si="93"/>
        <v>Moderate (25-49%)</v>
      </c>
      <c r="N965">
        <v>4.3</v>
      </c>
      <c r="O965" t="str">
        <f>IF(Table1[[#This Row],[rating]]&gt;=4.5,"Excellent",IF(Table1[[#This Row],[rating]]&gt;=4,"Good",IF(Table1[[#This Row],[rating]]&gt;=3.5,"Average","Below Average")))</f>
        <v>Good</v>
      </c>
      <c r="P965" t="str">
        <f t="shared" si="94"/>
        <v>⭐⭐⭐⭐ Good</v>
      </c>
      <c r="Q965" s="2">
        <v>13944</v>
      </c>
      <c r="R965" s="4" t="str">
        <f>IF(Table1[[#This Row],[rating_count]]&gt;=10000,"High Volume",IF(Table1[[#This Row],[rating_count]]&gt;=1000,"Medium Volume","Low Volume"))</f>
        <v>High Volume</v>
      </c>
      <c r="S965" s="4" t="str">
        <f t="shared" si="95"/>
        <v>Yes</v>
      </c>
      <c r="T965" t="s">
        <v>8092</v>
      </c>
      <c r="U965" t="s">
        <v>8093</v>
      </c>
      <c r="V965" t="s">
        <v>8094</v>
      </c>
      <c r="W965" t="s">
        <v>8095</v>
      </c>
      <c r="X965" t="s">
        <v>8096</v>
      </c>
      <c r="Y965" t="s">
        <v>8097</v>
      </c>
      <c r="Z965" t="s">
        <v>8098</v>
      </c>
      <c r="AA965" t="s">
        <v>8099</v>
      </c>
    </row>
    <row r="966" spans="1:27" x14ac:dyDescent="0.3">
      <c r="A966" t="s">
        <v>8100</v>
      </c>
      <c r="B966" t="s">
        <v>8101</v>
      </c>
      <c r="C966" t="str">
        <f t="shared" si="90"/>
        <v>Logitech</v>
      </c>
      <c r="D966" t="s">
        <v>5359</v>
      </c>
      <c r="E966" t="str">
        <f>IFERROR(LEFT(Table1[[#This Row],[category]],FIND("|",Table1[[#This Row],[category]])-1),Table1[[#This Row],[category]])</f>
        <v>Computers&amp;Accessories</v>
      </c>
      <c r="F966" t="str">
        <f>IFERROR(MID(Table1[[#This Row],[category]],FIND("|",Table1[[#This Row],[category]])+1,50),"N/A")</f>
        <v>Accessories&amp;Peripherals|PCGamingPeripherals|Gaming</v>
      </c>
      <c r="G966" s="5">
        <v>1995</v>
      </c>
      <c r="H966" s="5" t="str">
        <f t="shared" si="91"/>
        <v>Mid-Range (501-2000)</v>
      </c>
      <c r="I966" s="5">
        <v>2895</v>
      </c>
      <c r="J966" s="5">
        <f>Table1[[#This Row],[actual_price]]-Table1[[#This Row],[discounted_price]]</f>
        <v>900</v>
      </c>
      <c r="K966" s="12">
        <f t="shared" si="92"/>
        <v>0.31088082901554404</v>
      </c>
      <c r="L966" s="13">
        <v>0.31</v>
      </c>
      <c r="M966" s="1" t="str">
        <f t="shared" si="93"/>
        <v>Moderate (25-49%)</v>
      </c>
      <c r="N966">
        <v>4.5999999999999996</v>
      </c>
      <c r="O966" t="str">
        <f>IF(Table1[[#This Row],[rating]]&gt;=4.5,"Excellent",IF(Table1[[#This Row],[rating]]&gt;=4,"Good",IF(Table1[[#This Row],[rating]]&gt;=3.5,"Average","Below Average")))</f>
        <v>Excellent</v>
      </c>
      <c r="P966" t="str">
        <f t="shared" si="94"/>
        <v>⭐⭐⭐⭐⭐ Excellent</v>
      </c>
      <c r="Q966" s="2">
        <v>10760</v>
      </c>
      <c r="R966" s="4" t="str">
        <f>IF(Table1[[#This Row],[rating_count]]&gt;=10000,"High Volume",IF(Table1[[#This Row],[rating_count]]&gt;=1000,"Medium Volume","Low Volume"))</f>
        <v>High Volume</v>
      </c>
      <c r="S966" s="4" t="str">
        <f t="shared" si="95"/>
        <v>Yes</v>
      </c>
      <c r="T966" t="s">
        <v>8102</v>
      </c>
      <c r="U966" t="s">
        <v>8103</v>
      </c>
      <c r="V966" t="s">
        <v>8104</v>
      </c>
      <c r="W966" t="s">
        <v>8105</v>
      </c>
      <c r="X966" t="s">
        <v>8106</v>
      </c>
      <c r="Y966" t="s">
        <v>8107</v>
      </c>
      <c r="Z966" t="s">
        <v>8108</v>
      </c>
      <c r="AA966" t="s">
        <v>8109</v>
      </c>
    </row>
    <row r="967" spans="1:27" x14ac:dyDescent="0.3">
      <c r="A967" t="s">
        <v>8110</v>
      </c>
      <c r="B967" t="s">
        <v>8111</v>
      </c>
      <c r="C967" t="str">
        <f t="shared" si="90"/>
        <v>Panasonic</v>
      </c>
      <c r="D967" t="s">
        <v>5557</v>
      </c>
      <c r="E967" t="str">
        <f>IFERROR(LEFT(Table1[[#This Row],[category]],FIND("|",Table1[[#This Row],[category]])-1),Table1[[#This Row],[category]])</f>
        <v>Electronics</v>
      </c>
      <c r="F967" t="str">
        <f>IFERROR(MID(Table1[[#This Row],[category]],FIND("|",Table1[[#This Row],[category]])+1,50),"N/A")</f>
        <v>GeneralPurposeBatteries&amp;BatteryChargers</v>
      </c>
      <c r="G967" s="5">
        <v>1500</v>
      </c>
      <c r="H967" s="5" t="str">
        <f t="shared" si="91"/>
        <v>Mid-Range (501-2000)</v>
      </c>
      <c r="I967" s="5">
        <v>1500</v>
      </c>
      <c r="J967" s="5">
        <f>Table1[[#This Row],[actual_price]]-Table1[[#This Row],[discounted_price]]</f>
        <v>0</v>
      </c>
      <c r="K967" s="12">
        <f t="shared" si="92"/>
        <v>0</v>
      </c>
      <c r="L967" s="13">
        <v>0</v>
      </c>
      <c r="M967" s="1" t="str">
        <f t="shared" si="93"/>
        <v>Minimal (0-24%)</v>
      </c>
      <c r="N967">
        <v>4.4000000000000004</v>
      </c>
      <c r="O967" t="str">
        <f>IF(Table1[[#This Row],[rating]]&gt;=4.5,"Excellent",IF(Table1[[#This Row],[rating]]&gt;=4,"Good",IF(Table1[[#This Row],[rating]]&gt;=3.5,"Average","Below Average")))</f>
        <v>Good</v>
      </c>
      <c r="P967" t="str">
        <f t="shared" si="94"/>
        <v>⭐⭐⭐⭐ Good</v>
      </c>
      <c r="Q967" s="2">
        <v>25996</v>
      </c>
      <c r="R967" s="4" t="str">
        <f>IF(Table1[[#This Row],[rating_count]]&gt;=10000,"High Volume",IF(Table1[[#This Row],[rating_count]]&gt;=1000,"Medium Volume","Low Volume"))</f>
        <v>High Volume</v>
      </c>
      <c r="S967" s="4" t="str">
        <f t="shared" si="95"/>
        <v>Yes</v>
      </c>
      <c r="T967" t="s">
        <v>8112</v>
      </c>
      <c r="U967" t="s">
        <v>8113</v>
      </c>
      <c r="V967" t="s">
        <v>8114</v>
      </c>
      <c r="W967" t="s">
        <v>8115</v>
      </c>
      <c r="X967" t="s">
        <v>8116</v>
      </c>
      <c r="Y967" t="s">
        <v>8117</v>
      </c>
      <c r="Z967" t="s">
        <v>8118</v>
      </c>
      <c r="AA967" t="s">
        <v>8119</v>
      </c>
    </row>
    <row r="968" spans="1:27" x14ac:dyDescent="0.3">
      <c r="A968" t="s">
        <v>8120</v>
      </c>
      <c r="B968" t="s">
        <v>8121</v>
      </c>
      <c r="C968" t="str">
        <f t="shared" si="90"/>
        <v>Logitech</v>
      </c>
      <c r="D968" t="s">
        <v>5027</v>
      </c>
      <c r="E968" t="str">
        <f>IFERROR(LEFT(Table1[[#This Row],[category]],FIND("|",Table1[[#This Row],[category]])-1),Table1[[#This Row],[category]])</f>
        <v>Computers&amp;Accessories</v>
      </c>
      <c r="F968" t="str">
        <f>IFERROR(MID(Table1[[#This Row],[category]],FIND("|",Table1[[#This Row],[category]])+1,50),"N/A")</f>
        <v>Accessories&amp;Peripherals|Keyboards,Mice&amp;InputDevice</v>
      </c>
      <c r="G968" s="5">
        <v>2640</v>
      </c>
      <c r="H968" s="5" t="str">
        <f t="shared" si="91"/>
        <v>Premium (&gt;2000)</v>
      </c>
      <c r="I968" s="5">
        <v>3195</v>
      </c>
      <c r="J968" s="5">
        <f>Table1[[#This Row],[actual_price]]-Table1[[#This Row],[discounted_price]]</f>
        <v>555</v>
      </c>
      <c r="K968" s="12">
        <f t="shared" si="92"/>
        <v>0.17370892018779344</v>
      </c>
      <c r="L968" s="13">
        <v>0.17</v>
      </c>
      <c r="M968" s="1" t="str">
        <f t="shared" si="93"/>
        <v>Minimal (0-24%)</v>
      </c>
      <c r="N968">
        <v>4.5</v>
      </c>
      <c r="O968" t="str">
        <f>IF(Table1[[#This Row],[rating]]&gt;=4.5,"Excellent",IF(Table1[[#This Row],[rating]]&gt;=4,"Good",IF(Table1[[#This Row],[rating]]&gt;=3.5,"Average","Below Average")))</f>
        <v>Excellent</v>
      </c>
      <c r="P968" t="str">
        <f t="shared" si="94"/>
        <v>⭐⭐⭐⭐⭐ Excellent</v>
      </c>
      <c r="Q968" s="2">
        <v>16146</v>
      </c>
      <c r="R968" s="4" t="str">
        <f>IF(Table1[[#This Row],[rating_count]]&gt;=10000,"High Volume",IF(Table1[[#This Row],[rating_count]]&gt;=1000,"Medium Volume","Low Volume"))</f>
        <v>High Volume</v>
      </c>
      <c r="S968" s="4" t="str">
        <f t="shared" si="95"/>
        <v>Yes</v>
      </c>
      <c r="T968" t="s">
        <v>8122</v>
      </c>
      <c r="U968" t="s">
        <v>8123</v>
      </c>
      <c r="V968" t="s">
        <v>8124</v>
      </c>
      <c r="W968" t="s">
        <v>8125</v>
      </c>
      <c r="X968" t="s">
        <v>8126</v>
      </c>
      <c r="Y968" t="s">
        <v>8127</v>
      </c>
      <c r="Z968" t="s">
        <v>8128</v>
      </c>
      <c r="AA968" t="s">
        <v>8129</v>
      </c>
    </row>
    <row r="969" spans="1:27" x14ac:dyDescent="0.3">
      <c r="A969" t="s">
        <v>8130</v>
      </c>
      <c r="B969" t="s">
        <v>8131</v>
      </c>
      <c r="C969" t="str">
        <f t="shared" si="90"/>
        <v>Canon</v>
      </c>
      <c r="D969" t="s">
        <v>7320</v>
      </c>
      <c r="E969" t="str">
        <f>IFERROR(LEFT(Table1[[#This Row],[category]],FIND("|",Table1[[#This Row],[category]])-1),Table1[[#This Row],[category]])</f>
        <v>Computers&amp;Accessories</v>
      </c>
      <c r="F969" t="str">
        <f>IFERROR(MID(Table1[[#This Row],[category]],FIND("|",Table1[[#This Row],[category]])+1,50),"N/A")</f>
        <v>Printers,Inks&amp;Accessories|Printers</v>
      </c>
      <c r="G969" s="5">
        <v>5299</v>
      </c>
      <c r="H969" s="5" t="str">
        <f t="shared" si="91"/>
        <v>Premium (&gt;2000)</v>
      </c>
      <c r="I969" s="5">
        <v>6355</v>
      </c>
      <c r="J969" s="5">
        <f>Table1[[#This Row],[actual_price]]-Table1[[#This Row],[discounted_price]]</f>
        <v>1056</v>
      </c>
      <c r="K969" s="12">
        <f t="shared" si="92"/>
        <v>0.16616837136113297</v>
      </c>
      <c r="L969" s="13">
        <v>0.17</v>
      </c>
      <c r="M969" s="1" t="str">
        <f t="shared" si="93"/>
        <v>Minimal (0-24%)</v>
      </c>
      <c r="N969">
        <v>3.9</v>
      </c>
      <c r="O969" t="str">
        <f>IF(Table1[[#This Row],[rating]]&gt;=4.5,"Excellent",IF(Table1[[#This Row],[rating]]&gt;=4,"Good",IF(Table1[[#This Row],[rating]]&gt;=3.5,"Average","Below Average")))</f>
        <v>Average</v>
      </c>
      <c r="P969" t="str">
        <f t="shared" si="94"/>
        <v>⭐⭐⭐ Average</v>
      </c>
      <c r="Q969" s="2">
        <v>8280</v>
      </c>
      <c r="R969" s="4" t="str">
        <f>IF(Table1[[#This Row],[rating_count]]&gt;=10000,"High Volume",IF(Table1[[#This Row],[rating_count]]&gt;=1000,"Medium Volume","Low Volume"))</f>
        <v>Medium Volume</v>
      </c>
      <c r="S969" s="4" t="str">
        <f t="shared" si="95"/>
        <v>Yes</v>
      </c>
      <c r="T969" t="s">
        <v>8132</v>
      </c>
      <c r="U969" t="s">
        <v>8133</v>
      </c>
      <c r="V969" t="s">
        <v>8134</v>
      </c>
      <c r="W969" t="s">
        <v>8135</v>
      </c>
      <c r="X969" t="s">
        <v>8136</v>
      </c>
      <c r="Y969" t="s">
        <v>8137</v>
      </c>
      <c r="Z969" t="s">
        <v>8138</v>
      </c>
      <c r="AA969" t="s">
        <v>8139</v>
      </c>
    </row>
    <row r="970" spans="1:27" x14ac:dyDescent="0.3">
      <c r="A970" t="s">
        <v>627</v>
      </c>
      <c r="B970" t="s">
        <v>628</v>
      </c>
      <c r="C970" t="str">
        <f t="shared" si="90"/>
        <v>Portronics</v>
      </c>
      <c r="D970" t="s">
        <v>18</v>
      </c>
      <c r="E970" t="str">
        <f>IFERROR(LEFT(Table1[[#This Row],[category]],FIND("|",Table1[[#This Row],[category]])-1),Table1[[#This Row],[category]])</f>
        <v>Computers&amp;Accessories</v>
      </c>
      <c r="F970" t="str">
        <f>IFERROR(MID(Table1[[#This Row],[category]],FIND("|",Table1[[#This Row],[category]])+1,50),"N/A")</f>
        <v>Accessories&amp;Peripherals|Cables&amp;Accessories|Cables|</v>
      </c>
      <c r="G970" s="5">
        <v>263</v>
      </c>
      <c r="H970" s="5" t="str">
        <f t="shared" si="91"/>
        <v>Economy (201-500)</v>
      </c>
      <c r="I970" s="5">
        <v>699</v>
      </c>
      <c r="J970" s="5">
        <f>Table1[[#This Row],[actual_price]]-Table1[[#This Row],[discounted_price]]</f>
        <v>436</v>
      </c>
      <c r="K970" s="12">
        <f t="shared" si="92"/>
        <v>0.62374821173104433</v>
      </c>
      <c r="L970" s="13">
        <v>0.62</v>
      </c>
      <c r="M970" s="1" t="str">
        <f t="shared" si="93"/>
        <v>High (50-69%)</v>
      </c>
      <c r="N970">
        <v>4.0999999999999996</v>
      </c>
      <c r="O970" t="str">
        <f>IF(Table1[[#This Row],[rating]]&gt;=4.5,"Excellent",IF(Table1[[#This Row],[rating]]&gt;=4,"Good",IF(Table1[[#This Row],[rating]]&gt;=3.5,"Average","Below Average")))</f>
        <v>Good</v>
      </c>
      <c r="P970" t="str">
        <f t="shared" si="94"/>
        <v>⭐⭐⭐⭐ Good</v>
      </c>
      <c r="Q970">
        <v>450</v>
      </c>
      <c r="R970" s="4" t="str">
        <f>IF(Table1[[#This Row],[rating_count]]&gt;=10000,"High Volume",IF(Table1[[#This Row],[rating_count]]&gt;=1000,"Medium Volume","Low Volume"))</f>
        <v>Low Volume</v>
      </c>
      <c r="S970" s="4" t="str">
        <f t="shared" si="95"/>
        <v>No</v>
      </c>
      <c r="T970" t="s">
        <v>629</v>
      </c>
      <c r="U970" t="s">
        <v>630</v>
      </c>
      <c r="V970" t="s">
        <v>631</v>
      </c>
      <c r="W970" t="s">
        <v>632</v>
      </c>
      <c r="X970" t="s">
        <v>633</v>
      </c>
      <c r="Y970" t="s">
        <v>634</v>
      </c>
      <c r="Z970" t="s">
        <v>635</v>
      </c>
      <c r="AA970" t="s">
        <v>8140</v>
      </c>
    </row>
    <row r="971" spans="1:27" x14ac:dyDescent="0.3">
      <c r="A971" t="s">
        <v>8141</v>
      </c>
      <c r="B971" t="s">
        <v>8142</v>
      </c>
      <c r="C971" t="str">
        <f t="shared" si="90"/>
        <v>Redgear</v>
      </c>
      <c r="D971" t="s">
        <v>7834</v>
      </c>
      <c r="E971" t="str">
        <f>IFERROR(LEFT(Table1[[#This Row],[category]],FIND("|",Table1[[#This Row],[category]])-1),Table1[[#This Row],[category]])</f>
        <v>Computers&amp;Accessories</v>
      </c>
      <c r="F971" t="str">
        <f>IFERROR(MID(Table1[[#This Row],[category]],FIND("|",Table1[[#This Row],[category]])+1,50),"N/A")</f>
        <v>Accessories&amp;Peripherals|PCGamingPeripherals|Headse</v>
      </c>
      <c r="G971" s="5">
        <v>1990</v>
      </c>
      <c r="H971" s="5" t="str">
        <f t="shared" si="91"/>
        <v>Mid-Range (501-2000)</v>
      </c>
      <c r="I971" s="5">
        <v>2999</v>
      </c>
      <c r="J971" s="5">
        <f>Table1[[#This Row],[actual_price]]-Table1[[#This Row],[discounted_price]]</f>
        <v>1009</v>
      </c>
      <c r="K971" s="12">
        <f t="shared" si="92"/>
        <v>0.33644548182727574</v>
      </c>
      <c r="L971" s="13">
        <v>0.34</v>
      </c>
      <c r="M971" s="1" t="str">
        <f t="shared" si="93"/>
        <v>Moderate (25-49%)</v>
      </c>
      <c r="N971">
        <v>4.3</v>
      </c>
      <c r="O971" t="str">
        <f>IF(Table1[[#This Row],[rating]]&gt;=4.5,"Excellent",IF(Table1[[#This Row],[rating]]&gt;=4,"Good",IF(Table1[[#This Row],[rating]]&gt;=3.5,"Average","Below Average")))</f>
        <v>Good</v>
      </c>
      <c r="P971" t="str">
        <f t="shared" si="94"/>
        <v>⭐⭐⭐⭐ Good</v>
      </c>
      <c r="Q971" s="2">
        <v>14237</v>
      </c>
      <c r="R971" s="4" t="str">
        <f>IF(Table1[[#This Row],[rating_count]]&gt;=10000,"High Volume",IF(Table1[[#This Row],[rating_count]]&gt;=1000,"Medium Volume","Low Volume"))</f>
        <v>High Volume</v>
      </c>
      <c r="S971" s="4" t="str">
        <f t="shared" si="95"/>
        <v>Yes</v>
      </c>
      <c r="T971" t="s">
        <v>8143</v>
      </c>
      <c r="U971" t="s">
        <v>8144</v>
      </c>
      <c r="V971" t="s">
        <v>8145</v>
      </c>
      <c r="W971" t="s">
        <v>8146</v>
      </c>
      <c r="X971" t="s">
        <v>8147</v>
      </c>
      <c r="Y971" t="s">
        <v>8148</v>
      </c>
      <c r="Z971" t="s">
        <v>8149</v>
      </c>
      <c r="AA971" t="s">
        <v>8150</v>
      </c>
    </row>
    <row r="972" spans="1:27" x14ac:dyDescent="0.3">
      <c r="A972" t="s">
        <v>8151</v>
      </c>
      <c r="B972" t="s">
        <v>8152</v>
      </c>
      <c r="C972" t="str">
        <f t="shared" si="90"/>
        <v>Belkin</v>
      </c>
      <c r="D972" t="s">
        <v>8153</v>
      </c>
      <c r="E972" t="str">
        <f>IFERROR(LEFT(Table1[[#This Row],[category]],FIND("|",Table1[[#This Row],[category]])-1),Table1[[#This Row],[category]])</f>
        <v>Electronics</v>
      </c>
      <c r="F972" t="str">
        <f>IFERROR(MID(Table1[[#This Row],[category]],FIND("|",Table1[[#This Row],[category]])+1,50),"N/A")</f>
        <v>PowerAccessories|SurgeProtectors</v>
      </c>
      <c r="G972" s="5">
        <v>1289</v>
      </c>
      <c r="H972" s="5" t="str">
        <f t="shared" si="91"/>
        <v>Mid-Range (501-2000)</v>
      </c>
      <c r="I972" s="5">
        <v>1499</v>
      </c>
      <c r="J972" s="5">
        <f>Table1[[#This Row],[actual_price]]-Table1[[#This Row],[discounted_price]]</f>
        <v>210</v>
      </c>
      <c r="K972" s="12">
        <f t="shared" si="92"/>
        <v>0.14009339559706471</v>
      </c>
      <c r="L972" s="13">
        <v>0.14000000000000001</v>
      </c>
      <c r="M972" s="1" t="str">
        <f t="shared" si="93"/>
        <v>Minimal (0-24%)</v>
      </c>
      <c r="N972">
        <v>4.5</v>
      </c>
      <c r="O972" t="str">
        <f>IF(Table1[[#This Row],[rating]]&gt;=4.5,"Excellent",IF(Table1[[#This Row],[rating]]&gt;=4,"Good",IF(Table1[[#This Row],[rating]]&gt;=3.5,"Average","Below Average")))</f>
        <v>Excellent</v>
      </c>
      <c r="P972" t="str">
        <f t="shared" si="94"/>
        <v>⭐⭐⭐⭐⭐ Excellent</v>
      </c>
      <c r="Q972" s="2">
        <v>20668</v>
      </c>
      <c r="R972" s="4" t="str">
        <f>IF(Table1[[#This Row],[rating_count]]&gt;=10000,"High Volume",IF(Table1[[#This Row],[rating_count]]&gt;=1000,"Medium Volume","Low Volume"))</f>
        <v>High Volume</v>
      </c>
      <c r="S972" s="4" t="str">
        <f t="shared" si="95"/>
        <v>Yes</v>
      </c>
      <c r="T972" t="s">
        <v>8154</v>
      </c>
      <c r="U972" t="s">
        <v>8155</v>
      </c>
      <c r="V972" t="s">
        <v>8156</v>
      </c>
      <c r="W972" t="s">
        <v>8157</v>
      </c>
      <c r="X972" t="s">
        <v>8158</v>
      </c>
      <c r="Y972" t="s">
        <v>8159</v>
      </c>
      <c r="Z972" t="s">
        <v>8160</v>
      </c>
      <c r="AA972" t="s">
        <v>8161</v>
      </c>
    </row>
    <row r="973" spans="1:27" x14ac:dyDescent="0.3">
      <c r="A973" t="s">
        <v>8162</v>
      </c>
      <c r="B973" t="s">
        <v>8163</v>
      </c>
      <c r="C973" t="str">
        <f t="shared" si="90"/>
        <v>Classmate</v>
      </c>
      <c r="D973" t="s">
        <v>6303</v>
      </c>
      <c r="E973" t="str">
        <f>IFERROR(LEFT(Table1[[#This Row],[category]],FIND("|",Table1[[#This Row],[category]])-1),Table1[[#This Row],[category]])</f>
        <v>OfficeProducts</v>
      </c>
      <c r="F973" t="str">
        <f>IFERROR(MID(Table1[[#This Row],[category]],FIND("|",Table1[[#This Row],[category]])+1,50),"N/A")</f>
        <v>OfficePaperProducts|Paper|Stationery|Notebooks,Wri</v>
      </c>
      <c r="G973" s="5">
        <v>165</v>
      </c>
      <c r="H973" s="5" t="str">
        <f t="shared" si="91"/>
        <v>Budget (≤200)</v>
      </c>
      <c r="I973" s="5">
        <v>165</v>
      </c>
      <c r="J973" s="5">
        <f>Table1[[#This Row],[actual_price]]-Table1[[#This Row],[discounted_price]]</f>
        <v>0</v>
      </c>
      <c r="K973" s="12">
        <f t="shared" si="92"/>
        <v>0</v>
      </c>
      <c r="L973" s="13">
        <v>0</v>
      </c>
      <c r="M973" s="1" t="str">
        <f t="shared" si="93"/>
        <v>Minimal (0-24%)</v>
      </c>
      <c r="N973">
        <v>4.5</v>
      </c>
      <c r="O973" t="str">
        <f>IF(Table1[[#This Row],[rating]]&gt;=4.5,"Excellent",IF(Table1[[#This Row],[rating]]&gt;=4,"Good",IF(Table1[[#This Row],[rating]]&gt;=3.5,"Average","Below Average")))</f>
        <v>Excellent</v>
      </c>
      <c r="P973" t="str">
        <f t="shared" si="94"/>
        <v>⭐⭐⭐⭐⭐ Excellent</v>
      </c>
      <c r="Q973" s="2">
        <v>1674</v>
      </c>
      <c r="R973" s="4" t="str">
        <f>IF(Table1[[#This Row],[rating_count]]&gt;=10000,"High Volume",IF(Table1[[#This Row],[rating_count]]&gt;=1000,"Medium Volume","Low Volume"))</f>
        <v>Medium Volume</v>
      </c>
      <c r="S973" s="4" t="str">
        <f t="shared" si="95"/>
        <v>Yes</v>
      </c>
      <c r="T973" t="s">
        <v>8164</v>
      </c>
      <c r="U973" t="s">
        <v>8165</v>
      </c>
      <c r="V973" t="s">
        <v>8166</v>
      </c>
      <c r="W973" t="s">
        <v>8167</v>
      </c>
      <c r="X973" t="s">
        <v>8168</v>
      </c>
      <c r="Y973" t="s">
        <v>8169</v>
      </c>
      <c r="Z973" t="s">
        <v>8170</v>
      </c>
      <c r="AA973" t="s">
        <v>8171</v>
      </c>
    </row>
    <row r="974" spans="1:27" x14ac:dyDescent="0.3">
      <c r="A974" t="s">
        <v>8172</v>
      </c>
      <c r="B974" t="s">
        <v>8173</v>
      </c>
      <c r="C974" t="str">
        <f t="shared" si="90"/>
        <v>Artis</v>
      </c>
      <c r="D974" t="s">
        <v>6940</v>
      </c>
      <c r="E974" t="str">
        <f>IFERROR(LEFT(Table1[[#This Row],[category]],FIND("|",Table1[[#This Row],[category]])-1),Table1[[#This Row],[category]])</f>
        <v>Computers&amp;Accessories</v>
      </c>
      <c r="F974" t="str">
        <f>IFERROR(MID(Table1[[#This Row],[category]],FIND("|",Table1[[#This Row],[category]])+1,50),"N/A")</f>
        <v>Accessories&amp;Peripherals|LaptopAccessories|LaptopCh</v>
      </c>
      <c r="G974" s="5">
        <v>1699</v>
      </c>
      <c r="H974" s="5" t="str">
        <f t="shared" si="91"/>
        <v>Mid-Range (501-2000)</v>
      </c>
      <c r="I974" s="5">
        <v>3499</v>
      </c>
      <c r="J974" s="5">
        <f>Table1[[#This Row],[actual_price]]-Table1[[#This Row],[discounted_price]]</f>
        <v>1800</v>
      </c>
      <c r="K974" s="12">
        <f t="shared" si="92"/>
        <v>0.51443269505573019</v>
      </c>
      <c r="L974" s="13">
        <v>0.51</v>
      </c>
      <c r="M974" s="1" t="str">
        <f t="shared" si="93"/>
        <v>High (50-69%)</v>
      </c>
      <c r="N974">
        <v>3.6</v>
      </c>
      <c r="O974" t="str">
        <f>IF(Table1[[#This Row],[rating]]&gt;=4.5,"Excellent",IF(Table1[[#This Row],[rating]]&gt;=4,"Good",IF(Table1[[#This Row],[rating]]&gt;=3.5,"Average","Below Average")))</f>
        <v>Average</v>
      </c>
      <c r="P974" t="str">
        <f t="shared" si="94"/>
        <v>⭐⭐⭐ Average</v>
      </c>
      <c r="Q974" s="2">
        <v>7689</v>
      </c>
      <c r="R974" s="4" t="str">
        <f>IF(Table1[[#This Row],[rating_count]]&gt;=10000,"High Volume",IF(Table1[[#This Row],[rating_count]]&gt;=1000,"Medium Volume","Low Volume"))</f>
        <v>Medium Volume</v>
      </c>
      <c r="S974" s="4" t="str">
        <f t="shared" si="95"/>
        <v>Yes</v>
      </c>
      <c r="T974" t="s">
        <v>8174</v>
      </c>
      <c r="U974" t="s">
        <v>8175</v>
      </c>
      <c r="V974" t="s">
        <v>8176</v>
      </c>
      <c r="W974" t="s">
        <v>8177</v>
      </c>
      <c r="X974" t="s">
        <v>8178</v>
      </c>
      <c r="Y974" t="s">
        <v>8179</v>
      </c>
      <c r="Z974" t="s">
        <v>8180</v>
      </c>
      <c r="AA974" t="s">
        <v>8181</v>
      </c>
    </row>
    <row r="975" spans="1:27" x14ac:dyDescent="0.3">
      <c r="A975" t="s">
        <v>8182</v>
      </c>
      <c r="B975" t="s">
        <v>8183</v>
      </c>
      <c r="C975" t="str">
        <f t="shared" si="90"/>
        <v>Imou</v>
      </c>
      <c r="D975" t="s">
        <v>5933</v>
      </c>
      <c r="E975" t="str">
        <f>IFERROR(LEFT(Table1[[#This Row],[category]],FIND("|",Table1[[#This Row],[category]])-1),Table1[[#This Row],[category]])</f>
        <v>Electronics</v>
      </c>
      <c r="F975" t="str">
        <f>IFERROR(MID(Table1[[#This Row],[category]],FIND("|",Table1[[#This Row],[category]])+1,50),"N/A")</f>
        <v>Cameras&amp;Photography|SecurityCameras|DomeCameras</v>
      </c>
      <c r="G975" s="5">
        <v>2299</v>
      </c>
      <c r="H975" s="5" t="str">
        <f t="shared" si="91"/>
        <v>Premium (&gt;2000)</v>
      </c>
      <c r="I975" s="5">
        <v>7500</v>
      </c>
      <c r="J975" s="5">
        <f>Table1[[#This Row],[actual_price]]-Table1[[#This Row],[discounted_price]]</f>
        <v>5201</v>
      </c>
      <c r="K975" s="12">
        <f t="shared" si="92"/>
        <v>0.69346666666666668</v>
      </c>
      <c r="L975" s="13">
        <v>0.69</v>
      </c>
      <c r="M975" s="1" t="str">
        <f t="shared" si="93"/>
        <v>High (50-69%)</v>
      </c>
      <c r="N975">
        <v>4.0999999999999996</v>
      </c>
      <c r="O975" t="str">
        <f>IF(Table1[[#This Row],[rating]]&gt;=4.5,"Excellent",IF(Table1[[#This Row],[rating]]&gt;=4,"Good",IF(Table1[[#This Row],[rating]]&gt;=3.5,"Average","Below Average")))</f>
        <v>Good</v>
      </c>
      <c r="P975" t="str">
        <f t="shared" si="94"/>
        <v>⭐⭐⭐⭐ Good</v>
      </c>
      <c r="Q975" s="2">
        <v>5554</v>
      </c>
      <c r="R975" s="4" t="str">
        <f>IF(Table1[[#This Row],[rating_count]]&gt;=10000,"High Volume",IF(Table1[[#This Row],[rating_count]]&gt;=1000,"Medium Volume","Low Volume"))</f>
        <v>Medium Volume</v>
      </c>
      <c r="S975" s="4" t="str">
        <f t="shared" si="95"/>
        <v>Yes</v>
      </c>
      <c r="T975" t="s">
        <v>8184</v>
      </c>
      <c r="U975" t="s">
        <v>8185</v>
      </c>
      <c r="V975" t="s">
        <v>8186</v>
      </c>
      <c r="W975" t="s">
        <v>8187</v>
      </c>
      <c r="X975" t="s">
        <v>8188</v>
      </c>
      <c r="Y975" t="s">
        <v>8189</v>
      </c>
      <c r="Z975" t="s">
        <v>8190</v>
      </c>
      <c r="AA975" t="s">
        <v>8191</v>
      </c>
    </row>
    <row r="976" spans="1:27" x14ac:dyDescent="0.3">
      <c r="A976" t="s">
        <v>658</v>
      </c>
      <c r="B976" t="s">
        <v>659</v>
      </c>
      <c r="C976" t="str">
        <f t="shared" si="90"/>
        <v>Amazon</v>
      </c>
      <c r="D976" t="s">
        <v>18</v>
      </c>
      <c r="E976" t="str">
        <f>IFERROR(LEFT(Table1[[#This Row],[category]],FIND("|",Table1[[#This Row],[category]])-1),Table1[[#This Row],[category]])</f>
        <v>Computers&amp;Accessories</v>
      </c>
      <c r="F976" t="str">
        <f>IFERROR(MID(Table1[[#This Row],[category]],FIND("|",Table1[[#This Row],[category]])+1,50),"N/A")</f>
        <v>Accessories&amp;Peripherals|Cables&amp;Accessories|Cables|</v>
      </c>
      <c r="G976" s="5">
        <v>219</v>
      </c>
      <c r="H976" s="5" t="str">
        <f t="shared" si="91"/>
        <v>Economy (201-500)</v>
      </c>
      <c r="I976" s="5">
        <v>700</v>
      </c>
      <c r="J976" s="5">
        <f>Table1[[#This Row],[actual_price]]-Table1[[#This Row],[discounted_price]]</f>
        <v>481</v>
      </c>
      <c r="K976" s="12">
        <f t="shared" si="92"/>
        <v>0.68714285714285717</v>
      </c>
      <c r="L976" s="13">
        <v>0.69</v>
      </c>
      <c r="M976" s="1" t="str">
        <f t="shared" si="93"/>
        <v>High (50-69%)</v>
      </c>
      <c r="N976">
        <v>4.3</v>
      </c>
      <c r="O976" t="str">
        <f>IF(Table1[[#This Row],[rating]]&gt;=4.5,"Excellent",IF(Table1[[#This Row],[rating]]&gt;=4,"Good",IF(Table1[[#This Row],[rating]]&gt;=3.5,"Average","Below Average")))</f>
        <v>Good</v>
      </c>
      <c r="P976" t="str">
        <f t="shared" si="94"/>
        <v>⭐⭐⭐⭐ Good</v>
      </c>
      <c r="Q976" s="2">
        <v>20053</v>
      </c>
      <c r="R976" s="4" t="str">
        <f>IF(Table1[[#This Row],[rating_count]]&gt;=10000,"High Volume",IF(Table1[[#This Row],[rating_count]]&gt;=1000,"Medium Volume","Low Volume"))</f>
        <v>High Volume</v>
      </c>
      <c r="S976" s="4" t="str">
        <f t="shared" si="95"/>
        <v>Yes</v>
      </c>
      <c r="T976" t="s">
        <v>660</v>
      </c>
      <c r="U976" t="s">
        <v>661</v>
      </c>
      <c r="V976" t="s">
        <v>662</v>
      </c>
      <c r="W976" t="s">
        <v>663</v>
      </c>
      <c r="X976" t="s">
        <v>664</v>
      </c>
      <c r="Y976" t="s">
        <v>665</v>
      </c>
      <c r="Z976" t="s">
        <v>666</v>
      </c>
      <c r="AA976" t="s">
        <v>8192</v>
      </c>
    </row>
    <row r="977" spans="1:27" x14ac:dyDescent="0.3">
      <c r="A977" t="s">
        <v>8193</v>
      </c>
      <c r="B977" t="s">
        <v>8194</v>
      </c>
      <c r="C977" t="str">
        <f t="shared" si="90"/>
        <v>E-COSMOS</v>
      </c>
      <c r="D977" t="s">
        <v>5858</v>
      </c>
      <c r="E977" t="str">
        <f>IFERROR(LEFT(Table1[[#This Row],[category]],FIND("|",Table1[[#This Row],[category]])-1),Table1[[#This Row],[category]])</f>
        <v>Computers&amp;Accessories</v>
      </c>
      <c r="F977" t="str">
        <f>IFERROR(MID(Table1[[#This Row],[category]],FIND("|",Table1[[#This Row],[category]])+1,50),"N/A")</f>
        <v>Accessories&amp;Peripherals|USBGadgets|Lamps</v>
      </c>
      <c r="G977" s="5">
        <v>39</v>
      </c>
      <c r="H977" s="5" t="str">
        <f t="shared" si="91"/>
        <v>Budget (≤200)</v>
      </c>
      <c r="I977" s="5">
        <v>39</v>
      </c>
      <c r="J977" s="5">
        <f>Table1[[#This Row],[actual_price]]-Table1[[#This Row],[discounted_price]]</f>
        <v>0</v>
      </c>
      <c r="K977" s="12">
        <f t="shared" si="92"/>
        <v>0</v>
      </c>
      <c r="L977" s="13">
        <v>0</v>
      </c>
      <c r="M977" s="1" t="str">
        <f t="shared" si="93"/>
        <v>Minimal (0-24%)</v>
      </c>
      <c r="N977">
        <v>3.8</v>
      </c>
      <c r="O977" t="str">
        <f>IF(Table1[[#This Row],[rating]]&gt;=4.5,"Excellent",IF(Table1[[#This Row],[rating]]&gt;=4,"Good",IF(Table1[[#This Row],[rating]]&gt;=3.5,"Average","Below Average")))</f>
        <v>Average</v>
      </c>
      <c r="P977" t="str">
        <f t="shared" si="94"/>
        <v>⭐⭐⭐ Average</v>
      </c>
      <c r="Q977" s="2">
        <v>3344</v>
      </c>
      <c r="R977" s="4" t="str">
        <f>IF(Table1[[#This Row],[rating_count]]&gt;=10000,"High Volume",IF(Table1[[#This Row],[rating_count]]&gt;=1000,"Medium Volume","Low Volume"))</f>
        <v>Medium Volume</v>
      </c>
      <c r="S977" s="4" t="str">
        <f t="shared" si="95"/>
        <v>Yes</v>
      </c>
      <c r="T977" t="s">
        <v>8195</v>
      </c>
      <c r="U977" t="s">
        <v>8196</v>
      </c>
      <c r="V977" t="s">
        <v>8197</v>
      </c>
      <c r="W977" t="s">
        <v>8198</v>
      </c>
      <c r="X977" t="s">
        <v>8199</v>
      </c>
      <c r="Y977" t="s">
        <v>8200</v>
      </c>
      <c r="Z977" t="s">
        <v>8201</v>
      </c>
      <c r="AA977" t="s">
        <v>8202</v>
      </c>
    </row>
    <row r="978" spans="1:27" x14ac:dyDescent="0.3">
      <c r="A978" t="s">
        <v>8203</v>
      </c>
      <c r="B978" t="s">
        <v>8204</v>
      </c>
      <c r="C978" t="str">
        <f t="shared" si="90"/>
        <v>Xiaomi</v>
      </c>
      <c r="D978" t="s">
        <v>8205</v>
      </c>
      <c r="E978" t="str">
        <f>IFERROR(LEFT(Table1[[#This Row],[category]],FIND("|",Table1[[#This Row],[category]])-1),Table1[[#This Row],[category]])</f>
        <v>Computers&amp;Accessories</v>
      </c>
      <c r="F978" t="str">
        <f>IFERROR(MID(Table1[[#This Row],[category]],FIND("|",Table1[[#This Row],[category]])+1,50),"N/A")</f>
        <v>Tablets</v>
      </c>
      <c r="G978" s="5">
        <v>26999</v>
      </c>
      <c r="H978" s="5" t="str">
        <f t="shared" si="91"/>
        <v>Premium (&gt;2000)</v>
      </c>
      <c r="I978" s="5">
        <v>37999</v>
      </c>
      <c r="J978" s="5">
        <f>Table1[[#This Row],[actual_price]]-Table1[[#This Row],[discounted_price]]</f>
        <v>11000</v>
      </c>
      <c r="K978" s="12">
        <f t="shared" si="92"/>
        <v>0.28948130213952999</v>
      </c>
      <c r="L978" s="13">
        <v>0.28999999999999998</v>
      </c>
      <c r="M978" s="1" t="str">
        <f t="shared" si="93"/>
        <v>Moderate (25-49%)</v>
      </c>
      <c r="N978">
        <v>4.5999999999999996</v>
      </c>
      <c r="O978" t="str">
        <f>IF(Table1[[#This Row],[rating]]&gt;=4.5,"Excellent",IF(Table1[[#This Row],[rating]]&gt;=4,"Good",IF(Table1[[#This Row],[rating]]&gt;=3.5,"Average","Below Average")))</f>
        <v>Excellent</v>
      </c>
      <c r="P978" t="str">
        <f t="shared" si="94"/>
        <v>⭐⭐⭐⭐⭐ Excellent</v>
      </c>
      <c r="Q978" s="2">
        <v>2886</v>
      </c>
      <c r="R978" s="4" t="str">
        <f>IF(Table1[[#This Row],[rating_count]]&gt;=10000,"High Volume",IF(Table1[[#This Row],[rating_count]]&gt;=1000,"Medium Volume","Low Volume"))</f>
        <v>Medium Volume</v>
      </c>
      <c r="S978" s="4" t="str">
        <f t="shared" si="95"/>
        <v>Yes</v>
      </c>
      <c r="T978" t="s">
        <v>8206</v>
      </c>
      <c r="U978" t="s">
        <v>8207</v>
      </c>
      <c r="V978" t="s">
        <v>8208</v>
      </c>
      <c r="W978" t="s">
        <v>8209</v>
      </c>
      <c r="X978" t="s">
        <v>8210</v>
      </c>
      <c r="Y978" t="s">
        <v>8211</v>
      </c>
      <c r="Z978" t="s">
        <v>8212</v>
      </c>
      <c r="AA978" t="s">
        <v>8213</v>
      </c>
    </row>
    <row r="979" spans="1:27" x14ac:dyDescent="0.3">
      <c r="A979" t="s">
        <v>8214</v>
      </c>
      <c r="B979" t="s">
        <v>8215</v>
      </c>
      <c r="C979" t="str">
        <f t="shared" si="90"/>
        <v>Sennheiser</v>
      </c>
      <c r="D979" t="s">
        <v>3079</v>
      </c>
      <c r="E979" t="str">
        <f>IFERROR(LEFT(Table1[[#This Row],[category]],FIND("|",Table1[[#This Row],[category]])-1),Table1[[#This Row],[category]])</f>
        <v>Electronics</v>
      </c>
      <c r="F979" t="str">
        <f>IFERROR(MID(Table1[[#This Row],[category]],FIND("|",Table1[[#This Row],[category]])+1,50),"N/A")</f>
        <v>Headphones,Earbuds&amp;Accessories|Headphones|In-Ear</v>
      </c>
      <c r="G979" s="5">
        <v>1490</v>
      </c>
      <c r="H979" s="5" t="str">
        <f t="shared" si="91"/>
        <v>Mid-Range (501-2000)</v>
      </c>
      <c r="I979" s="5">
        <v>1990</v>
      </c>
      <c r="J979" s="5">
        <f>Table1[[#This Row],[actual_price]]-Table1[[#This Row],[discounted_price]]</f>
        <v>500</v>
      </c>
      <c r="K979" s="12">
        <f t="shared" si="92"/>
        <v>0.25125628140703515</v>
      </c>
      <c r="L979" s="13">
        <v>0.25</v>
      </c>
      <c r="M979" s="1" t="str">
        <f t="shared" si="93"/>
        <v>Moderate (25-49%)</v>
      </c>
      <c r="N979">
        <v>4.0999999999999996</v>
      </c>
      <c r="O979" t="str">
        <f>IF(Table1[[#This Row],[rating]]&gt;=4.5,"Excellent",IF(Table1[[#This Row],[rating]]&gt;=4,"Good",IF(Table1[[#This Row],[rating]]&gt;=3.5,"Average","Below Average")))</f>
        <v>Good</v>
      </c>
      <c r="P979" t="str">
        <f t="shared" si="94"/>
        <v>⭐⭐⭐⭐ Good</v>
      </c>
      <c r="Q979" s="2">
        <v>98250</v>
      </c>
      <c r="R979" s="4" t="str">
        <f>IF(Table1[[#This Row],[rating_count]]&gt;=10000,"High Volume",IF(Table1[[#This Row],[rating_count]]&gt;=1000,"Medium Volume","Low Volume"))</f>
        <v>High Volume</v>
      </c>
      <c r="S979" s="4" t="str">
        <f t="shared" si="95"/>
        <v>Yes</v>
      </c>
      <c r="T979" t="s">
        <v>8216</v>
      </c>
      <c r="U979" t="s">
        <v>8217</v>
      </c>
      <c r="V979" t="s">
        <v>8218</v>
      </c>
      <c r="W979" t="s">
        <v>8219</v>
      </c>
      <c r="X979" t="s">
        <v>8220</v>
      </c>
      <c r="Y979" t="s">
        <v>8221</v>
      </c>
      <c r="Z979" t="s">
        <v>8222</v>
      </c>
      <c r="AA979" t="s">
        <v>8223</v>
      </c>
    </row>
    <row r="980" spans="1:27" x14ac:dyDescent="0.3">
      <c r="A980" t="s">
        <v>8224</v>
      </c>
      <c r="B980" t="s">
        <v>8225</v>
      </c>
      <c r="C980" t="str">
        <f t="shared" si="90"/>
        <v>HB</v>
      </c>
      <c r="D980" t="s">
        <v>4897</v>
      </c>
      <c r="E980" t="str">
        <f>IFERROR(LEFT(Table1[[#This Row],[category]],FIND("|",Table1[[#This Row],[category]])-1),Table1[[#This Row],[category]])</f>
        <v>Computers&amp;Accessories</v>
      </c>
      <c r="F980" t="str">
        <f>IFERROR(MID(Table1[[#This Row],[category]],FIND("|",Table1[[#This Row],[category]])+1,50),"N/A")</f>
        <v>Accessories&amp;Peripherals|LaptopAccessories|Lapdesks</v>
      </c>
      <c r="G980" s="5">
        <v>398</v>
      </c>
      <c r="H980" s="5" t="str">
        <f t="shared" si="91"/>
        <v>Economy (201-500)</v>
      </c>
      <c r="I980" s="5">
        <v>1949</v>
      </c>
      <c r="J980" s="5">
        <f>Table1[[#This Row],[actual_price]]-Table1[[#This Row],[discounted_price]]</f>
        <v>1551</v>
      </c>
      <c r="K980" s="12">
        <f t="shared" si="92"/>
        <v>0.7957927142124166</v>
      </c>
      <c r="L980" s="13">
        <v>0.8</v>
      </c>
      <c r="M980" s="1" t="str">
        <f t="shared" si="93"/>
        <v>Very High (70-100%)</v>
      </c>
      <c r="N980">
        <v>4</v>
      </c>
      <c r="O980" t="str">
        <f>IF(Table1[[#This Row],[rating]]&gt;=4.5,"Excellent",IF(Table1[[#This Row],[rating]]&gt;=4,"Good",IF(Table1[[#This Row],[rating]]&gt;=3.5,"Average","Below Average")))</f>
        <v>Good</v>
      </c>
      <c r="P980" t="str">
        <f t="shared" si="94"/>
        <v>⭐⭐⭐⭐ Good</v>
      </c>
      <c r="Q980">
        <v>75</v>
      </c>
      <c r="R980" s="4" t="str">
        <f>IF(Table1[[#This Row],[rating_count]]&gt;=10000,"High Volume",IF(Table1[[#This Row],[rating_count]]&gt;=1000,"Medium Volume","Low Volume"))</f>
        <v>Low Volume</v>
      </c>
      <c r="S980" s="4" t="str">
        <f t="shared" si="95"/>
        <v>No</v>
      </c>
      <c r="T980" t="s">
        <v>8226</v>
      </c>
      <c r="U980" t="s">
        <v>8227</v>
      </c>
      <c r="V980" t="s">
        <v>8228</v>
      </c>
      <c r="W980" t="s">
        <v>8229</v>
      </c>
      <c r="X980" t="s">
        <v>8230</v>
      </c>
      <c r="Y980" t="s">
        <v>8231</v>
      </c>
      <c r="Z980" t="s">
        <v>8232</v>
      </c>
      <c r="AA980" t="s">
        <v>8233</v>
      </c>
    </row>
    <row r="981" spans="1:27" x14ac:dyDescent="0.3">
      <c r="A981" t="s">
        <v>668</v>
      </c>
      <c r="B981" t="s">
        <v>669</v>
      </c>
      <c r="C981" t="str">
        <f t="shared" si="90"/>
        <v>oraimo</v>
      </c>
      <c r="D981" t="s">
        <v>18</v>
      </c>
      <c r="E981" t="str">
        <f>IFERROR(LEFT(Table1[[#This Row],[category]],FIND("|",Table1[[#This Row],[category]])-1),Table1[[#This Row],[category]])</f>
        <v>Computers&amp;Accessories</v>
      </c>
      <c r="F981" t="str">
        <f>IFERROR(MID(Table1[[#This Row],[category]],FIND("|",Table1[[#This Row],[category]])+1,50),"N/A")</f>
        <v>Accessories&amp;Peripherals|Cables&amp;Accessories|Cables|</v>
      </c>
      <c r="G981" s="5">
        <v>349</v>
      </c>
      <c r="H981" s="5" t="str">
        <f t="shared" si="91"/>
        <v>Economy (201-500)</v>
      </c>
      <c r="I981" s="5">
        <v>899</v>
      </c>
      <c r="J981" s="5">
        <f>Table1[[#This Row],[actual_price]]-Table1[[#This Row],[discounted_price]]</f>
        <v>550</v>
      </c>
      <c r="K981" s="12">
        <f t="shared" si="92"/>
        <v>0.61179087875417126</v>
      </c>
      <c r="L981" s="13">
        <v>0.61</v>
      </c>
      <c r="M981" s="1" t="str">
        <f t="shared" si="93"/>
        <v>High (50-69%)</v>
      </c>
      <c r="N981">
        <v>4.5</v>
      </c>
      <c r="O981" t="str">
        <f>IF(Table1[[#This Row],[rating]]&gt;=4.5,"Excellent",IF(Table1[[#This Row],[rating]]&gt;=4,"Good",IF(Table1[[#This Row],[rating]]&gt;=3.5,"Average","Below Average")))</f>
        <v>Excellent</v>
      </c>
      <c r="P981" t="str">
        <f t="shared" si="94"/>
        <v>⭐⭐⭐⭐⭐ Excellent</v>
      </c>
      <c r="Q981">
        <v>149</v>
      </c>
      <c r="R981" s="4" t="str">
        <f>IF(Table1[[#This Row],[rating_count]]&gt;=10000,"High Volume",IF(Table1[[#This Row],[rating_count]]&gt;=1000,"Medium Volume","Low Volume"))</f>
        <v>Low Volume</v>
      </c>
      <c r="S981" s="4" t="str">
        <f t="shared" si="95"/>
        <v>No</v>
      </c>
      <c r="T981" t="s">
        <v>670</v>
      </c>
      <c r="U981" t="s">
        <v>671</v>
      </c>
      <c r="V981" t="s">
        <v>672</v>
      </c>
      <c r="W981" t="s">
        <v>673</v>
      </c>
      <c r="X981" t="s">
        <v>674</v>
      </c>
      <c r="Y981" t="s">
        <v>8234</v>
      </c>
      <c r="Z981" t="s">
        <v>8235</v>
      </c>
      <c r="AA981" t="s">
        <v>8236</v>
      </c>
    </row>
    <row r="982" spans="1:27" x14ac:dyDescent="0.3">
      <c r="A982" t="s">
        <v>8237</v>
      </c>
      <c r="B982" t="s">
        <v>8238</v>
      </c>
      <c r="C982" t="str">
        <f t="shared" si="90"/>
        <v>HP</v>
      </c>
      <c r="D982" t="s">
        <v>6940</v>
      </c>
      <c r="E982" t="str">
        <f>IFERROR(LEFT(Table1[[#This Row],[category]],FIND("|",Table1[[#This Row],[category]])-1),Table1[[#This Row],[category]])</f>
        <v>Computers&amp;Accessories</v>
      </c>
      <c r="F982" t="str">
        <f>IFERROR(MID(Table1[[#This Row],[category]],FIND("|",Table1[[#This Row],[category]])+1,50),"N/A")</f>
        <v>Accessories&amp;Peripherals|LaptopAccessories|LaptopCh</v>
      </c>
      <c r="G982" s="5">
        <v>770</v>
      </c>
      <c r="H982" s="5" t="str">
        <f t="shared" si="91"/>
        <v>Mid-Range (501-2000)</v>
      </c>
      <c r="I982" s="5">
        <v>1547</v>
      </c>
      <c r="J982" s="5">
        <f>Table1[[#This Row],[actual_price]]-Table1[[#This Row],[discounted_price]]</f>
        <v>777</v>
      </c>
      <c r="K982" s="12">
        <f t="shared" si="92"/>
        <v>0.50226244343891402</v>
      </c>
      <c r="L982" s="13">
        <v>0.5</v>
      </c>
      <c r="M982" s="1" t="str">
        <f t="shared" si="93"/>
        <v>High (50-69%)</v>
      </c>
      <c r="N982">
        <v>4.3</v>
      </c>
      <c r="O982" t="str">
        <f>IF(Table1[[#This Row],[rating]]&gt;=4.5,"Excellent",IF(Table1[[#This Row],[rating]]&gt;=4,"Good",IF(Table1[[#This Row],[rating]]&gt;=3.5,"Average","Below Average")))</f>
        <v>Good</v>
      </c>
      <c r="P982" t="str">
        <f t="shared" si="94"/>
        <v>⭐⭐⭐⭐ Good</v>
      </c>
      <c r="Q982" s="2">
        <v>2585</v>
      </c>
      <c r="R982" s="4" t="str">
        <f>IF(Table1[[#This Row],[rating_count]]&gt;=10000,"High Volume",IF(Table1[[#This Row],[rating_count]]&gt;=1000,"Medium Volume","Low Volume"))</f>
        <v>Medium Volume</v>
      </c>
      <c r="S982" s="4" t="str">
        <f t="shared" si="95"/>
        <v>Yes</v>
      </c>
      <c r="T982" t="s">
        <v>8239</v>
      </c>
      <c r="U982" t="s">
        <v>8240</v>
      </c>
      <c r="V982" t="s">
        <v>8241</v>
      </c>
      <c r="W982" t="s">
        <v>8242</v>
      </c>
      <c r="X982" t="s">
        <v>8243</v>
      </c>
      <c r="Y982" t="s">
        <v>8244</v>
      </c>
      <c r="Z982" t="s">
        <v>8245</v>
      </c>
      <c r="AA982" t="s">
        <v>8246</v>
      </c>
    </row>
    <row r="983" spans="1:27" x14ac:dyDescent="0.3">
      <c r="A983" t="s">
        <v>8247</v>
      </c>
      <c r="B983" t="s">
        <v>8248</v>
      </c>
      <c r="C983" t="str">
        <f t="shared" si="90"/>
        <v>Tukzer</v>
      </c>
      <c r="D983" t="s">
        <v>3509</v>
      </c>
      <c r="E983" t="str">
        <f>IFERROR(LEFT(Table1[[#This Row],[category]],FIND("|",Table1[[#This Row],[category]])-1),Table1[[#This Row],[category]])</f>
        <v>Electronics</v>
      </c>
      <c r="F983" t="str">
        <f>IFERROR(MID(Table1[[#This Row],[category]],FIND("|",Table1[[#This Row],[category]])+1,50),"N/A")</f>
        <v>Mobiles&amp;Accessories|MobileAccessories|Stands</v>
      </c>
      <c r="G983" s="5">
        <v>279</v>
      </c>
      <c r="H983" s="5" t="str">
        <f t="shared" si="91"/>
        <v>Economy (201-500)</v>
      </c>
      <c r="I983" s="5">
        <v>1299</v>
      </c>
      <c r="J983" s="5">
        <f>Table1[[#This Row],[actual_price]]-Table1[[#This Row],[discounted_price]]</f>
        <v>1020</v>
      </c>
      <c r="K983" s="12">
        <f t="shared" si="92"/>
        <v>0.78521939953810627</v>
      </c>
      <c r="L983" s="13">
        <v>0.79</v>
      </c>
      <c r="M983" s="1" t="str">
        <f t="shared" si="93"/>
        <v>Very High (70-100%)</v>
      </c>
      <c r="N983">
        <v>4</v>
      </c>
      <c r="O983" t="str">
        <f>IF(Table1[[#This Row],[rating]]&gt;=4.5,"Excellent",IF(Table1[[#This Row],[rating]]&gt;=4,"Good",IF(Table1[[#This Row],[rating]]&gt;=3.5,"Average","Below Average")))</f>
        <v>Good</v>
      </c>
      <c r="P983" t="str">
        <f t="shared" si="94"/>
        <v>⭐⭐⭐⭐ Good</v>
      </c>
      <c r="Q983" s="2">
        <v>5072</v>
      </c>
      <c r="R983" s="4" t="str">
        <f>IF(Table1[[#This Row],[rating_count]]&gt;=10000,"High Volume",IF(Table1[[#This Row],[rating_count]]&gt;=1000,"Medium Volume","Low Volume"))</f>
        <v>Medium Volume</v>
      </c>
      <c r="S983" s="4" t="str">
        <f t="shared" si="95"/>
        <v>Yes</v>
      </c>
      <c r="T983" t="s">
        <v>8249</v>
      </c>
      <c r="U983" t="s">
        <v>8250</v>
      </c>
      <c r="V983" t="s">
        <v>8251</v>
      </c>
      <c r="W983" t="s">
        <v>8252</v>
      </c>
      <c r="X983" t="s">
        <v>8253</v>
      </c>
      <c r="Y983" t="s">
        <v>8254</v>
      </c>
      <c r="Z983" t="s">
        <v>8255</v>
      </c>
      <c r="AA983" t="s">
        <v>8256</v>
      </c>
    </row>
    <row r="984" spans="1:27" x14ac:dyDescent="0.3">
      <c r="A984" t="s">
        <v>8257</v>
      </c>
      <c r="B984" t="s">
        <v>8258</v>
      </c>
      <c r="C984" t="str">
        <f t="shared" si="90"/>
        <v>Gizga</v>
      </c>
      <c r="D984" t="s">
        <v>8259</v>
      </c>
      <c r="E984" t="str">
        <f>IFERROR(LEFT(Table1[[#This Row],[category]],FIND("|",Table1[[#This Row],[category]])-1),Table1[[#This Row],[category]])</f>
        <v>HomeImprovement</v>
      </c>
      <c r="F984" t="str">
        <f>IFERROR(MID(Table1[[#This Row],[category]],FIND("|",Table1[[#This Row],[category]])+1,50),"N/A")</f>
        <v>Electrical|CordManagement</v>
      </c>
      <c r="G984" s="5">
        <v>249</v>
      </c>
      <c r="H984" s="5" t="str">
        <f t="shared" si="91"/>
        <v>Economy (201-500)</v>
      </c>
      <c r="I984" s="5">
        <v>599</v>
      </c>
      <c r="J984" s="5">
        <f>Table1[[#This Row],[actual_price]]-Table1[[#This Row],[discounted_price]]</f>
        <v>350</v>
      </c>
      <c r="K984" s="12">
        <f t="shared" si="92"/>
        <v>0.58430717863105175</v>
      </c>
      <c r="L984" s="13">
        <v>0.57999999999999996</v>
      </c>
      <c r="M984" s="1" t="str">
        <f t="shared" si="93"/>
        <v>High (50-69%)</v>
      </c>
      <c r="N984">
        <v>4.5</v>
      </c>
      <c r="O984" t="str">
        <f>IF(Table1[[#This Row],[rating]]&gt;=4.5,"Excellent",IF(Table1[[#This Row],[rating]]&gt;=4,"Good",IF(Table1[[#This Row],[rating]]&gt;=3.5,"Average","Below Average")))</f>
        <v>Excellent</v>
      </c>
      <c r="P984" t="str">
        <f t="shared" si="94"/>
        <v>⭐⭐⭐⭐⭐ Excellent</v>
      </c>
      <c r="Q984" s="2">
        <v>5985</v>
      </c>
      <c r="R984" s="4" t="str">
        <f>IF(Table1[[#This Row],[rating_count]]&gt;=10000,"High Volume",IF(Table1[[#This Row],[rating_count]]&gt;=1000,"Medium Volume","Low Volume"))</f>
        <v>Medium Volume</v>
      </c>
      <c r="S984" s="4" t="str">
        <f t="shared" si="95"/>
        <v>Yes</v>
      </c>
      <c r="T984" t="s">
        <v>8260</v>
      </c>
      <c r="U984" t="s">
        <v>8261</v>
      </c>
      <c r="V984" t="s">
        <v>8262</v>
      </c>
      <c r="W984" t="s">
        <v>8263</v>
      </c>
      <c r="X984" t="s">
        <v>8264</v>
      </c>
      <c r="Y984" t="s">
        <v>8265</v>
      </c>
      <c r="Z984" t="s">
        <v>8266</v>
      </c>
      <c r="AA984" t="s">
        <v>8267</v>
      </c>
    </row>
    <row r="985" spans="1:27" x14ac:dyDescent="0.3">
      <c r="A985" t="s">
        <v>693</v>
      </c>
      <c r="B985" t="s">
        <v>694</v>
      </c>
      <c r="C985" t="str">
        <f t="shared" si="90"/>
        <v>Pinnaclz</v>
      </c>
      <c r="D985" t="s">
        <v>18</v>
      </c>
      <c r="E985" t="str">
        <f>IFERROR(LEFT(Table1[[#This Row],[category]],FIND("|",Table1[[#This Row],[category]])-1),Table1[[#This Row],[category]])</f>
        <v>Computers&amp;Accessories</v>
      </c>
      <c r="F985" t="str">
        <f>IFERROR(MID(Table1[[#This Row],[category]],FIND("|",Table1[[#This Row],[category]])+1,50),"N/A")</f>
        <v>Accessories&amp;Peripherals|Cables&amp;Accessories|Cables|</v>
      </c>
      <c r="G985" s="5">
        <v>115</v>
      </c>
      <c r="H985" s="5" t="str">
        <f t="shared" si="91"/>
        <v>Budget (≤200)</v>
      </c>
      <c r="I985" s="5">
        <v>499</v>
      </c>
      <c r="J985" s="5">
        <f>Table1[[#This Row],[actual_price]]-Table1[[#This Row],[discounted_price]]</f>
        <v>384</v>
      </c>
      <c r="K985" s="12">
        <f t="shared" si="92"/>
        <v>0.76953907815631262</v>
      </c>
      <c r="L985" s="13">
        <v>0.77</v>
      </c>
      <c r="M985" s="1" t="str">
        <f t="shared" si="93"/>
        <v>Very High (70-100%)</v>
      </c>
      <c r="N985">
        <v>4</v>
      </c>
      <c r="O985" t="str">
        <f>IF(Table1[[#This Row],[rating]]&gt;=4.5,"Excellent",IF(Table1[[#This Row],[rating]]&gt;=4,"Good",IF(Table1[[#This Row],[rating]]&gt;=3.5,"Average","Below Average")))</f>
        <v>Good</v>
      </c>
      <c r="P985" t="str">
        <f t="shared" si="94"/>
        <v>⭐⭐⭐⭐ Good</v>
      </c>
      <c r="Q985" s="2">
        <v>7732</v>
      </c>
      <c r="R985" s="4" t="str">
        <f>IF(Table1[[#This Row],[rating_count]]&gt;=10000,"High Volume",IF(Table1[[#This Row],[rating_count]]&gt;=1000,"Medium Volume","Low Volume"))</f>
        <v>Medium Volume</v>
      </c>
      <c r="S985" s="4" t="str">
        <f t="shared" si="95"/>
        <v>Yes</v>
      </c>
      <c r="T985" t="s">
        <v>695</v>
      </c>
      <c r="U985" t="s">
        <v>696</v>
      </c>
      <c r="V985" t="s">
        <v>697</v>
      </c>
      <c r="W985" t="s">
        <v>698</v>
      </c>
      <c r="X985" t="s">
        <v>699</v>
      </c>
      <c r="Y985" t="s">
        <v>700</v>
      </c>
      <c r="Z985" t="s">
        <v>701</v>
      </c>
      <c r="AA985" t="s">
        <v>8268</v>
      </c>
    </row>
    <row r="986" spans="1:27" x14ac:dyDescent="0.3">
      <c r="A986" t="s">
        <v>8269</v>
      </c>
      <c r="B986" t="s">
        <v>8270</v>
      </c>
      <c r="C986" t="str">
        <f t="shared" si="90"/>
        <v>Camel</v>
      </c>
      <c r="D986" t="s">
        <v>8271</v>
      </c>
      <c r="E986" t="str">
        <f>IFERROR(LEFT(Table1[[#This Row],[category]],FIND("|",Table1[[#This Row],[category]])-1),Table1[[#This Row],[category]])</f>
        <v>Home&amp;Kitchen</v>
      </c>
      <c r="F986" t="str">
        <f>IFERROR(MID(Table1[[#This Row],[category]],FIND("|",Table1[[#This Row],[category]])+1,50),"N/A")</f>
        <v>CraftMaterials|PaintingMaterials</v>
      </c>
      <c r="G986" s="5">
        <v>230</v>
      </c>
      <c r="H986" s="5" t="str">
        <f t="shared" si="91"/>
        <v>Economy (201-500)</v>
      </c>
      <c r="I986" s="5">
        <v>230</v>
      </c>
      <c r="J986" s="5">
        <f>Table1[[#This Row],[actual_price]]-Table1[[#This Row],[discounted_price]]</f>
        <v>0</v>
      </c>
      <c r="K986" s="12">
        <f t="shared" si="92"/>
        <v>0</v>
      </c>
      <c r="L986" s="13">
        <v>0</v>
      </c>
      <c r="M986" s="1" t="str">
        <f t="shared" si="93"/>
        <v>Minimal (0-24%)</v>
      </c>
      <c r="N986">
        <v>4.5</v>
      </c>
      <c r="O986" t="str">
        <f>IF(Table1[[#This Row],[rating]]&gt;=4.5,"Excellent",IF(Table1[[#This Row],[rating]]&gt;=4,"Good",IF(Table1[[#This Row],[rating]]&gt;=3.5,"Average","Below Average")))</f>
        <v>Excellent</v>
      </c>
      <c r="P986" t="str">
        <f t="shared" si="94"/>
        <v>⭐⭐⭐⭐⭐ Excellent</v>
      </c>
      <c r="Q986" s="2">
        <v>9427</v>
      </c>
      <c r="R986" s="4" t="str">
        <f>IF(Table1[[#This Row],[rating_count]]&gt;=10000,"High Volume",IF(Table1[[#This Row],[rating_count]]&gt;=1000,"Medium Volume","Low Volume"))</f>
        <v>Medium Volume</v>
      </c>
      <c r="S986" s="4" t="str">
        <f t="shared" si="95"/>
        <v>Yes</v>
      </c>
      <c r="T986" t="s">
        <v>8272</v>
      </c>
      <c r="U986" t="s">
        <v>8273</v>
      </c>
      <c r="V986" t="s">
        <v>8274</v>
      </c>
      <c r="W986" t="s">
        <v>8275</v>
      </c>
      <c r="X986" t="s">
        <v>8276</v>
      </c>
      <c r="Y986" t="s">
        <v>8277</v>
      </c>
      <c r="Z986" t="s">
        <v>8278</v>
      </c>
      <c r="AA986" t="s">
        <v>8279</v>
      </c>
    </row>
    <row r="987" spans="1:27" x14ac:dyDescent="0.3">
      <c r="A987" t="s">
        <v>703</v>
      </c>
      <c r="B987" t="s">
        <v>704</v>
      </c>
      <c r="C987" t="str">
        <f t="shared" si="90"/>
        <v>boAt</v>
      </c>
      <c r="D987" t="s">
        <v>18</v>
      </c>
      <c r="E987" t="str">
        <f>IFERROR(LEFT(Table1[[#This Row],[category]],FIND("|",Table1[[#This Row],[category]])-1),Table1[[#This Row],[category]])</f>
        <v>Computers&amp;Accessories</v>
      </c>
      <c r="F987" t="str">
        <f>IFERROR(MID(Table1[[#This Row],[category]],FIND("|",Table1[[#This Row],[category]])+1,50),"N/A")</f>
        <v>Accessories&amp;Peripherals|Cables&amp;Accessories|Cables|</v>
      </c>
      <c r="G987" s="5">
        <v>399</v>
      </c>
      <c r="H987" s="5" t="str">
        <f t="shared" si="91"/>
        <v>Economy (201-500)</v>
      </c>
      <c r="I987" s="5">
        <v>999</v>
      </c>
      <c r="J987" s="5">
        <f>Table1[[#This Row],[actual_price]]-Table1[[#This Row],[discounted_price]]</f>
        <v>600</v>
      </c>
      <c r="K987" s="12">
        <f t="shared" si="92"/>
        <v>0.60060060060060061</v>
      </c>
      <c r="L987" s="13">
        <v>0.6</v>
      </c>
      <c r="M987" s="1" t="str">
        <f t="shared" si="93"/>
        <v>High (50-69%)</v>
      </c>
      <c r="N987">
        <v>4.0999999999999996</v>
      </c>
      <c r="O987" t="str">
        <f>IF(Table1[[#This Row],[rating]]&gt;=4.5,"Excellent",IF(Table1[[#This Row],[rating]]&gt;=4,"Good",IF(Table1[[#This Row],[rating]]&gt;=3.5,"Average","Below Average")))</f>
        <v>Good</v>
      </c>
      <c r="P987" t="str">
        <f t="shared" si="94"/>
        <v>⭐⭐⭐⭐ Good</v>
      </c>
      <c r="Q987" s="2">
        <v>1780</v>
      </c>
      <c r="R987" s="4" t="str">
        <f>IF(Table1[[#This Row],[rating_count]]&gt;=10000,"High Volume",IF(Table1[[#This Row],[rating_count]]&gt;=1000,"Medium Volume","Low Volume"))</f>
        <v>Medium Volume</v>
      </c>
      <c r="S987" s="4" t="str">
        <f t="shared" si="95"/>
        <v>Yes</v>
      </c>
      <c r="T987" t="s">
        <v>705</v>
      </c>
      <c r="U987" t="s">
        <v>706</v>
      </c>
      <c r="V987" t="s">
        <v>707</v>
      </c>
      <c r="W987" t="s">
        <v>708</v>
      </c>
      <c r="X987" t="s">
        <v>709</v>
      </c>
      <c r="Y987" t="s">
        <v>710</v>
      </c>
      <c r="Z987" t="s">
        <v>711</v>
      </c>
      <c r="AA987" t="s">
        <v>8280</v>
      </c>
    </row>
    <row r="988" spans="1:27" x14ac:dyDescent="0.3">
      <c r="A988" t="s">
        <v>8281</v>
      </c>
      <c r="B988" t="s">
        <v>8282</v>
      </c>
      <c r="C988" t="str">
        <f t="shared" si="90"/>
        <v>HP</v>
      </c>
      <c r="D988" t="s">
        <v>5359</v>
      </c>
      <c r="E988" t="str">
        <f>IFERROR(LEFT(Table1[[#This Row],[category]],FIND("|",Table1[[#This Row],[category]])-1),Table1[[#This Row],[category]])</f>
        <v>Computers&amp;Accessories</v>
      </c>
      <c r="F988" t="str">
        <f>IFERROR(MID(Table1[[#This Row],[category]],FIND("|",Table1[[#This Row],[category]])+1,50),"N/A")</f>
        <v>Accessories&amp;Peripherals|PCGamingPeripherals|Gaming</v>
      </c>
      <c r="G988" s="5">
        <v>599</v>
      </c>
      <c r="H988" s="5" t="str">
        <f t="shared" si="91"/>
        <v>Mid-Range (501-2000)</v>
      </c>
      <c r="I988" s="5">
        <v>700</v>
      </c>
      <c r="J988" s="5">
        <f>Table1[[#This Row],[actual_price]]-Table1[[#This Row],[discounted_price]]</f>
        <v>101</v>
      </c>
      <c r="K988" s="12">
        <f t="shared" si="92"/>
        <v>0.14428571428571429</v>
      </c>
      <c r="L988" s="13">
        <v>0.14000000000000001</v>
      </c>
      <c r="M988" s="1" t="str">
        <f t="shared" si="93"/>
        <v>Minimal (0-24%)</v>
      </c>
      <c r="N988">
        <v>4.3</v>
      </c>
      <c r="O988" t="str">
        <f>IF(Table1[[#This Row],[rating]]&gt;=4.5,"Excellent",IF(Table1[[#This Row],[rating]]&gt;=4,"Good",IF(Table1[[#This Row],[rating]]&gt;=3.5,"Average","Below Average")))</f>
        <v>Good</v>
      </c>
      <c r="P988" t="str">
        <f t="shared" si="94"/>
        <v>⭐⭐⭐⭐ Good</v>
      </c>
      <c r="Q988" s="2">
        <v>2301</v>
      </c>
      <c r="R988" s="4" t="str">
        <f>IF(Table1[[#This Row],[rating_count]]&gt;=10000,"High Volume",IF(Table1[[#This Row],[rating_count]]&gt;=1000,"Medium Volume","Low Volume"))</f>
        <v>Medium Volume</v>
      </c>
      <c r="S988" s="4" t="str">
        <f t="shared" si="95"/>
        <v>Yes</v>
      </c>
      <c r="T988" t="s">
        <v>8283</v>
      </c>
      <c r="U988" t="s">
        <v>8284</v>
      </c>
      <c r="V988" t="s">
        <v>8285</v>
      </c>
      <c r="W988" t="s">
        <v>8286</v>
      </c>
      <c r="X988" t="s">
        <v>8287</v>
      </c>
      <c r="Y988" t="s">
        <v>8288</v>
      </c>
      <c r="Z988" t="s">
        <v>8289</v>
      </c>
      <c r="AA988" t="s">
        <v>8290</v>
      </c>
    </row>
    <row r="989" spans="1:27" x14ac:dyDescent="0.3">
      <c r="A989" t="s">
        <v>8291</v>
      </c>
      <c r="B989" t="s">
        <v>8292</v>
      </c>
      <c r="C989" t="str">
        <f t="shared" si="90"/>
        <v>Foxin</v>
      </c>
      <c r="D989" t="s">
        <v>8293</v>
      </c>
      <c r="E989" t="str">
        <f>IFERROR(LEFT(Table1[[#This Row],[category]],FIND("|",Table1[[#This Row],[category]])-1),Table1[[#This Row],[category]])</f>
        <v>Computers&amp;Accessories</v>
      </c>
      <c r="F989" t="str">
        <f>IFERROR(MID(Table1[[#This Row],[category]],FIND("|",Table1[[#This Row],[category]])+1,50),"N/A")</f>
        <v>Printers,Inks&amp;Accessories|Inks,Toners&amp;Cartridges|T</v>
      </c>
      <c r="G989" s="5">
        <v>598</v>
      </c>
      <c r="H989" s="5" t="str">
        <f t="shared" si="91"/>
        <v>Mid-Range (501-2000)</v>
      </c>
      <c r="I989" s="5">
        <v>1150</v>
      </c>
      <c r="J989" s="5">
        <f>Table1[[#This Row],[actual_price]]-Table1[[#This Row],[discounted_price]]</f>
        <v>552</v>
      </c>
      <c r="K989" s="12">
        <f t="shared" si="92"/>
        <v>0.48</v>
      </c>
      <c r="L989" s="13">
        <v>0.48</v>
      </c>
      <c r="M989" s="1" t="str">
        <f t="shared" si="93"/>
        <v>Moderate (25-49%)</v>
      </c>
      <c r="N989">
        <v>4.0999999999999996</v>
      </c>
      <c r="O989" t="str">
        <f>IF(Table1[[#This Row],[rating]]&gt;=4.5,"Excellent",IF(Table1[[#This Row],[rating]]&gt;=4,"Good",IF(Table1[[#This Row],[rating]]&gt;=3.5,"Average","Below Average")))</f>
        <v>Good</v>
      </c>
      <c r="P989" t="str">
        <f t="shared" si="94"/>
        <v>⭐⭐⭐⭐ Good</v>
      </c>
      <c r="Q989" s="2">
        <v>2535</v>
      </c>
      <c r="R989" s="4" t="str">
        <f>IF(Table1[[#This Row],[rating_count]]&gt;=10000,"High Volume",IF(Table1[[#This Row],[rating_count]]&gt;=1000,"Medium Volume","Low Volume"))</f>
        <v>Medium Volume</v>
      </c>
      <c r="S989" s="4" t="str">
        <f t="shared" si="95"/>
        <v>Yes</v>
      </c>
      <c r="T989" t="s">
        <v>8294</v>
      </c>
      <c r="U989" t="s">
        <v>8295</v>
      </c>
      <c r="V989" t="s">
        <v>8296</v>
      </c>
      <c r="W989" t="s">
        <v>8297</v>
      </c>
      <c r="X989" t="s">
        <v>8298</v>
      </c>
      <c r="Y989" t="s">
        <v>8299</v>
      </c>
      <c r="Z989" t="s">
        <v>8300</v>
      </c>
      <c r="AA989" t="s">
        <v>8301</v>
      </c>
    </row>
    <row r="990" spans="1:27" x14ac:dyDescent="0.3">
      <c r="A990" t="s">
        <v>8302</v>
      </c>
      <c r="B990" t="s">
        <v>8303</v>
      </c>
      <c r="C990" t="str">
        <f t="shared" si="90"/>
        <v>Robustrion</v>
      </c>
      <c r="D990" t="s">
        <v>6025</v>
      </c>
      <c r="E990" t="str">
        <f>IFERROR(LEFT(Table1[[#This Row],[category]],FIND("|",Table1[[#This Row],[category]])-1),Table1[[#This Row],[category]])</f>
        <v>Computers&amp;Accessories</v>
      </c>
      <c r="F990" t="str">
        <f>IFERROR(MID(Table1[[#This Row],[category]],FIND("|",Table1[[#This Row],[category]])+1,50),"N/A")</f>
        <v>Accessories&amp;Peripherals|TabletAccessories|ScreenPr</v>
      </c>
      <c r="G990" s="5">
        <v>399</v>
      </c>
      <c r="H990" s="5" t="str">
        <f t="shared" si="91"/>
        <v>Economy (201-500)</v>
      </c>
      <c r="I990" s="5">
        <v>1499</v>
      </c>
      <c r="J990" s="5">
        <f>Table1[[#This Row],[actual_price]]-Table1[[#This Row],[discounted_price]]</f>
        <v>1100</v>
      </c>
      <c r="K990" s="12">
        <f t="shared" si="92"/>
        <v>0.73382254836557703</v>
      </c>
      <c r="L990" s="13">
        <v>0.73</v>
      </c>
      <c r="M990" s="1" t="str">
        <f t="shared" si="93"/>
        <v>Very High (70-100%)</v>
      </c>
      <c r="N990">
        <v>4</v>
      </c>
      <c r="O990" t="str">
        <f>IF(Table1[[#This Row],[rating]]&gt;=4.5,"Excellent",IF(Table1[[#This Row],[rating]]&gt;=4,"Good",IF(Table1[[#This Row],[rating]]&gt;=3.5,"Average","Below Average")))</f>
        <v>Good</v>
      </c>
      <c r="P990" t="str">
        <f t="shared" si="94"/>
        <v>⭐⭐⭐⭐ Good</v>
      </c>
      <c r="Q990">
        <v>691</v>
      </c>
      <c r="R990" s="4" t="str">
        <f>IF(Table1[[#This Row],[rating_count]]&gt;=10000,"High Volume",IF(Table1[[#This Row],[rating_count]]&gt;=1000,"Medium Volume","Low Volume"))</f>
        <v>Low Volume</v>
      </c>
      <c r="S990" s="4" t="str">
        <f t="shared" si="95"/>
        <v>Yes</v>
      </c>
      <c r="T990" t="s">
        <v>8304</v>
      </c>
      <c r="U990" t="s">
        <v>8305</v>
      </c>
      <c r="V990" t="s">
        <v>8306</v>
      </c>
      <c r="W990" t="s">
        <v>8307</v>
      </c>
      <c r="X990" t="s">
        <v>8308</v>
      </c>
      <c r="Y990" t="s">
        <v>8309</v>
      </c>
      <c r="Z990" t="s">
        <v>8310</v>
      </c>
      <c r="AA990" t="s">
        <v>8311</v>
      </c>
    </row>
    <row r="991" spans="1:27" x14ac:dyDescent="0.3">
      <c r="A991" t="s">
        <v>8312</v>
      </c>
      <c r="B991" t="s">
        <v>8313</v>
      </c>
      <c r="C991" t="str">
        <f t="shared" si="90"/>
        <v>PC</v>
      </c>
      <c r="D991" t="s">
        <v>4897</v>
      </c>
      <c r="E991" t="str">
        <f>IFERROR(LEFT(Table1[[#This Row],[category]],FIND("|",Table1[[#This Row],[category]])-1),Table1[[#This Row],[category]])</f>
        <v>Computers&amp;Accessories</v>
      </c>
      <c r="F991" t="str">
        <f>IFERROR(MID(Table1[[#This Row],[category]],FIND("|",Table1[[#This Row],[category]])+1,50),"N/A")</f>
        <v>Accessories&amp;Peripherals|LaptopAccessories|Lapdesks</v>
      </c>
      <c r="G991" s="5">
        <v>499</v>
      </c>
      <c r="H991" s="5" t="str">
        <f t="shared" si="91"/>
        <v>Economy (201-500)</v>
      </c>
      <c r="I991" s="5">
        <v>1299</v>
      </c>
      <c r="J991" s="5">
        <f>Table1[[#This Row],[actual_price]]-Table1[[#This Row],[discounted_price]]</f>
        <v>800</v>
      </c>
      <c r="K991" s="12">
        <f t="shared" si="92"/>
        <v>0.61585835257890686</v>
      </c>
      <c r="L991" s="13">
        <v>0.62</v>
      </c>
      <c r="M991" s="1" t="str">
        <f t="shared" si="93"/>
        <v>High (50-69%)</v>
      </c>
      <c r="N991">
        <v>4.0999999999999996</v>
      </c>
      <c r="O991" t="str">
        <f>IF(Table1[[#This Row],[rating]]&gt;=4.5,"Excellent",IF(Table1[[#This Row],[rating]]&gt;=4,"Good",IF(Table1[[#This Row],[rating]]&gt;=3.5,"Average","Below Average")))</f>
        <v>Good</v>
      </c>
      <c r="P991" t="str">
        <f t="shared" si="94"/>
        <v>⭐⭐⭐⭐ Good</v>
      </c>
      <c r="Q991" s="2">
        <v>2740</v>
      </c>
      <c r="R991" s="4" t="str">
        <f>IF(Table1[[#This Row],[rating_count]]&gt;=10000,"High Volume",IF(Table1[[#This Row],[rating_count]]&gt;=1000,"Medium Volume","Low Volume"))</f>
        <v>Medium Volume</v>
      </c>
      <c r="S991" s="4" t="str">
        <f t="shared" si="95"/>
        <v>Yes</v>
      </c>
      <c r="T991" t="s">
        <v>8314</v>
      </c>
      <c r="U991" t="s">
        <v>8315</v>
      </c>
      <c r="V991" t="s">
        <v>8316</v>
      </c>
      <c r="W991" t="s">
        <v>8317</v>
      </c>
      <c r="X991" t="s">
        <v>8318</v>
      </c>
      <c r="Y991" t="s">
        <v>8319</v>
      </c>
      <c r="Z991" t="s">
        <v>8320</v>
      </c>
      <c r="AA991" t="s">
        <v>8321</v>
      </c>
    </row>
    <row r="992" spans="1:27" x14ac:dyDescent="0.3">
      <c r="A992" t="s">
        <v>713</v>
      </c>
      <c r="B992" t="s">
        <v>714</v>
      </c>
      <c r="C992" t="str">
        <f t="shared" si="90"/>
        <v>Ambrane</v>
      </c>
      <c r="D992" t="s">
        <v>18</v>
      </c>
      <c r="E992" t="str">
        <f>IFERROR(LEFT(Table1[[#This Row],[category]],FIND("|",Table1[[#This Row],[category]])-1),Table1[[#This Row],[category]])</f>
        <v>Computers&amp;Accessories</v>
      </c>
      <c r="F992" t="str">
        <f>IFERROR(MID(Table1[[#This Row],[category]],FIND("|",Table1[[#This Row],[category]])+1,50),"N/A")</f>
        <v>Accessories&amp;Peripherals|Cables&amp;Accessories|Cables|</v>
      </c>
      <c r="G992" s="5">
        <v>199</v>
      </c>
      <c r="H992" s="5" t="str">
        <f t="shared" si="91"/>
        <v>Budget (≤200)</v>
      </c>
      <c r="I992" s="5">
        <v>499</v>
      </c>
      <c r="J992" s="5">
        <f>Table1[[#This Row],[actual_price]]-Table1[[#This Row],[discounted_price]]</f>
        <v>300</v>
      </c>
      <c r="K992" s="12">
        <f t="shared" si="92"/>
        <v>0.60120240480961928</v>
      </c>
      <c r="L992" s="13">
        <v>0.6</v>
      </c>
      <c r="M992" s="1" t="str">
        <f t="shared" si="93"/>
        <v>High (50-69%)</v>
      </c>
      <c r="N992">
        <v>4.0999999999999996</v>
      </c>
      <c r="O992" t="str">
        <f>IF(Table1[[#This Row],[rating]]&gt;=4.5,"Excellent",IF(Table1[[#This Row],[rating]]&gt;=4,"Good",IF(Table1[[#This Row],[rating]]&gt;=3.5,"Average","Below Average")))</f>
        <v>Good</v>
      </c>
      <c r="P992" t="str">
        <f t="shared" si="94"/>
        <v>⭐⭐⭐⭐ Good</v>
      </c>
      <c r="Q992">
        <v>602</v>
      </c>
      <c r="R992" s="4" t="str">
        <f>IF(Table1[[#This Row],[rating_count]]&gt;=10000,"High Volume",IF(Table1[[#This Row],[rating_count]]&gt;=1000,"Medium Volume","Low Volume"))</f>
        <v>Low Volume</v>
      </c>
      <c r="S992" s="4" t="str">
        <f t="shared" si="95"/>
        <v>Yes</v>
      </c>
      <c r="T992" t="s">
        <v>715</v>
      </c>
      <c r="U992" t="s">
        <v>716</v>
      </c>
      <c r="V992" t="s">
        <v>717</v>
      </c>
      <c r="W992" t="s">
        <v>718</v>
      </c>
      <c r="X992" t="s">
        <v>719</v>
      </c>
      <c r="Y992" t="s">
        <v>720</v>
      </c>
      <c r="Z992" t="s">
        <v>8322</v>
      </c>
      <c r="AA992" t="s">
        <v>8323</v>
      </c>
    </row>
    <row r="993" spans="1:27" x14ac:dyDescent="0.3">
      <c r="A993" t="s">
        <v>8324</v>
      </c>
      <c r="B993" t="s">
        <v>8325</v>
      </c>
      <c r="C993" t="str">
        <f t="shared" si="90"/>
        <v>Lenovo</v>
      </c>
      <c r="D993" t="s">
        <v>4865</v>
      </c>
      <c r="E993" t="str">
        <f>IFERROR(LEFT(Table1[[#This Row],[category]],FIND("|",Table1[[#This Row],[category]])-1),Table1[[#This Row],[category]])</f>
        <v>Computers&amp;Accessories</v>
      </c>
      <c r="F993" t="str">
        <f>IFERROR(MID(Table1[[#This Row],[category]],FIND("|",Table1[[#This Row],[category]])+1,50),"N/A")</f>
        <v>Accessories&amp;Peripherals|Keyboards,Mice&amp;InputDevice</v>
      </c>
      <c r="G993" s="5">
        <v>579</v>
      </c>
      <c r="H993" s="5" t="str">
        <f t="shared" si="91"/>
        <v>Mid-Range (501-2000)</v>
      </c>
      <c r="I993" s="5">
        <v>1090</v>
      </c>
      <c r="J993" s="5">
        <f>Table1[[#This Row],[actual_price]]-Table1[[#This Row],[discounted_price]]</f>
        <v>511</v>
      </c>
      <c r="K993" s="12">
        <f t="shared" si="92"/>
        <v>0.46880733944954128</v>
      </c>
      <c r="L993" s="13">
        <v>0.47</v>
      </c>
      <c r="M993" s="1" t="str">
        <f t="shared" si="93"/>
        <v>Moderate (25-49%)</v>
      </c>
      <c r="N993">
        <v>4.4000000000000004</v>
      </c>
      <c r="O993" t="str">
        <f>IF(Table1[[#This Row],[rating]]&gt;=4.5,"Excellent",IF(Table1[[#This Row],[rating]]&gt;=4,"Good",IF(Table1[[#This Row],[rating]]&gt;=3.5,"Average","Below Average")))</f>
        <v>Good</v>
      </c>
      <c r="P993" t="str">
        <f t="shared" si="94"/>
        <v>⭐⭐⭐⭐ Good</v>
      </c>
      <c r="Q993" s="2">
        <v>3482</v>
      </c>
      <c r="R993" s="4" t="str">
        <f>IF(Table1[[#This Row],[rating_count]]&gt;=10000,"High Volume",IF(Table1[[#This Row],[rating_count]]&gt;=1000,"Medium Volume","Low Volume"))</f>
        <v>Medium Volume</v>
      </c>
      <c r="S993" s="4" t="str">
        <f t="shared" si="95"/>
        <v>Yes</v>
      </c>
      <c r="T993" t="s">
        <v>8326</v>
      </c>
      <c r="U993" t="s">
        <v>8327</v>
      </c>
      <c r="V993" t="s">
        <v>8328</v>
      </c>
      <c r="W993" t="s">
        <v>8329</v>
      </c>
      <c r="X993" t="s">
        <v>8330</v>
      </c>
      <c r="Y993" t="s">
        <v>8331</v>
      </c>
      <c r="Z993" t="s">
        <v>8332</v>
      </c>
      <c r="AA993" t="s">
        <v>8333</v>
      </c>
    </row>
    <row r="994" spans="1:27" x14ac:dyDescent="0.3">
      <c r="A994" t="s">
        <v>723</v>
      </c>
      <c r="B994" t="s">
        <v>724</v>
      </c>
      <c r="C994" t="str">
        <f t="shared" si="90"/>
        <v>Ambrane</v>
      </c>
      <c r="D994" t="s">
        <v>18</v>
      </c>
      <c r="E994" t="str">
        <f>IFERROR(LEFT(Table1[[#This Row],[category]],FIND("|",Table1[[#This Row],[category]])-1),Table1[[#This Row],[category]])</f>
        <v>Computers&amp;Accessories</v>
      </c>
      <c r="F994" t="str">
        <f>IFERROR(MID(Table1[[#This Row],[category]],FIND("|",Table1[[#This Row],[category]])+1,50),"N/A")</f>
        <v>Accessories&amp;Peripherals|Cables&amp;Accessories|Cables|</v>
      </c>
      <c r="G994" s="5">
        <v>179</v>
      </c>
      <c r="H994" s="5" t="str">
        <f t="shared" si="91"/>
        <v>Budget (≤200)</v>
      </c>
      <c r="I994" s="5">
        <v>399</v>
      </c>
      <c r="J994" s="5">
        <f>Table1[[#This Row],[actual_price]]-Table1[[#This Row],[discounted_price]]</f>
        <v>220</v>
      </c>
      <c r="K994" s="12">
        <f t="shared" si="92"/>
        <v>0.55137844611528819</v>
      </c>
      <c r="L994" s="13">
        <v>0.55000000000000004</v>
      </c>
      <c r="M994" s="1" t="str">
        <f t="shared" si="93"/>
        <v>High (50-69%)</v>
      </c>
      <c r="N994">
        <v>4</v>
      </c>
      <c r="O994" t="str">
        <f>IF(Table1[[#This Row],[rating]]&gt;=4.5,"Excellent",IF(Table1[[#This Row],[rating]]&gt;=4,"Good",IF(Table1[[#This Row],[rating]]&gt;=3.5,"Average","Below Average")))</f>
        <v>Good</v>
      </c>
      <c r="P994" t="str">
        <f t="shared" si="94"/>
        <v>⭐⭐⭐⭐ Good</v>
      </c>
      <c r="Q994" s="2">
        <v>1423</v>
      </c>
      <c r="R994" s="4" t="str">
        <f>IF(Table1[[#This Row],[rating_count]]&gt;=10000,"High Volume",IF(Table1[[#This Row],[rating_count]]&gt;=1000,"Medium Volume","Low Volume"))</f>
        <v>Medium Volume</v>
      </c>
      <c r="S994" s="4" t="str">
        <f t="shared" si="95"/>
        <v>Yes</v>
      </c>
      <c r="T994" t="s">
        <v>725</v>
      </c>
      <c r="U994" t="s">
        <v>726</v>
      </c>
      <c r="V994" t="s">
        <v>727</v>
      </c>
      <c r="W994" t="s">
        <v>728</v>
      </c>
      <c r="X994" t="s">
        <v>729</v>
      </c>
      <c r="Y994" t="s">
        <v>730</v>
      </c>
      <c r="Z994" t="s">
        <v>8334</v>
      </c>
      <c r="AA994" t="s">
        <v>8335</v>
      </c>
    </row>
    <row r="995" spans="1:27" x14ac:dyDescent="0.3">
      <c r="A995" t="s">
        <v>8336</v>
      </c>
      <c r="B995" t="s">
        <v>8337</v>
      </c>
      <c r="C995" t="str">
        <f t="shared" si="90"/>
        <v>Pilot</v>
      </c>
      <c r="D995" t="s">
        <v>8338</v>
      </c>
      <c r="E995" t="str">
        <f>IFERROR(LEFT(Table1[[#This Row],[category]],FIND("|",Table1[[#This Row],[category]])-1),Table1[[#This Row],[category]])</f>
        <v>OfficeProducts</v>
      </c>
      <c r="F995" t="str">
        <f>IFERROR(MID(Table1[[#This Row],[category]],FIND("|",Table1[[#This Row],[category]])+1,50),"N/A")</f>
        <v>OfficePaperProducts|Paper|Stationery|Pens,Pencils&amp;</v>
      </c>
      <c r="G995" s="5">
        <v>90</v>
      </c>
      <c r="H995" s="5" t="str">
        <f t="shared" si="91"/>
        <v>Budget (≤200)</v>
      </c>
      <c r="I995" s="5">
        <v>100</v>
      </c>
      <c r="J995" s="5">
        <f>Table1[[#This Row],[actual_price]]-Table1[[#This Row],[discounted_price]]</f>
        <v>10</v>
      </c>
      <c r="K995" s="12">
        <f t="shared" si="92"/>
        <v>0.1</v>
      </c>
      <c r="L995" s="13">
        <v>0.1</v>
      </c>
      <c r="M995" s="1" t="str">
        <f t="shared" si="93"/>
        <v>Minimal (0-24%)</v>
      </c>
      <c r="N995">
        <v>4.0999999999999996</v>
      </c>
      <c r="O995" t="str">
        <f>IF(Table1[[#This Row],[rating]]&gt;=4.5,"Excellent",IF(Table1[[#This Row],[rating]]&gt;=4,"Good",IF(Table1[[#This Row],[rating]]&gt;=3.5,"Average","Below Average")))</f>
        <v>Good</v>
      </c>
      <c r="P995" t="str">
        <f t="shared" si="94"/>
        <v>⭐⭐⭐⭐ Good</v>
      </c>
      <c r="Q995" s="2">
        <v>6199</v>
      </c>
      <c r="R995" s="4" t="str">
        <f>IF(Table1[[#This Row],[rating_count]]&gt;=10000,"High Volume",IF(Table1[[#This Row],[rating_count]]&gt;=1000,"Medium Volume","Low Volume"))</f>
        <v>Medium Volume</v>
      </c>
      <c r="S995" s="4" t="str">
        <f t="shared" si="95"/>
        <v>Yes</v>
      </c>
      <c r="T995" t="s">
        <v>8339</v>
      </c>
      <c r="U995" t="s">
        <v>8340</v>
      </c>
      <c r="V995" t="s">
        <v>8341</v>
      </c>
      <c r="W995" t="s">
        <v>8342</v>
      </c>
      <c r="X995" t="s">
        <v>8343</v>
      </c>
      <c r="Y995" t="s">
        <v>8344</v>
      </c>
      <c r="Z995" t="s">
        <v>8345</v>
      </c>
      <c r="AA995" t="s">
        <v>8346</v>
      </c>
    </row>
    <row r="996" spans="1:27" x14ac:dyDescent="0.3">
      <c r="A996" t="s">
        <v>8347</v>
      </c>
      <c r="B996" t="s">
        <v>8348</v>
      </c>
      <c r="C996" t="str">
        <f t="shared" si="90"/>
        <v>ZEBRONICS</v>
      </c>
      <c r="D996" t="s">
        <v>4897</v>
      </c>
      <c r="E996" t="str">
        <f>IFERROR(LEFT(Table1[[#This Row],[category]],FIND("|",Table1[[#This Row],[category]])-1),Table1[[#This Row],[category]])</f>
        <v>Computers&amp;Accessories</v>
      </c>
      <c r="F996" t="str">
        <f>IFERROR(MID(Table1[[#This Row],[category]],FIND("|",Table1[[#This Row],[category]])+1,50),"N/A")</f>
        <v>Accessories&amp;Peripherals|LaptopAccessories|Lapdesks</v>
      </c>
      <c r="G996" s="5">
        <v>899</v>
      </c>
      <c r="H996" s="5" t="str">
        <f t="shared" si="91"/>
        <v>Mid-Range (501-2000)</v>
      </c>
      <c r="I996" s="5">
        <v>1999</v>
      </c>
      <c r="J996" s="5">
        <f>Table1[[#This Row],[actual_price]]-Table1[[#This Row],[discounted_price]]</f>
        <v>1100</v>
      </c>
      <c r="K996" s="12">
        <f t="shared" si="92"/>
        <v>0.55027513756878443</v>
      </c>
      <c r="L996" s="13">
        <v>0.55000000000000004</v>
      </c>
      <c r="M996" s="1" t="str">
        <f t="shared" si="93"/>
        <v>High (50-69%)</v>
      </c>
      <c r="N996">
        <v>4.4000000000000004</v>
      </c>
      <c r="O996" t="str">
        <f>IF(Table1[[#This Row],[rating]]&gt;=4.5,"Excellent",IF(Table1[[#This Row],[rating]]&gt;=4,"Good",IF(Table1[[#This Row],[rating]]&gt;=3.5,"Average","Below Average")))</f>
        <v>Good</v>
      </c>
      <c r="P996" t="str">
        <f t="shared" si="94"/>
        <v>⭐⭐⭐⭐ Good</v>
      </c>
      <c r="Q996" s="2">
        <v>1667</v>
      </c>
      <c r="R996" s="4" t="str">
        <f>IF(Table1[[#This Row],[rating_count]]&gt;=10000,"High Volume",IF(Table1[[#This Row],[rating_count]]&gt;=1000,"Medium Volume","Low Volume"))</f>
        <v>Medium Volume</v>
      </c>
      <c r="S996" s="4" t="str">
        <f t="shared" si="95"/>
        <v>Yes</v>
      </c>
      <c r="T996" t="s">
        <v>8349</v>
      </c>
      <c r="U996" t="s">
        <v>8350</v>
      </c>
      <c r="V996" t="s">
        <v>8351</v>
      </c>
      <c r="W996" t="s">
        <v>8352</v>
      </c>
      <c r="X996" t="s">
        <v>8353</v>
      </c>
      <c r="Y996" t="s">
        <v>8354</v>
      </c>
      <c r="Z996" t="s">
        <v>8355</v>
      </c>
      <c r="AA996" t="s">
        <v>8356</v>
      </c>
    </row>
    <row r="997" spans="1:27" x14ac:dyDescent="0.3">
      <c r="A997" t="s">
        <v>8357</v>
      </c>
      <c r="B997" t="s">
        <v>8358</v>
      </c>
      <c r="C997" t="str">
        <f t="shared" si="90"/>
        <v>HP</v>
      </c>
      <c r="D997" t="s">
        <v>7617</v>
      </c>
      <c r="E997" t="str">
        <f>IFERROR(LEFT(Table1[[#This Row],[category]],FIND("|",Table1[[#This Row],[category]])-1),Table1[[#This Row],[category]])</f>
        <v>Computers&amp;Accessories</v>
      </c>
      <c r="F997" t="str">
        <f>IFERROR(MID(Table1[[#This Row],[category]],FIND("|",Table1[[#This Row],[category]])+1,50),"N/A")</f>
        <v>Accessories&amp;Peripherals|PCGamingPeripherals|Gaming</v>
      </c>
      <c r="G997" s="5">
        <v>1149</v>
      </c>
      <c r="H997" s="5" t="str">
        <f t="shared" si="91"/>
        <v>Mid-Range (501-2000)</v>
      </c>
      <c r="I997" s="5">
        <v>1800</v>
      </c>
      <c r="J997" s="5">
        <f>Table1[[#This Row],[actual_price]]-Table1[[#This Row],[discounted_price]]</f>
        <v>651</v>
      </c>
      <c r="K997" s="12">
        <f t="shared" si="92"/>
        <v>0.36166666666666669</v>
      </c>
      <c r="L997" s="13">
        <v>0.36</v>
      </c>
      <c r="M997" s="1" t="str">
        <f t="shared" si="93"/>
        <v>Moderate (25-49%)</v>
      </c>
      <c r="N997">
        <v>4.3</v>
      </c>
      <c r="O997" t="str">
        <f>IF(Table1[[#This Row],[rating]]&gt;=4.5,"Excellent",IF(Table1[[#This Row],[rating]]&gt;=4,"Good",IF(Table1[[#This Row],[rating]]&gt;=3.5,"Average","Below Average")))</f>
        <v>Good</v>
      </c>
      <c r="P997" t="str">
        <f t="shared" si="94"/>
        <v>⭐⭐⭐⭐ Good</v>
      </c>
      <c r="Q997" s="2">
        <v>4723</v>
      </c>
      <c r="R997" s="4" t="str">
        <f>IF(Table1[[#This Row],[rating_count]]&gt;=10000,"High Volume",IF(Table1[[#This Row],[rating_count]]&gt;=1000,"Medium Volume","Low Volume"))</f>
        <v>Medium Volume</v>
      </c>
      <c r="S997" s="4" t="str">
        <f t="shared" si="95"/>
        <v>Yes</v>
      </c>
      <c r="T997" t="s">
        <v>8359</v>
      </c>
      <c r="U997" t="s">
        <v>8360</v>
      </c>
      <c r="V997" t="s">
        <v>8361</v>
      </c>
      <c r="W997" t="s">
        <v>8362</v>
      </c>
      <c r="X997" t="s">
        <v>8363</v>
      </c>
      <c r="Y997" t="s">
        <v>8364</v>
      </c>
      <c r="Z997" t="s">
        <v>8365</v>
      </c>
      <c r="AA997" t="s">
        <v>8366</v>
      </c>
    </row>
    <row r="998" spans="1:27" x14ac:dyDescent="0.3">
      <c r="A998" t="s">
        <v>8367</v>
      </c>
      <c r="B998" t="s">
        <v>8368</v>
      </c>
      <c r="C998" t="str">
        <f t="shared" si="90"/>
        <v>GIZGA</v>
      </c>
      <c r="D998" t="s">
        <v>6230</v>
      </c>
      <c r="E998" t="str">
        <f>IFERROR(LEFT(Table1[[#This Row],[category]],FIND("|",Table1[[#This Row],[category]])-1),Table1[[#This Row],[category]])</f>
        <v>Computers&amp;Accessories</v>
      </c>
      <c r="F998" t="str">
        <f>IFERROR(MID(Table1[[#This Row],[category]],FIND("|",Table1[[#This Row],[category]])+1,50),"N/A")</f>
        <v>Accessories&amp;Peripherals|LaptopAccessories|Bags&amp;Sle</v>
      </c>
      <c r="G998" s="5">
        <v>249</v>
      </c>
      <c r="H998" s="5" t="str">
        <f t="shared" si="91"/>
        <v>Economy (201-500)</v>
      </c>
      <c r="I998" s="5">
        <v>499</v>
      </c>
      <c r="J998" s="5">
        <f>Table1[[#This Row],[actual_price]]-Table1[[#This Row],[discounted_price]]</f>
        <v>250</v>
      </c>
      <c r="K998" s="12">
        <f t="shared" si="92"/>
        <v>0.50100200400801598</v>
      </c>
      <c r="L998" s="13">
        <v>0.5</v>
      </c>
      <c r="M998" s="1" t="str">
        <f t="shared" si="93"/>
        <v>High (50-69%)</v>
      </c>
      <c r="N998">
        <v>4.2</v>
      </c>
      <c r="O998" t="str">
        <f>IF(Table1[[#This Row],[rating]]&gt;=4.5,"Excellent",IF(Table1[[#This Row],[rating]]&gt;=4,"Good",IF(Table1[[#This Row],[rating]]&gt;=3.5,"Average","Below Average")))</f>
        <v>Good</v>
      </c>
      <c r="P998" t="str">
        <f t="shared" si="94"/>
        <v>⭐⭐⭐⭐ Good</v>
      </c>
      <c r="Q998" s="2">
        <v>22860</v>
      </c>
      <c r="R998" s="4" t="str">
        <f>IF(Table1[[#This Row],[rating_count]]&gt;=10000,"High Volume",IF(Table1[[#This Row],[rating_count]]&gt;=1000,"Medium Volume","Low Volume"))</f>
        <v>High Volume</v>
      </c>
      <c r="S998" s="4" t="str">
        <f t="shared" si="95"/>
        <v>Yes</v>
      </c>
      <c r="T998" t="s">
        <v>8369</v>
      </c>
      <c r="U998" t="s">
        <v>8370</v>
      </c>
      <c r="V998" t="s">
        <v>8371</v>
      </c>
      <c r="W998" t="s">
        <v>8372</v>
      </c>
      <c r="X998" t="s">
        <v>8373</v>
      </c>
      <c r="Y998" t="s">
        <v>8374</v>
      </c>
      <c r="Z998" t="s">
        <v>8375</v>
      </c>
      <c r="AA998" t="s">
        <v>8376</v>
      </c>
    </row>
    <row r="999" spans="1:27" x14ac:dyDescent="0.3">
      <c r="A999" t="s">
        <v>8377</v>
      </c>
      <c r="B999" t="s">
        <v>8378</v>
      </c>
      <c r="C999" t="str">
        <f t="shared" si="90"/>
        <v>Inventis</v>
      </c>
      <c r="D999" t="s">
        <v>5858</v>
      </c>
      <c r="E999" t="str">
        <f>IFERROR(LEFT(Table1[[#This Row],[category]],FIND("|",Table1[[#This Row],[category]])-1),Table1[[#This Row],[category]])</f>
        <v>Computers&amp;Accessories</v>
      </c>
      <c r="F999" t="str">
        <f>IFERROR(MID(Table1[[#This Row],[category]],FIND("|",Table1[[#This Row],[category]])+1,50),"N/A")</f>
        <v>Accessories&amp;Peripherals|USBGadgets|Lamps</v>
      </c>
      <c r="G999" s="5">
        <v>39</v>
      </c>
      <c r="H999" s="5" t="str">
        <f t="shared" si="91"/>
        <v>Budget (≤200)</v>
      </c>
      <c r="I999" s="5">
        <v>39</v>
      </c>
      <c r="J999" s="5">
        <f>Table1[[#This Row],[actual_price]]-Table1[[#This Row],[discounted_price]]</f>
        <v>0</v>
      </c>
      <c r="K999" s="12">
        <f t="shared" si="92"/>
        <v>0</v>
      </c>
      <c r="L999" s="13">
        <v>0</v>
      </c>
      <c r="M999" s="1" t="str">
        <f t="shared" si="93"/>
        <v>Minimal (0-24%)</v>
      </c>
      <c r="N999">
        <v>3.6</v>
      </c>
      <c r="O999" t="str">
        <f>IF(Table1[[#This Row],[rating]]&gt;=4.5,"Excellent",IF(Table1[[#This Row],[rating]]&gt;=4,"Good",IF(Table1[[#This Row],[rating]]&gt;=3.5,"Average","Below Average")))</f>
        <v>Average</v>
      </c>
      <c r="P999" t="str">
        <f t="shared" si="94"/>
        <v>⭐⭐⭐ Average</v>
      </c>
      <c r="Q999" s="2">
        <v>13572</v>
      </c>
      <c r="R999" s="4" t="str">
        <f>IF(Table1[[#This Row],[rating_count]]&gt;=10000,"High Volume",IF(Table1[[#This Row],[rating_count]]&gt;=1000,"Medium Volume","Low Volume"))</f>
        <v>High Volume</v>
      </c>
      <c r="S999" s="4" t="str">
        <f t="shared" si="95"/>
        <v>Yes</v>
      </c>
      <c r="T999" t="s">
        <v>8195</v>
      </c>
      <c r="U999" t="s">
        <v>8379</v>
      </c>
      <c r="V999" t="s">
        <v>8380</v>
      </c>
      <c r="W999" t="s">
        <v>8381</v>
      </c>
      <c r="X999" t="s">
        <v>8382</v>
      </c>
      <c r="Y999" t="s">
        <v>8383</v>
      </c>
      <c r="Z999" t="s">
        <v>8384</v>
      </c>
      <c r="AA999" t="s">
        <v>8385</v>
      </c>
    </row>
    <row r="1000" spans="1:27" x14ac:dyDescent="0.3">
      <c r="A1000" t="s">
        <v>8386</v>
      </c>
      <c r="B1000" t="s">
        <v>8387</v>
      </c>
      <c r="C1000" t="str">
        <f t="shared" si="90"/>
        <v>TP-Link</v>
      </c>
      <c r="D1000" t="s">
        <v>5245</v>
      </c>
      <c r="E1000" t="str">
        <f>IFERROR(LEFT(Table1[[#This Row],[category]],FIND("|",Table1[[#This Row],[category]])-1),Table1[[#This Row],[category]])</f>
        <v>Computers&amp;Accessories</v>
      </c>
      <c r="F1000" t="str">
        <f>IFERROR(MID(Table1[[#This Row],[category]],FIND("|",Table1[[#This Row],[category]])+1,50),"N/A")</f>
        <v>NetworkingDevices|Repeaters&amp;Extenders</v>
      </c>
      <c r="G1000" s="5">
        <v>1599</v>
      </c>
      <c r="H1000" s="5" t="str">
        <f t="shared" si="91"/>
        <v>Mid-Range (501-2000)</v>
      </c>
      <c r="I1000" s="5">
        <v>3599</v>
      </c>
      <c r="J1000" s="5">
        <f>Table1[[#This Row],[actual_price]]-Table1[[#This Row],[discounted_price]]</f>
        <v>2000</v>
      </c>
      <c r="K1000" s="12">
        <f t="shared" si="92"/>
        <v>0.55570991942206172</v>
      </c>
      <c r="L1000" s="13">
        <v>0.56000000000000005</v>
      </c>
      <c r="M1000" s="1" t="str">
        <f t="shared" si="93"/>
        <v>High (50-69%)</v>
      </c>
      <c r="N1000">
        <v>4.2</v>
      </c>
      <c r="O1000" t="str">
        <f>IF(Table1[[#This Row],[rating]]&gt;=4.5,"Excellent",IF(Table1[[#This Row],[rating]]&gt;=4,"Good",IF(Table1[[#This Row],[rating]]&gt;=3.5,"Average","Below Average")))</f>
        <v>Good</v>
      </c>
      <c r="P1000" t="str">
        <f t="shared" si="94"/>
        <v>⭐⭐⭐⭐ Good</v>
      </c>
      <c r="Q1000" s="2">
        <v>16182</v>
      </c>
      <c r="R1000" s="4" t="str">
        <f>IF(Table1[[#This Row],[rating_count]]&gt;=10000,"High Volume",IF(Table1[[#This Row],[rating_count]]&gt;=1000,"Medium Volume","Low Volume"))</f>
        <v>High Volume</v>
      </c>
      <c r="S1000" s="4" t="str">
        <f t="shared" si="95"/>
        <v>Yes</v>
      </c>
      <c r="T1000" t="s">
        <v>8388</v>
      </c>
      <c r="U1000" t="s">
        <v>8389</v>
      </c>
      <c r="V1000" t="s">
        <v>8390</v>
      </c>
      <c r="W1000" t="s">
        <v>8391</v>
      </c>
      <c r="X1000" t="s">
        <v>8392</v>
      </c>
      <c r="Y1000" t="s">
        <v>8393</v>
      </c>
      <c r="Z1000" t="s">
        <v>8394</v>
      </c>
      <c r="AA1000" t="s">
        <v>8395</v>
      </c>
    </row>
    <row r="1001" spans="1:27" x14ac:dyDescent="0.3">
      <c r="A1001" t="s">
        <v>8396</v>
      </c>
      <c r="B1001" t="s">
        <v>8397</v>
      </c>
      <c r="C1001" t="str">
        <f t="shared" si="90"/>
        <v>boAt</v>
      </c>
      <c r="D1001" t="s">
        <v>5541</v>
      </c>
      <c r="E1001" t="str">
        <f>IFERROR(LEFT(Table1[[#This Row],[category]],FIND("|",Table1[[#This Row],[category]])-1),Table1[[#This Row],[category]])</f>
        <v>Electronics</v>
      </c>
      <c r="F1001" t="str">
        <f>IFERROR(MID(Table1[[#This Row],[category]],FIND("|",Table1[[#This Row],[category]])+1,50),"N/A")</f>
        <v>HomeAudio|Speakers|BluetoothSpeakers</v>
      </c>
      <c r="G1001" s="5">
        <v>1199</v>
      </c>
      <c r="H1001" s="5" t="str">
        <f t="shared" si="91"/>
        <v>Mid-Range (501-2000)</v>
      </c>
      <c r="I1001" s="5">
        <v>3990</v>
      </c>
      <c r="J1001" s="5">
        <f>Table1[[#This Row],[actual_price]]-Table1[[#This Row],[discounted_price]]</f>
        <v>2791</v>
      </c>
      <c r="K1001" s="12">
        <f t="shared" si="92"/>
        <v>0.69949874686716795</v>
      </c>
      <c r="L1001" s="13">
        <v>0.7</v>
      </c>
      <c r="M1001" s="1" t="str">
        <f t="shared" si="93"/>
        <v>Very High (70-100%)</v>
      </c>
      <c r="N1001">
        <v>4.2</v>
      </c>
      <c r="O1001" t="str">
        <f>IF(Table1[[#This Row],[rating]]&gt;=4.5,"Excellent",IF(Table1[[#This Row],[rating]]&gt;=4,"Good",IF(Table1[[#This Row],[rating]]&gt;=3.5,"Average","Below Average")))</f>
        <v>Good</v>
      </c>
      <c r="P1001" t="str">
        <f t="shared" si="94"/>
        <v>⭐⭐⭐⭐ Good</v>
      </c>
      <c r="Q1001" s="2">
        <v>2908</v>
      </c>
      <c r="R1001" s="4" t="str">
        <f>IF(Table1[[#This Row],[rating_count]]&gt;=10000,"High Volume",IF(Table1[[#This Row],[rating_count]]&gt;=1000,"Medium Volume","Low Volume"))</f>
        <v>Medium Volume</v>
      </c>
      <c r="S1001" s="4" t="str">
        <f t="shared" si="95"/>
        <v>Yes</v>
      </c>
      <c r="T1001" t="s">
        <v>8398</v>
      </c>
      <c r="U1001" t="s">
        <v>8399</v>
      </c>
      <c r="V1001" t="s">
        <v>8400</v>
      </c>
      <c r="W1001" t="s">
        <v>8401</v>
      </c>
      <c r="X1001" t="s">
        <v>8402</v>
      </c>
      <c r="Y1001" t="s">
        <v>8403</v>
      </c>
      <c r="Z1001" t="s">
        <v>8404</v>
      </c>
      <c r="AA1001" t="s">
        <v>8405</v>
      </c>
    </row>
    <row r="1002" spans="1:27" x14ac:dyDescent="0.3">
      <c r="A1002" t="s">
        <v>743</v>
      </c>
      <c r="B1002" t="s">
        <v>744</v>
      </c>
      <c r="C1002" t="str">
        <f t="shared" si="90"/>
        <v>SWAPKART</v>
      </c>
      <c r="D1002" t="s">
        <v>18</v>
      </c>
      <c r="E1002" t="str">
        <f>IFERROR(LEFT(Table1[[#This Row],[category]],FIND("|",Table1[[#This Row],[category]])-1),Table1[[#This Row],[category]])</f>
        <v>Computers&amp;Accessories</v>
      </c>
      <c r="F1002" t="str">
        <f>IFERROR(MID(Table1[[#This Row],[category]],FIND("|",Table1[[#This Row],[category]])+1,50),"N/A")</f>
        <v>Accessories&amp;Peripherals|Cables&amp;Accessories|Cables|</v>
      </c>
      <c r="G1002" s="5">
        <v>209</v>
      </c>
      <c r="H1002" s="5" t="str">
        <f t="shared" si="91"/>
        <v>Economy (201-500)</v>
      </c>
      <c r="I1002" s="5">
        <v>499</v>
      </c>
      <c r="J1002" s="5">
        <f>Table1[[#This Row],[actual_price]]-Table1[[#This Row],[discounted_price]]</f>
        <v>290</v>
      </c>
      <c r="K1002" s="12">
        <f t="shared" si="92"/>
        <v>0.58116232464929862</v>
      </c>
      <c r="L1002" s="13">
        <v>0.57999999999999996</v>
      </c>
      <c r="M1002" s="1" t="str">
        <f t="shared" si="93"/>
        <v>High (50-69%)</v>
      </c>
      <c r="N1002">
        <v>3.9</v>
      </c>
      <c r="O1002" t="str">
        <f>IF(Table1[[#This Row],[rating]]&gt;=4.5,"Excellent",IF(Table1[[#This Row],[rating]]&gt;=4,"Good",IF(Table1[[#This Row],[rating]]&gt;=3.5,"Average","Below Average")))</f>
        <v>Average</v>
      </c>
      <c r="P1002" t="str">
        <f t="shared" si="94"/>
        <v>⭐⭐⭐ Average</v>
      </c>
      <c r="Q1002">
        <v>536</v>
      </c>
      <c r="R1002" s="4" t="str">
        <f>IF(Table1[[#This Row],[rating_count]]&gt;=10000,"High Volume",IF(Table1[[#This Row],[rating_count]]&gt;=1000,"Medium Volume","Low Volume"))</f>
        <v>Low Volume</v>
      </c>
      <c r="S1002" s="4" t="str">
        <f t="shared" si="95"/>
        <v>Yes</v>
      </c>
      <c r="T1002" t="s">
        <v>745</v>
      </c>
      <c r="U1002" t="s">
        <v>746</v>
      </c>
      <c r="V1002" t="s">
        <v>747</v>
      </c>
      <c r="W1002" t="s">
        <v>748</v>
      </c>
      <c r="X1002" t="s">
        <v>749</v>
      </c>
      <c r="Y1002" t="s">
        <v>750</v>
      </c>
      <c r="Z1002" t="s">
        <v>751</v>
      </c>
      <c r="AA1002" t="s">
        <v>8406</v>
      </c>
    </row>
    <row r="1003" spans="1:27" x14ac:dyDescent="0.3">
      <c r="A1003" t="s">
        <v>8407</v>
      </c>
      <c r="B1003" t="s">
        <v>8408</v>
      </c>
      <c r="C1003" t="str">
        <f t="shared" si="90"/>
        <v>OffbeatÂ®</v>
      </c>
      <c r="D1003" t="s">
        <v>4865</v>
      </c>
      <c r="E1003" t="str">
        <f>IFERROR(LEFT(Table1[[#This Row],[category]],FIND("|",Table1[[#This Row],[category]])-1),Table1[[#This Row],[category]])</f>
        <v>Computers&amp;Accessories</v>
      </c>
      <c r="F1003" t="str">
        <f>IFERROR(MID(Table1[[#This Row],[category]],FIND("|",Table1[[#This Row],[category]])+1,50),"N/A")</f>
        <v>Accessories&amp;Peripherals|Keyboards,Mice&amp;InputDevice</v>
      </c>
      <c r="G1003" s="5">
        <v>1099</v>
      </c>
      <c r="H1003" s="5" t="str">
        <f t="shared" si="91"/>
        <v>Mid-Range (501-2000)</v>
      </c>
      <c r="I1003" s="5">
        <v>1499</v>
      </c>
      <c r="J1003" s="5">
        <f>Table1[[#This Row],[actual_price]]-Table1[[#This Row],[discounted_price]]</f>
        <v>400</v>
      </c>
      <c r="K1003" s="12">
        <f t="shared" si="92"/>
        <v>0.26684456304202803</v>
      </c>
      <c r="L1003" s="13">
        <v>0.27</v>
      </c>
      <c r="M1003" s="1" t="str">
        <f t="shared" si="93"/>
        <v>Moderate (25-49%)</v>
      </c>
      <c r="N1003">
        <v>4.2</v>
      </c>
      <c r="O1003" t="str">
        <f>IF(Table1[[#This Row],[rating]]&gt;=4.5,"Excellent",IF(Table1[[#This Row],[rating]]&gt;=4,"Good",IF(Table1[[#This Row],[rating]]&gt;=3.5,"Average","Below Average")))</f>
        <v>Good</v>
      </c>
      <c r="P1003" t="str">
        <f t="shared" si="94"/>
        <v>⭐⭐⭐⭐ Good</v>
      </c>
      <c r="Q1003" s="2">
        <v>2375</v>
      </c>
      <c r="R1003" s="4" t="str">
        <f>IF(Table1[[#This Row],[rating_count]]&gt;=10000,"High Volume",IF(Table1[[#This Row],[rating_count]]&gt;=1000,"Medium Volume","Low Volume"))</f>
        <v>Medium Volume</v>
      </c>
      <c r="S1003" s="4" t="str">
        <f t="shared" si="95"/>
        <v>Yes</v>
      </c>
      <c r="T1003" t="s">
        <v>8409</v>
      </c>
      <c r="U1003" t="s">
        <v>8410</v>
      </c>
      <c r="V1003" t="s">
        <v>8411</v>
      </c>
      <c r="W1003" t="s">
        <v>8412</v>
      </c>
      <c r="X1003" t="s">
        <v>8413</v>
      </c>
      <c r="Y1003" t="s">
        <v>8414</v>
      </c>
      <c r="Z1003" t="s">
        <v>8415</v>
      </c>
      <c r="AA1003" t="s">
        <v>8416</v>
      </c>
    </row>
    <row r="1004" spans="1:27" x14ac:dyDescent="0.3">
      <c r="A1004" t="s">
        <v>8417</v>
      </c>
      <c r="B1004" t="s">
        <v>8418</v>
      </c>
      <c r="C1004" t="str">
        <f t="shared" si="90"/>
        <v>Classmate</v>
      </c>
      <c r="D1004" t="s">
        <v>6303</v>
      </c>
      <c r="E1004" t="str">
        <f>IFERROR(LEFT(Table1[[#This Row],[category]],FIND("|",Table1[[#This Row],[category]])-1),Table1[[#This Row],[category]])</f>
        <v>OfficeProducts</v>
      </c>
      <c r="F1004" t="str">
        <f>IFERROR(MID(Table1[[#This Row],[category]],FIND("|",Table1[[#This Row],[category]])+1,50),"N/A")</f>
        <v>OfficePaperProducts|Paper|Stationery|Notebooks,Wri</v>
      </c>
      <c r="G1004" s="5">
        <v>120</v>
      </c>
      <c r="H1004" s="5" t="str">
        <f t="shared" si="91"/>
        <v>Budget (≤200)</v>
      </c>
      <c r="I1004" s="5">
        <v>120</v>
      </c>
      <c r="J1004" s="5">
        <f>Table1[[#This Row],[actual_price]]-Table1[[#This Row],[discounted_price]]</f>
        <v>0</v>
      </c>
      <c r="K1004" s="12">
        <f t="shared" si="92"/>
        <v>0</v>
      </c>
      <c r="L1004" s="13">
        <v>0</v>
      </c>
      <c r="M1004" s="1" t="str">
        <f t="shared" si="93"/>
        <v>Minimal (0-24%)</v>
      </c>
      <c r="N1004">
        <v>4.5</v>
      </c>
      <c r="O1004" t="str">
        <f>IF(Table1[[#This Row],[rating]]&gt;=4.5,"Excellent",IF(Table1[[#This Row],[rating]]&gt;=4,"Good",IF(Table1[[#This Row],[rating]]&gt;=3.5,"Average","Below Average")))</f>
        <v>Excellent</v>
      </c>
      <c r="P1004" t="str">
        <f t="shared" si="94"/>
        <v>⭐⭐⭐⭐⭐ Excellent</v>
      </c>
      <c r="Q1004" s="2">
        <v>4951</v>
      </c>
      <c r="R1004" s="4" t="str">
        <f>IF(Table1[[#This Row],[rating_count]]&gt;=10000,"High Volume",IF(Table1[[#This Row],[rating_count]]&gt;=1000,"Medium Volume","Low Volume"))</f>
        <v>Medium Volume</v>
      </c>
      <c r="S1004" s="4" t="str">
        <f t="shared" si="95"/>
        <v>Yes</v>
      </c>
      <c r="T1004" t="s">
        <v>8419</v>
      </c>
      <c r="U1004" t="s">
        <v>8420</v>
      </c>
      <c r="V1004" t="s">
        <v>8421</v>
      </c>
      <c r="W1004" t="s">
        <v>8422</v>
      </c>
      <c r="X1004" t="s">
        <v>8423</v>
      </c>
      <c r="Y1004" t="s">
        <v>8424</v>
      </c>
      <c r="Z1004" t="s">
        <v>8425</v>
      </c>
      <c r="AA1004" t="s">
        <v>8426</v>
      </c>
    </row>
    <row r="1005" spans="1:27" x14ac:dyDescent="0.3">
      <c r="A1005" t="s">
        <v>8427</v>
      </c>
      <c r="B1005" t="s">
        <v>8428</v>
      </c>
      <c r="C1005" t="str">
        <f t="shared" si="90"/>
        <v>HP</v>
      </c>
      <c r="D1005" t="s">
        <v>7617</v>
      </c>
      <c r="E1005" t="str">
        <f>IFERROR(LEFT(Table1[[#This Row],[category]],FIND("|",Table1[[#This Row],[category]])-1),Table1[[#This Row],[category]])</f>
        <v>Computers&amp;Accessories</v>
      </c>
      <c r="F1005" t="str">
        <f>IFERROR(MID(Table1[[#This Row],[category]],FIND("|",Table1[[#This Row],[category]])+1,50),"N/A")</f>
        <v>Accessories&amp;Peripherals|PCGamingPeripherals|Gaming</v>
      </c>
      <c r="G1005" s="5">
        <v>1519</v>
      </c>
      <c r="H1005" s="5" t="str">
        <f t="shared" si="91"/>
        <v>Mid-Range (501-2000)</v>
      </c>
      <c r="I1005" s="5">
        <v>3499</v>
      </c>
      <c r="J1005" s="5">
        <f>Table1[[#This Row],[actual_price]]-Table1[[#This Row],[discounted_price]]</f>
        <v>1980</v>
      </c>
      <c r="K1005" s="12">
        <f t="shared" si="92"/>
        <v>0.56587596456130318</v>
      </c>
      <c r="L1005" s="13">
        <v>0.56999999999999995</v>
      </c>
      <c r="M1005" s="1" t="str">
        <f t="shared" si="93"/>
        <v>High (50-69%)</v>
      </c>
      <c r="N1005">
        <v>4.3</v>
      </c>
      <c r="O1005" t="str">
        <f>IF(Table1[[#This Row],[rating]]&gt;=4.5,"Excellent",IF(Table1[[#This Row],[rating]]&gt;=4,"Good",IF(Table1[[#This Row],[rating]]&gt;=3.5,"Average","Below Average")))</f>
        <v>Good</v>
      </c>
      <c r="P1005" t="str">
        <f t="shared" si="94"/>
        <v>⭐⭐⭐⭐ Good</v>
      </c>
      <c r="Q1005">
        <v>408</v>
      </c>
      <c r="R1005" s="4" t="str">
        <f>IF(Table1[[#This Row],[rating_count]]&gt;=10000,"High Volume",IF(Table1[[#This Row],[rating_count]]&gt;=1000,"Medium Volume","Low Volume"))</f>
        <v>Low Volume</v>
      </c>
      <c r="S1005" s="4" t="str">
        <f t="shared" si="95"/>
        <v>No</v>
      </c>
      <c r="T1005" t="s">
        <v>8429</v>
      </c>
      <c r="U1005" t="s">
        <v>8430</v>
      </c>
      <c r="V1005" t="s">
        <v>8431</v>
      </c>
      <c r="W1005" t="s">
        <v>8432</v>
      </c>
      <c r="X1005" t="s">
        <v>8433</v>
      </c>
      <c r="Y1005" t="s">
        <v>8434</v>
      </c>
      <c r="Z1005" t="s">
        <v>8435</v>
      </c>
      <c r="AA1005" t="s">
        <v>8436</v>
      </c>
    </row>
    <row r="1006" spans="1:27" x14ac:dyDescent="0.3">
      <c r="A1006" t="s">
        <v>8437</v>
      </c>
      <c r="B1006" t="s">
        <v>8438</v>
      </c>
      <c r="C1006" t="str">
        <f t="shared" si="90"/>
        <v>Parker</v>
      </c>
      <c r="D1006" t="s">
        <v>8338</v>
      </c>
      <c r="E1006" t="str">
        <f>IFERROR(LEFT(Table1[[#This Row],[category]],FIND("|",Table1[[#This Row],[category]])-1),Table1[[#This Row],[category]])</f>
        <v>OfficeProducts</v>
      </c>
      <c r="F1006" t="str">
        <f>IFERROR(MID(Table1[[#This Row],[category]],FIND("|",Table1[[#This Row],[category]])+1,50),"N/A")</f>
        <v>OfficePaperProducts|Paper|Stationery|Pens,Pencils&amp;</v>
      </c>
      <c r="G1006" s="5">
        <v>420</v>
      </c>
      <c r="H1006" s="5" t="str">
        <f t="shared" si="91"/>
        <v>Economy (201-500)</v>
      </c>
      <c r="I1006" s="5">
        <v>420</v>
      </c>
      <c r="J1006" s="5">
        <f>Table1[[#This Row],[actual_price]]-Table1[[#This Row],[discounted_price]]</f>
        <v>0</v>
      </c>
      <c r="K1006" s="12">
        <f t="shared" si="92"/>
        <v>0</v>
      </c>
      <c r="L1006" s="13">
        <v>0</v>
      </c>
      <c r="M1006" s="1" t="str">
        <f t="shared" si="93"/>
        <v>Minimal (0-24%)</v>
      </c>
      <c r="N1006">
        <v>4.2</v>
      </c>
      <c r="O1006" t="str">
        <f>IF(Table1[[#This Row],[rating]]&gt;=4.5,"Excellent",IF(Table1[[#This Row],[rating]]&gt;=4,"Good",IF(Table1[[#This Row],[rating]]&gt;=3.5,"Average","Below Average")))</f>
        <v>Good</v>
      </c>
      <c r="P1006" t="str">
        <f t="shared" si="94"/>
        <v>⭐⭐⭐⭐ Good</v>
      </c>
      <c r="Q1006" s="2">
        <v>1926</v>
      </c>
      <c r="R1006" s="4" t="str">
        <f>IF(Table1[[#This Row],[rating_count]]&gt;=10000,"High Volume",IF(Table1[[#This Row],[rating_count]]&gt;=1000,"Medium Volume","Low Volume"))</f>
        <v>Medium Volume</v>
      </c>
      <c r="S1006" s="4" t="str">
        <f t="shared" si="95"/>
        <v>Yes</v>
      </c>
      <c r="T1006" t="s">
        <v>8439</v>
      </c>
      <c r="U1006" t="s">
        <v>8440</v>
      </c>
      <c r="V1006" t="s">
        <v>8441</v>
      </c>
      <c r="W1006" t="s">
        <v>8442</v>
      </c>
      <c r="X1006" t="s">
        <v>8443</v>
      </c>
      <c r="Y1006" t="s">
        <v>8444</v>
      </c>
      <c r="Z1006" t="s">
        <v>8445</v>
      </c>
      <c r="AA1006" t="s">
        <v>8446</v>
      </c>
    </row>
    <row r="1007" spans="1:27" x14ac:dyDescent="0.3">
      <c r="A1007" t="s">
        <v>8447</v>
      </c>
      <c r="B1007" t="s">
        <v>8448</v>
      </c>
      <c r="C1007" t="str">
        <f t="shared" si="90"/>
        <v>Camlin</v>
      </c>
      <c r="D1007" t="s">
        <v>8449</v>
      </c>
      <c r="E1007" t="str">
        <f>IFERROR(LEFT(Table1[[#This Row],[category]],FIND("|",Table1[[#This Row],[category]])-1),Table1[[#This Row],[category]])</f>
        <v>OfficeProducts</v>
      </c>
      <c r="F1007" t="str">
        <f>IFERROR(MID(Table1[[#This Row],[category]],FIND("|",Table1[[#This Row],[category]])+1,50),"N/A")</f>
        <v>OfficePaperProducts|Paper|Stationery|Pens,Pencils&amp;</v>
      </c>
      <c r="G1007" s="5">
        <v>225</v>
      </c>
      <c r="H1007" s="5" t="str">
        <f t="shared" si="91"/>
        <v>Economy (201-500)</v>
      </c>
      <c r="I1007" s="5">
        <v>225</v>
      </c>
      <c r="J1007" s="5">
        <f>Table1[[#This Row],[actual_price]]-Table1[[#This Row],[discounted_price]]</f>
        <v>0</v>
      </c>
      <c r="K1007" s="12">
        <f t="shared" si="92"/>
        <v>0</v>
      </c>
      <c r="L1007" s="13">
        <v>0</v>
      </c>
      <c r="M1007" s="1" t="str">
        <f t="shared" si="93"/>
        <v>Minimal (0-24%)</v>
      </c>
      <c r="N1007">
        <v>4.0999999999999996</v>
      </c>
      <c r="O1007" t="str">
        <f>IF(Table1[[#This Row],[rating]]&gt;=4.5,"Excellent",IF(Table1[[#This Row],[rating]]&gt;=4,"Good",IF(Table1[[#This Row],[rating]]&gt;=3.5,"Average","Below Average")))</f>
        <v>Good</v>
      </c>
      <c r="P1007" t="str">
        <f t="shared" si="94"/>
        <v>⭐⭐⭐⭐ Good</v>
      </c>
      <c r="Q1007" s="2">
        <v>4798</v>
      </c>
      <c r="R1007" s="4" t="str">
        <f>IF(Table1[[#This Row],[rating_count]]&gt;=10000,"High Volume",IF(Table1[[#This Row],[rating_count]]&gt;=1000,"Medium Volume","Low Volume"))</f>
        <v>Medium Volume</v>
      </c>
      <c r="S1007" s="4" t="str">
        <f t="shared" si="95"/>
        <v>Yes</v>
      </c>
      <c r="T1007" t="s">
        <v>8450</v>
      </c>
      <c r="U1007" t="s">
        <v>8451</v>
      </c>
      <c r="V1007" t="s">
        <v>8452</v>
      </c>
      <c r="W1007" t="s">
        <v>8453</v>
      </c>
      <c r="X1007" t="s">
        <v>8454</v>
      </c>
      <c r="Y1007" t="s">
        <v>8455</v>
      </c>
      <c r="Z1007" t="s">
        <v>8456</v>
      </c>
      <c r="AA1007" t="s">
        <v>8457</v>
      </c>
    </row>
    <row r="1008" spans="1:27" x14ac:dyDescent="0.3">
      <c r="A1008" t="s">
        <v>8458</v>
      </c>
      <c r="B1008" t="s">
        <v>8459</v>
      </c>
      <c r="C1008" t="str">
        <f t="shared" si="90"/>
        <v>CARECASEÂ®</v>
      </c>
      <c r="D1008" t="s">
        <v>8460</v>
      </c>
      <c r="E1008" t="str">
        <f>IFERROR(LEFT(Table1[[#This Row],[category]],FIND("|",Table1[[#This Row],[category]])-1),Table1[[#This Row],[category]])</f>
        <v>Computers&amp;Accessories</v>
      </c>
      <c r="F1008" t="str">
        <f>IFERROR(MID(Table1[[#This Row],[category]],FIND("|",Table1[[#This Row],[category]])+1,50),"N/A")</f>
        <v>Accessories&amp;Peripherals|HardDriveAccessories|Caddi</v>
      </c>
      <c r="G1008" s="5">
        <v>199</v>
      </c>
      <c r="H1008" s="5" t="str">
        <f t="shared" si="91"/>
        <v>Budget (≤200)</v>
      </c>
      <c r="I1008" s="5">
        <v>799</v>
      </c>
      <c r="J1008" s="5">
        <f>Table1[[#This Row],[actual_price]]-Table1[[#This Row],[discounted_price]]</f>
        <v>600</v>
      </c>
      <c r="K1008" s="12">
        <f t="shared" si="92"/>
        <v>0.75093867334167708</v>
      </c>
      <c r="L1008" s="13">
        <v>0.75</v>
      </c>
      <c r="M1008" s="1" t="str">
        <f t="shared" si="93"/>
        <v>Very High (70-100%)</v>
      </c>
      <c r="N1008">
        <v>4.0999999999999996</v>
      </c>
      <c r="O1008" t="str">
        <f>IF(Table1[[#This Row],[rating]]&gt;=4.5,"Excellent",IF(Table1[[#This Row],[rating]]&gt;=4,"Good",IF(Table1[[#This Row],[rating]]&gt;=3.5,"Average","Below Average")))</f>
        <v>Good</v>
      </c>
      <c r="P1008" t="str">
        <f t="shared" si="94"/>
        <v>⭐⭐⭐⭐ Good</v>
      </c>
      <c r="Q1008" s="2">
        <v>7333</v>
      </c>
      <c r="R1008" s="4" t="str">
        <f>IF(Table1[[#This Row],[rating_count]]&gt;=10000,"High Volume",IF(Table1[[#This Row],[rating_count]]&gt;=1000,"Medium Volume","Low Volume"))</f>
        <v>Medium Volume</v>
      </c>
      <c r="S1008" s="4" t="str">
        <f t="shared" si="95"/>
        <v>Yes</v>
      </c>
      <c r="T1008" t="s">
        <v>8461</v>
      </c>
      <c r="U1008" t="s">
        <v>8462</v>
      </c>
      <c r="V1008" t="s">
        <v>8463</v>
      </c>
      <c r="W1008" t="s">
        <v>8464</v>
      </c>
      <c r="X1008" t="s">
        <v>8465</v>
      </c>
      <c r="Y1008" t="s">
        <v>8466</v>
      </c>
      <c r="Z1008" t="s">
        <v>8467</v>
      </c>
      <c r="AA1008" t="s">
        <v>8468</v>
      </c>
    </row>
    <row r="1009" spans="1:27" x14ac:dyDescent="0.3">
      <c r="A1009" t="s">
        <v>4720</v>
      </c>
      <c r="B1009" t="s">
        <v>4721</v>
      </c>
      <c r="C1009" t="str">
        <f t="shared" si="90"/>
        <v>WeCool</v>
      </c>
      <c r="D1009" t="s">
        <v>3446</v>
      </c>
      <c r="E1009" t="str">
        <f>IFERROR(LEFT(Table1[[#This Row],[category]],FIND("|",Table1[[#This Row],[category]])-1),Table1[[#This Row],[category]])</f>
        <v>Electronics</v>
      </c>
      <c r="F1009" t="str">
        <f>IFERROR(MID(Table1[[#This Row],[category]],FIND("|",Table1[[#This Row],[category]])+1,50),"N/A")</f>
        <v>Mobiles&amp;Accessories|MobileAccessories|Photo&amp;VideoA</v>
      </c>
      <c r="G1009" s="5">
        <v>1799</v>
      </c>
      <c r="H1009" s="5" t="str">
        <f t="shared" si="91"/>
        <v>Mid-Range (501-2000)</v>
      </c>
      <c r="I1009" s="5">
        <v>3999</v>
      </c>
      <c r="J1009" s="5">
        <f>Table1[[#This Row],[actual_price]]-Table1[[#This Row],[discounted_price]]</f>
        <v>2200</v>
      </c>
      <c r="K1009" s="12">
        <f t="shared" si="92"/>
        <v>0.55013753438359592</v>
      </c>
      <c r="L1009" s="13">
        <v>0.55000000000000004</v>
      </c>
      <c r="M1009" s="1" t="str">
        <f t="shared" si="93"/>
        <v>High (50-69%)</v>
      </c>
      <c r="N1009">
        <v>4.5999999999999996</v>
      </c>
      <c r="O1009" t="str">
        <f>IF(Table1[[#This Row],[rating]]&gt;=4.5,"Excellent",IF(Table1[[#This Row],[rating]]&gt;=4,"Good",IF(Table1[[#This Row],[rating]]&gt;=3.5,"Average","Below Average")))</f>
        <v>Excellent</v>
      </c>
      <c r="P1009" t="str">
        <f t="shared" si="94"/>
        <v>⭐⭐⭐⭐⭐ Excellent</v>
      </c>
      <c r="Q1009">
        <v>245</v>
      </c>
      <c r="R1009" s="4" t="str">
        <f>IF(Table1[[#This Row],[rating_count]]&gt;=10000,"High Volume",IF(Table1[[#This Row],[rating_count]]&gt;=1000,"Medium Volume","Low Volume"))</f>
        <v>Low Volume</v>
      </c>
      <c r="S1009" s="4" t="str">
        <f t="shared" si="95"/>
        <v>No</v>
      </c>
      <c r="T1009" t="s">
        <v>4722</v>
      </c>
      <c r="U1009" t="s">
        <v>4723</v>
      </c>
      <c r="V1009" t="s">
        <v>4724</v>
      </c>
      <c r="W1009" t="s">
        <v>4725</v>
      </c>
      <c r="X1009" t="s">
        <v>4726</v>
      </c>
      <c r="Y1009" t="s">
        <v>4727</v>
      </c>
      <c r="Z1009" t="s">
        <v>8469</v>
      </c>
      <c r="AA1009" t="s">
        <v>8470</v>
      </c>
    </row>
    <row r="1010" spans="1:27" x14ac:dyDescent="0.3">
      <c r="A1010" t="s">
        <v>8471</v>
      </c>
      <c r="B1010" t="s">
        <v>8472</v>
      </c>
      <c r="C1010" t="str">
        <f t="shared" si="90"/>
        <v>Canon</v>
      </c>
      <c r="D1010" t="s">
        <v>7739</v>
      </c>
      <c r="E1010" t="str">
        <f>IFERROR(LEFT(Table1[[#This Row],[category]],FIND("|",Table1[[#This Row],[category]])-1),Table1[[#This Row],[category]])</f>
        <v>Computers&amp;Accessories</v>
      </c>
      <c r="F1010" t="str">
        <f>IFERROR(MID(Table1[[#This Row],[category]],FIND("|",Table1[[#This Row],[category]])+1,50),"N/A")</f>
        <v>Printers,Inks&amp;Accessories|Printers|InkjetPrinters</v>
      </c>
      <c r="G1010" s="5">
        <v>8349</v>
      </c>
      <c r="H1010" s="5" t="str">
        <f t="shared" si="91"/>
        <v>Premium (&gt;2000)</v>
      </c>
      <c r="I1010" s="5">
        <v>9625</v>
      </c>
      <c r="J1010" s="5">
        <f>Table1[[#This Row],[actual_price]]-Table1[[#This Row],[discounted_price]]</f>
        <v>1276</v>
      </c>
      <c r="K1010" s="12">
        <f t="shared" si="92"/>
        <v>0.13257142857142856</v>
      </c>
      <c r="L1010" s="13">
        <v>0.13</v>
      </c>
      <c r="M1010" s="1" t="str">
        <f t="shared" si="93"/>
        <v>Minimal (0-24%)</v>
      </c>
      <c r="N1010">
        <v>3.8</v>
      </c>
      <c r="O1010" t="str">
        <f>IF(Table1[[#This Row],[rating]]&gt;=4.5,"Excellent",IF(Table1[[#This Row],[rating]]&gt;=4,"Good",IF(Table1[[#This Row],[rating]]&gt;=3.5,"Average","Below Average")))</f>
        <v>Average</v>
      </c>
      <c r="P1010" t="str">
        <f t="shared" si="94"/>
        <v>⭐⭐⭐ Average</v>
      </c>
      <c r="Q1010" s="2">
        <v>3652</v>
      </c>
      <c r="R1010" s="4" t="str">
        <f>IF(Table1[[#This Row],[rating_count]]&gt;=10000,"High Volume",IF(Table1[[#This Row],[rating_count]]&gt;=1000,"Medium Volume","Low Volume"))</f>
        <v>Medium Volume</v>
      </c>
      <c r="S1010" s="4" t="str">
        <f t="shared" si="95"/>
        <v>Yes</v>
      </c>
      <c r="T1010" t="s">
        <v>8473</v>
      </c>
      <c r="U1010" t="s">
        <v>8474</v>
      </c>
      <c r="V1010" t="s">
        <v>8475</v>
      </c>
      <c r="W1010" t="s">
        <v>8476</v>
      </c>
      <c r="X1010" t="s">
        <v>8477</v>
      </c>
      <c r="Y1010" t="s">
        <v>8478</v>
      </c>
      <c r="Z1010" t="s">
        <v>8479</v>
      </c>
      <c r="AA1010" t="s">
        <v>8480</v>
      </c>
    </row>
    <row r="1011" spans="1:27" x14ac:dyDescent="0.3">
      <c r="A1011" t="s">
        <v>8481</v>
      </c>
      <c r="B1011" t="s">
        <v>8482</v>
      </c>
      <c r="C1011" t="str">
        <f t="shared" si="90"/>
        <v>Crucial</v>
      </c>
      <c r="D1011" t="s">
        <v>6764</v>
      </c>
      <c r="E1011" t="str">
        <f>IFERROR(LEFT(Table1[[#This Row],[category]],FIND("|",Table1[[#This Row],[category]])-1),Table1[[#This Row],[category]])</f>
        <v>Computers&amp;Accessories</v>
      </c>
      <c r="F1011" t="str">
        <f>IFERROR(MID(Table1[[#This Row],[category]],FIND("|",Table1[[#This Row],[category]])+1,50),"N/A")</f>
        <v>Components|InternalSolidStateDrives</v>
      </c>
      <c r="G1011" s="5">
        <v>3307</v>
      </c>
      <c r="H1011" s="5" t="str">
        <f t="shared" si="91"/>
        <v>Premium (&gt;2000)</v>
      </c>
      <c r="I1011" s="5">
        <v>6100</v>
      </c>
      <c r="J1011" s="5">
        <f>Table1[[#This Row],[actual_price]]-Table1[[#This Row],[discounted_price]]</f>
        <v>2793</v>
      </c>
      <c r="K1011" s="12">
        <f t="shared" si="92"/>
        <v>0.45786885245901637</v>
      </c>
      <c r="L1011" s="13">
        <v>0.46</v>
      </c>
      <c r="M1011" s="1" t="str">
        <f t="shared" si="93"/>
        <v>Moderate (25-49%)</v>
      </c>
      <c r="N1011">
        <v>4.3</v>
      </c>
      <c r="O1011" t="str">
        <f>IF(Table1[[#This Row],[rating]]&gt;=4.5,"Excellent",IF(Table1[[#This Row],[rating]]&gt;=4,"Good",IF(Table1[[#This Row],[rating]]&gt;=3.5,"Average","Below Average")))</f>
        <v>Good</v>
      </c>
      <c r="P1011" t="str">
        <f t="shared" si="94"/>
        <v>⭐⭐⭐⭐ Good</v>
      </c>
      <c r="Q1011" s="2">
        <v>2515</v>
      </c>
      <c r="R1011" s="4" t="str">
        <f>IF(Table1[[#This Row],[rating_count]]&gt;=10000,"High Volume",IF(Table1[[#This Row],[rating_count]]&gt;=1000,"Medium Volume","Low Volume"))</f>
        <v>Medium Volume</v>
      </c>
      <c r="S1011" s="4" t="str">
        <f t="shared" si="95"/>
        <v>Yes</v>
      </c>
      <c r="T1011" t="s">
        <v>8483</v>
      </c>
      <c r="U1011" t="s">
        <v>8484</v>
      </c>
      <c r="V1011" t="s">
        <v>8485</v>
      </c>
      <c r="W1011" t="s">
        <v>8486</v>
      </c>
      <c r="X1011" t="s">
        <v>8487</v>
      </c>
      <c r="Y1011" t="s">
        <v>8488</v>
      </c>
      <c r="Z1011" t="s">
        <v>8489</v>
      </c>
      <c r="AA1011" t="s">
        <v>8490</v>
      </c>
    </row>
    <row r="1012" spans="1:27" x14ac:dyDescent="0.3">
      <c r="A1012" t="s">
        <v>795</v>
      </c>
      <c r="B1012" t="s">
        <v>796</v>
      </c>
      <c r="C1012" t="str">
        <f t="shared" si="90"/>
        <v>Wayona</v>
      </c>
      <c r="D1012" t="s">
        <v>18</v>
      </c>
      <c r="E1012" t="str">
        <f>IFERROR(LEFT(Table1[[#This Row],[category]],FIND("|",Table1[[#This Row],[category]])-1),Table1[[#This Row],[category]])</f>
        <v>Computers&amp;Accessories</v>
      </c>
      <c r="F1012" t="str">
        <f>IFERROR(MID(Table1[[#This Row],[category]],FIND("|",Table1[[#This Row],[category]])+1,50),"N/A")</f>
        <v>Accessories&amp;Peripherals|Cables&amp;Accessories|Cables|</v>
      </c>
      <c r="G1012" s="5">
        <v>325</v>
      </c>
      <c r="H1012" s="5" t="str">
        <f t="shared" si="91"/>
        <v>Economy (201-500)</v>
      </c>
      <c r="I1012" s="5">
        <v>1299</v>
      </c>
      <c r="J1012" s="5">
        <f>Table1[[#This Row],[actual_price]]-Table1[[#This Row],[discounted_price]]</f>
        <v>974</v>
      </c>
      <c r="K1012" s="12">
        <f t="shared" si="92"/>
        <v>0.7498075442648191</v>
      </c>
      <c r="L1012" s="13">
        <v>0.75</v>
      </c>
      <c r="M1012" s="1" t="str">
        <f t="shared" si="93"/>
        <v>Very High (70-100%)</v>
      </c>
      <c r="N1012">
        <v>4.2</v>
      </c>
      <c r="O1012" t="str">
        <f>IF(Table1[[#This Row],[rating]]&gt;=4.5,"Excellent",IF(Table1[[#This Row],[rating]]&gt;=4,"Good",IF(Table1[[#This Row],[rating]]&gt;=3.5,"Average","Below Average")))</f>
        <v>Good</v>
      </c>
      <c r="P1012" t="str">
        <f t="shared" si="94"/>
        <v>⭐⭐⭐⭐ Good</v>
      </c>
      <c r="Q1012" s="2">
        <v>10576</v>
      </c>
      <c r="R1012" s="4" t="str">
        <f>IF(Table1[[#This Row],[rating_count]]&gt;=10000,"High Volume",IF(Table1[[#This Row],[rating_count]]&gt;=1000,"Medium Volume","Low Volume"))</f>
        <v>High Volume</v>
      </c>
      <c r="S1012" s="4" t="str">
        <f t="shared" si="95"/>
        <v>Yes</v>
      </c>
      <c r="T1012" t="s">
        <v>797</v>
      </c>
      <c r="U1012" t="s">
        <v>798</v>
      </c>
      <c r="V1012" t="s">
        <v>799</v>
      </c>
      <c r="W1012" t="s">
        <v>800</v>
      </c>
      <c r="X1012" t="s">
        <v>801</v>
      </c>
      <c r="Y1012" t="s">
        <v>802</v>
      </c>
      <c r="Z1012" t="s">
        <v>8491</v>
      </c>
      <c r="AA1012" t="s">
        <v>8492</v>
      </c>
    </row>
    <row r="1013" spans="1:27" x14ac:dyDescent="0.3">
      <c r="A1013" t="s">
        <v>8493</v>
      </c>
      <c r="B1013" t="s">
        <v>8494</v>
      </c>
      <c r="C1013" t="str">
        <f t="shared" si="90"/>
        <v>HP</v>
      </c>
      <c r="D1013" t="s">
        <v>4854</v>
      </c>
      <c r="E1013" t="str">
        <f>IFERROR(LEFT(Table1[[#This Row],[category]],FIND("|",Table1[[#This Row],[category]])-1),Table1[[#This Row],[category]])</f>
        <v>Computers&amp;Accessories</v>
      </c>
      <c r="F1013" t="str">
        <f>IFERROR(MID(Table1[[#This Row],[category]],FIND("|",Table1[[#This Row],[category]])+1,50),"N/A")</f>
        <v>ExternalDevices&amp;DataStorage|PenDrives</v>
      </c>
      <c r="G1013" s="5">
        <v>449</v>
      </c>
      <c r="H1013" s="5" t="str">
        <f t="shared" si="91"/>
        <v>Economy (201-500)</v>
      </c>
      <c r="I1013" s="5">
        <v>1300</v>
      </c>
      <c r="J1013" s="5">
        <f>Table1[[#This Row],[actual_price]]-Table1[[#This Row],[discounted_price]]</f>
        <v>851</v>
      </c>
      <c r="K1013" s="12">
        <f t="shared" si="92"/>
        <v>0.6546153846153846</v>
      </c>
      <c r="L1013" s="13">
        <v>0.65</v>
      </c>
      <c r="M1013" s="1" t="str">
        <f t="shared" si="93"/>
        <v>High (50-69%)</v>
      </c>
      <c r="N1013">
        <v>4.2</v>
      </c>
      <c r="O1013" t="str">
        <f>IF(Table1[[#This Row],[rating]]&gt;=4.5,"Excellent",IF(Table1[[#This Row],[rating]]&gt;=4,"Good",IF(Table1[[#This Row],[rating]]&gt;=3.5,"Average","Below Average")))</f>
        <v>Good</v>
      </c>
      <c r="P1013" t="str">
        <f t="shared" si="94"/>
        <v>⭐⭐⭐⭐ Good</v>
      </c>
      <c r="Q1013" s="2">
        <v>4959</v>
      </c>
      <c r="R1013" s="4" t="str">
        <f>IF(Table1[[#This Row],[rating_count]]&gt;=10000,"High Volume",IF(Table1[[#This Row],[rating_count]]&gt;=1000,"Medium Volume","Low Volume"))</f>
        <v>Medium Volume</v>
      </c>
      <c r="S1013" s="4" t="str">
        <f t="shared" si="95"/>
        <v>Yes</v>
      </c>
      <c r="T1013" t="s">
        <v>8495</v>
      </c>
      <c r="U1013" t="s">
        <v>8496</v>
      </c>
      <c r="V1013" t="s">
        <v>8497</v>
      </c>
      <c r="W1013" t="s">
        <v>8498</v>
      </c>
      <c r="X1013" t="s">
        <v>8499</v>
      </c>
      <c r="Y1013" t="s">
        <v>8500</v>
      </c>
      <c r="Z1013" t="s">
        <v>8501</v>
      </c>
      <c r="AA1013" t="s">
        <v>8502</v>
      </c>
    </row>
    <row r="1014" spans="1:27" x14ac:dyDescent="0.3">
      <c r="A1014" t="s">
        <v>8503</v>
      </c>
      <c r="B1014" t="s">
        <v>8504</v>
      </c>
      <c r="C1014" t="str">
        <f t="shared" si="90"/>
        <v>Duracell</v>
      </c>
      <c r="D1014" t="s">
        <v>5068</v>
      </c>
      <c r="E1014" t="str">
        <f>IFERROR(LEFT(Table1[[#This Row],[category]],FIND("|",Table1[[#This Row],[category]])-1),Table1[[#This Row],[category]])</f>
        <v>Electronics</v>
      </c>
      <c r="F1014" t="str">
        <f>IFERROR(MID(Table1[[#This Row],[category]],FIND("|",Table1[[#This Row],[category]])+1,50),"N/A")</f>
        <v>GeneralPurposeBatteries&amp;BatteryChargers|Disposable</v>
      </c>
      <c r="G1014" s="5">
        <v>380</v>
      </c>
      <c r="H1014" s="5" t="str">
        <f t="shared" si="91"/>
        <v>Economy (201-500)</v>
      </c>
      <c r="I1014" s="5">
        <v>400</v>
      </c>
      <c r="J1014" s="5">
        <f>Table1[[#This Row],[actual_price]]-Table1[[#This Row],[discounted_price]]</f>
        <v>20</v>
      </c>
      <c r="K1014" s="12">
        <f t="shared" si="92"/>
        <v>0.05</v>
      </c>
      <c r="L1014" s="13">
        <v>0.05</v>
      </c>
      <c r="M1014" s="1" t="str">
        <f t="shared" si="93"/>
        <v>Minimal (0-24%)</v>
      </c>
      <c r="N1014">
        <v>4.4000000000000004</v>
      </c>
      <c r="O1014" t="str">
        <f>IF(Table1[[#This Row],[rating]]&gt;=4.5,"Excellent",IF(Table1[[#This Row],[rating]]&gt;=4,"Good",IF(Table1[[#This Row],[rating]]&gt;=3.5,"Average","Below Average")))</f>
        <v>Good</v>
      </c>
      <c r="P1014" t="str">
        <f t="shared" si="94"/>
        <v>⭐⭐⭐⭐ Good</v>
      </c>
      <c r="Q1014" s="2">
        <v>2111</v>
      </c>
      <c r="R1014" s="4" t="str">
        <f>IF(Table1[[#This Row],[rating_count]]&gt;=10000,"High Volume",IF(Table1[[#This Row],[rating_count]]&gt;=1000,"Medium Volume","Low Volume"))</f>
        <v>Medium Volume</v>
      </c>
      <c r="S1014" s="4" t="str">
        <f t="shared" si="95"/>
        <v>Yes</v>
      </c>
      <c r="T1014" t="s">
        <v>8505</v>
      </c>
      <c r="U1014" t="s">
        <v>8506</v>
      </c>
      <c r="V1014" t="s">
        <v>8507</v>
      </c>
      <c r="W1014" t="s">
        <v>8508</v>
      </c>
      <c r="X1014" t="s">
        <v>8509</v>
      </c>
      <c r="Y1014" t="s">
        <v>8510</v>
      </c>
      <c r="Z1014" t="s">
        <v>8511</v>
      </c>
      <c r="AA1014" t="s">
        <v>8512</v>
      </c>
    </row>
    <row r="1015" spans="1:27" x14ac:dyDescent="0.3">
      <c r="A1015" t="s">
        <v>8513</v>
      </c>
      <c r="B1015" t="s">
        <v>8514</v>
      </c>
      <c r="C1015" t="str">
        <f t="shared" si="90"/>
        <v>BESTORÂ®</v>
      </c>
      <c r="D1015" t="s">
        <v>4876</v>
      </c>
      <c r="E1015" t="str">
        <f>IFERROR(LEFT(Table1[[#This Row],[category]],FIND("|",Table1[[#This Row],[category]])-1),Table1[[#This Row],[category]])</f>
        <v>Computers&amp;Accessories</v>
      </c>
      <c r="F1015" t="str">
        <f>IFERROR(MID(Table1[[#This Row],[category]],FIND("|",Table1[[#This Row],[category]])+1,50),"N/A")</f>
        <v>Accessories&amp;Peripherals|Keyboards,Mice&amp;InputDevice</v>
      </c>
      <c r="G1015" s="5">
        <v>499</v>
      </c>
      <c r="H1015" s="5" t="str">
        <f t="shared" si="91"/>
        <v>Economy (201-500)</v>
      </c>
      <c r="I1015" s="5">
        <v>1399</v>
      </c>
      <c r="J1015" s="5">
        <f>Table1[[#This Row],[actual_price]]-Table1[[#This Row],[discounted_price]]</f>
        <v>900</v>
      </c>
      <c r="K1015" s="12">
        <f t="shared" si="92"/>
        <v>0.64331665475339528</v>
      </c>
      <c r="L1015" s="13">
        <v>0.64</v>
      </c>
      <c r="M1015" s="1" t="str">
        <f t="shared" si="93"/>
        <v>High (50-69%)</v>
      </c>
      <c r="N1015">
        <v>3.9</v>
      </c>
      <c r="O1015" t="str">
        <f>IF(Table1[[#This Row],[rating]]&gt;=4.5,"Excellent",IF(Table1[[#This Row],[rating]]&gt;=4,"Good",IF(Table1[[#This Row],[rating]]&gt;=3.5,"Average","Below Average")))</f>
        <v>Average</v>
      </c>
      <c r="P1015" t="str">
        <f t="shared" si="94"/>
        <v>⭐⭐⭐ Average</v>
      </c>
      <c r="Q1015" s="2">
        <v>1462</v>
      </c>
      <c r="R1015" s="4" t="str">
        <f>IF(Table1[[#This Row],[rating_count]]&gt;=10000,"High Volume",IF(Table1[[#This Row],[rating_count]]&gt;=1000,"Medium Volume","Low Volume"))</f>
        <v>Medium Volume</v>
      </c>
      <c r="S1015" s="4" t="str">
        <f t="shared" si="95"/>
        <v>Yes</v>
      </c>
      <c r="T1015" t="s">
        <v>8515</v>
      </c>
      <c r="U1015" t="s">
        <v>8516</v>
      </c>
      <c r="V1015" t="s">
        <v>8517</v>
      </c>
      <c r="W1015" t="s">
        <v>8518</v>
      </c>
      <c r="X1015" t="s">
        <v>8519</v>
      </c>
      <c r="Y1015" t="s">
        <v>8520</v>
      </c>
      <c r="Z1015" t="s">
        <v>8521</v>
      </c>
      <c r="AA1015" t="s">
        <v>8522</v>
      </c>
    </row>
    <row r="1016" spans="1:27" x14ac:dyDescent="0.3">
      <c r="A1016" t="s">
        <v>8523</v>
      </c>
      <c r="B1016" t="s">
        <v>8524</v>
      </c>
      <c r="C1016" t="str">
        <f t="shared" si="90"/>
        <v>Lenovo</v>
      </c>
      <c r="D1016" t="s">
        <v>8525</v>
      </c>
      <c r="E1016" t="str">
        <f>IFERROR(LEFT(Table1[[#This Row],[category]],FIND("|",Table1[[#This Row],[category]])-1),Table1[[#This Row],[category]])</f>
        <v>Computers&amp;Accessories</v>
      </c>
      <c r="F1016" t="str">
        <f>IFERROR(MID(Table1[[#This Row],[category]],FIND("|",Table1[[#This Row],[category]])+1,50),"N/A")</f>
        <v>Laptops|TraditionalLaptops</v>
      </c>
      <c r="G1016" s="5">
        <v>37247</v>
      </c>
      <c r="H1016" s="5" t="str">
        <f t="shared" si="91"/>
        <v>Premium (&gt;2000)</v>
      </c>
      <c r="I1016" s="5">
        <v>59890</v>
      </c>
      <c r="J1016" s="5">
        <f>Table1[[#This Row],[actual_price]]-Table1[[#This Row],[discounted_price]]</f>
        <v>22643</v>
      </c>
      <c r="K1016" s="12">
        <f t="shared" si="92"/>
        <v>0.37807647353481383</v>
      </c>
      <c r="L1016" s="13">
        <v>0.38</v>
      </c>
      <c r="M1016" s="1" t="str">
        <f t="shared" si="93"/>
        <v>Moderate (25-49%)</v>
      </c>
      <c r="N1016">
        <v>4</v>
      </c>
      <c r="O1016" t="str">
        <f>IF(Table1[[#This Row],[rating]]&gt;=4.5,"Excellent",IF(Table1[[#This Row],[rating]]&gt;=4,"Good",IF(Table1[[#This Row],[rating]]&gt;=3.5,"Average","Below Average")))</f>
        <v>Good</v>
      </c>
      <c r="P1016" t="str">
        <f t="shared" si="94"/>
        <v>⭐⭐⭐⭐ Good</v>
      </c>
      <c r="Q1016">
        <v>323</v>
      </c>
      <c r="R1016" s="4" t="str">
        <f>IF(Table1[[#This Row],[rating_count]]&gt;=10000,"High Volume",IF(Table1[[#This Row],[rating_count]]&gt;=1000,"Medium Volume","Low Volume"))</f>
        <v>Low Volume</v>
      </c>
      <c r="S1016" s="4" t="str">
        <f t="shared" si="95"/>
        <v>No</v>
      </c>
      <c r="T1016" t="s">
        <v>8526</v>
      </c>
      <c r="U1016" t="s">
        <v>8527</v>
      </c>
      <c r="V1016" t="s">
        <v>8528</v>
      </c>
      <c r="W1016" t="s">
        <v>8529</v>
      </c>
      <c r="X1016" t="s">
        <v>8530</v>
      </c>
      <c r="Y1016" t="s">
        <v>8531</v>
      </c>
      <c r="Z1016" t="s">
        <v>8532</v>
      </c>
      <c r="AA1016" t="s">
        <v>8533</v>
      </c>
    </row>
    <row r="1017" spans="1:27" x14ac:dyDescent="0.3">
      <c r="A1017" t="s">
        <v>8534</v>
      </c>
      <c r="B1017" t="s">
        <v>8535</v>
      </c>
      <c r="C1017" t="str">
        <f t="shared" si="90"/>
        <v>boAt</v>
      </c>
      <c r="D1017" t="s">
        <v>4443</v>
      </c>
      <c r="E1017" t="str">
        <f>IFERROR(LEFT(Table1[[#This Row],[category]],FIND("|",Table1[[#This Row],[category]])-1),Table1[[#This Row],[category]])</f>
        <v>Electronics</v>
      </c>
      <c r="F1017" t="str">
        <f>IFERROR(MID(Table1[[#This Row],[category]],FIND("|",Table1[[#This Row],[category]])+1,50),"N/A")</f>
        <v>Headphones,Earbuds&amp;Accessories|Headphones|On-Ear</v>
      </c>
      <c r="G1017" s="5">
        <v>849</v>
      </c>
      <c r="H1017" s="5" t="str">
        <f t="shared" si="91"/>
        <v>Mid-Range (501-2000)</v>
      </c>
      <c r="I1017" s="5">
        <v>2490</v>
      </c>
      <c r="J1017" s="5">
        <f>Table1[[#This Row],[actual_price]]-Table1[[#This Row],[discounted_price]]</f>
        <v>1641</v>
      </c>
      <c r="K1017" s="12">
        <f t="shared" si="92"/>
        <v>0.65903614457831328</v>
      </c>
      <c r="L1017" s="13">
        <v>0.66</v>
      </c>
      <c r="M1017" s="1" t="str">
        <f t="shared" si="93"/>
        <v>High (50-69%)</v>
      </c>
      <c r="N1017">
        <v>4.2</v>
      </c>
      <c r="O1017" t="str">
        <f>IF(Table1[[#This Row],[rating]]&gt;=4.5,"Excellent",IF(Table1[[#This Row],[rating]]&gt;=4,"Good",IF(Table1[[#This Row],[rating]]&gt;=3.5,"Average","Below Average")))</f>
        <v>Good</v>
      </c>
      <c r="P1017" t="str">
        <f t="shared" si="94"/>
        <v>⭐⭐⭐⭐ Good</v>
      </c>
      <c r="Q1017" s="2">
        <v>91188</v>
      </c>
      <c r="R1017" s="4" t="str">
        <f>IF(Table1[[#This Row],[rating_count]]&gt;=10000,"High Volume",IF(Table1[[#This Row],[rating_count]]&gt;=1000,"Medium Volume","Low Volume"))</f>
        <v>High Volume</v>
      </c>
      <c r="S1017" s="4" t="str">
        <f t="shared" si="95"/>
        <v>Yes</v>
      </c>
      <c r="T1017" t="s">
        <v>8536</v>
      </c>
      <c r="U1017" t="s">
        <v>8537</v>
      </c>
      <c r="V1017" t="s">
        <v>8538</v>
      </c>
      <c r="W1017" t="s">
        <v>8539</v>
      </c>
      <c r="X1017" t="s">
        <v>8540</v>
      </c>
      <c r="Y1017" t="s">
        <v>8541</v>
      </c>
      <c r="Z1017" t="s">
        <v>8542</v>
      </c>
      <c r="AA1017" t="s">
        <v>8543</v>
      </c>
    </row>
    <row r="1018" spans="1:27" x14ac:dyDescent="0.3">
      <c r="A1018" t="s">
        <v>8544</v>
      </c>
      <c r="B1018" t="s">
        <v>8545</v>
      </c>
      <c r="C1018" t="str">
        <f t="shared" si="90"/>
        <v>Zebronics</v>
      </c>
      <c r="D1018" t="s">
        <v>6219</v>
      </c>
      <c r="E1018" t="str">
        <f>IFERROR(LEFT(Table1[[#This Row],[category]],FIND("|",Table1[[#This Row],[category]])-1),Table1[[#This Row],[category]])</f>
        <v>Electronics</v>
      </c>
      <c r="F1018" t="str">
        <f>IFERROR(MID(Table1[[#This Row],[category]],FIND("|",Table1[[#This Row],[category]])+1,50),"N/A")</f>
        <v>HomeAudio|Speakers|OutdoorSpeakers</v>
      </c>
      <c r="G1018" s="5">
        <v>799</v>
      </c>
      <c r="H1018" s="5" t="str">
        <f t="shared" si="91"/>
        <v>Mid-Range (501-2000)</v>
      </c>
      <c r="I1018" s="5">
        <v>1999</v>
      </c>
      <c r="J1018" s="5">
        <f>Table1[[#This Row],[actual_price]]-Table1[[#This Row],[discounted_price]]</f>
        <v>1200</v>
      </c>
      <c r="K1018" s="12">
        <f t="shared" si="92"/>
        <v>0.60030015007503756</v>
      </c>
      <c r="L1018" s="13">
        <v>0.6</v>
      </c>
      <c r="M1018" s="1" t="str">
        <f t="shared" si="93"/>
        <v>High (50-69%)</v>
      </c>
      <c r="N1018">
        <v>3.7</v>
      </c>
      <c r="O1018" t="str">
        <f>IF(Table1[[#This Row],[rating]]&gt;=4.5,"Excellent",IF(Table1[[#This Row],[rating]]&gt;=4,"Good",IF(Table1[[#This Row],[rating]]&gt;=3.5,"Average","Below Average")))</f>
        <v>Average</v>
      </c>
      <c r="P1018" t="str">
        <f t="shared" si="94"/>
        <v>⭐⭐⭐ Average</v>
      </c>
      <c r="Q1018">
        <v>418</v>
      </c>
      <c r="R1018" s="4" t="str">
        <f>IF(Table1[[#This Row],[rating_count]]&gt;=10000,"High Volume",IF(Table1[[#This Row],[rating_count]]&gt;=1000,"Medium Volume","Low Volume"))</f>
        <v>Low Volume</v>
      </c>
      <c r="S1018" s="4" t="str">
        <f t="shared" si="95"/>
        <v>No</v>
      </c>
      <c r="T1018" t="s">
        <v>8546</v>
      </c>
      <c r="U1018" t="s">
        <v>8547</v>
      </c>
      <c r="V1018" t="s">
        <v>8548</v>
      </c>
      <c r="W1018" t="s">
        <v>8549</v>
      </c>
      <c r="X1018" t="s">
        <v>8550</v>
      </c>
      <c r="Y1018" t="s">
        <v>8551</v>
      </c>
      <c r="Z1018" t="s">
        <v>8552</v>
      </c>
      <c r="AA1018" t="s">
        <v>8553</v>
      </c>
    </row>
    <row r="1019" spans="1:27" x14ac:dyDescent="0.3">
      <c r="A1019" t="s">
        <v>4824</v>
      </c>
      <c r="B1019" t="s">
        <v>4825</v>
      </c>
      <c r="C1019" t="str">
        <f t="shared" si="90"/>
        <v>KINGONE</v>
      </c>
      <c r="D1019" t="s">
        <v>3883</v>
      </c>
      <c r="E1019" t="str">
        <f>IFERROR(LEFT(Table1[[#This Row],[category]],FIND("|",Table1[[#This Row],[category]])-1),Table1[[#This Row],[category]])</f>
        <v>Electronics</v>
      </c>
      <c r="F1019" t="str">
        <f>IFERROR(MID(Table1[[#This Row],[category]],FIND("|",Table1[[#This Row],[category]])+1,50),"N/A")</f>
        <v>Mobiles&amp;Accessories|MobileAccessories|StylusPens</v>
      </c>
      <c r="G1019" s="5">
        <v>2599</v>
      </c>
      <c r="H1019" s="5" t="str">
        <f t="shared" si="91"/>
        <v>Premium (&gt;2000)</v>
      </c>
      <c r="I1019" s="5">
        <v>6999</v>
      </c>
      <c r="J1019" s="5">
        <f>Table1[[#This Row],[actual_price]]-Table1[[#This Row],[discounted_price]]</f>
        <v>4400</v>
      </c>
      <c r="K1019" s="12">
        <f t="shared" si="92"/>
        <v>0.62866123731961709</v>
      </c>
      <c r="L1019" s="13">
        <v>0.63</v>
      </c>
      <c r="M1019" s="1" t="str">
        <f t="shared" si="93"/>
        <v>High (50-69%)</v>
      </c>
      <c r="N1019">
        <v>4.5</v>
      </c>
      <c r="O1019" t="str">
        <f>IF(Table1[[#This Row],[rating]]&gt;=4.5,"Excellent",IF(Table1[[#This Row],[rating]]&gt;=4,"Good",IF(Table1[[#This Row],[rating]]&gt;=3.5,"Average","Below Average")))</f>
        <v>Excellent</v>
      </c>
      <c r="P1019" t="str">
        <f t="shared" si="94"/>
        <v>⭐⭐⭐⭐⭐ Excellent</v>
      </c>
      <c r="Q1019" s="2">
        <v>1526</v>
      </c>
      <c r="R1019" s="4" t="str">
        <f>IF(Table1[[#This Row],[rating_count]]&gt;=10000,"High Volume",IF(Table1[[#This Row],[rating_count]]&gt;=1000,"Medium Volume","Low Volume"))</f>
        <v>Medium Volume</v>
      </c>
      <c r="S1019" s="4" t="str">
        <f t="shared" si="95"/>
        <v>Yes</v>
      </c>
      <c r="T1019" t="s">
        <v>4826</v>
      </c>
      <c r="U1019" t="s">
        <v>4827</v>
      </c>
      <c r="V1019" t="s">
        <v>4828</v>
      </c>
      <c r="W1019" t="s">
        <v>4829</v>
      </c>
      <c r="X1019" t="s">
        <v>4830</v>
      </c>
      <c r="Y1019" t="s">
        <v>4831</v>
      </c>
      <c r="Z1019" t="s">
        <v>8554</v>
      </c>
      <c r="AA1019" t="s">
        <v>8555</v>
      </c>
    </row>
    <row r="1020" spans="1:27" x14ac:dyDescent="0.3">
      <c r="A1020" t="s">
        <v>820</v>
      </c>
      <c r="B1020" t="s">
        <v>821</v>
      </c>
      <c r="C1020" t="str">
        <f t="shared" si="90"/>
        <v>Lapster</v>
      </c>
      <c r="D1020" t="s">
        <v>18</v>
      </c>
      <c r="E1020" t="str">
        <f>IFERROR(LEFT(Table1[[#This Row],[category]],FIND("|",Table1[[#This Row],[category]])-1),Table1[[#This Row],[category]])</f>
        <v>Computers&amp;Accessories</v>
      </c>
      <c r="F1020" t="str">
        <f>IFERROR(MID(Table1[[#This Row],[category]],FIND("|",Table1[[#This Row],[category]])+1,50),"N/A")</f>
        <v>Accessories&amp;Peripherals|Cables&amp;Accessories|Cables|</v>
      </c>
      <c r="G1020" s="5">
        <v>199</v>
      </c>
      <c r="H1020" s="5" t="str">
        <f t="shared" si="91"/>
        <v>Budget (≤200)</v>
      </c>
      <c r="I1020" s="5">
        <v>999</v>
      </c>
      <c r="J1020" s="5">
        <f>Table1[[#This Row],[actual_price]]-Table1[[#This Row],[discounted_price]]</f>
        <v>800</v>
      </c>
      <c r="K1020" s="12">
        <f t="shared" si="92"/>
        <v>0.80080080080080085</v>
      </c>
      <c r="L1020" s="13">
        <v>0.8</v>
      </c>
      <c r="M1020" s="1" t="str">
        <f t="shared" si="93"/>
        <v>Very High (70-100%)</v>
      </c>
      <c r="N1020">
        <v>4.5</v>
      </c>
      <c r="O1020" t="str">
        <f>IF(Table1[[#This Row],[rating]]&gt;=4.5,"Excellent",IF(Table1[[#This Row],[rating]]&gt;=4,"Good",IF(Table1[[#This Row],[rating]]&gt;=3.5,"Average","Below Average")))</f>
        <v>Excellent</v>
      </c>
      <c r="P1020" t="str">
        <f t="shared" si="94"/>
        <v>⭐⭐⭐⭐⭐ Excellent</v>
      </c>
      <c r="Q1020">
        <v>127</v>
      </c>
      <c r="R1020" s="4" t="str">
        <f>IF(Table1[[#This Row],[rating_count]]&gt;=10000,"High Volume",IF(Table1[[#This Row],[rating_count]]&gt;=1000,"Medium Volume","Low Volume"))</f>
        <v>Low Volume</v>
      </c>
      <c r="S1020" s="4" t="str">
        <f t="shared" si="95"/>
        <v>No</v>
      </c>
      <c r="T1020" t="s">
        <v>822</v>
      </c>
      <c r="U1020" t="s">
        <v>823</v>
      </c>
      <c r="V1020" t="s">
        <v>824</v>
      </c>
      <c r="W1020" t="s">
        <v>825</v>
      </c>
      <c r="X1020" t="s">
        <v>826</v>
      </c>
      <c r="Y1020" t="s">
        <v>827</v>
      </c>
      <c r="Z1020" t="s">
        <v>828</v>
      </c>
      <c r="AA1020" t="s">
        <v>8556</v>
      </c>
    </row>
    <row r="1021" spans="1:27" x14ac:dyDescent="0.3">
      <c r="A1021" t="s">
        <v>835</v>
      </c>
      <c r="B1021" t="s">
        <v>836</v>
      </c>
      <c r="C1021" t="str">
        <f t="shared" si="90"/>
        <v>Gizga</v>
      </c>
      <c r="D1021" t="s">
        <v>99</v>
      </c>
      <c r="E1021" t="str">
        <f>IFERROR(LEFT(Table1[[#This Row],[category]],FIND("|",Table1[[#This Row],[category]])-1),Table1[[#This Row],[category]])</f>
        <v>Computers&amp;Accessories</v>
      </c>
      <c r="F1021" t="str">
        <f>IFERROR(MID(Table1[[#This Row],[category]],FIND("|",Table1[[#This Row],[category]])+1,50),"N/A")</f>
        <v>NetworkingDevices|NetworkAdapters|WirelessUSBAdapt</v>
      </c>
      <c r="G1021" s="5">
        <v>269</v>
      </c>
      <c r="H1021" s="5" t="str">
        <f t="shared" si="91"/>
        <v>Economy (201-500)</v>
      </c>
      <c r="I1021" s="5">
        <v>800</v>
      </c>
      <c r="J1021" s="5">
        <f>Table1[[#This Row],[actual_price]]-Table1[[#This Row],[discounted_price]]</f>
        <v>531</v>
      </c>
      <c r="K1021" s="12">
        <f t="shared" si="92"/>
        <v>0.66374999999999995</v>
      </c>
      <c r="L1021" s="13">
        <v>0.66</v>
      </c>
      <c r="M1021" s="1" t="str">
        <f t="shared" si="93"/>
        <v>High (50-69%)</v>
      </c>
      <c r="N1021">
        <v>3.6</v>
      </c>
      <c r="O1021" t="str">
        <f>IF(Table1[[#This Row],[rating]]&gt;=4.5,"Excellent",IF(Table1[[#This Row],[rating]]&gt;=4,"Good",IF(Table1[[#This Row],[rating]]&gt;=3.5,"Average","Below Average")))</f>
        <v>Average</v>
      </c>
      <c r="P1021" t="str">
        <f t="shared" si="94"/>
        <v>⭐⭐⭐ Average</v>
      </c>
      <c r="Q1021" s="2">
        <v>10134</v>
      </c>
      <c r="R1021" s="4" t="str">
        <f>IF(Table1[[#This Row],[rating_count]]&gt;=10000,"High Volume",IF(Table1[[#This Row],[rating_count]]&gt;=1000,"Medium Volume","Low Volume"))</f>
        <v>High Volume</v>
      </c>
      <c r="S1021" s="4" t="str">
        <f t="shared" si="95"/>
        <v>Yes</v>
      </c>
      <c r="T1021" t="s">
        <v>837</v>
      </c>
      <c r="U1021" t="s">
        <v>838</v>
      </c>
      <c r="V1021" t="s">
        <v>839</v>
      </c>
      <c r="W1021" t="s">
        <v>840</v>
      </c>
      <c r="X1021" t="s">
        <v>841</v>
      </c>
      <c r="Y1021" t="s">
        <v>842</v>
      </c>
      <c r="Z1021" t="s">
        <v>8557</v>
      </c>
      <c r="AA1021" t="s">
        <v>8558</v>
      </c>
    </row>
    <row r="1022" spans="1:27" x14ac:dyDescent="0.3">
      <c r="A1022" t="s">
        <v>8559</v>
      </c>
      <c r="B1022" t="s">
        <v>8560</v>
      </c>
      <c r="C1022" t="str">
        <f t="shared" si="90"/>
        <v>SWAPKART</v>
      </c>
      <c r="D1022" t="s">
        <v>5858</v>
      </c>
      <c r="E1022" t="str">
        <f>IFERROR(LEFT(Table1[[#This Row],[category]],FIND("|",Table1[[#This Row],[category]])-1),Table1[[#This Row],[category]])</f>
        <v>Computers&amp;Accessories</v>
      </c>
      <c r="F1022" t="str">
        <f>IFERROR(MID(Table1[[#This Row],[category]],FIND("|",Table1[[#This Row],[category]])+1,50),"N/A")</f>
        <v>Accessories&amp;Peripherals|USBGadgets|Lamps</v>
      </c>
      <c r="G1022" s="5">
        <v>298</v>
      </c>
      <c r="H1022" s="5" t="str">
        <f t="shared" si="91"/>
        <v>Economy (201-500)</v>
      </c>
      <c r="I1022" s="5">
        <v>999</v>
      </c>
      <c r="J1022" s="5">
        <f>Table1[[#This Row],[actual_price]]-Table1[[#This Row],[discounted_price]]</f>
        <v>701</v>
      </c>
      <c r="K1022" s="12">
        <f t="shared" si="92"/>
        <v>0.70170170170170165</v>
      </c>
      <c r="L1022" s="13">
        <v>0.7</v>
      </c>
      <c r="M1022" s="1" t="str">
        <f t="shared" si="93"/>
        <v>Very High (70-100%)</v>
      </c>
      <c r="N1022">
        <v>4.3</v>
      </c>
      <c r="O1022" t="str">
        <f>IF(Table1[[#This Row],[rating]]&gt;=4.5,"Excellent",IF(Table1[[#This Row],[rating]]&gt;=4,"Good",IF(Table1[[#This Row],[rating]]&gt;=3.5,"Average","Below Average")))</f>
        <v>Good</v>
      </c>
      <c r="P1022" t="str">
        <f t="shared" si="94"/>
        <v>⭐⭐⭐⭐ Good</v>
      </c>
      <c r="Q1022" s="2">
        <v>1552</v>
      </c>
      <c r="R1022" s="4" t="str">
        <f>IF(Table1[[#This Row],[rating_count]]&gt;=10000,"High Volume",IF(Table1[[#This Row],[rating_count]]&gt;=1000,"Medium Volume","Low Volume"))</f>
        <v>Medium Volume</v>
      </c>
      <c r="S1022" s="4" t="str">
        <f t="shared" si="95"/>
        <v>Yes</v>
      </c>
      <c r="T1022" t="s">
        <v>8561</v>
      </c>
      <c r="U1022" t="s">
        <v>8562</v>
      </c>
      <c r="V1022" t="s">
        <v>8563</v>
      </c>
      <c r="W1022" t="s">
        <v>8564</v>
      </c>
      <c r="X1022" t="s">
        <v>8565</v>
      </c>
      <c r="Y1022" t="s">
        <v>8566</v>
      </c>
      <c r="Z1022" t="s">
        <v>8567</v>
      </c>
      <c r="AA1022" t="s">
        <v>8568</v>
      </c>
    </row>
    <row r="1023" spans="1:27" x14ac:dyDescent="0.3">
      <c r="A1023" t="s">
        <v>8569</v>
      </c>
      <c r="B1023" t="s">
        <v>8570</v>
      </c>
      <c r="C1023" t="str">
        <f t="shared" si="90"/>
        <v>Infinity</v>
      </c>
      <c r="D1023" t="s">
        <v>6219</v>
      </c>
      <c r="E1023" t="str">
        <f>IFERROR(LEFT(Table1[[#This Row],[category]],FIND("|",Table1[[#This Row],[category]])-1),Table1[[#This Row],[category]])</f>
        <v>Electronics</v>
      </c>
      <c r="F1023" t="str">
        <f>IFERROR(MID(Table1[[#This Row],[category]],FIND("|",Table1[[#This Row],[category]])+1,50),"N/A")</f>
        <v>HomeAudio|Speakers|OutdoorSpeakers</v>
      </c>
      <c r="G1023" s="5">
        <v>1499</v>
      </c>
      <c r="H1023" s="5" t="str">
        <f t="shared" si="91"/>
        <v>Mid-Range (501-2000)</v>
      </c>
      <c r="I1023" s="5">
        <v>2999</v>
      </c>
      <c r="J1023" s="5">
        <f>Table1[[#This Row],[actual_price]]-Table1[[#This Row],[discounted_price]]</f>
        <v>1500</v>
      </c>
      <c r="K1023" s="12">
        <f t="shared" si="92"/>
        <v>0.50016672224074687</v>
      </c>
      <c r="L1023" s="13">
        <v>0.5</v>
      </c>
      <c r="M1023" s="1" t="str">
        <f t="shared" si="93"/>
        <v>High (50-69%)</v>
      </c>
      <c r="N1023">
        <v>4.0999999999999996</v>
      </c>
      <c r="O1023" t="str">
        <f>IF(Table1[[#This Row],[rating]]&gt;=4.5,"Excellent",IF(Table1[[#This Row],[rating]]&gt;=4,"Good",IF(Table1[[#This Row],[rating]]&gt;=3.5,"Average","Below Average")))</f>
        <v>Good</v>
      </c>
      <c r="P1023" t="str">
        <f t="shared" si="94"/>
        <v>⭐⭐⭐⭐ Good</v>
      </c>
      <c r="Q1023" s="2">
        <v>25262</v>
      </c>
      <c r="R1023" s="4" t="str">
        <f>IF(Table1[[#This Row],[rating_count]]&gt;=10000,"High Volume",IF(Table1[[#This Row],[rating_count]]&gt;=1000,"Medium Volume","Low Volume"))</f>
        <v>High Volume</v>
      </c>
      <c r="S1023" s="4" t="str">
        <f t="shared" si="95"/>
        <v>Yes</v>
      </c>
      <c r="T1023" t="s">
        <v>8571</v>
      </c>
      <c r="U1023" t="s">
        <v>8572</v>
      </c>
      <c r="V1023" t="s">
        <v>8573</v>
      </c>
      <c r="W1023" t="s">
        <v>8574</v>
      </c>
      <c r="X1023" t="s">
        <v>8575</v>
      </c>
      <c r="Y1023" t="s">
        <v>8576</v>
      </c>
      <c r="Z1023" t="s">
        <v>8577</v>
      </c>
      <c r="AA1023" t="s">
        <v>8578</v>
      </c>
    </row>
    <row r="1024" spans="1:27" x14ac:dyDescent="0.3">
      <c r="A1024" t="s">
        <v>8579</v>
      </c>
      <c r="B1024" t="s">
        <v>8580</v>
      </c>
      <c r="C1024" t="str">
        <f t="shared" si="90"/>
        <v>Pigeon</v>
      </c>
      <c r="D1024" t="s">
        <v>8581</v>
      </c>
      <c r="E1024" t="str">
        <f>IFERROR(LEFT(Table1[[#This Row],[category]],FIND("|",Table1[[#This Row],[category]])-1),Table1[[#This Row],[category]])</f>
        <v>Home&amp;Kitchen</v>
      </c>
      <c r="F1024" t="str">
        <f>IFERROR(MID(Table1[[#This Row],[category]],FIND("|",Table1[[#This Row],[category]])+1,50),"N/A")</f>
        <v>Kitchen&amp;HomeAppliances|SmallKitchenAppliances|Kett</v>
      </c>
      <c r="G1024" s="5">
        <v>649</v>
      </c>
      <c r="H1024" s="5" t="str">
        <f t="shared" si="91"/>
        <v>Mid-Range (501-2000)</v>
      </c>
      <c r="I1024" s="5">
        <v>1245</v>
      </c>
      <c r="J1024" s="5">
        <f>Table1[[#This Row],[actual_price]]-Table1[[#This Row],[discounted_price]]</f>
        <v>596</v>
      </c>
      <c r="K1024" s="12">
        <f t="shared" si="92"/>
        <v>0.47871485943775099</v>
      </c>
      <c r="L1024" s="13">
        <v>0.48</v>
      </c>
      <c r="M1024" s="1" t="str">
        <f t="shared" si="93"/>
        <v>Moderate (25-49%)</v>
      </c>
      <c r="N1024">
        <v>3.9</v>
      </c>
      <c r="O1024" t="str">
        <f>IF(Table1[[#This Row],[rating]]&gt;=4.5,"Excellent",IF(Table1[[#This Row],[rating]]&gt;=4,"Good",IF(Table1[[#This Row],[rating]]&gt;=3.5,"Average","Below Average")))</f>
        <v>Average</v>
      </c>
      <c r="P1024" t="str">
        <f t="shared" si="94"/>
        <v>⭐⭐⭐ Average</v>
      </c>
      <c r="Q1024" s="2">
        <v>123365</v>
      </c>
      <c r="R1024" s="4" t="str">
        <f>IF(Table1[[#This Row],[rating_count]]&gt;=10000,"High Volume",IF(Table1[[#This Row],[rating_count]]&gt;=1000,"Medium Volume","Low Volume"))</f>
        <v>High Volume</v>
      </c>
      <c r="S1024" s="4" t="str">
        <f t="shared" si="95"/>
        <v>Yes</v>
      </c>
      <c r="T1024" t="s">
        <v>8582</v>
      </c>
      <c r="U1024" t="s">
        <v>8583</v>
      </c>
      <c r="V1024" t="s">
        <v>8584</v>
      </c>
      <c r="W1024" t="s">
        <v>8585</v>
      </c>
      <c r="X1024" t="s">
        <v>8586</v>
      </c>
      <c r="Y1024" t="s">
        <v>8587</v>
      </c>
      <c r="Z1024" t="s">
        <v>8588</v>
      </c>
      <c r="AA1024" t="s">
        <v>8589</v>
      </c>
    </row>
    <row r="1025" spans="1:27" x14ac:dyDescent="0.3">
      <c r="A1025" t="s">
        <v>8590</v>
      </c>
      <c r="B1025" t="s">
        <v>8591</v>
      </c>
      <c r="C1025" t="str">
        <f t="shared" si="90"/>
        <v>USHA</v>
      </c>
      <c r="D1025" t="s">
        <v>8592</v>
      </c>
      <c r="E1025" t="str">
        <f>IFERROR(LEFT(Table1[[#This Row],[category]],FIND("|",Table1[[#This Row],[category]])-1),Table1[[#This Row],[category]])</f>
        <v>Home&amp;Kitchen</v>
      </c>
      <c r="F1025" t="str">
        <f>IFERROR(MID(Table1[[#This Row],[category]],FIND("|",Table1[[#This Row],[category]])+1,50),"N/A")</f>
        <v>Heating,Cooling&amp;AirQuality|RoomHeaters|ElectricHea</v>
      </c>
      <c r="G1025" s="5">
        <v>1199</v>
      </c>
      <c r="H1025" s="5" t="str">
        <f t="shared" si="91"/>
        <v>Mid-Range (501-2000)</v>
      </c>
      <c r="I1025" s="5">
        <v>1695</v>
      </c>
      <c r="J1025" s="5">
        <f>Table1[[#This Row],[actual_price]]-Table1[[#This Row],[discounted_price]]</f>
        <v>496</v>
      </c>
      <c r="K1025" s="12">
        <f t="shared" si="92"/>
        <v>0.29262536873156342</v>
      </c>
      <c r="L1025" s="13">
        <v>0.28999999999999998</v>
      </c>
      <c r="M1025" s="1" t="str">
        <f t="shared" si="93"/>
        <v>Moderate (25-49%)</v>
      </c>
      <c r="N1025">
        <v>3.6</v>
      </c>
      <c r="O1025" t="str">
        <f>IF(Table1[[#This Row],[rating]]&gt;=4.5,"Excellent",IF(Table1[[#This Row],[rating]]&gt;=4,"Good",IF(Table1[[#This Row],[rating]]&gt;=3.5,"Average","Below Average")))</f>
        <v>Average</v>
      </c>
      <c r="P1025" t="str">
        <f t="shared" si="94"/>
        <v>⭐⭐⭐ Average</v>
      </c>
      <c r="Q1025" s="2">
        <v>13300</v>
      </c>
      <c r="R1025" s="4" t="str">
        <f>IF(Table1[[#This Row],[rating_count]]&gt;=10000,"High Volume",IF(Table1[[#This Row],[rating_count]]&gt;=1000,"Medium Volume","Low Volume"))</f>
        <v>High Volume</v>
      </c>
      <c r="S1025" s="4" t="str">
        <f t="shared" si="95"/>
        <v>Yes</v>
      </c>
      <c r="T1025" t="s">
        <v>8593</v>
      </c>
      <c r="U1025" t="s">
        <v>8594</v>
      </c>
      <c r="V1025" t="s">
        <v>8595</v>
      </c>
      <c r="W1025" t="s">
        <v>8596</v>
      </c>
      <c r="X1025" t="s">
        <v>8597</v>
      </c>
      <c r="Y1025" t="s">
        <v>8598</v>
      </c>
      <c r="Z1025" t="s">
        <v>8599</v>
      </c>
      <c r="AA1025" t="s">
        <v>8600</v>
      </c>
    </row>
    <row r="1026" spans="1:27" x14ac:dyDescent="0.3">
      <c r="A1026" t="s">
        <v>8601</v>
      </c>
      <c r="B1026" t="s">
        <v>8602</v>
      </c>
      <c r="C1026" t="str">
        <f t="shared" ref="C1026:C1089" si="96">IFERROR(LEFT(B1026,FIND(" ",B1026)-1),"Unknown")</f>
        <v>Amazon</v>
      </c>
      <c r="D1026" t="s">
        <v>8603</v>
      </c>
      <c r="E1026" t="str">
        <f>IFERROR(LEFT(Table1[[#This Row],[category]],FIND("|",Table1[[#This Row],[category]])-1),Table1[[#This Row],[category]])</f>
        <v>Home&amp;Kitchen</v>
      </c>
      <c r="F1026" t="str">
        <f>IFERROR(MID(Table1[[#This Row],[category]],FIND("|",Table1[[#This Row],[category]])+1,50),"N/A")</f>
        <v>Heating,Cooling&amp;AirQuality|RoomHeaters|FanHeaters</v>
      </c>
      <c r="G1026" s="5">
        <v>1199</v>
      </c>
      <c r="H1026" s="5" t="str">
        <f t="shared" ref="H1026:H1089" si="97">IF(G1026&lt;=200,"Budget (≤200)",IF(G1026&lt;=500,"Economy (201-500)",IF(G1026&lt;=2000,"Mid-Range (501-2000)","Premium (&gt;2000)")))</f>
        <v>Mid-Range (501-2000)</v>
      </c>
      <c r="I1026" s="5">
        <v>2000</v>
      </c>
      <c r="J1026" s="5">
        <f>Table1[[#This Row],[actual_price]]-Table1[[#This Row],[discounted_price]]</f>
        <v>801</v>
      </c>
      <c r="K1026" s="12">
        <f t="shared" ref="K1026:K1089" si="98">(I1026-G1026)/I1026</f>
        <v>0.40050000000000002</v>
      </c>
      <c r="L1026" s="13">
        <v>0.4</v>
      </c>
      <c r="M1026" s="1" t="str">
        <f t="shared" ref="M1026:M1089" si="99">IF(L1026&gt;=0.7,"Very High (70-100%)",IF(L1026&gt;=0.5,"High (50-69%)",IF(L1026&gt;=0.25,"Moderate (25-49%)","Minimal (0-24%)")))</f>
        <v>Moderate (25-49%)</v>
      </c>
      <c r="N1026">
        <v>4</v>
      </c>
      <c r="O1026" t="str">
        <f>IF(Table1[[#This Row],[rating]]&gt;=4.5,"Excellent",IF(Table1[[#This Row],[rating]]&gt;=4,"Good",IF(Table1[[#This Row],[rating]]&gt;=3.5,"Average","Below Average")))</f>
        <v>Good</v>
      </c>
      <c r="P1026" t="str">
        <f t="shared" ref="P1026:P1089" si="100">IF(N1026&gt;4.4,"⭐⭐⭐⭐⭐ Excellent",IF(N1026&gt;3.9,"⭐⭐⭐⭐ Good",IF(N1026&gt;3.5,"⭐⭐⭐ Average","⭐⭐ Below Avg")))</f>
        <v>⭐⭐⭐⭐ Good</v>
      </c>
      <c r="Q1026" s="2">
        <v>18543</v>
      </c>
      <c r="R1026" s="4" t="str">
        <f>IF(Table1[[#This Row],[rating_count]]&gt;=10000,"High Volume",IF(Table1[[#This Row],[rating_count]]&gt;=1000,"Medium Volume","Low Volume"))</f>
        <v>High Volume</v>
      </c>
      <c r="S1026" s="4" t="str">
        <f t="shared" ref="S1026:S1089" si="101">IF(Q1026&gt;=500,"Yes","No")</f>
        <v>Yes</v>
      </c>
      <c r="T1026" t="s">
        <v>8604</v>
      </c>
      <c r="U1026" t="s">
        <v>8605</v>
      </c>
      <c r="V1026" t="s">
        <v>8606</v>
      </c>
      <c r="W1026" t="s">
        <v>8607</v>
      </c>
      <c r="X1026" t="s">
        <v>8608</v>
      </c>
      <c r="Y1026" t="s">
        <v>8609</v>
      </c>
      <c r="Z1026" t="s">
        <v>8610</v>
      </c>
      <c r="AA1026" t="s">
        <v>8611</v>
      </c>
    </row>
    <row r="1027" spans="1:27" x14ac:dyDescent="0.3">
      <c r="A1027" t="s">
        <v>8612</v>
      </c>
      <c r="B1027" t="s">
        <v>8613</v>
      </c>
      <c r="C1027" t="str">
        <f t="shared" si="96"/>
        <v>StyleHouse</v>
      </c>
      <c r="D1027" t="s">
        <v>8614</v>
      </c>
      <c r="E1027" t="str">
        <f>IFERROR(LEFT(Table1[[#This Row],[category]],FIND("|",Table1[[#This Row],[category]])-1),Table1[[#This Row],[category]])</f>
        <v>Home&amp;Kitchen</v>
      </c>
      <c r="F1027" t="str">
        <f>IFERROR(MID(Table1[[#This Row],[category]],FIND("|",Table1[[#This Row],[category]])+1,50),"N/A")</f>
        <v>Kitchen&amp;HomeAppliances|Vacuum,Cleaning&amp;Ironing|Iro</v>
      </c>
      <c r="G1027" s="5">
        <v>455</v>
      </c>
      <c r="H1027" s="5" t="str">
        <f t="shared" si="97"/>
        <v>Economy (201-500)</v>
      </c>
      <c r="I1027" s="5">
        <v>999</v>
      </c>
      <c r="J1027" s="5">
        <f>Table1[[#This Row],[actual_price]]-Table1[[#This Row],[discounted_price]]</f>
        <v>544</v>
      </c>
      <c r="K1027" s="12">
        <f t="shared" si="98"/>
        <v>0.5445445445445446</v>
      </c>
      <c r="L1027" s="13">
        <v>0.54</v>
      </c>
      <c r="M1027" s="1" t="str">
        <f t="shared" si="99"/>
        <v>High (50-69%)</v>
      </c>
      <c r="N1027">
        <v>4.0999999999999996</v>
      </c>
      <c r="O1027" t="str">
        <f>IF(Table1[[#This Row],[rating]]&gt;=4.5,"Excellent",IF(Table1[[#This Row],[rating]]&gt;=4,"Good",IF(Table1[[#This Row],[rating]]&gt;=3.5,"Average","Below Average")))</f>
        <v>Good</v>
      </c>
      <c r="P1027" t="str">
        <f t="shared" si="100"/>
        <v>⭐⭐⭐⭐ Good</v>
      </c>
      <c r="Q1027" s="2">
        <v>3578</v>
      </c>
      <c r="R1027" s="4" t="str">
        <f>IF(Table1[[#This Row],[rating_count]]&gt;=10000,"High Volume",IF(Table1[[#This Row],[rating_count]]&gt;=1000,"Medium Volume","Low Volume"))</f>
        <v>Medium Volume</v>
      </c>
      <c r="S1027" s="4" t="str">
        <f t="shared" si="101"/>
        <v>Yes</v>
      </c>
      <c r="T1027" t="s">
        <v>8615</v>
      </c>
      <c r="U1027" t="s">
        <v>8616</v>
      </c>
      <c r="V1027" t="s">
        <v>8617</v>
      </c>
      <c r="W1027" t="s">
        <v>8618</v>
      </c>
      <c r="X1027" t="s">
        <v>8619</v>
      </c>
      <c r="Y1027" t="s">
        <v>8620</v>
      </c>
      <c r="Z1027" t="s">
        <v>8621</v>
      </c>
      <c r="AA1027" t="s">
        <v>8622</v>
      </c>
    </row>
    <row r="1028" spans="1:27" x14ac:dyDescent="0.3">
      <c r="A1028" t="s">
        <v>8623</v>
      </c>
      <c r="B1028" t="s">
        <v>8624</v>
      </c>
      <c r="C1028" t="str">
        <f t="shared" si="96"/>
        <v>beatXP</v>
      </c>
      <c r="D1028" t="s">
        <v>8625</v>
      </c>
      <c r="E1028" t="str">
        <f>IFERROR(LEFT(Table1[[#This Row],[category]],FIND("|",Table1[[#This Row],[category]])-1),Table1[[#This Row],[category]])</f>
        <v>Home&amp;Kitchen</v>
      </c>
      <c r="F1028" t="str">
        <f>IFERROR(MID(Table1[[#This Row],[category]],FIND("|",Table1[[#This Row],[category]])+1,50),"N/A")</f>
        <v>Kitchen&amp;HomeAppliances|SmallKitchenAppliances|Digi</v>
      </c>
      <c r="G1028" s="5">
        <v>199</v>
      </c>
      <c r="H1028" s="5" t="str">
        <f t="shared" si="97"/>
        <v>Budget (≤200)</v>
      </c>
      <c r="I1028" s="5">
        <v>1999</v>
      </c>
      <c r="J1028" s="5">
        <f>Table1[[#This Row],[actual_price]]-Table1[[#This Row],[discounted_price]]</f>
        <v>1800</v>
      </c>
      <c r="K1028" s="12">
        <f t="shared" si="98"/>
        <v>0.90045022511255624</v>
      </c>
      <c r="L1028" s="13">
        <v>0.9</v>
      </c>
      <c r="M1028" s="1" t="str">
        <f t="shared" si="99"/>
        <v>Very High (70-100%)</v>
      </c>
      <c r="N1028">
        <v>3.7</v>
      </c>
      <c r="O1028" t="str">
        <f>IF(Table1[[#This Row],[rating]]&gt;=4.5,"Excellent",IF(Table1[[#This Row],[rating]]&gt;=4,"Good",IF(Table1[[#This Row],[rating]]&gt;=3.5,"Average","Below Average")))</f>
        <v>Average</v>
      </c>
      <c r="P1028" t="str">
        <f t="shared" si="100"/>
        <v>⭐⭐⭐ Average</v>
      </c>
      <c r="Q1028" s="2">
        <v>2031</v>
      </c>
      <c r="R1028" s="4" t="str">
        <f>IF(Table1[[#This Row],[rating_count]]&gt;=10000,"High Volume",IF(Table1[[#This Row],[rating_count]]&gt;=1000,"Medium Volume","Low Volume"))</f>
        <v>Medium Volume</v>
      </c>
      <c r="S1028" s="4" t="str">
        <f t="shared" si="101"/>
        <v>Yes</v>
      </c>
      <c r="T1028" t="s">
        <v>8626</v>
      </c>
      <c r="U1028" t="s">
        <v>8627</v>
      </c>
      <c r="V1028" t="s">
        <v>8628</v>
      </c>
      <c r="W1028" t="s">
        <v>8629</v>
      </c>
      <c r="X1028" t="s">
        <v>8630</v>
      </c>
      <c r="Y1028" t="s">
        <v>8631</v>
      </c>
      <c r="Z1028" t="s">
        <v>8632</v>
      </c>
      <c r="AA1028" t="s">
        <v>8633</v>
      </c>
    </row>
    <row r="1029" spans="1:27" x14ac:dyDescent="0.3">
      <c r="A1029" t="s">
        <v>8634</v>
      </c>
      <c r="B1029" t="s">
        <v>8635</v>
      </c>
      <c r="C1029" t="str">
        <f t="shared" si="96"/>
        <v>Glun</v>
      </c>
      <c r="D1029" t="s">
        <v>8625</v>
      </c>
      <c r="E1029" t="str">
        <f>IFERROR(LEFT(Table1[[#This Row],[category]],FIND("|",Table1[[#This Row],[category]])-1),Table1[[#This Row],[category]])</f>
        <v>Home&amp;Kitchen</v>
      </c>
      <c r="F1029" t="str">
        <f>IFERROR(MID(Table1[[#This Row],[category]],FIND("|",Table1[[#This Row],[category]])+1,50),"N/A")</f>
        <v>Kitchen&amp;HomeAppliances|SmallKitchenAppliances|Digi</v>
      </c>
      <c r="G1029" s="5">
        <v>293</v>
      </c>
      <c r="H1029" s="5" t="str">
        <f t="shared" si="97"/>
        <v>Economy (201-500)</v>
      </c>
      <c r="I1029" s="5">
        <v>499</v>
      </c>
      <c r="J1029" s="5">
        <f>Table1[[#This Row],[actual_price]]-Table1[[#This Row],[discounted_price]]</f>
        <v>206</v>
      </c>
      <c r="K1029" s="12">
        <f t="shared" si="98"/>
        <v>0.41282565130260523</v>
      </c>
      <c r="L1029" s="13">
        <v>0.41</v>
      </c>
      <c r="M1029" s="1" t="str">
        <f t="shared" si="99"/>
        <v>Moderate (25-49%)</v>
      </c>
      <c r="N1029">
        <v>3.9</v>
      </c>
      <c r="O1029" t="str">
        <f>IF(Table1[[#This Row],[rating]]&gt;=4.5,"Excellent",IF(Table1[[#This Row],[rating]]&gt;=4,"Good",IF(Table1[[#This Row],[rating]]&gt;=3.5,"Average","Below Average")))</f>
        <v>Average</v>
      </c>
      <c r="P1029" t="str">
        <f t="shared" si="100"/>
        <v>⭐⭐⭐ Average</v>
      </c>
      <c r="Q1029" s="2">
        <v>44994</v>
      </c>
      <c r="R1029" s="4" t="str">
        <f>IF(Table1[[#This Row],[rating_count]]&gt;=10000,"High Volume",IF(Table1[[#This Row],[rating_count]]&gt;=1000,"Medium Volume","Low Volume"))</f>
        <v>High Volume</v>
      </c>
      <c r="S1029" s="4" t="str">
        <f t="shared" si="101"/>
        <v>Yes</v>
      </c>
      <c r="T1029" t="s">
        <v>8636</v>
      </c>
      <c r="U1029" t="s">
        <v>8637</v>
      </c>
      <c r="V1029" t="s">
        <v>8638</v>
      </c>
      <c r="W1029" t="s">
        <v>8639</v>
      </c>
      <c r="X1029" t="s">
        <v>8640</v>
      </c>
      <c r="Y1029" t="s">
        <v>8641</v>
      </c>
      <c r="Z1029" t="s">
        <v>8642</v>
      </c>
      <c r="AA1029" t="s">
        <v>8643</v>
      </c>
    </row>
    <row r="1030" spans="1:27" x14ac:dyDescent="0.3">
      <c r="A1030" t="s">
        <v>8644</v>
      </c>
      <c r="B1030" t="s">
        <v>8645</v>
      </c>
      <c r="C1030" t="str">
        <f t="shared" si="96"/>
        <v>Pigeon</v>
      </c>
      <c r="D1030" t="s">
        <v>8646</v>
      </c>
      <c r="E1030" t="str">
        <f>IFERROR(LEFT(Table1[[#This Row],[category]],FIND("|",Table1[[#This Row],[category]])-1),Table1[[#This Row],[category]])</f>
        <v>Home&amp;Kitchen</v>
      </c>
      <c r="F1030" t="str">
        <f>IFERROR(MID(Table1[[#This Row],[category]],FIND("|",Table1[[#This Row],[category]])+1,50),"N/A")</f>
        <v>Kitchen&amp;Dining|KitchenTools|ManualChoppers&amp;Chipper</v>
      </c>
      <c r="G1030" s="5">
        <v>199</v>
      </c>
      <c r="H1030" s="5" t="str">
        <f t="shared" si="97"/>
        <v>Budget (≤200)</v>
      </c>
      <c r="I1030" s="5">
        <v>495</v>
      </c>
      <c r="J1030" s="5">
        <f>Table1[[#This Row],[actual_price]]-Table1[[#This Row],[discounted_price]]</f>
        <v>296</v>
      </c>
      <c r="K1030" s="12">
        <f t="shared" si="98"/>
        <v>0.59797979797979794</v>
      </c>
      <c r="L1030" s="13">
        <v>0.6</v>
      </c>
      <c r="M1030" s="1" t="str">
        <f t="shared" si="99"/>
        <v>High (50-69%)</v>
      </c>
      <c r="N1030">
        <v>4.0999999999999996</v>
      </c>
      <c r="O1030" t="str">
        <f>IF(Table1[[#This Row],[rating]]&gt;=4.5,"Excellent",IF(Table1[[#This Row],[rating]]&gt;=4,"Good",IF(Table1[[#This Row],[rating]]&gt;=3.5,"Average","Below Average")))</f>
        <v>Good</v>
      </c>
      <c r="P1030" t="str">
        <f t="shared" si="100"/>
        <v>⭐⭐⭐⭐ Good</v>
      </c>
      <c r="Q1030" s="2">
        <v>270563</v>
      </c>
      <c r="R1030" s="4" t="str">
        <f>IF(Table1[[#This Row],[rating_count]]&gt;=10000,"High Volume",IF(Table1[[#This Row],[rating_count]]&gt;=1000,"Medium Volume","Low Volume"))</f>
        <v>High Volume</v>
      </c>
      <c r="S1030" s="4" t="str">
        <f t="shared" si="101"/>
        <v>Yes</v>
      </c>
      <c r="T1030" t="s">
        <v>8647</v>
      </c>
      <c r="U1030" t="s">
        <v>8648</v>
      </c>
      <c r="V1030" t="s">
        <v>8649</v>
      </c>
      <c r="W1030" t="s">
        <v>8650</v>
      </c>
      <c r="X1030" t="s">
        <v>8651</v>
      </c>
      <c r="Y1030" t="s">
        <v>8652</v>
      </c>
      <c r="Z1030" t="s">
        <v>8653</v>
      </c>
      <c r="AA1030" t="s">
        <v>8654</v>
      </c>
    </row>
    <row r="1031" spans="1:27" x14ac:dyDescent="0.3">
      <c r="A1031" t="s">
        <v>8655</v>
      </c>
      <c r="B1031" t="s">
        <v>8656</v>
      </c>
      <c r="C1031" t="str">
        <f t="shared" si="96"/>
        <v>Prestige</v>
      </c>
      <c r="D1031" t="s">
        <v>8581</v>
      </c>
      <c r="E1031" t="str">
        <f>IFERROR(LEFT(Table1[[#This Row],[category]],FIND("|",Table1[[#This Row],[category]])-1),Table1[[#This Row],[category]])</f>
        <v>Home&amp;Kitchen</v>
      </c>
      <c r="F1031" t="str">
        <f>IFERROR(MID(Table1[[#This Row],[category]],FIND("|",Table1[[#This Row],[category]])+1,50),"N/A")</f>
        <v>Kitchen&amp;HomeAppliances|SmallKitchenAppliances|Kett</v>
      </c>
      <c r="G1031" s="5">
        <v>749</v>
      </c>
      <c r="H1031" s="5" t="str">
        <f t="shared" si="97"/>
        <v>Mid-Range (501-2000)</v>
      </c>
      <c r="I1031" s="5">
        <v>1245</v>
      </c>
      <c r="J1031" s="5">
        <f>Table1[[#This Row],[actual_price]]-Table1[[#This Row],[discounted_price]]</f>
        <v>496</v>
      </c>
      <c r="K1031" s="12">
        <f t="shared" si="98"/>
        <v>0.39839357429718875</v>
      </c>
      <c r="L1031" s="13">
        <v>0.4</v>
      </c>
      <c r="M1031" s="1" t="str">
        <f t="shared" si="99"/>
        <v>Moderate (25-49%)</v>
      </c>
      <c r="N1031">
        <v>3.9</v>
      </c>
      <c r="O1031" t="str">
        <f>IF(Table1[[#This Row],[rating]]&gt;=4.5,"Excellent",IF(Table1[[#This Row],[rating]]&gt;=4,"Good",IF(Table1[[#This Row],[rating]]&gt;=3.5,"Average","Below Average")))</f>
        <v>Average</v>
      </c>
      <c r="P1031" t="str">
        <f t="shared" si="100"/>
        <v>⭐⭐⭐ Average</v>
      </c>
      <c r="Q1031" s="2">
        <v>31783</v>
      </c>
      <c r="R1031" s="4" t="str">
        <f>IF(Table1[[#This Row],[rating_count]]&gt;=10000,"High Volume",IF(Table1[[#This Row],[rating_count]]&gt;=1000,"Medium Volume","Low Volume"))</f>
        <v>High Volume</v>
      </c>
      <c r="S1031" s="4" t="str">
        <f t="shared" si="101"/>
        <v>Yes</v>
      </c>
      <c r="T1031" t="s">
        <v>8657</v>
      </c>
      <c r="U1031" t="s">
        <v>8658</v>
      </c>
      <c r="V1031" t="s">
        <v>8659</v>
      </c>
      <c r="W1031" t="s">
        <v>8660</v>
      </c>
      <c r="X1031" t="s">
        <v>8661</v>
      </c>
      <c r="Y1031" t="s">
        <v>8662</v>
      </c>
      <c r="Z1031" t="s">
        <v>8663</v>
      </c>
      <c r="AA1031" t="s">
        <v>8664</v>
      </c>
    </row>
    <row r="1032" spans="1:27" x14ac:dyDescent="0.3">
      <c r="A1032" t="s">
        <v>8665</v>
      </c>
      <c r="B1032" t="s">
        <v>8666</v>
      </c>
      <c r="C1032" t="str">
        <f t="shared" si="96"/>
        <v>Bajaj</v>
      </c>
      <c r="D1032" t="s">
        <v>8592</v>
      </c>
      <c r="E1032" t="str">
        <f>IFERROR(LEFT(Table1[[#This Row],[category]],FIND("|",Table1[[#This Row],[category]])-1),Table1[[#This Row],[category]])</f>
        <v>Home&amp;Kitchen</v>
      </c>
      <c r="F1032" t="str">
        <f>IFERROR(MID(Table1[[#This Row],[category]],FIND("|",Table1[[#This Row],[category]])+1,50),"N/A")</f>
        <v>Heating,Cooling&amp;AirQuality|RoomHeaters|ElectricHea</v>
      </c>
      <c r="G1032" s="5">
        <v>1399</v>
      </c>
      <c r="H1032" s="5" t="str">
        <f t="shared" si="97"/>
        <v>Mid-Range (501-2000)</v>
      </c>
      <c r="I1032" s="5">
        <v>1549</v>
      </c>
      <c r="J1032" s="5">
        <f>Table1[[#This Row],[actual_price]]-Table1[[#This Row],[discounted_price]]</f>
        <v>150</v>
      </c>
      <c r="K1032" s="12">
        <f t="shared" si="98"/>
        <v>9.6836668818592639E-2</v>
      </c>
      <c r="L1032" s="13">
        <v>0.1</v>
      </c>
      <c r="M1032" s="1" t="str">
        <f t="shared" si="99"/>
        <v>Minimal (0-24%)</v>
      </c>
      <c r="N1032">
        <v>3.9</v>
      </c>
      <c r="O1032" t="str">
        <f>IF(Table1[[#This Row],[rating]]&gt;=4.5,"Excellent",IF(Table1[[#This Row],[rating]]&gt;=4,"Good",IF(Table1[[#This Row],[rating]]&gt;=3.5,"Average","Below Average")))</f>
        <v>Average</v>
      </c>
      <c r="P1032" t="str">
        <f t="shared" si="100"/>
        <v>⭐⭐⭐ Average</v>
      </c>
      <c r="Q1032" s="2">
        <v>2602</v>
      </c>
      <c r="R1032" s="4" t="str">
        <f>IF(Table1[[#This Row],[rating_count]]&gt;=10000,"High Volume",IF(Table1[[#This Row],[rating_count]]&gt;=1000,"Medium Volume","Low Volume"))</f>
        <v>Medium Volume</v>
      </c>
      <c r="S1032" s="4" t="str">
        <f t="shared" si="101"/>
        <v>Yes</v>
      </c>
      <c r="T1032" t="s">
        <v>8667</v>
      </c>
      <c r="U1032" t="s">
        <v>8668</v>
      </c>
      <c r="V1032" t="s">
        <v>8669</v>
      </c>
      <c r="W1032" t="s">
        <v>8670</v>
      </c>
      <c r="X1032" t="s">
        <v>8671</v>
      </c>
      <c r="Y1032" t="s">
        <v>8672</v>
      </c>
      <c r="Z1032" t="s">
        <v>8673</v>
      </c>
      <c r="AA1032" t="s">
        <v>8674</v>
      </c>
    </row>
    <row r="1033" spans="1:27" x14ac:dyDescent="0.3">
      <c r="A1033" t="s">
        <v>8675</v>
      </c>
      <c r="B1033" t="s">
        <v>8676</v>
      </c>
      <c r="C1033" t="str">
        <f t="shared" si="96"/>
        <v>Prestige</v>
      </c>
      <c r="D1033" t="s">
        <v>8581</v>
      </c>
      <c r="E1033" t="str">
        <f>IFERROR(LEFT(Table1[[#This Row],[category]],FIND("|",Table1[[#This Row],[category]])-1),Table1[[#This Row],[category]])</f>
        <v>Home&amp;Kitchen</v>
      </c>
      <c r="F1033" t="str">
        <f>IFERROR(MID(Table1[[#This Row],[category]],FIND("|",Table1[[#This Row],[category]])+1,50),"N/A")</f>
        <v>Kitchen&amp;HomeAppliances|SmallKitchenAppliances|Kett</v>
      </c>
      <c r="G1033" s="5">
        <v>749</v>
      </c>
      <c r="H1033" s="5" t="str">
        <f t="shared" si="97"/>
        <v>Mid-Range (501-2000)</v>
      </c>
      <c r="I1033" s="5">
        <v>1445</v>
      </c>
      <c r="J1033" s="5">
        <f>Table1[[#This Row],[actual_price]]-Table1[[#This Row],[discounted_price]]</f>
        <v>696</v>
      </c>
      <c r="K1033" s="12">
        <f t="shared" si="98"/>
        <v>0.48166089965397924</v>
      </c>
      <c r="L1033" s="13">
        <v>0.48</v>
      </c>
      <c r="M1033" s="1" t="str">
        <f t="shared" si="99"/>
        <v>Moderate (25-49%)</v>
      </c>
      <c r="N1033">
        <v>3.9</v>
      </c>
      <c r="O1033" t="str">
        <f>IF(Table1[[#This Row],[rating]]&gt;=4.5,"Excellent",IF(Table1[[#This Row],[rating]]&gt;=4,"Good",IF(Table1[[#This Row],[rating]]&gt;=3.5,"Average","Below Average")))</f>
        <v>Average</v>
      </c>
      <c r="P1033" t="str">
        <f t="shared" si="100"/>
        <v>⭐⭐⭐ Average</v>
      </c>
      <c r="Q1033" s="2">
        <v>63350</v>
      </c>
      <c r="R1033" s="4" t="str">
        <f>IF(Table1[[#This Row],[rating_count]]&gt;=10000,"High Volume",IF(Table1[[#This Row],[rating_count]]&gt;=1000,"Medium Volume","Low Volume"))</f>
        <v>High Volume</v>
      </c>
      <c r="S1033" s="4" t="str">
        <f t="shared" si="101"/>
        <v>Yes</v>
      </c>
      <c r="T1033" t="s">
        <v>8677</v>
      </c>
      <c r="U1033" t="s">
        <v>8678</v>
      </c>
      <c r="V1033" t="s">
        <v>8679</v>
      </c>
      <c r="W1033" t="s">
        <v>8680</v>
      </c>
      <c r="X1033" t="s">
        <v>8681</v>
      </c>
      <c r="Y1033" t="s">
        <v>8682</v>
      </c>
      <c r="Z1033" t="s">
        <v>8683</v>
      </c>
      <c r="AA1033" t="s">
        <v>8684</v>
      </c>
    </row>
    <row r="1034" spans="1:27" x14ac:dyDescent="0.3">
      <c r="A1034" t="s">
        <v>8685</v>
      </c>
      <c r="B1034" t="s">
        <v>8686</v>
      </c>
      <c r="C1034" t="str">
        <f t="shared" si="96"/>
        <v>Pigeon</v>
      </c>
      <c r="D1034" t="s">
        <v>8687</v>
      </c>
      <c r="E1034" t="str">
        <f>IFERROR(LEFT(Table1[[#This Row],[category]],FIND("|",Table1[[#This Row],[category]])-1),Table1[[#This Row],[category]])</f>
        <v>Home&amp;Kitchen</v>
      </c>
      <c r="F1034" t="str">
        <f>IFERROR(MID(Table1[[#This Row],[category]],FIND("|",Table1[[#This Row],[category]])+1,50),"N/A")</f>
        <v>Kitchen&amp;HomeAppliances|SmallKitchenAppliances|Indu</v>
      </c>
      <c r="G1034" s="5">
        <v>1699</v>
      </c>
      <c r="H1034" s="5" t="str">
        <f t="shared" si="97"/>
        <v>Mid-Range (501-2000)</v>
      </c>
      <c r="I1034" s="5">
        <v>3193</v>
      </c>
      <c r="J1034" s="5">
        <f>Table1[[#This Row],[actual_price]]-Table1[[#This Row],[discounted_price]]</f>
        <v>1494</v>
      </c>
      <c r="K1034" s="12">
        <f t="shared" si="98"/>
        <v>0.46789852803006576</v>
      </c>
      <c r="L1034" s="13">
        <v>0.47</v>
      </c>
      <c r="M1034" s="1" t="str">
        <f t="shared" si="99"/>
        <v>Moderate (25-49%)</v>
      </c>
      <c r="N1034">
        <v>3.8</v>
      </c>
      <c r="O1034" t="str">
        <f>IF(Table1[[#This Row],[rating]]&gt;=4.5,"Excellent",IF(Table1[[#This Row],[rating]]&gt;=4,"Good",IF(Table1[[#This Row],[rating]]&gt;=3.5,"Average","Below Average")))</f>
        <v>Average</v>
      </c>
      <c r="P1034" t="str">
        <f t="shared" si="100"/>
        <v>⭐⭐⭐ Average</v>
      </c>
      <c r="Q1034" s="2">
        <v>54032</v>
      </c>
      <c r="R1034" s="4" t="str">
        <f>IF(Table1[[#This Row],[rating_count]]&gt;=10000,"High Volume",IF(Table1[[#This Row],[rating_count]]&gt;=1000,"Medium Volume","Low Volume"))</f>
        <v>High Volume</v>
      </c>
      <c r="S1034" s="4" t="str">
        <f t="shared" si="101"/>
        <v>Yes</v>
      </c>
      <c r="T1034" t="s">
        <v>8688</v>
      </c>
      <c r="U1034" t="s">
        <v>8689</v>
      </c>
      <c r="V1034" t="s">
        <v>8690</v>
      </c>
      <c r="W1034" t="s">
        <v>8691</v>
      </c>
      <c r="X1034" t="s">
        <v>8692</v>
      </c>
      <c r="Y1034" t="s">
        <v>8693</v>
      </c>
      <c r="Z1034" t="s">
        <v>8694</v>
      </c>
      <c r="AA1034" t="s">
        <v>8695</v>
      </c>
    </row>
    <row r="1035" spans="1:27" x14ac:dyDescent="0.3">
      <c r="A1035" t="s">
        <v>8696</v>
      </c>
      <c r="B1035" t="s">
        <v>8697</v>
      </c>
      <c r="C1035" t="str">
        <f t="shared" si="96"/>
        <v>Prestige</v>
      </c>
      <c r="D1035" t="s">
        <v>8581</v>
      </c>
      <c r="E1035" t="str">
        <f>IFERROR(LEFT(Table1[[#This Row],[category]],FIND("|",Table1[[#This Row],[category]])-1),Table1[[#This Row],[category]])</f>
        <v>Home&amp;Kitchen</v>
      </c>
      <c r="F1035" t="str">
        <f>IFERROR(MID(Table1[[#This Row],[category]],FIND("|",Table1[[#This Row],[category]])+1,50),"N/A")</f>
        <v>Kitchen&amp;HomeAppliances|SmallKitchenAppliances|Kett</v>
      </c>
      <c r="G1035" s="5">
        <v>1043</v>
      </c>
      <c r="H1035" s="5" t="str">
        <f t="shared" si="97"/>
        <v>Mid-Range (501-2000)</v>
      </c>
      <c r="I1035" s="5">
        <v>1345</v>
      </c>
      <c r="J1035" s="5">
        <f>Table1[[#This Row],[actual_price]]-Table1[[#This Row],[discounted_price]]</f>
        <v>302</v>
      </c>
      <c r="K1035" s="12">
        <f t="shared" si="98"/>
        <v>0.2245353159851301</v>
      </c>
      <c r="L1035" s="13">
        <v>0.22</v>
      </c>
      <c r="M1035" s="1" t="str">
        <f t="shared" si="99"/>
        <v>Minimal (0-24%)</v>
      </c>
      <c r="N1035">
        <v>3.8</v>
      </c>
      <c r="O1035" t="str">
        <f>IF(Table1[[#This Row],[rating]]&gt;=4.5,"Excellent",IF(Table1[[#This Row],[rating]]&gt;=4,"Good",IF(Table1[[#This Row],[rating]]&gt;=3.5,"Average","Below Average")))</f>
        <v>Average</v>
      </c>
      <c r="P1035" t="str">
        <f t="shared" si="100"/>
        <v>⭐⭐⭐ Average</v>
      </c>
      <c r="Q1035" s="2">
        <v>15592</v>
      </c>
      <c r="R1035" s="4" t="str">
        <f>IF(Table1[[#This Row],[rating_count]]&gt;=10000,"High Volume",IF(Table1[[#This Row],[rating_count]]&gt;=1000,"Medium Volume","Low Volume"))</f>
        <v>High Volume</v>
      </c>
      <c r="S1035" s="4" t="str">
        <f t="shared" si="101"/>
        <v>Yes</v>
      </c>
      <c r="T1035" t="s">
        <v>8698</v>
      </c>
      <c r="U1035" t="s">
        <v>8699</v>
      </c>
      <c r="V1035" t="s">
        <v>8700</v>
      </c>
      <c r="W1035" t="s">
        <v>8701</v>
      </c>
      <c r="X1035" t="s">
        <v>8702</v>
      </c>
      <c r="Y1035" t="s">
        <v>8703</v>
      </c>
      <c r="Z1035" t="s">
        <v>8704</v>
      </c>
      <c r="AA1035" t="s">
        <v>8705</v>
      </c>
    </row>
    <row r="1036" spans="1:27" x14ac:dyDescent="0.3">
      <c r="A1036" t="s">
        <v>8706</v>
      </c>
      <c r="B1036" t="s">
        <v>8707</v>
      </c>
      <c r="C1036" t="str">
        <f t="shared" si="96"/>
        <v>SHOPTOSHOP</v>
      </c>
      <c r="D1036" t="s">
        <v>8614</v>
      </c>
      <c r="E1036" t="str">
        <f>IFERROR(LEFT(Table1[[#This Row],[category]],FIND("|",Table1[[#This Row],[category]])-1),Table1[[#This Row],[category]])</f>
        <v>Home&amp;Kitchen</v>
      </c>
      <c r="F1036" t="str">
        <f>IFERROR(MID(Table1[[#This Row],[category]],FIND("|",Table1[[#This Row],[category]])+1,50),"N/A")</f>
        <v>Kitchen&amp;HomeAppliances|Vacuum,Cleaning&amp;Ironing|Iro</v>
      </c>
      <c r="G1036" s="5">
        <v>499</v>
      </c>
      <c r="H1036" s="5" t="str">
        <f t="shared" si="97"/>
        <v>Economy (201-500)</v>
      </c>
      <c r="I1036" s="5">
        <v>999</v>
      </c>
      <c r="J1036" s="5">
        <f>Table1[[#This Row],[actual_price]]-Table1[[#This Row],[discounted_price]]</f>
        <v>500</v>
      </c>
      <c r="K1036" s="12">
        <f t="shared" si="98"/>
        <v>0.50050050050050054</v>
      </c>
      <c r="L1036" s="13">
        <v>0.5</v>
      </c>
      <c r="M1036" s="1" t="str">
        <f t="shared" si="99"/>
        <v>High (50-69%)</v>
      </c>
      <c r="N1036">
        <v>4.0999999999999996</v>
      </c>
      <c r="O1036" t="str">
        <f>IF(Table1[[#This Row],[rating]]&gt;=4.5,"Excellent",IF(Table1[[#This Row],[rating]]&gt;=4,"Good",IF(Table1[[#This Row],[rating]]&gt;=3.5,"Average","Below Average")))</f>
        <v>Good</v>
      </c>
      <c r="P1036" t="str">
        <f t="shared" si="100"/>
        <v>⭐⭐⭐⭐ Good</v>
      </c>
      <c r="Q1036" s="2">
        <v>4859</v>
      </c>
      <c r="R1036" s="4" t="str">
        <f>IF(Table1[[#This Row],[rating_count]]&gt;=10000,"High Volume",IF(Table1[[#This Row],[rating_count]]&gt;=1000,"Medium Volume","Low Volume"))</f>
        <v>Medium Volume</v>
      </c>
      <c r="S1036" s="4" t="str">
        <f t="shared" si="101"/>
        <v>Yes</v>
      </c>
      <c r="T1036" t="s">
        <v>8708</v>
      </c>
      <c r="U1036" t="s">
        <v>8709</v>
      </c>
      <c r="V1036" t="s">
        <v>8710</v>
      </c>
      <c r="W1036" t="s">
        <v>8711</v>
      </c>
      <c r="X1036" t="s">
        <v>8712</v>
      </c>
      <c r="Y1036" t="s">
        <v>8713</v>
      </c>
      <c r="Z1036" t="s">
        <v>8714</v>
      </c>
      <c r="AA1036" t="s">
        <v>8715</v>
      </c>
    </row>
    <row r="1037" spans="1:27" x14ac:dyDescent="0.3">
      <c r="A1037" t="s">
        <v>8716</v>
      </c>
      <c r="B1037" t="s">
        <v>8717</v>
      </c>
      <c r="C1037" t="str">
        <f t="shared" si="96"/>
        <v>Orpat</v>
      </c>
      <c r="D1037" t="s">
        <v>8603</v>
      </c>
      <c r="E1037" t="str">
        <f>IFERROR(LEFT(Table1[[#This Row],[category]],FIND("|",Table1[[#This Row],[category]])-1),Table1[[#This Row],[category]])</f>
        <v>Home&amp;Kitchen</v>
      </c>
      <c r="F1037" t="str">
        <f>IFERROR(MID(Table1[[#This Row],[category]],FIND("|",Table1[[#This Row],[category]])+1,50),"N/A")</f>
        <v>Heating,Cooling&amp;AirQuality|RoomHeaters|FanHeaters</v>
      </c>
      <c r="G1037" s="5">
        <v>1464</v>
      </c>
      <c r="H1037" s="5" t="str">
        <f t="shared" si="97"/>
        <v>Mid-Range (501-2000)</v>
      </c>
      <c r="I1037" s="5">
        <v>1650</v>
      </c>
      <c r="J1037" s="5">
        <f>Table1[[#This Row],[actual_price]]-Table1[[#This Row],[discounted_price]]</f>
        <v>186</v>
      </c>
      <c r="K1037" s="12">
        <f t="shared" si="98"/>
        <v>0.11272727272727273</v>
      </c>
      <c r="L1037" s="13">
        <v>0.11</v>
      </c>
      <c r="M1037" s="1" t="str">
        <f t="shared" si="99"/>
        <v>Minimal (0-24%)</v>
      </c>
      <c r="N1037">
        <v>4.0999999999999996</v>
      </c>
      <c r="O1037" t="str">
        <f>IF(Table1[[#This Row],[rating]]&gt;=4.5,"Excellent",IF(Table1[[#This Row],[rating]]&gt;=4,"Good",IF(Table1[[#This Row],[rating]]&gt;=3.5,"Average","Below Average")))</f>
        <v>Good</v>
      </c>
      <c r="P1037" t="str">
        <f t="shared" si="100"/>
        <v>⭐⭐⭐⭐ Good</v>
      </c>
      <c r="Q1037" s="2">
        <v>14120</v>
      </c>
      <c r="R1037" s="4" t="str">
        <f>IF(Table1[[#This Row],[rating_count]]&gt;=10000,"High Volume",IF(Table1[[#This Row],[rating_count]]&gt;=1000,"Medium Volume","Low Volume"))</f>
        <v>High Volume</v>
      </c>
      <c r="S1037" s="4" t="str">
        <f t="shared" si="101"/>
        <v>Yes</v>
      </c>
      <c r="T1037" t="s">
        <v>8718</v>
      </c>
      <c r="U1037" t="s">
        <v>8719</v>
      </c>
      <c r="V1037" t="s">
        <v>8720</v>
      </c>
      <c r="W1037" t="s">
        <v>8721</v>
      </c>
      <c r="X1037" t="s">
        <v>8722</v>
      </c>
      <c r="Y1037" t="s">
        <v>8723</v>
      </c>
      <c r="Z1037" t="s">
        <v>8724</v>
      </c>
      <c r="AA1037" t="s">
        <v>8725</v>
      </c>
    </row>
    <row r="1038" spans="1:27" x14ac:dyDescent="0.3">
      <c r="A1038" t="s">
        <v>8726</v>
      </c>
      <c r="B1038" t="s">
        <v>8727</v>
      </c>
      <c r="C1038" t="str">
        <f t="shared" si="96"/>
        <v>PRO365</v>
      </c>
      <c r="D1038" t="s">
        <v>8728</v>
      </c>
      <c r="E1038" t="str">
        <f>IFERROR(LEFT(Table1[[#This Row],[category]],FIND("|",Table1[[#This Row],[category]])-1),Table1[[#This Row],[category]])</f>
        <v>Home&amp;Kitchen</v>
      </c>
      <c r="F1038" t="str">
        <f>IFERROR(MID(Table1[[#This Row],[category]],FIND("|",Table1[[#This Row],[category]])+1,50),"N/A")</f>
        <v>Kitchen&amp;HomeAppliances|SmallKitchenAppliances|Hand</v>
      </c>
      <c r="G1038" s="5">
        <v>249</v>
      </c>
      <c r="H1038" s="5" t="str">
        <f t="shared" si="97"/>
        <v>Economy (201-500)</v>
      </c>
      <c r="I1038" s="5">
        <v>499</v>
      </c>
      <c r="J1038" s="5">
        <f>Table1[[#This Row],[actual_price]]-Table1[[#This Row],[discounted_price]]</f>
        <v>250</v>
      </c>
      <c r="K1038" s="12">
        <f t="shared" si="98"/>
        <v>0.50100200400801598</v>
      </c>
      <c r="L1038" s="13">
        <v>0.5</v>
      </c>
      <c r="M1038" s="1" t="str">
        <f t="shared" si="99"/>
        <v>High (50-69%)</v>
      </c>
      <c r="N1038">
        <v>3.3</v>
      </c>
      <c r="O1038" t="str">
        <f>IF(Table1[[#This Row],[rating]]&gt;=4.5,"Excellent",IF(Table1[[#This Row],[rating]]&gt;=4,"Good",IF(Table1[[#This Row],[rating]]&gt;=3.5,"Average","Below Average")))</f>
        <v>Below Average</v>
      </c>
      <c r="P1038" t="str">
        <f t="shared" si="100"/>
        <v>⭐⭐ Below Avg</v>
      </c>
      <c r="Q1038" s="2">
        <v>8427</v>
      </c>
      <c r="R1038" s="4" t="str">
        <f>IF(Table1[[#This Row],[rating_count]]&gt;=10000,"High Volume",IF(Table1[[#This Row],[rating_count]]&gt;=1000,"Medium Volume","Low Volume"))</f>
        <v>Medium Volume</v>
      </c>
      <c r="S1038" s="4" t="str">
        <f t="shared" si="101"/>
        <v>Yes</v>
      </c>
      <c r="T1038" t="s">
        <v>8729</v>
      </c>
      <c r="U1038" t="s">
        <v>8730</v>
      </c>
      <c r="V1038" t="s">
        <v>8731</v>
      </c>
      <c r="W1038" t="s">
        <v>8732</v>
      </c>
      <c r="X1038" t="s">
        <v>8733</v>
      </c>
      <c r="Y1038" t="s">
        <v>8734</v>
      </c>
      <c r="Z1038" t="s">
        <v>8735</v>
      </c>
      <c r="AA1038" t="s">
        <v>8736</v>
      </c>
    </row>
    <row r="1039" spans="1:27" x14ac:dyDescent="0.3">
      <c r="A1039" t="s">
        <v>8737</v>
      </c>
      <c r="B1039" t="s">
        <v>8738</v>
      </c>
      <c r="C1039" t="str">
        <f t="shared" si="96"/>
        <v>Bajaj</v>
      </c>
      <c r="D1039" t="s">
        <v>8739</v>
      </c>
      <c r="E1039" t="str">
        <f>IFERROR(LEFT(Table1[[#This Row],[category]],FIND("|",Table1[[#This Row],[category]])-1),Table1[[#This Row],[category]])</f>
        <v>Home&amp;Kitchen</v>
      </c>
      <c r="F1039" t="str">
        <f>IFERROR(MID(Table1[[#This Row],[category]],FIND("|",Table1[[#This Row],[category]])+1,50),"N/A")</f>
        <v>Kitchen&amp;HomeAppliances|Vacuum,Cleaning&amp;Ironing|Iro</v>
      </c>
      <c r="G1039" s="5">
        <v>625</v>
      </c>
      <c r="H1039" s="5" t="str">
        <f t="shared" si="97"/>
        <v>Mid-Range (501-2000)</v>
      </c>
      <c r="I1039" s="5">
        <v>1400</v>
      </c>
      <c r="J1039" s="5">
        <f>Table1[[#This Row],[actual_price]]-Table1[[#This Row],[discounted_price]]</f>
        <v>775</v>
      </c>
      <c r="K1039" s="12">
        <f t="shared" si="98"/>
        <v>0.5535714285714286</v>
      </c>
      <c r="L1039" s="13">
        <v>0.55000000000000004</v>
      </c>
      <c r="M1039" s="1" t="str">
        <f t="shared" si="99"/>
        <v>High (50-69%)</v>
      </c>
      <c r="N1039">
        <v>4.2</v>
      </c>
      <c r="O1039" t="str">
        <f>IF(Table1[[#This Row],[rating]]&gt;=4.5,"Excellent",IF(Table1[[#This Row],[rating]]&gt;=4,"Good",IF(Table1[[#This Row],[rating]]&gt;=3.5,"Average","Below Average")))</f>
        <v>Good</v>
      </c>
      <c r="P1039" t="str">
        <f t="shared" si="100"/>
        <v>⭐⭐⭐⭐ Good</v>
      </c>
      <c r="Q1039" s="2">
        <v>23316</v>
      </c>
      <c r="R1039" s="4" t="str">
        <f>IF(Table1[[#This Row],[rating_count]]&gt;=10000,"High Volume",IF(Table1[[#This Row],[rating_count]]&gt;=1000,"Medium Volume","Low Volume"))</f>
        <v>High Volume</v>
      </c>
      <c r="S1039" s="4" t="str">
        <f t="shared" si="101"/>
        <v>Yes</v>
      </c>
      <c r="T1039" t="s">
        <v>8740</v>
      </c>
      <c r="U1039" t="s">
        <v>8741</v>
      </c>
      <c r="V1039" t="s">
        <v>8742</v>
      </c>
      <c r="W1039" t="s">
        <v>8743</v>
      </c>
      <c r="X1039" t="s">
        <v>8744</v>
      </c>
      <c r="Y1039" t="s">
        <v>8745</v>
      </c>
      <c r="Z1039" t="s">
        <v>8746</v>
      </c>
      <c r="AA1039" t="s">
        <v>8747</v>
      </c>
    </row>
    <row r="1040" spans="1:27" x14ac:dyDescent="0.3">
      <c r="A1040" t="s">
        <v>8748</v>
      </c>
      <c r="B1040" t="s">
        <v>8749</v>
      </c>
      <c r="C1040" t="str">
        <f t="shared" si="96"/>
        <v>Croma</v>
      </c>
      <c r="D1040" t="s">
        <v>8750</v>
      </c>
      <c r="E1040" t="str">
        <f>IFERROR(LEFT(Table1[[#This Row],[category]],FIND("|",Table1[[#This Row],[category]])-1),Table1[[#This Row],[category]])</f>
        <v>Home&amp;Kitchen</v>
      </c>
      <c r="F1040" t="str">
        <f>IFERROR(MID(Table1[[#This Row],[category]],FIND("|",Table1[[#This Row],[category]])+1,50),"N/A")</f>
        <v>Kitchen&amp;HomeAppliances|SmallKitchenAppliances|Mixe</v>
      </c>
      <c r="G1040" s="5">
        <v>1290</v>
      </c>
      <c r="H1040" s="5" t="str">
        <f t="shared" si="97"/>
        <v>Mid-Range (501-2000)</v>
      </c>
      <c r="I1040" s="5">
        <v>2500</v>
      </c>
      <c r="J1040" s="5">
        <f>Table1[[#This Row],[actual_price]]-Table1[[#This Row],[discounted_price]]</f>
        <v>1210</v>
      </c>
      <c r="K1040" s="12">
        <f t="shared" si="98"/>
        <v>0.48399999999999999</v>
      </c>
      <c r="L1040" s="13">
        <v>0.48</v>
      </c>
      <c r="M1040" s="1" t="str">
        <f t="shared" si="99"/>
        <v>Moderate (25-49%)</v>
      </c>
      <c r="N1040">
        <v>4</v>
      </c>
      <c r="O1040" t="str">
        <f>IF(Table1[[#This Row],[rating]]&gt;=4.5,"Excellent",IF(Table1[[#This Row],[rating]]&gt;=4,"Good",IF(Table1[[#This Row],[rating]]&gt;=3.5,"Average","Below Average")))</f>
        <v>Good</v>
      </c>
      <c r="P1040" t="str">
        <f t="shared" si="100"/>
        <v>⭐⭐⭐⭐ Good</v>
      </c>
      <c r="Q1040" s="2">
        <v>6530</v>
      </c>
      <c r="R1040" s="4" t="str">
        <f>IF(Table1[[#This Row],[rating_count]]&gt;=10000,"High Volume",IF(Table1[[#This Row],[rating_count]]&gt;=1000,"Medium Volume","Low Volume"))</f>
        <v>Medium Volume</v>
      </c>
      <c r="S1040" s="4" t="str">
        <f t="shared" si="101"/>
        <v>Yes</v>
      </c>
      <c r="T1040" t="s">
        <v>8751</v>
      </c>
      <c r="U1040" t="s">
        <v>8752</v>
      </c>
      <c r="V1040" t="s">
        <v>8753</v>
      </c>
      <c r="W1040" t="s">
        <v>8754</v>
      </c>
      <c r="X1040" t="s">
        <v>8755</v>
      </c>
      <c r="Y1040" t="s">
        <v>8756</v>
      </c>
      <c r="Z1040" t="s">
        <v>8757</v>
      </c>
      <c r="AA1040" t="s">
        <v>8758</v>
      </c>
    </row>
    <row r="1041" spans="1:27" x14ac:dyDescent="0.3">
      <c r="A1041" t="s">
        <v>8759</v>
      </c>
      <c r="B1041" t="s">
        <v>8760</v>
      </c>
      <c r="C1041" t="str">
        <f t="shared" si="96"/>
        <v>Havells</v>
      </c>
      <c r="D1041" t="s">
        <v>8761</v>
      </c>
      <c r="E1041" t="str">
        <f>IFERROR(LEFT(Table1[[#This Row],[category]],FIND("|",Table1[[#This Row],[category]])-1),Table1[[#This Row],[category]])</f>
        <v>Home&amp;Kitchen</v>
      </c>
      <c r="F1041" t="str">
        <f>IFERROR(MID(Table1[[#This Row],[category]],FIND("|",Table1[[#This Row],[category]])+1,50),"N/A")</f>
        <v>Heating,Cooling&amp;AirQuality|WaterHeaters&amp;Geysers|In</v>
      </c>
      <c r="G1041" s="5">
        <v>3600</v>
      </c>
      <c r="H1041" s="5" t="str">
        <f t="shared" si="97"/>
        <v>Premium (&gt;2000)</v>
      </c>
      <c r="I1041" s="5">
        <v>6190</v>
      </c>
      <c r="J1041" s="5">
        <f>Table1[[#This Row],[actual_price]]-Table1[[#This Row],[discounted_price]]</f>
        <v>2590</v>
      </c>
      <c r="K1041" s="12">
        <f t="shared" si="98"/>
        <v>0.4184168012924071</v>
      </c>
      <c r="L1041" s="13">
        <v>0.42</v>
      </c>
      <c r="M1041" s="1" t="str">
        <f t="shared" si="99"/>
        <v>Moderate (25-49%)</v>
      </c>
      <c r="N1041">
        <v>4.3</v>
      </c>
      <c r="O1041" t="str">
        <f>IF(Table1[[#This Row],[rating]]&gt;=4.5,"Excellent",IF(Table1[[#This Row],[rating]]&gt;=4,"Good",IF(Table1[[#This Row],[rating]]&gt;=3.5,"Average","Below Average")))</f>
        <v>Good</v>
      </c>
      <c r="P1041" t="str">
        <f t="shared" si="100"/>
        <v>⭐⭐⭐⭐ Good</v>
      </c>
      <c r="Q1041" s="2">
        <v>11924</v>
      </c>
      <c r="R1041" s="4" t="str">
        <f>IF(Table1[[#This Row],[rating_count]]&gt;=10000,"High Volume",IF(Table1[[#This Row],[rating_count]]&gt;=1000,"Medium Volume","Low Volume"))</f>
        <v>High Volume</v>
      </c>
      <c r="S1041" s="4" t="str">
        <f t="shared" si="101"/>
        <v>Yes</v>
      </c>
      <c r="T1041" t="s">
        <v>8762</v>
      </c>
      <c r="U1041" t="s">
        <v>8763</v>
      </c>
      <c r="V1041" t="s">
        <v>8764</v>
      </c>
      <c r="W1041" t="s">
        <v>8765</v>
      </c>
      <c r="X1041" t="s">
        <v>8766</v>
      </c>
      <c r="Y1041" t="s">
        <v>8767</v>
      </c>
      <c r="Z1041" t="s">
        <v>8768</v>
      </c>
      <c r="AA1041" t="s">
        <v>8769</v>
      </c>
    </row>
    <row r="1042" spans="1:27" x14ac:dyDescent="0.3">
      <c r="A1042" t="s">
        <v>8770</v>
      </c>
      <c r="B1042" t="s">
        <v>8771</v>
      </c>
      <c r="C1042" t="str">
        <f t="shared" si="96"/>
        <v>Morphy</v>
      </c>
      <c r="D1042" t="s">
        <v>8772</v>
      </c>
      <c r="E1042" t="str">
        <f>IFERROR(LEFT(Table1[[#This Row],[category]],FIND("|",Table1[[#This Row],[category]])-1),Table1[[#This Row],[category]])</f>
        <v>Home&amp;Kitchen</v>
      </c>
      <c r="F1042" t="str">
        <f>IFERROR(MID(Table1[[#This Row],[category]],FIND("|",Table1[[#This Row],[category]])+1,50),"N/A")</f>
        <v>Heating,Cooling&amp;AirQuality|RoomHeaters</v>
      </c>
      <c r="G1042" s="5">
        <v>6549</v>
      </c>
      <c r="H1042" s="5" t="str">
        <f t="shared" si="97"/>
        <v>Premium (&gt;2000)</v>
      </c>
      <c r="I1042" s="5">
        <v>13999</v>
      </c>
      <c r="J1042" s="5">
        <f>Table1[[#This Row],[actual_price]]-Table1[[#This Row],[discounted_price]]</f>
        <v>7450</v>
      </c>
      <c r="K1042" s="12">
        <f t="shared" si="98"/>
        <v>0.53218087006214732</v>
      </c>
      <c r="L1042" s="13">
        <v>0.53</v>
      </c>
      <c r="M1042" s="1" t="str">
        <f t="shared" si="99"/>
        <v>High (50-69%)</v>
      </c>
      <c r="N1042">
        <v>4</v>
      </c>
      <c r="O1042" t="str">
        <f>IF(Table1[[#This Row],[rating]]&gt;=4.5,"Excellent",IF(Table1[[#This Row],[rating]]&gt;=4,"Good",IF(Table1[[#This Row],[rating]]&gt;=3.5,"Average","Below Average")))</f>
        <v>Good</v>
      </c>
      <c r="P1042" t="str">
        <f t="shared" si="100"/>
        <v>⭐⭐⭐⭐ Good</v>
      </c>
      <c r="Q1042" s="2">
        <v>2961</v>
      </c>
      <c r="R1042" s="4" t="str">
        <f>IF(Table1[[#This Row],[rating_count]]&gt;=10000,"High Volume",IF(Table1[[#This Row],[rating_count]]&gt;=1000,"Medium Volume","Low Volume"))</f>
        <v>Medium Volume</v>
      </c>
      <c r="S1042" s="4" t="str">
        <f t="shared" si="101"/>
        <v>Yes</v>
      </c>
      <c r="T1042" t="s">
        <v>8773</v>
      </c>
      <c r="U1042" t="s">
        <v>8774</v>
      </c>
      <c r="V1042" t="s">
        <v>8775</v>
      </c>
      <c r="W1042" t="s">
        <v>8776</v>
      </c>
      <c r="X1042" t="s">
        <v>8777</v>
      </c>
      <c r="Y1042" t="s">
        <v>8778</v>
      </c>
      <c r="Z1042" t="s">
        <v>8779</v>
      </c>
      <c r="AA1042" t="s">
        <v>8780</v>
      </c>
    </row>
    <row r="1043" spans="1:27" x14ac:dyDescent="0.3">
      <c r="A1043" t="s">
        <v>8781</v>
      </c>
      <c r="B1043" t="s">
        <v>8782</v>
      </c>
      <c r="C1043" t="str">
        <f t="shared" si="96"/>
        <v>Havells</v>
      </c>
      <c r="D1043" t="s">
        <v>8581</v>
      </c>
      <c r="E1043" t="str">
        <f>IFERROR(LEFT(Table1[[#This Row],[category]],FIND("|",Table1[[#This Row],[category]])-1),Table1[[#This Row],[category]])</f>
        <v>Home&amp;Kitchen</v>
      </c>
      <c r="F1043" t="str">
        <f>IFERROR(MID(Table1[[#This Row],[category]],FIND("|",Table1[[#This Row],[category]])+1,50),"N/A")</f>
        <v>Kitchen&amp;HomeAppliances|SmallKitchenAppliances|Kett</v>
      </c>
      <c r="G1043" s="5">
        <v>1625</v>
      </c>
      <c r="H1043" s="5" t="str">
        <f t="shared" si="97"/>
        <v>Mid-Range (501-2000)</v>
      </c>
      <c r="I1043" s="5">
        <v>2995</v>
      </c>
      <c r="J1043" s="5">
        <f>Table1[[#This Row],[actual_price]]-Table1[[#This Row],[discounted_price]]</f>
        <v>1370</v>
      </c>
      <c r="K1043" s="12">
        <f t="shared" si="98"/>
        <v>0.45742904841402338</v>
      </c>
      <c r="L1043" s="13">
        <v>0.46</v>
      </c>
      <c r="M1043" s="1" t="str">
        <f t="shared" si="99"/>
        <v>Moderate (25-49%)</v>
      </c>
      <c r="N1043">
        <v>4.5</v>
      </c>
      <c r="O1043" t="str">
        <f>IF(Table1[[#This Row],[rating]]&gt;=4.5,"Excellent",IF(Table1[[#This Row],[rating]]&gt;=4,"Good",IF(Table1[[#This Row],[rating]]&gt;=3.5,"Average","Below Average")))</f>
        <v>Excellent</v>
      </c>
      <c r="P1043" t="str">
        <f t="shared" si="100"/>
        <v>⭐⭐⭐⭐⭐ Excellent</v>
      </c>
      <c r="Q1043" s="2">
        <v>23484</v>
      </c>
      <c r="R1043" s="4" t="str">
        <f>IF(Table1[[#This Row],[rating_count]]&gt;=10000,"High Volume",IF(Table1[[#This Row],[rating_count]]&gt;=1000,"Medium Volume","Low Volume"))</f>
        <v>High Volume</v>
      </c>
      <c r="S1043" s="4" t="str">
        <f t="shared" si="101"/>
        <v>Yes</v>
      </c>
      <c r="T1043" t="s">
        <v>8783</v>
      </c>
      <c r="U1043" t="s">
        <v>8784</v>
      </c>
      <c r="V1043" t="s">
        <v>8785</v>
      </c>
      <c r="W1043" t="s">
        <v>8786</v>
      </c>
      <c r="X1043" t="s">
        <v>8787</v>
      </c>
      <c r="Y1043" t="s">
        <v>8788</v>
      </c>
      <c r="Z1043" t="s">
        <v>8789</v>
      </c>
      <c r="AA1043" t="s">
        <v>8790</v>
      </c>
    </row>
    <row r="1044" spans="1:27" x14ac:dyDescent="0.3">
      <c r="A1044" t="s">
        <v>8791</v>
      </c>
      <c r="B1044" t="s">
        <v>8792</v>
      </c>
      <c r="C1044" t="str">
        <f t="shared" si="96"/>
        <v>Bajaj</v>
      </c>
      <c r="D1044" t="s">
        <v>8761</v>
      </c>
      <c r="E1044" t="str">
        <f>IFERROR(LEFT(Table1[[#This Row],[category]],FIND("|",Table1[[#This Row],[category]])-1),Table1[[#This Row],[category]])</f>
        <v>Home&amp;Kitchen</v>
      </c>
      <c r="F1044" t="str">
        <f>IFERROR(MID(Table1[[#This Row],[category]],FIND("|",Table1[[#This Row],[category]])+1,50),"N/A")</f>
        <v>Heating,Cooling&amp;AirQuality|WaterHeaters&amp;Geysers|In</v>
      </c>
      <c r="G1044" s="5">
        <v>2599</v>
      </c>
      <c r="H1044" s="5" t="str">
        <f t="shared" si="97"/>
        <v>Premium (&gt;2000)</v>
      </c>
      <c r="I1044" s="5">
        <v>5890</v>
      </c>
      <c r="J1044" s="5">
        <f>Table1[[#This Row],[actual_price]]-Table1[[#This Row],[discounted_price]]</f>
        <v>3291</v>
      </c>
      <c r="K1044" s="12">
        <f t="shared" si="98"/>
        <v>0.55874363327674026</v>
      </c>
      <c r="L1044" s="13">
        <v>0.56000000000000005</v>
      </c>
      <c r="M1044" s="1" t="str">
        <f t="shared" si="99"/>
        <v>High (50-69%)</v>
      </c>
      <c r="N1044">
        <v>4.0999999999999996</v>
      </c>
      <c r="O1044" t="str">
        <f>IF(Table1[[#This Row],[rating]]&gt;=4.5,"Excellent",IF(Table1[[#This Row],[rating]]&gt;=4,"Good",IF(Table1[[#This Row],[rating]]&gt;=3.5,"Average","Below Average")))</f>
        <v>Good</v>
      </c>
      <c r="P1044" t="str">
        <f t="shared" si="100"/>
        <v>⭐⭐⭐⭐ Good</v>
      </c>
      <c r="Q1044" s="2">
        <v>21783</v>
      </c>
      <c r="R1044" s="4" t="str">
        <f>IF(Table1[[#This Row],[rating_count]]&gt;=10000,"High Volume",IF(Table1[[#This Row],[rating_count]]&gt;=1000,"Medium Volume","Low Volume"))</f>
        <v>High Volume</v>
      </c>
      <c r="S1044" s="4" t="str">
        <f t="shared" si="101"/>
        <v>Yes</v>
      </c>
      <c r="T1044" t="s">
        <v>8793</v>
      </c>
      <c r="U1044" t="s">
        <v>8794</v>
      </c>
      <c r="V1044" t="s">
        <v>8795</v>
      </c>
      <c r="W1044" t="s">
        <v>8796</v>
      </c>
      <c r="X1044" t="s">
        <v>8797</v>
      </c>
      <c r="Y1044" t="s">
        <v>8798</v>
      </c>
      <c r="Z1044" t="s">
        <v>8799</v>
      </c>
      <c r="AA1044" t="s">
        <v>8800</v>
      </c>
    </row>
    <row r="1045" spans="1:27" x14ac:dyDescent="0.3">
      <c r="A1045" t="s">
        <v>8801</v>
      </c>
      <c r="B1045" t="s">
        <v>8802</v>
      </c>
      <c r="C1045" t="str">
        <f t="shared" si="96"/>
        <v>KENT</v>
      </c>
      <c r="D1045" t="s">
        <v>8803</v>
      </c>
      <c r="E1045" t="str">
        <f>IFERROR(LEFT(Table1[[#This Row],[category]],FIND("|",Table1[[#This Row],[category]])-1),Table1[[#This Row],[category]])</f>
        <v>Home&amp;Kitchen</v>
      </c>
      <c r="F1045" t="str">
        <f>IFERROR(MID(Table1[[#This Row],[category]],FIND("|",Table1[[#This Row],[category]])+1,50),"N/A")</f>
        <v>Kitchen&amp;HomeAppliances|SmallKitchenAppliances|Kett</v>
      </c>
      <c r="G1045" s="5">
        <v>1199</v>
      </c>
      <c r="H1045" s="5" t="str">
        <f t="shared" si="97"/>
        <v>Mid-Range (501-2000)</v>
      </c>
      <c r="I1045" s="5">
        <v>2000</v>
      </c>
      <c r="J1045" s="5">
        <f>Table1[[#This Row],[actual_price]]-Table1[[#This Row],[discounted_price]]</f>
        <v>801</v>
      </c>
      <c r="K1045" s="12">
        <f t="shared" si="98"/>
        <v>0.40050000000000002</v>
      </c>
      <c r="L1045" s="13">
        <v>0.4</v>
      </c>
      <c r="M1045" s="1" t="str">
        <f t="shared" si="99"/>
        <v>Moderate (25-49%)</v>
      </c>
      <c r="N1045">
        <v>4</v>
      </c>
      <c r="O1045" t="str">
        <f>IF(Table1[[#This Row],[rating]]&gt;=4.5,"Excellent",IF(Table1[[#This Row],[rating]]&gt;=4,"Good",IF(Table1[[#This Row],[rating]]&gt;=3.5,"Average","Below Average")))</f>
        <v>Good</v>
      </c>
      <c r="P1045" t="str">
        <f t="shared" si="100"/>
        <v>⭐⭐⭐⭐ Good</v>
      </c>
      <c r="Q1045" s="2">
        <v>14030</v>
      </c>
      <c r="R1045" s="4" t="str">
        <f>IF(Table1[[#This Row],[rating_count]]&gt;=10000,"High Volume",IF(Table1[[#This Row],[rating_count]]&gt;=1000,"Medium Volume","Low Volume"))</f>
        <v>High Volume</v>
      </c>
      <c r="S1045" s="4" t="str">
        <f t="shared" si="101"/>
        <v>Yes</v>
      </c>
      <c r="T1045" t="s">
        <v>8804</v>
      </c>
      <c r="U1045" t="s">
        <v>8805</v>
      </c>
      <c r="V1045" t="s">
        <v>8806</v>
      </c>
      <c r="W1045" t="s">
        <v>8807</v>
      </c>
      <c r="X1045" t="s">
        <v>8808</v>
      </c>
      <c r="Y1045" t="s">
        <v>8809</v>
      </c>
      <c r="Z1045" t="s">
        <v>8810</v>
      </c>
      <c r="AA1045" t="s">
        <v>8811</v>
      </c>
    </row>
    <row r="1046" spans="1:27" x14ac:dyDescent="0.3">
      <c r="A1046" t="s">
        <v>8812</v>
      </c>
      <c r="B1046" t="s">
        <v>8813</v>
      </c>
      <c r="C1046" t="str">
        <f t="shared" si="96"/>
        <v>Bajaj</v>
      </c>
      <c r="D1046" t="s">
        <v>8814</v>
      </c>
      <c r="E1046" t="str">
        <f>IFERROR(LEFT(Table1[[#This Row],[category]],FIND("|",Table1[[#This Row],[category]])-1),Table1[[#This Row],[category]])</f>
        <v>Home&amp;Kitchen</v>
      </c>
      <c r="F1046" t="str">
        <f>IFERROR(MID(Table1[[#This Row],[category]],FIND("|",Table1[[#This Row],[category]])+1,50),"N/A")</f>
        <v>Heating,Cooling&amp;AirQuality|WaterHeaters&amp;Geysers|St</v>
      </c>
      <c r="G1046" s="5">
        <v>5499</v>
      </c>
      <c r="H1046" s="5" t="str">
        <f t="shared" si="97"/>
        <v>Premium (&gt;2000)</v>
      </c>
      <c r="I1046" s="5">
        <v>13150</v>
      </c>
      <c r="J1046" s="5">
        <f>Table1[[#This Row],[actual_price]]-Table1[[#This Row],[discounted_price]]</f>
        <v>7651</v>
      </c>
      <c r="K1046" s="12">
        <f t="shared" si="98"/>
        <v>0.58182509505703417</v>
      </c>
      <c r="L1046" s="13">
        <v>0.57999999999999996</v>
      </c>
      <c r="M1046" s="1" t="str">
        <f t="shared" si="99"/>
        <v>High (50-69%)</v>
      </c>
      <c r="N1046">
        <v>4.2</v>
      </c>
      <c r="O1046" t="str">
        <f>IF(Table1[[#This Row],[rating]]&gt;=4.5,"Excellent",IF(Table1[[#This Row],[rating]]&gt;=4,"Good",IF(Table1[[#This Row],[rating]]&gt;=3.5,"Average","Below Average")))</f>
        <v>Good</v>
      </c>
      <c r="P1046" t="str">
        <f t="shared" si="100"/>
        <v>⭐⭐⭐⭐ Good</v>
      </c>
      <c r="Q1046" s="2">
        <v>6398</v>
      </c>
      <c r="R1046" s="4" t="str">
        <f>IF(Table1[[#This Row],[rating_count]]&gt;=10000,"High Volume",IF(Table1[[#This Row],[rating_count]]&gt;=1000,"Medium Volume","Low Volume"))</f>
        <v>Medium Volume</v>
      </c>
      <c r="S1046" s="4" t="str">
        <f t="shared" si="101"/>
        <v>Yes</v>
      </c>
      <c r="T1046" t="s">
        <v>8815</v>
      </c>
      <c r="U1046" t="s">
        <v>8816</v>
      </c>
      <c r="V1046" t="s">
        <v>8817</v>
      </c>
      <c r="W1046" t="s">
        <v>8818</v>
      </c>
      <c r="X1046" t="s">
        <v>8819</v>
      </c>
      <c r="Y1046" t="s">
        <v>8820</v>
      </c>
      <c r="Z1046" t="s">
        <v>8821</v>
      </c>
      <c r="AA1046" t="s">
        <v>8822</v>
      </c>
    </row>
    <row r="1047" spans="1:27" x14ac:dyDescent="0.3">
      <c r="A1047" t="s">
        <v>8823</v>
      </c>
      <c r="B1047" t="s">
        <v>8824</v>
      </c>
      <c r="C1047" t="str">
        <f t="shared" si="96"/>
        <v>Lifelong</v>
      </c>
      <c r="D1047" t="s">
        <v>8750</v>
      </c>
      <c r="E1047" t="str">
        <f>IFERROR(LEFT(Table1[[#This Row],[category]],FIND("|",Table1[[#This Row],[category]])-1),Table1[[#This Row],[category]])</f>
        <v>Home&amp;Kitchen</v>
      </c>
      <c r="F1047" t="str">
        <f>IFERROR(MID(Table1[[#This Row],[category]],FIND("|",Table1[[#This Row],[category]])+1,50),"N/A")</f>
        <v>Kitchen&amp;HomeAppliances|SmallKitchenAppliances|Mixe</v>
      </c>
      <c r="G1047" s="5">
        <v>1299</v>
      </c>
      <c r="H1047" s="5" t="str">
        <f t="shared" si="97"/>
        <v>Mid-Range (501-2000)</v>
      </c>
      <c r="I1047" s="5">
        <v>3500</v>
      </c>
      <c r="J1047" s="5">
        <f>Table1[[#This Row],[actual_price]]-Table1[[#This Row],[discounted_price]]</f>
        <v>2201</v>
      </c>
      <c r="K1047" s="12">
        <f t="shared" si="98"/>
        <v>0.62885714285714289</v>
      </c>
      <c r="L1047" s="13">
        <v>0.63</v>
      </c>
      <c r="M1047" s="1" t="str">
        <f t="shared" si="99"/>
        <v>High (50-69%)</v>
      </c>
      <c r="N1047">
        <v>3.8</v>
      </c>
      <c r="O1047" t="str">
        <f>IF(Table1[[#This Row],[rating]]&gt;=4.5,"Excellent",IF(Table1[[#This Row],[rating]]&gt;=4,"Good",IF(Table1[[#This Row],[rating]]&gt;=3.5,"Average","Below Average")))</f>
        <v>Average</v>
      </c>
      <c r="P1047" t="str">
        <f t="shared" si="100"/>
        <v>⭐⭐⭐ Average</v>
      </c>
      <c r="Q1047" s="2">
        <v>44050</v>
      </c>
      <c r="R1047" s="4" t="str">
        <f>IF(Table1[[#This Row],[rating_count]]&gt;=10000,"High Volume",IF(Table1[[#This Row],[rating_count]]&gt;=1000,"Medium Volume","Low Volume"))</f>
        <v>High Volume</v>
      </c>
      <c r="S1047" s="4" t="str">
        <f t="shared" si="101"/>
        <v>Yes</v>
      </c>
      <c r="T1047" t="s">
        <v>8825</v>
      </c>
      <c r="U1047" t="s">
        <v>8826</v>
      </c>
      <c r="V1047" t="s">
        <v>8827</v>
      </c>
      <c r="W1047" t="s">
        <v>8828</v>
      </c>
      <c r="X1047" t="s">
        <v>8829</v>
      </c>
      <c r="Y1047" t="s">
        <v>8830</v>
      </c>
      <c r="Z1047" t="s">
        <v>8831</v>
      </c>
      <c r="AA1047" t="s">
        <v>8832</v>
      </c>
    </row>
    <row r="1048" spans="1:27" x14ac:dyDescent="0.3">
      <c r="A1048" t="s">
        <v>8833</v>
      </c>
      <c r="B1048" t="s">
        <v>8834</v>
      </c>
      <c r="C1048" t="str">
        <f t="shared" si="96"/>
        <v>Bajaj</v>
      </c>
      <c r="D1048" t="s">
        <v>8739</v>
      </c>
      <c r="E1048" t="str">
        <f>IFERROR(LEFT(Table1[[#This Row],[category]],FIND("|",Table1[[#This Row],[category]])-1),Table1[[#This Row],[category]])</f>
        <v>Home&amp;Kitchen</v>
      </c>
      <c r="F1048" t="str">
        <f>IFERROR(MID(Table1[[#This Row],[category]],FIND("|",Table1[[#This Row],[category]])+1,50),"N/A")</f>
        <v>Kitchen&amp;HomeAppliances|Vacuum,Cleaning&amp;Ironing|Iro</v>
      </c>
      <c r="G1048" s="5">
        <v>599</v>
      </c>
      <c r="H1048" s="5" t="str">
        <f t="shared" si="97"/>
        <v>Mid-Range (501-2000)</v>
      </c>
      <c r="I1048" s="5">
        <v>785</v>
      </c>
      <c r="J1048" s="5">
        <f>Table1[[#This Row],[actual_price]]-Table1[[#This Row],[discounted_price]]</f>
        <v>186</v>
      </c>
      <c r="K1048" s="12">
        <f t="shared" si="98"/>
        <v>0.23694267515923567</v>
      </c>
      <c r="L1048" s="13">
        <v>0.24</v>
      </c>
      <c r="M1048" s="1" t="str">
        <f t="shared" si="99"/>
        <v>Minimal (0-24%)</v>
      </c>
      <c r="N1048">
        <v>4.2</v>
      </c>
      <c r="O1048" t="str">
        <f>IF(Table1[[#This Row],[rating]]&gt;=4.5,"Excellent",IF(Table1[[#This Row],[rating]]&gt;=4,"Good",IF(Table1[[#This Row],[rating]]&gt;=3.5,"Average","Below Average")))</f>
        <v>Good</v>
      </c>
      <c r="P1048" t="str">
        <f t="shared" si="100"/>
        <v>⭐⭐⭐⭐ Good</v>
      </c>
      <c r="Q1048" s="2">
        <v>24247</v>
      </c>
      <c r="R1048" s="4" t="str">
        <f>IF(Table1[[#This Row],[rating_count]]&gt;=10000,"High Volume",IF(Table1[[#This Row],[rating_count]]&gt;=1000,"Medium Volume","Low Volume"))</f>
        <v>High Volume</v>
      </c>
      <c r="S1048" s="4" t="str">
        <f t="shared" si="101"/>
        <v>Yes</v>
      </c>
      <c r="T1048" t="s">
        <v>8835</v>
      </c>
      <c r="U1048" t="s">
        <v>8836</v>
      </c>
      <c r="V1048" t="s">
        <v>8837</v>
      </c>
      <c r="W1048" t="s">
        <v>8838</v>
      </c>
      <c r="X1048" t="s">
        <v>8839</v>
      </c>
      <c r="Y1048" t="s">
        <v>8840</v>
      </c>
      <c r="Z1048" t="s">
        <v>8841</v>
      </c>
      <c r="AA1048" t="s">
        <v>8842</v>
      </c>
    </row>
    <row r="1049" spans="1:27" x14ac:dyDescent="0.3">
      <c r="A1049" t="s">
        <v>8843</v>
      </c>
      <c r="B1049" t="s">
        <v>8844</v>
      </c>
      <c r="C1049" t="str">
        <f t="shared" si="96"/>
        <v>Bajaj</v>
      </c>
      <c r="D1049" t="s">
        <v>8750</v>
      </c>
      <c r="E1049" t="str">
        <f>IFERROR(LEFT(Table1[[#This Row],[category]],FIND("|",Table1[[#This Row],[category]])-1),Table1[[#This Row],[category]])</f>
        <v>Home&amp;Kitchen</v>
      </c>
      <c r="F1049" t="str">
        <f>IFERROR(MID(Table1[[#This Row],[category]],FIND("|",Table1[[#This Row],[category]])+1,50),"N/A")</f>
        <v>Kitchen&amp;HomeAppliances|SmallKitchenAppliances|Mixe</v>
      </c>
      <c r="G1049" s="5">
        <v>1999</v>
      </c>
      <c r="H1049" s="5" t="str">
        <f t="shared" si="97"/>
        <v>Mid-Range (501-2000)</v>
      </c>
      <c r="I1049" s="5">
        <v>3210</v>
      </c>
      <c r="J1049" s="5">
        <f>Table1[[#This Row],[actual_price]]-Table1[[#This Row],[discounted_price]]</f>
        <v>1211</v>
      </c>
      <c r="K1049" s="12">
        <f t="shared" si="98"/>
        <v>0.37725856697819315</v>
      </c>
      <c r="L1049" s="13">
        <v>0.38</v>
      </c>
      <c r="M1049" s="1" t="str">
        <f t="shared" si="99"/>
        <v>Moderate (25-49%)</v>
      </c>
      <c r="N1049">
        <v>4.2</v>
      </c>
      <c r="O1049" t="str">
        <f>IF(Table1[[#This Row],[rating]]&gt;=4.5,"Excellent",IF(Table1[[#This Row],[rating]]&gt;=4,"Good",IF(Table1[[#This Row],[rating]]&gt;=3.5,"Average","Below Average")))</f>
        <v>Good</v>
      </c>
      <c r="P1049" t="str">
        <f t="shared" si="100"/>
        <v>⭐⭐⭐⭐ Good</v>
      </c>
      <c r="Q1049" s="2">
        <v>41349</v>
      </c>
      <c r="R1049" s="4" t="str">
        <f>IF(Table1[[#This Row],[rating_count]]&gt;=10000,"High Volume",IF(Table1[[#This Row],[rating_count]]&gt;=1000,"Medium Volume","Low Volume"))</f>
        <v>High Volume</v>
      </c>
      <c r="S1049" s="4" t="str">
        <f t="shared" si="101"/>
        <v>Yes</v>
      </c>
      <c r="T1049" t="s">
        <v>8845</v>
      </c>
      <c r="U1049" t="s">
        <v>8846</v>
      </c>
      <c r="V1049" t="s">
        <v>8847</v>
      </c>
      <c r="W1049" t="s">
        <v>8848</v>
      </c>
      <c r="X1049" t="s">
        <v>8849</v>
      </c>
      <c r="Y1049" t="s">
        <v>8850</v>
      </c>
      <c r="Z1049" t="s">
        <v>8851</v>
      </c>
      <c r="AA1049" t="s">
        <v>8852</v>
      </c>
    </row>
    <row r="1050" spans="1:27" x14ac:dyDescent="0.3">
      <c r="A1050" t="s">
        <v>8853</v>
      </c>
      <c r="B1050" t="s">
        <v>8854</v>
      </c>
      <c r="C1050" t="str">
        <f t="shared" si="96"/>
        <v>Lifelong</v>
      </c>
      <c r="D1050" t="s">
        <v>8803</v>
      </c>
      <c r="E1050" t="str">
        <f>IFERROR(LEFT(Table1[[#This Row],[category]],FIND("|",Table1[[#This Row],[category]])-1),Table1[[#This Row],[category]])</f>
        <v>Home&amp;Kitchen</v>
      </c>
      <c r="F1050" t="str">
        <f>IFERROR(MID(Table1[[#This Row],[category]],FIND("|",Table1[[#This Row],[category]])+1,50),"N/A")</f>
        <v>Kitchen&amp;HomeAppliances|SmallKitchenAppliances|Kett</v>
      </c>
      <c r="G1050" s="5">
        <v>549</v>
      </c>
      <c r="H1050" s="5" t="str">
        <f t="shared" si="97"/>
        <v>Mid-Range (501-2000)</v>
      </c>
      <c r="I1050" s="5">
        <v>1000</v>
      </c>
      <c r="J1050" s="5">
        <f>Table1[[#This Row],[actual_price]]-Table1[[#This Row],[discounted_price]]</f>
        <v>451</v>
      </c>
      <c r="K1050" s="12">
        <f t="shared" si="98"/>
        <v>0.45100000000000001</v>
      </c>
      <c r="L1050" s="13">
        <v>0.45</v>
      </c>
      <c r="M1050" s="1" t="str">
        <f t="shared" si="99"/>
        <v>Moderate (25-49%)</v>
      </c>
      <c r="N1050">
        <v>3.6</v>
      </c>
      <c r="O1050" t="str">
        <f>IF(Table1[[#This Row],[rating]]&gt;=4.5,"Excellent",IF(Table1[[#This Row],[rating]]&gt;=4,"Good",IF(Table1[[#This Row],[rating]]&gt;=3.5,"Average","Below Average")))</f>
        <v>Average</v>
      </c>
      <c r="P1050" t="str">
        <f t="shared" si="100"/>
        <v>⭐⭐⭐ Average</v>
      </c>
      <c r="Q1050" s="2">
        <v>1074</v>
      </c>
      <c r="R1050" s="4" t="str">
        <f>IF(Table1[[#This Row],[rating_count]]&gt;=10000,"High Volume",IF(Table1[[#This Row],[rating_count]]&gt;=1000,"Medium Volume","Low Volume"))</f>
        <v>Medium Volume</v>
      </c>
      <c r="S1050" s="4" t="str">
        <f t="shared" si="101"/>
        <v>Yes</v>
      </c>
      <c r="T1050" t="s">
        <v>8855</v>
      </c>
      <c r="U1050" t="s">
        <v>8856</v>
      </c>
      <c r="V1050" t="s">
        <v>8857</v>
      </c>
      <c r="W1050" t="s">
        <v>8858</v>
      </c>
      <c r="X1050" t="s">
        <v>8859</v>
      </c>
      <c r="Y1050" t="s">
        <v>8860</v>
      </c>
      <c r="Z1050" t="s">
        <v>8861</v>
      </c>
      <c r="AA1050" t="s">
        <v>8862</v>
      </c>
    </row>
    <row r="1051" spans="1:27" x14ac:dyDescent="0.3">
      <c r="A1051" t="s">
        <v>8863</v>
      </c>
      <c r="B1051" t="s">
        <v>8864</v>
      </c>
      <c r="C1051" t="str">
        <f t="shared" si="96"/>
        <v>Lifelong</v>
      </c>
      <c r="D1051" t="s">
        <v>8592</v>
      </c>
      <c r="E1051" t="str">
        <f>IFERROR(LEFT(Table1[[#This Row],[category]],FIND("|",Table1[[#This Row],[category]])-1),Table1[[#This Row],[category]])</f>
        <v>Home&amp;Kitchen</v>
      </c>
      <c r="F1051" t="str">
        <f>IFERROR(MID(Table1[[#This Row],[category]],FIND("|",Table1[[#This Row],[category]])+1,50),"N/A")</f>
        <v>Heating,Cooling&amp;AirQuality|RoomHeaters|ElectricHea</v>
      </c>
      <c r="G1051" s="5">
        <v>999</v>
      </c>
      <c r="H1051" s="5" t="str">
        <f t="shared" si="97"/>
        <v>Mid-Range (501-2000)</v>
      </c>
      <c r="I1051" s="5">
        <v>2000</v>
      </c>
      <c r="J1051" s="5">
        <f>Table1[[#This Row],[actual_price]]-Table1[[#This Row],[discounted_price]]</f>
        <v>1001</v>
      </c>
      <c r="K1051" s="12">
        <f t="shared" si="98"/>
        <v>0.50049999999999994</v>
      </c>
      <c r="L1051" s="13">
        <v>0.5</v>
      </c>
      <c r="M1051" s="1" t="str">
        <f t="shared" si="99"/>
        <v>High (50-69%)</v>
      </c>
      <c r="N1051">
        <v>3.8</v>
      </c>
      <c r="O1051" t="str">
        <f>IF(Table1[[#This Row],[rating]]&gt;=4.5,"Excellent",IF(Table1[[#This Row],[rating]]&gt;=4,"Good",IF(Table1[[#This Row],[rating]]&gt;=3.5,"Average","Below Average")))</f>
        <v>Average</v>
      </c>
      <c r="P1051" t="str">
        <f t="shared" si="100"/>
        <v>⭐⭐⭐ Average</v>
      </c>
      <c r="Q1051" s="2">
        <v>1163</v>
      </c>
      <c r="R1051" s="4" t="str">
        <f>IF(Table1[[#This Row],[rating_count]]&gt;=10000,"High Volume",IF(Table1[[#This Row],[rating_count]]&gt;=1000,"Medium Volume","Low Volume"))</f>
        <v>Medium Volume</v>
      </c>
      <c r="S1051" s="4" t="str">
        <f t="shared" si="101"/>
        <v>Yes</v>
      </c>
      <c r="T1051" t="s">
        <v>8865</v>
      </c>
      <c r="U1051" t="s">
        <v>8866</v>
      </c>
      <c r="V1051" t="s">
        <v>8867</v>
      </c>
      <c r="W1051" t="s">
        <v>8868</v>
      </c>
      <c r="X1051" t="s">
        <v>8869</v>
      </c>
      <c r="Y1051" t="s">
        <v>8870</v>
      </c>
      <c r="Z1051" t="s">
        <v>8871</v>
      </c>
      <c r="AA1051" t="s">
        <v>8872</v>
      </c>
    </row>
    <row r="1052" spans="1:27" x14ac:dyDescent="0.3">
      <c r="A1052" t="s">
        <v>8873</v>
      </c>
      <c r="B1052" t="s">
        <v>8874</v>
      </c>
      <c r="C1052" t="str">
        <f t="shared" si="96"/>
        <v>R</v>
      </c>
      <c r="D1052" t="s">
        <v>8614</v>
      </c>
      <c r="E1052" t="str">
        <f>IFERROR(LEFT(Table1[[#This Row],[category]],FIND("|",Table1[[#This Row],[category]])-1),Table1[[#This Row],[category]])</f>
        <v>Home&amp;Kitchen</v>
      </c>
      <c r="F1052" t="str">
        <f>IFERROR(MID(Table1[[#This Row],[category]],FIND("|",Table1[[#This Row],[category]])+1,50),"N/A")</f>
        <v>Kitchen&amp;HomeAppliances|Vacuum,Cleaning&amp;Ironing|Iro</v>
      </c>
      <c r="G1052" s="5">
        <v>398</v>
      </c>
      <c r="H1052" s="5" t="str">
        <f t="shared" si="97"/>
        <v>Economy (201-500)</v>
      </c>
      <c r="I1052" s="5">
        <v>1999</v>
      </c>
      <c r="J1052" s="5">
        <f>Table1[[#This Row],[actual_price]]-Table1[[#This Row],[discounted_price]]</f>
        <v>1601</v>
      </c>
      <c r="K1052" s="12">
        <f t="shared" si="98"/>
        <v>0.80090045022511258</v>
      </c>
      <c r="L1052" s="13">
        <v>0.8</v>
      </c>
      <c r="M1052" s="1" t="str">
        <f t="shared" si="99"/>
        <v>Very High (70-100%)</v>
      </c>
      <c r="N1052">
        <v>4.0999999999999996</v>
      </c>
      <c r="O1052" t="str">
        <f>IF(Table1[[#This Row],[rating]]&gt;=4.5,"Excellent",IF(Table1[[#This Row],[rating]]&gt;=4,"Good",IF(Table1[[#This Row],[rating]]&gt;=3.5,"Average","Below Average")))</f>
        <v>Good</v>
      </c>
      <c r="P1052" t="str">
        <f t="shared" si="100"/>
        <v>⭐⭐⭐⭐ Good</v>
      </c>
      <c r="Q1052">
        <v>257</v>
      </c>
      <c r="R1052" s="4" t="str">
        <f>IF(Table1[[#This Row],[rating_count]]&gt;=10000,"High Volume",IF(Table1[[#This Row],[rating_count]]&gt;=1000,"Medium Volume","Low Volume"))</f>
        <v>Low Volume</v>
      </c>
      <c r="S1052" s="4" t="str">
        <f t="shared" si="101"/>
        <v>No</v>
      </c>
      <c r="T1052" t="s">
        <v>8875</v>
      </c>
      <c r="U1052" t="s">
        <v>8876</v>
      </c>
      <c r="V1052" t="s">
        <v>8877</v>
      </c>
      <c r="W1052" t="s">
        <v>8878</v>
      </c>
      <c r="X1052" t="s">
        <v>8879</v>
      </c>
      <c r="Y1052" t="s">
        <v>8880</v>
      </c>
      <c r="Z1052" t="s">
        <v>8881</v>
      </c>
      <c r="AA1052" t="s">
        <v>8882</v>
      </c>
    </row>
    <row r="1053" spans="1:27" x14ac:dyDescent="0.3">
      <c r="A1053" t="s">
        <v>8883</v>
      </c>
      <c r="B1053" t="s">
        <v>8884</v>
      </c>
      <c r="C1053" t="str">
        <f t="shared" si="96"/>
        <v>Bajaj</v>
      </c>
      <c r="D1053" t="s">
        <v>8885</v>
      </c>
      <c r="E1053" t="str">
        <f>IFERROR(LEFT(Table1[[#This Row],[category]],FIND("|",Table1[[#This Row],[category]])-1),Table1[[#This Row],[category]])</f>
        <v>Home&amp;Kitchen</v>
      </c>
      <c r="F1053" t="str">
        <f>IFERROR(MID(Table1[[#This Row],[category]],FIND("|",Table1[[#This Row],[category]])+1,50),"N/A")</f>
        <v>Heating,Cooling&amp;AirQuality|WaterHeaters&amp;Geysers|Im</v>
      </c>
      <c r="G1053" s="5">
        <v>539</v>
      </c>
      <c r="H1053" s="5" t="str">
        <f t="shared" si="97"/>
        <v>Mid-Range (501-2000)</v>
      </c>
      <c r="I1053" s="5">
        <v>720</v>
      </c>
      <c r="J1053" s="5">
        <f>Table1[[#This Row],[actual_price]]-Table1[[#This Row],[discounted_price]]</f>
        <v>181</v>
      </c>
      <c r="K1053" s="12">
        <f t="shared" si="98"/>
        <v>0.25138888888888888</v>
      </c>
      <c r="L1053" s="13">
        <v>0.25</v>
      </c>
      <c r="M1053" s="1" t="str">
        <f t="shared" si="99"/>
        <v>Moderate (25-49%)</v>
      </c>
      <c r="N1053">
        <v>4.0999999999999996</v>
      </c>
      <c r="O1053" t="str">
        <f>IF(Table1[[#This Row],[rating]]&gt;=4.5,"Excellent",IF(Table1[[#This Row],[rating]]&gt;=4,"Good",IF(Table1[[#This Row],[rating]]&gt;=3.5,"Average","Below Average")))</f>
        <v>Good</v>
      </c>
      <c r="P1053" t="str">
        <f t="shared" si="100"/>
        <v>⭐⭐⭐⭐ Good</v>
      </c>
      <c r="Q1053" s="2">
        <v>36017</v>
      </c>
      <c r="R1053" s="4" t="str">
        <f>IF(Table1[[#This Row],[rating_count]]&gt;=10000,"High Volume",IF(Table1[[#This Row],[rating_count]]&gt;=1000,"Medium Volume","Low Volume"))</f>
        <v>High Volume</v>
      </c>
      <c r="S1053" s="4" t="str">
        <f t="shared" si="101"/>
        <v>Yes</v>
      </c>
      <c r="T1053" t="s">
        <v>8886</v>
      </c>
      <c r="U1053" t="s">
        <v>8887</v>
      </c>
      <c r="V1053" t="s">
        <v>8888</v>
      </c>
      <c r="W1053" t="s">
        <v>8889</v>
      </c>
      <c r="X1053" t="s">
        <v>8890</v>
      </c>
      <c r="Y1053" t="s">
        <v>8891</v>
      </c>
      <c r="Z1053" t="s">
        <v>8892</v>
      </c>
      <c r="AA1053" t="s">
        <v>8893</v>
      </c>
    </row>
    <row r="1054" spans="1:27" x14ac:dyDescent="0.3">
      <c r="A1054" t="s">
        <v>8894</v>
      </c>
      <c r="B1054" t="s">
        <v>8895</v>
      </c>
      <c r="C1054" t="str">
        <f t="shared" si="96"/>
        <v>INALSA</v>
      </c>
      <c r="D1054" t="s">
        <v>8581</v>
      </c>
      <c r="E1054" t="str">
        <f>IFERROR(LEFT(Table1[[#This Row],[category]],FIND("|",Table1[[#This Row],[category]])-1),Table1[[#This Row],[category]])</f>
        <v>Home&amp;Kitchen</v>
      </c>
      <c r="F1054" t="str">
        <f>IFERROR(MID(Table1[[#This Row],[category]],FIND("|",Table1[[#This Row],[category]])+1,50),"N/A")</f>
        <v>Kitchen&amp;HomeAppliances|SmallKitchenAppliances|Kett</v>
      </c>
      <c r="G1054" s="5">
        <v>699</v>
      </c>
      <c r="H1054" s="5" t="str">
        <f t="shared" si="97"/>
        <v>Mid-Range (501-2000)</v>
      </c>
      <c r="I1054" s="5">
        <v>1595</v>
      </c>
      <c r="J1054" s="5">
        <f>Table1[[#This Row],[actual_price]]-Table1[[#This Row],[discounted_price]]</f>
        <v>896</v>
      </c>
      <c r="K1054" s="12">
        <f t="shared" si="98"/>
        <v>0.56175548589341695</v>
      </c>
      <c r="L1054" s="13">
        <v>0.56000000000000005</v>
      </c>
      <c r="M1054" s="1" t="str">
        <f t="shared" si="99"/>
        <v>High (50-69%)</v>
      </c>
      <c r="N1054">
        <v>4.0999999999999996</v>
      </c>
      <c r="O1054" t="str">
        <f>IF(Table1[[#This Row],[rating]]&gt;=4.5,"Excellent",IF(Table1[[#This Row],[rating]]&gt;=4,"Good",IF(Table1[[#This Row],[rating]]&gt;=3.5,"Average","Below Average")))</f>
        <v>Good</v>
      </c>
      <c r="P1054" t="str">
        <f t="shared" si="100"/>
        <v>⭐⭐⭐⭐ Good</v>
      </c>
      <c r="Q1054" s="2">
        <v>8090</v>
      </c>
      <c r="R1054" s="4" t="str">
        <f>IF(Table1[[#This Row],[rating_count]]&gt;=10000,"High Volume",IF(Table1[[#This Row],[rating_count]]&gt;=1000,"Medium Volume","Low Volume"))</f>
        <v>Medium Volume</v>
      </c>
      <c r="S1054" s="4" t="str">
        <f t="shared" si="101"/>
        <v>Yes</v>
      </c>
      <c r="T1054" t="s">
        <v>8896</v>
      </c>
      <c r="U1054" t="s">
        <v>8897</v>
      </c>
      <c r="V1054" t="s">
        <v>8898</v>
      </c>
      <c r="W1054" t="s">
        <v>8899</v>
      </c>
      <c r="X1054" t="s">
        <v>8900</v>
      </c>
      <c r="Y1054" t="s">
        <v>8901</v>
      </c>
      <c r="Z1054" t="s">
        <v>8902</v>
      </c>
      <c r="AA1054" t="s">
        <v>8903</v>
      </c>
    </row>
    <row r="1055" spans="1:27" x14ac:dyDescent="0.3">
      <c r="A1055" t="s">
        <v>8904</v>
      </c>
      <c r="B1055" t="s">
        <v>8905</v>
      </c>
      <c r="C1055" t="str">
        <f t="shared" si="96"/>
        <v>Prestige</v>
      </c>
      <c r="D1055" t="s">
        <v>8687</v>
      </c>
      <c r="E1055" t="str">
        <f>IFERROR(LEFT(Table1[[#This Row],[category]],FIND("|",Table1[[#This Row],[category]])-1),Table1[[#This Row],[category]])</f>
        <v>Home&amp;Kitchen</v>
      </c>
      <c r="F1055" t="str">
        <f>IFERROR(MID(Table1[[#This Row],[category]],FIND("|",Table1[[#This Row],[category]])+1,50),"N/A")</f>
        <v>Kitchen&amp;HomeAppliances|SmallKitchenAppliances|Indu</v>
      </c>
      <c r="G1055" s="5">
        <v>2148</v>
      </c>
      <c r="H1055" s="5" t="str">
        <f t="shared" si="97"/>
        <v>Premium (&gt;2000)</v>
      </c>
      <c r="I1055" s="5">
        <v>3645</v>
      </c>
      <c r="J1055" s="5">
        <f>Table1[[#This Row],[actual_price]]-Table1[[#This Row],[discounted_price]]</f>
        <v>1497</v>
      </c>
      <c r="K1055" s="12">
        <f t="shared" si="98"/>
        <v>0.41069958847736626</v>
      </c>
      <c r="L1055" s="13">
        <v>0.41</v>
      </c>
      <c r="M1055" s="1" t="str">
        <f t="shared" si="99"/>
        <v>Moderate (25-49%)</v>
      </c>
      <c r="N1055">
        <v>4.0999999999999996</v>
      </c>
      <c r="O1055" t="str">
        <f>IF(Table1[[#This Row],[rating]]&gt;=4.5,"Excellent",IF(Table1[[#This Row],[rating]]&gt;=4,"Good",IF(Table1[[#This Row],[rating]]&gt;=3.5,"Average","Below Average")))</f>
        <v>Good</v>
      </c>
      <c r="P1055" t="str">
        <f t="shared" si="100"/>
        <v>⭐⭐⭐⭐ Good</v>
      </c>
      <c r="Q1055" s="2">
        <v>31388</v>
      </c>
      <c r="R1055" s="4" t="str">
        <f>IF(Table1[[#This Row],[rating_count]]&gt;=10000,"High Volume",IF(Table1[[#This Row],[rating_count]]&gt;=1000,"Medium Volume","Low Volume"))</f>
        <v>High Volume</v>
      </c>
      <c r="S1055" s="4" t="str">
        <f t="shared" si="101"/>
        <v>Yes</v>
      </c>
      <c r="T1055" t="s">
        <v>8906</v>
      </c>
      <c r="U1055" t="s">
        <v>8907</v>
      </c>
      <c r="V1055" t="s">
        <v>8908</v>
      </c>
      <c r="W1055" t="s">
        <v>8909</v>
      </c>
      <c r="X1055" t="s">
        <v>8910</v>
      </c>
      <c r="Y1055" t="s">
        <v>8911</v>
      </c>
      <c r="Z1055" t="s">
        <v>8912</v>
      </c>
      <c r="AA1055" t="s">
        <v>8913</v>
      </c>
    </row>
    <row r="1056" spans="1:27" x14ac:dyDescent="0.3">
      <c r="A1056" t="s">
        <v>8914</v>
      </c>
      <c r="B1056" t="s">
        <v>8915</v>
      </c>
      <c r="C1056" t="str">
        <f t="shared" si="96"/>
        <v>Pigeon</v>
      </c>
      <c r="D1056" t="s">
        <v>8916</v>
      </c>
      <c r="E1056" t="str">
        <f>IFERROR(LEFT(Table1[[#This Row],[category]],FIND("|",Table1[[#This Row],[category]])-1),Table1[[#This Row],[category]])</f>
        <v>Home&amp;Kitchen</v>
      </c>
      <c r="F1056" t="str">
        <f>IFERROR(MID(Table1[[#This Row],[category]],FIND("|",Table1[[#This Row],[category]])+1,50),"N/A")</f>
        <v>Kitchen&amp;HomeAppliances|SmallKitchenAppliances|Deep</v>
      </c>
      <c r="G1056" s="5">
        <v>3599</v>
      </c>
      <c r="H1056" s="5" t="str">
        <f t="shared" si="97"/>
        <v>Premium (&gt;2000)</v>
      </c>
      <c r="I1056" s="5">
        <v>7950</v>
      </c>
      <c r="J1056" s="5">
        <f>Table1[[#This Row],[actual_price]]-Table1[[#This Row],[discounted_price]]</f>
        <v>4351</v>
      </c>
      <c r="K1056" s="12">
        <f t="shared" si="98"/>
        <v>0.5472955974842767</v>
      </c>
      <c r="L1056" s="13">
        <v>0.55000000000000004</v>
      </c>
      <c r="M1056" s="1" t="str">
        <f t="shared" si="99"/>
        <v>High (50-69%)</v>
      </c>
      <c r="N1056">
        <v>4.2</v>
      </c>
      <c r="O1056" t="str">
        <f>IF(Table1[[#This Row],[rating]]&gt;=4.5,"Excellent",IF(Table1[[#This Row],[rating]]&gt;=4,"Good",IF(Table1[[#This Row],[rating]]&gt;=3.5,"Average","Below Average")))</f>
        <v>Good</v>
      </c>
      <c r="P1056" t="str">
        <f t="shared" si="100"/>
        <v>⭐⭐⭐⭐ Good</v>
      </c>
      <c r="Q1056">
        <v>136</v>
      </c>
      <c r="R1056" s="4" t="str">
        <f>IF(Table1[[#This Row],[rating_count]]&gt;=10000,"High Volume",IF(Table1[[#This Row],[rating_count]]&gt;=1000,"Medium Volume","Low Volume"))</f>
        <v>Low Volume</v>
      </c>
      <c r="S1056" s="4" t="str">
        <f t="shared" si="101"/>
        <v>No</v>
      </c>
      <c r="T1056" t="s">
        <v>8917</v>
      </c>
      <c r="U1056" t="s">
        <v>8918</v>
      </c>
      <c r="V1056" t="s">
        <v>8919</v>
      </c>
      <c r="W1056" t="s">
        <v>8920</v>
      </c>
      <c r="X1056" t="s">
        <v>8921</v>
      </c>
      <c r="Y1056" t="s">
        <v>8922</v>
      </c>
      <c r="Z1056" t="s">
        <v>8923</v>
      </c>
      <c r="AA1056" t="s">
        <v>8924</v>
      </c>
    </row>
    <row r="1057" spans="1:27" x14ac:dyDescent="0.3">
      <c r="A1057" t="s">
        <v>8925</v>
      </c>
      <c r="B1057" t="s">
        <v>8926</v>
      </c>
      <c r="C1057" t="str">
        <f t="shared" si="96"/>
        <v>PrettyKrafts</v>
      </c>
      <c r="D1057" t="s">
        <v>8927</v>
      </c>
      <c r="E1057" t="str">
        <f>IFERROR(LEFT(Table1[[#This Row],[category]],FIND("|",Table1[[#This Row],[category]])-1),Table1[[#This Row],[category]])</f>
        <v>Home&amp;Kitchen</v>
      </c>
      <c r="F1057" t="str">
        <f>IFERROR(MID(Table1[[#This Row],[category]],FIND("|",Table1[[#This Row],[category]])+1,50),"N/A")</f>
        <v>HomeStorage&amp;Organization|LaundryOrganization|Laund</v>
      </c>
      <c r="G1057" s="5">
        <v>351</v>
      </c>
      <c r="H1057" s="5" t="str">
        <f t="shared" si="97"/>
        <v>Economy (201-500)</v>
      </c>
      <c r="I1057" s="5">
        <v>999</v>
      </c>
      <c r="J1057" s="5">
        <f>Table1[[#This Row],[actual_price]]-Table1[[#This Row],[discounted_price]]</f>
        <v>648</v>
      </c>
      <c r="K1057" s="12">
        <f t="shared" si="98"/>
        <v>0.64864864864864868</v>
      </c>
      <c r="L1057" s="13">
        <v>0.65</v>
      </c>
      <c r="M1057" s="1" t="str">
        <f t="shared" si="99"/>
        <v>High (50-69%)</v>
      </c>
      <c r="N1057">
        <v>4</v>
      </c>
      <c r="O1057" t="str">
        <f>IF(Table1[[#This Row],[rating]]&gt;=4.5,"Excellent",IF(Table1[[#This Row],[rating]]&gt;=4,"Good",IF(Table1[[#This Row],[rating]]&gt;=3.5,"Average","Below Average")))</f>
        <v>Good</v>
      </c>
      <c r="P1057" t="str">
        <f t="shared" si="100"/>
        <v>⭐⭐⭐⭐ Good</v>
      </c>
      <c r="Q1057" s="2">
        <v>5380</v>
      </c>
      <c r="R1057" s="4" t="str">
        <f>IF(Table1[[#This Row],[rating_count]]&gt;=10000,"High Volume",IF(Table1[[#This Row],[rating_count]]&gt;=1000,"Medium Volume","Low Volume"))</f>
        <v>Medium Volume</v>
      </c>
      <c r="S1057" s="4" t="str">
        <f t="shared" si="101"/>
        <v>Yes</v>
      </c>
      <c r="T1057" t="s">
        <v>8928</v>
      </c>
      <c r="U1057" t="s">
        <v>8929</v>
      </c>
      <c r="V1057" t="s">
        <v>8930</v>
      </c>
      <c r="W1057" t="s">
        <v>8931</v>
      </c>
      <c r="X1057" t="s">
        <v>8932</v>
      </c>
      <c r="Y1057" t="s">
        <v>8933</v>
      </c>
      <c r="Z1057" t="s">
        <v>8934</v>
      </c>
      <c r="AA1057" t="s">
        <v>8935</v>
      </c>
    </row>
    <row r="1058" spans="1:27" x14ac:dyDescent="0.3">
      <c r="A1058" t="s">
        <v>8936</v>
      </c>
      <c r="B1058" t="s">
        <v>8937</v>
      </c>
      <c r="C1058" t="str">
        <f t="shared" si="96"/>
        <v>Philips</v>
      </c>
      <c r="D1058" t="s">
        <v>8938</v>
      </c>
      <c r="E1058" t="str">
        <f>IFERROR(LEFT(Table1[[#This Row],[category]],FIND("|",Table1[[#This Row],[category]])-1),Table1[[#This Row],[category]])</f>
        <v>Home&amp;Kitchen</v>
      </c>
      <c r="F1058" t="str">
        <f>IFERROR(MID(Table1[[#This Row],[category]],FIND("|",Table1[[#This Row],[category]])+1,50),"N/A")</f>
        <v>Kitchen&amp;HomeAppliances|Vacuum,Cleaning&amp;Ironing|Iro</v>
      </c>
      <c r="G1058" s="5">
        <v>1614</v>
      </c>
      <c r="H1058" s="5" t="str">
        <f t="shared" si="97"/>
        <v>Mid-Range (501-2000)</v>
      </c>
      <c r="I1058" s="5">
        <v>1745</v>
      </c>
      <c r="J1058" s="5">
        <f>Table1[[#This Row],[actual_price]]-Table1[[#This Row],[discounted_price]]</f>
        <v>131</v>
      </c>
      <c r="K1058" s="12">
        <f t="shared" si="98"/>
        <v>7.5071633237822344E-2</v>
      </c>
      <c r="L1058" s="13">
        <v>0.08</v>
      </c>
      <c r="M1058" s="1" t="str">
        <f t="shared" si="99"/>
        <v>Minimal (0-24%)</v>
      </c>
      <c r="N1058">
        <v>4.3</v>
      </c>
      <c r="O1058" t="str">
        <f>IF(Table1[[#This Row],[rating]]&gt;=4.5,"Excellent",IF(Table1[[#This Row],[rating]]&gt;=4,"Good",IF(Table1[[#This Row],[rating]]&gt;=3.5,"Average","Below Average")))</f>
        <v>Good</v>
      </c>
      <c r="P1058" t="str">
        <f t="shared" si="100"/>
        <v>⭐⭐⭐⭐ Good</v>
      </c>
      <c r="Q1058" s="2">
        <v>37974</v>
      </c>
      <c r="R1058" s="4" t="str">
        <f>IF(Table1[[#This Row],[rating_count]]&gt;=10000,"High Volume",IF(Table1[[#This Row],[rating_count]]&gt;=1000,"Medium Volume","Low Volume"))</f>
        <v>High Volume</v>
      </c>
      <c r="S1058" s="4" t="str">
        <f t="shared" si="101"/>
        <v>Yes</v>
      </c>
      <c r="T1058" t="s">
        <v>8939</v>
      </c>
      <c r="U1058" t="s">
        <v>8940</v>
      </c>
      <c r="V1058" t="s">
        <v>8941</v>
      </c>
      <c r="W1058" t="s">
        <v>8942</v>
      </c>
      <c r="X1058" t="s">
        <v>8943</v>
      </c>
      <c r="Y1058" t="s">
        <v>8944</v>
      </c>
      <c r="Z1058" t="s">
        <v>8945</v>
      </c>
      <c r="AA1058" t="s">
        <v>8946</v>
      </c>
    </row>
    <row r="1059" spans="1:27" x14ac:dyDescent="0.3">
      <c r="A1059" t="s">
        <v>8947</v>
      </c>
      <c r="B1059" t="s">
        <v>8948</v>
      </c>
      <c r="C1059" t="str">
        <f t="shared" si="96"/>
        <v>Havells</v>
      </c>
      <c r="D1059" t="s">
        <v>8885</v>
      </c>
      <c r="E1059" t="str">
        <f>IFERROR(LEFT(Table1[[#This Row],[category]],FIND("|",Table1[[#This Row],[category]])-1),Table1[[#This Row],[category]])</f>
        <v>Home&amp;Kitchen</v>
      </c>
      <c r="F1059" t="str">
        <f>IFERROR(MID(Table1[[#This Row],[category]],FIND("|",Table1[[#This Row],[category]])+1,50),"N/A")</f>
        <v>Heating,Cooling&amp;AirQuality|WaterHeaters&amp;Geysers|Im</v>
      </c>
      <c r="G1059" s="5">
        <v>719</v>
      </c>
      <c r="H1059" s="5" t="str">
        <f t="shared" si="97"/>
        <v>Mid-Range (501-2000)</v>
      </c>
      <c r="I1059" s="5">
        <v>1295</v>
      </c>
      <c r="J1059" s="5">
        <f>Table1[[#This Row],[actual_price]]-Table1[[#This Row],[discounted_price]]</f>
        <v>576</v>
      </c>
      <c r="K1059" s="12">
        <f t="shared" si="98"/>
        <v>0.44478764478764476</v>
      </c>
      <c r="L1059" s="13">
        <v>0.44</v>
      </c>
      <c r="M1059" s="1" t="str">
        <f t="shared" si="99"/>
        <v>Moderate (25-49%)</v>
      </c>
      <c r="N1059">
        <v>4.2</v>
      </c>
      <c r="O1059" t="str">
        <f>IF(Table1[[#This Row],[rating]]&gt;=4.5,"Excellent",IF(Table1[[#This Row],[rating]]&gt;=4,"Good",IF(Table1[[#This Row],[rating]]&gt;=3.5,"Average","Below Average")))</f>
        <v>Good</v>
      </c>
      <c r="P1059" t="str">
        <f t="shared" si="100"/>
        <v>⭐⭐⭐⭐ Good</v>
      </c>
      <c r="Q1059" s="2">
        <v>17218</v>
      </c>
      <c r="R1059" s="4" t="str">
        <f>IF(Table1[[#This Row],[rating_count]]&gt;=10000,"High Volume",IF(Table1[[#This Row],[rating_count]]&gt;=1000,"Medium Volume","Low Volume"))</f>
        <v>High Volume</v>
      </c>
      <c r="S1059" s="4" t="str">
        <f t="shared" si="101"/>
        <v>Yes</v>
      </c>
      <c r="T1059" t="s">
        <v>8949</v>
      </c>
      <c r="U1059" t="s">
        <v>8950</v>
      </c>
      <c r="V1059" t="s">
        <v>8951</v>
      </c>
      <c r="W1059" t="s">
        <v>8952</v>
      </c>
      <c r="X1059" t="s">
        <v>8953</v>
      </c>
      <c r="Y1059" t="s">
        <v>8954</v>
      </c>
      <c r="Z1059" t="s">
        <v>8955</v>
      </c>
      <c r="AA1059" t="s">
        <v>8956</v>
      </c>
    </row>
    <row r="1060" spans="1:27" x14ac:dyDescent="0.3">
      <c r="A1060" t="s">
        <v>8957</v>
      </c>
      <c r="B1060" t="s">
        <v>8958</v>
      </c>
      <c r="C1060" t="str">
        <f t="shared" si="96"/>
        <v>AGARO</v>
      </c>
      <c r="D1060" t="s">
        <v>8614</v>
      </c>
      <c r="E1060" t="str">
        <f>IFERROR(LEFT(Table1[[#This Row],[category]],FIND("|",Table1[[#This Row],[category]])-1),Table1[[#This Row],[category]])</f>
        <v>Home&amp;Kitchen</v>
      </c>
      <c r="F1060" t="str">
        <f>IFERROR(MID(Table1[[#This Row],[category]],FIND("|",Table1[[#This Row],[category]])+1,50),"N/A")</f>
        <v>Kitchen&amp;HomeAppliances|Vacuum,Cleaning&amp;Ironing|Iro</v>
      </c>
      <c r="G1060" s="5">
        <v>678</v>
      </c>
      <c r="H1060" s="5" t="str">
        <f t="shared" si="97"/>
        <v>Mid-Range (501-2000)</v>
      </c>
      <c r="I1060" s="5">
        <v>1499</v>
      </c>
      <c r="J1060" s="5">
        <f>Table1[[#This Row],[actual_price]]-Table1[[#This Row],[discounted_price]]</f>
        <v>821</v>
      </c>
      <c r="K1060" s="12">
        <f t="shared" si="98"/>
        <v>0.54769846564376246</v>
      </c>
      <c r="L1060" s="13">
        <v>0.55000000000000004</v>
      </c>
      <c r="M1060" s="1" t="str">
        <f t="shared" si="99"/>
        <v>High (50-69%)</v>
      </c>
      <c r="N1060">
        <v>4.2</v>
      </c>
      <c r="O1060" t="str">
        <f>IF(Table1[[#This Row],[rating]]&gt;=4.5,"Excellent",IF(Table1[[#This Row],[rating]]&gt;=4,"Good",IF(Table1[[#This Row],[rating]]&gt;=3.5,"Average","Below Average")))</f>
        <v>Good</v>
      </c>
      <c r="P1060" t="str">
        <f t="shared" si="100"/>
        <v>⭐⭐⭐⭐ Good</v>
      </c>
      <c r="Q1060">
        <v>900</v>
      </c>
      <c r="R1060" s="4" t="str">
        <f>IF(Table1[[#This Row],[rating_count]]&gt;=10000,"High Volume",IF(Table1[[#This Row],[rating_count]]&gt;=1000,"Medium Volume","Low Volume"))</f>
        <v>Low Volume</v>
      </c>
      <c r="S1060" s="4" t="str">
        <f t="shared" si="101"/>
        <v>Yes</v>
      </c>
      <c r="T1060" t="s">
        <v>8959</v>
      </c>
      <c r="U1060" t="s">
        <v>8960</v>
      </c>
      <c r="V1060" t="s">
        <v>8961</v>
      </c>
      <c r="W1060" t="s">
        <v>8962</v>
      </c>
      <c r="X1060" t="s">
        <v>8963</v>
      </c>
      <c r="Y1060" t="s">
        <v>8964</v>
      </c>
      <c r="Z1060" t="s">
        <v>8965</v>
      </c>
      <c r="AA1060" t="s">
        <v>8966</v>
      </c>
    </row>
    <row r="1061" spans="1:27" x14ac:dyDescent="0.3">
      <c r="A1061" t="s">
        <v>8967</v>
      </c>
      <c r="B1061" t="s">
        <v>8968</v>
      </c>
      <c r="C1061" t="str">
        <f t="shared" si="96"/>
        <v>Pigeon</v>
      </c>
      <c r="D1061" t="s">
        <v>8803</v>
      </c>
      <c r="E1061" t="str">
        <f>IFERROR(LEFT(Table1[[#This Row],[category]],FIND("|",Table1[[#This Row],[category]])-1),Table1[[#This Row],[category]])</f>
        <v>Home&amp;Kitchen</v>
      </c>
      <c r="F1061" t="str">
        <f>IFERROR(MID(Table1[[#This Row],[category]],FIND("|",Table1[[#This Row],[category]])+1,50),"N/A")</f>
        <v>Kitchen&amp;HomeAppliances|SmallKitchenAppliances|Kett</v>
      </c>
      <c r="G1061" s="5">
        <v>809</v>
      </c>
      <c r="H1061" s="5" t="str">
        <f t="shared" si="97"/>
        <v>Mid-Range (501-2000)</v>
      </c>
      <c r="I1061" s="5">
        <v>1545</v>
      </c>
      <c r="J1061" s="5">
        <f>Table1[[#This Row],[actual_price]]-Table1[[#This Row],[discounted_price]]</f>
        <v>736</v>
      </c>
      <c r="K1061" s="12">
        <f t="shared" si="98"/>
        <v>0.47637540453074434</v>
      </c>
      <c r="L1061" s="13">
        <v>0.48</v>
      </c>
      <c r="M1061" s="1" t="str">
        <f t="shared" si="99"/>
        <v>Moderate (25-49%)</v>
      </c>
      <c r="N1061">
        <v>3.7</v>
      </c>
      <c r="O1061" t="str">
        <f>IF(Table1[[#This Row],[rating]]&gt;=4.5,"Excellent",IF(Table1[[#This Row],[rating]]&gt;=4,"Good",IF(Table1[[#This Row],[rating]]&gt;=3.5,"Average","Below Average")))</f>
        <v>Average</v>
      </c>
      <c r="P1061" t="str">
        <f t="shared" si="100"/>
        <v>⭐⭐⭐ Average</v>
      </c>
      <c r="Q1061">
        <v>976</v>
      </c>
      <c r="R1061" s="4" t="str">
        <f>IF(Table1[[#This Row],[rating_count]]&gt;=10000,"High Volume",IF(Table1[[#This Row],[rating_count]]&gt;=1000,"Medium Volume","Low Volume"))</f>
        <v>Low Volume</v>
      </c>
      <c r="S1061" s="4" t="str">
        <f t="shared" si="101"/>
        <v>Yes</v>
      </c>
      <c r="T1061" t="s">
        <v>8969</v>
      </c>
      <c r="U1061" t="s">
        <v>8970</v>
      </c>
      <c r="V1061" t="s">
        <v>8971</v>
      </c>
      <c r="W1061" t="s">
        <v>8972</v>
      </c>
      <c r="X1061" t="s">
        <v>8973</v>
      </c>
      <c r="Y1061" t="s">
        <v>8974</v>
      </c>
      <c r="Z1061" t="s">
        <v>8975</v>
      </c>
      <c r="AA1061" t="s">
        <v>8976</v>
      </c>
    </row>
    <row r="1062" spans="1:27" x14ac:dyDescent="0.3">
      <c r="A1062" t="s">
        <v>8977</v>
      </c>
      <c r="B1062" t="s">
        <v>8978</v>
      </c>
      <c r="C1062" t="str">
        <f t="shared" si="96"/>
        <v>NutriPro</v>
      </c>
      <c r="D1062" t="s">
        <v>8979</v>
      </c>
      <c r="E1062" t="str">
        <f>IFERROR(LEFT(Table1[[#This Row],[category]],FIND("|",Table1[[#This Row],[category]])-1),Table1[[#This Row],[category]])</f>
        <v>Home&amp;Kitchen</v>
      </c>
      <c r="F1062" t="str">
        <f>IFERROR(MID(Table1[[#This Row],[category]],FIND("|",Table1[[#This Row],[category]])+1,50),"N/A")</f>
        <v>Kitchen&amp;HomeAppliances|SmallKitchenAppliances|Juic</v>
      </c>
      <c r="G1062" s="5">
        <v>1969</v>
      </c>
      <c r="H1062" s="5" t="str">
        <f t="shared" si="97"/>
        <v>Mid-Range (501-2000)</v>
      </c>
      <c r="I1062" s="5">
        <v>5000</v>
      </c>
      <c r="J1062" s="5">
        <f>Table1[[#This Row],[actual_price]]-Table1[[#This Row],[discounted_price]]</f>
        <v>3031</v>
      </c>
      <c r="K1062" s="12">
        <f t="shared" si="98"/>
        <v>0.60619999999999996</v>
      </c>
      <c r="L1062" s="13">
        <v>0.61</v>
      </c>
      <c r="M1062" s="1" t="str">
        <f t="shared" si="99"/>
        <v>High (50-69%)</v>
      </c>
      <c r="N1062">
        <v>4.0999999999999996</v>
      </c>
      <c r="O1062" t="str">
        <f>IF(Table1[[#This Row],[rating]]&gt;=4.5,"Excellent",IF(Table1[[#This Row],[rating]]&gt;=4,"Good",IF(Table1[[#This Row],[rating]]&gt;=3.5,"Average","Below Average")))</f>
        <v>Good</v>
      </c>
      <c r="P1062" t="str">
        <f t="shared" si="100"/>
        <v>⭐⭐⭐⭐ Good</v>
      </c>
      <c r="Q1062" s="2">
        <v>4927</v>
      </c>
      <c r="R1062" s="4" t="str">
        <f>IF(Table1[[#This Row],[rating_count]]&gt;=10000,"High Volume",IF(Table1[[#This Row],[rating_count]]&gt;=1000,"Medium Volume","Low Volume"))</f>
        <v>Medium Volume</v>
      </c>
      <c r="S1062" s="4" t="str">
        <f t="shared" si="101"/>
        <v>Yes</v>
      </c>
      <c r="T1062" t="s">
        <v>8980</v>
      </c>
      <c r="U1062" t="s">
        <v>8981</v>
      </c>
      <c r="V1062" t="s">
        <v>8982</v>
      </c>
      <c r="W1062" t="s">
        <v>8983</v>
      </c>
      <c r="X1062" t="s">
        <v>8984</v>
      </c>
      <c r="Y1062" t="s">
        <v>8985</v>
      </c>
      <c r="Z1062" t="s">
        <v>8986</v>
      </c>
      <c r="AA1062" t="s">
        <v>8987</v>
      </c>
    </row>
    <row r="1063" spans="1:27" x14ac:dyDescent="0.3">
      <c r="A1063" t="s">
        <v>8988</v>
      </c>
      <c r="B1063" t="s">
        <v>8989</v>
      </c>
      <c r="C1063" t="str">
        <f t="shared" si="96"/>
        <v>Philips</v>
      </c>
      <c r="D1063" t="s">
        <v>8614</v>
      </c>
      <c r="E1063" t="str">
        <f>IFERROR(LEFT(Table1[[#This Row],[category]],FIND("|",Table1[[#This Row],[category]])-1),Table1[[#This Row],[category]])</f>
        <v>Home&amp;Kitchen</v>
      </c>
      <c r="F1063" t="str">
        <f>IFERROR(MID(Table1[[#This Row],[category]],FIND("|",Table1[[#This Row],[category]])+1,50),"N/A")</f>
        <v>Kitchen&amp;HomeAppliances|Vacuum,Cleaning&amp;Ironing|Iro</v>
      </c>
      <c r="G1063" s="5">
        <v>1490</v>
      </c>
      <c r="H1063" s="5" t="str">
        <f t="shared" si="97"/>
        <v>Mid-Range (501-2000)</v>
      </c>
      <c r="I1063" s="5">
        <v>1695</v>
      </c>
      <c r="J1063" s="5">
        <f>Table1[[#This Row],[actual_price]]-Table1[[#This Row],[discounted_price]]</f>
        <v>205</v>
      </c>
      <c r="K1063" s="12">
        <f t="shared" si="98"/>
        <v>0.12094395280235988</v>
      </c>
      <c r="L1063" s="13">
        <v>0.12</v>
      </c>
      <c r="M1063" s="1" t="str">
        <f t="shared" si="99"/>
        <v>Minimal (0-24%)</v>
      </c>
      <c r="N1063">
        <v>4.4000000000000004</v>
      </c>
      <c r="O1063" t="str">
        <f>IF(Table1[[#This Row],[rating]]&gt;=4.5,"Excellent",IF(Table1[[#This Row],[rating]]&gt;=4,"Good",IF(Table1[[#This Row],[rating]]&gt;=3.5,"Average","Below Average")))</f>
        <v>Good</v>
      </c>
      <c r="P1063" t="str">
        <f t="shared" si="100"/>
        <v>⭐⭐⭐⭐ Good</v>
      </c>
      <c r="Q1063" s="2">
        <v>3543</v>
      </c>
      <c r="R1063" s="4" t="str">
        <f>IF(Table1[[#This Row],[rating_count]]&gt;=10000,"High Volume",IF(Table1[[#This Row],[rating_count]]&gt;=1000,"Medium Volume","Low Volume"))</f>
        <v>Medium Volume</v>
      </c>
      <c r="S1063" s="4" t="str">
        <f t="shared" si="101"/>
        <v>Yes</v>
      </c>
      <c r="T1063" t="s">
        <v>8990</v>
      </c>
      <c r="U1063" t="s">
        <v>8991</v>
      </c>
      <c r="V1063" t="s">
        <v>8992</v>
      </c>
      <c r="W1063" t="s">
        <v>8993</v>
      </c>
      <c r="X1063" t="s">
        <v>8994</v>
      </c>
      <c r="Y1063" t="s">
        <v>8995</v>
      </c>
      <c r="Z1063" t="s">
        <v>8996</v>
      </c>
      <c r="AA1063" t="s">
        <v>8997</v>
      </c>
    </row>
    <row r="1064" spans="1:27" x14ac:dyDescent="0.3">
      <c r="A1064" t="s">
        <v>8998</v>
      </c>
      <c r="B1064" t="s">
        <v>8999</v>
      </c>
      <c r="C1064" t="str">
        <f t="shared" si="96"/>
        <v>Havells</v>
      </c>
      <c r="D1064" t="s">
        <v>8592</v>
      </c>
      <c r="E1064" t="str">
        <f>IFERROR(LEFT(Table1[[#This Row],[category]],FIND("|",Table1[[#This Row],[category]])-1),Table1[[#This Row],[category]])</f>
        <v>Home&amp;Kitchen</v>
      </c>
      <c r="F1064" t="str">
        <f>IFERROR(MID(Table1[[#This Row],[category]],FIND("|",Table1[[#This Row],[category]])+1,50),"N/A")</f>
        <v>Heating,Cooling&amp;AirQuality|RoomHeaters|ElectricHea</v>
      </c>
      <c r="G1064" s="5">
        <v>2499</v>
      </c>
      <c r="H1064" s="5" t="str">
        <f t="shared" si="97"/>
        <v>Premium (&gt;2000)</v>
      </c>
      <c r="I1064" s="5">
        <v>3945</v>
      </c>
      <c r="J1064" s="5">
        <f>Table1[[#This Row],[actual_price]]-Table1[[#This Row],[discounted_price]]</f>
        <v>1446</v>
      </c>
      <c r="K1064" s="12">
        <f t="shared" si="98"/>
        <v>0.36653992395437263</v>
      </c>
      <c r="L1064" s="13">
        <v>0.37</v>
      </c>
      <c r="M1064" s="1" t="str">
        <f t="shared" si="99"/>
        <v>Moderate (25-49%)</v>
      </c>
      <c r="N1064">
        <v>3.8</v>
      </c>
      <c r="O1064" t="str">
        <f>IF(Table1[[#This Row],[rating]]&gt;=4.5,"Excellent",IF(Table1[[#This Row],[rating]]&gt;=4,"Good",IF(Table1[[#This Row],[rating]]&gt;=3.5,"Average","Below Average")))</f>
        <v>Average</v>
      </c>
      <c r="P1064" t="str">
        <f t="shared" si="100"/>
        <v>⭐⭐⭐ Average</v>
      </c>
      <c r="Q1064" s="2">
        <v>2732</v>
      </c>
      <c r="R1064" s="4" t="str">
        <f>IF(Table1[[#This Row],[rating_count]]&gt;=10000,"High Volume",IF(Table1[[#This Row],[rating_count]]&gt;=1000,"Medium Volume","Low Volume"))</f>
        <v>Medium Volume</v>
      </c>
      <c r="S1064" s="4" t="str">
        <f t="shared" si="101"/>
        <v>Yes</v>
      </c>
      <c r="T1064" t="s">
        <v>9000</v>
      </c>
      <c r="U1064" t="s">
        <v>9001</v>
      </c>
      <c r="V1064" t="s">
        <v>9002</v>
      </c>
      <c r="W1064" t="s">
        <v>9003</v>
      </c>
      <c r="X1064" t="s">
        <v>9004</v>
      </c>
      <c r="Y1064" t="s">
        <v>9005</v>
      </c>
      <c r="Z1064" t="s">
        <v>9006</v>
      </c>
      <c r="AA1064" t="s">
        <v>9007</v>
      </c>
    </row>
    <row r="1065" spans="1:27" x14ac:dyDescent="0.3">
      <c r="A1065" t="s">
        <v>9008</v>
      </c>
      <c r="B1065" t="s">
        <v>9009</v>
      </c>
      <c r="C1065" t="str">
        <f t="shared" si="96"/>
        <v>AGARO</v>
      </c>
      <c r="D1065" t="s">
        <v>9010</v>
      </c>
      <c r="E1065" t="str">
        <f>IFERROR(LEFT(Table1[[#This Row],[category]],FIND("|",Table1[[#This Row],[category]])-1),Table1[[#This Row],[category]])</f>
        <v>Home&amp;Kitchen</v>
      </c>
      <c r="F1065" t="str">
        <f>IFERROR(MID(Table1[[#This Row],[category]],FIND("|",Table1[[#This Row],[category]])+1,50),"N/A")</f>
        <v>Kitchen&amp;HomeAppliances|Vacuum,Cleaning&amp;Ironing|Vac</v>
      </c>
      <c r="G1065" s="5">
        <v>1665</v>
      </c>
      <c r="H1065" s="5" t="str">
        <f t="shared" si="97"/>
        <v>Mid-Range (501-2000)</v>
      </c>
      <c r="I1065" s="5">
        <v>2099</v>
      </c>
      <c r="J1065" s="5">
        <f>Table1[[#This Row],[actual_price]]-Table1[[#This Row],[discounted_price]]</f>
        <v>434</v>
      </c>
      <c r="K1065" s="12">
        <f t="shared" si="98"/>
        <v>0.20676512625059551</v>
      </c>
      <c r="L1065" s="13">
        <v>0.21</v>
      </c>
      <c r="M1065" s="1" t="str">
        <f t="shared" si="99"/>
        <v>Minimal (0-24%)</v>
      </c>
      <c r="N1065">
        <v>4</v>
      </c>
      <c r="O1065" t="str">
        <f>IF(Table1[[#This Row],[rating]]&gt;=4.5,"Excellent",IF(Table1[[#This Row],[rating]]&gt;=4,"Good",IF(Table1[[#This Row],[rating]]&gt;=3.5,"Average","Below Average")))</f>
        <v>Good</v>
      </c>
      <c r="P1065" t="str">
        <f t="shared" si="100"/>
        <v>⭐⭐⭐⭐ Good</v>
      </c>
      <c r="Q1065" s="2">
        <v>14368</v>
      </c>
      <c r="R1065" s="4" t="str">
        <f>IF(Table1[[#This Row],[rating_count]]&gt;=10000,"High Volume",IF(Table1[[#This Row],[rating_count]]&gt;=1000,"Medium Volume","Low Volume"))</f>
        <v>High Volume</v>
      </c>
      <c r="S1065" s="4" t="str">
        <f t="shared" si="101"/>
        <v>Yes</v>
      </c>
      <c r="T1065" t="s">
        <v>9011</v>
      </c>
      <c r="U1065" t="s">
        <v>9012</v>
      </c>
      <c r="V1065" t="s">
        <v>9013</v>
      </c>
      <c r="W1065" t="s">
        <v>9014</v>
      </c>
      <c r="X1065" t="s">
        <v>9015</v>
      </c>
      <c r="Y1065" t="s">
        <v>9016</v>
      </c>
      <c r="Z1065" t="s">
        <v>9017</v>
      </c>
      <c r="AA1065" t="s">
        <v>9018</v>
      </c>
    </row>
    <row r="1066" spans="1:27" x14ac:dyDescent="0.3">
      <c r="A1066" t="s">
        <v>9019</v>
      </c>
      <c r="B1066" t="s">
        <v>9020</v>
      </c>
      <c r="C1066" t="str">
        <f t="shared" si="96"/>
        <v>Philips</v>
      </c>
      <c r="D1066" t="s">
        <v>8687</v>
      </c>
      <c r="E1066" t="str">
        <f>IFERROR(LEFT(Table1[[#This Row],[category]],FIND("|",Table1[[#This Row],[category]])-1),Table1[[#This Row],[category]])</f>
        <v>Home&amp;Kitchen</v>
      </c>
      <c r="F1066" t="str">
        <f>IFERROR(MID(Table1[[#This Row],[category]],FIND("|",Table1[[#This Row],[category]])+1,50),"N/A")</f>
        <v>Kitchen&amp;HomeAppliances|SmallKitchenAppliances|Indu</v>
      </c>
      <c r="G1066" s="5">
        <v>3229</v>
      </c>
      <c r="H1066" s="5" t="str">
        <f t="shared" si="97"/>
        <v>Premium (&gt;2000)</v>
      </c>
      <c r="I1066" s="5">
        <v>5295</v>
      </c>
      <c r="J1066" s="5">
        <f>Table1[[#This Row],[actual_price]]-Table1[[#This Row],[discounted_price]]</f>
        <v>2066</v>
      </c>
      <c r="K1066" s="12">
        <f t="shared" si="98"/>
        <v>0.39017941454202076</v>
      </c>
      <c r="L1066" s="13">
        <v>0.39</v>
      </c>
      <c r="M1066" s="1" t="str">
        <f t="shared" si="99"/>
        <v>Moderate (25-49%)</v>
      </c>
      <c r="N1066">
        <v>4.2</v>
      </c>
      <c r="O1066" t="str">
        <f>IF(Table1[[#This Row],[rating]]&gt;=4.5,"Excellent",IF(Table1[[#This Row],[rating]]&gt;=4,"Good",IF(Table1[[#This Row],[rating]]&gt;=3.5,"Average","Below Average")))</f>
        <v>Good</v>
      </c>
      <c r="P1066" t="str">
        <f t="shared" si="100"/>
        <v>⭐⭐⭐⭐ Good</v>
      </c>
      <c r="Q1066" s="2">
        <v>39724</v>
      </c>
      <c r="R1066" s="4" t="str">
        <f>IF(Table1[[#This Row],[rating_count]]&gt;=10000,"High Volume",IF(Table1[[#This Row],[rating_count]]&gt;=1000,"Medium Volume","Low Volume"))</f>
        <v>High Volume</v>
      </c>
      <c r="S1066" s="4" t="str">
        <f t="shared" si="101"/>
        <v>Yes</v>
      </c>
      <c r="T1066" t="s">
        <v>9021</v>
      </c>
      <c r="U1066" t="s">
        <v>9022</v>
      </c>
      <c r="V1066" t="s">
        <v>9023</v>
      </c>
      <c r="W1066" t="s">
        <v>9024</v>
      </c>
      <c r="X1066" t="s">
        <v>9025</v>
      </c>
      <c r="Y1066" t="s">
        <v>9026</v>
      </c>
      <c r="Z1066" t="s">
        <v>9027</v>
      </c>
      <c r="AA1066" t="s">
        <v>9028</v>
      </c>
    </row>
    <row r="1067" spans="1:27" x14ac:dyDescent="0.3">
      <c r="A1067" t="s">
        <v>9029</v>
      </c>
      <c r="B1067" t="s">
        <v>9030</v>
      </c>
      <c r="C1067" t="str">
        <f t="shared" si="96"/>
        <v>Pigeon</v>
      </c>
      <c r="D1067" t="s">
        <v>8687</v>
      </c>
      <c r="E1067" t="str">
        <f>IFERROR(LEFT(Table1[[#This Row],[category]],FIND("|",Table1[[#This Row],[category]])-1),Table1[[#This Row],[category]])</f>
        <v>Home&amp;Kitchen</v>
      </c>
      <c r="F1067" t="str">
        <f>IFERROR(MID(Table1[[#This Row],[category]],FIND("|",Table1[[#This Row],[category]])+1,50),"N/A")</f>
        <v>Kitchen&amp;HomeAppliances|SmallKitchenAppliances|Indu</v>
      </c>
      <c r="G1067" s="5">
        <v>1799</v>
      </c>
      <c r="H1067" s="5" t="str">
        <f t="shared" si="97"/>
        <v>Mid-Range (501-2000)</v>
      </c>
      <c r="I1067" s="5">
        <v>3595</v>
      </c>
      <c r="J1067" s="5">
        <f>Table1[[#This Row],[actual_price]]-Table1[[#This Row],[discounted_price]]</f>
        <v>1796</v>
      </c>
      <c r="K1067" s="12">
        <f t="shared" si="98"/>
        <v>0.49958275382475659</v>
      </c>
      <c r="L1067" s="13">
        <v>0.5</v>
      </c>
      <c r="M1067" s="1" t="str">
        <f t="shared" si="99"/>
        <v>High (50-69%)</v>
      </c>
      <c r="N1067">
        <v>3.8</v>
      </c>
      <c r="O1067" t="str">
        <f>IF(Table1[[#This Row],[rating]]&gt;=4.5,"Excellent",IF(Table1[[#This Row],[rating]]&gt;=4,"Good",IF(Table1[[#This Row],[rating]]&gt;=3.5,"Average","Below Average")))</f>
        <v>Average</v>
      </c>
      <c r="P1067" t="str">
        <f t="shared" si="100"/>
        <v>⭐⭐⭐ Average</v>
      </c>
      <c r="Q1067" s="2">
        <v>9791</v>
      </c>
      <c r="R1067" s="4" t="str">
        <f>IF(Table1[[#This Row],[rating_count]]&gt;=10000,"High Volume",IF(Table1[[#This Row],[rating_count]]&gt;=1000,"Medium Volume","Low Volume"))</f>
        <v>Medium Volume</v>
      </c>
      <c r="S1067" s="4" t="str">
        <f t="shared" si="101"/>
        <v>Yes</v>
      </c>
      <c r="T1067" t="s">
        <v>9031</v>
      </c>
      <c r="U1067" t="s">
        <v>9032</v>
      </c>
      <c r="V1067" t="s">
        <v>9033</v>
      </c>
      <c r="W1067" t="s">
        <v>9034</v>
      </c>
      <c r="X1067" t="s">
        <v>9035</v>
      </c>
      <c r="Y1067" t="s">
        <v>9036</v>
      </c>
      <c r="Z1067" t="s">
        <v>9037</v>
      </c>
      <c r="AA1067" t="s">
        <v>9038</v>
      </c>
    </row>
    <row r="1068" spans="1:27" x14ac:dyDescent="0.3">
      <c r="A1068" t="s">
        <v>9039</v>
      </c>
      <c r="B1068" t="s">
        <v>9040</v>
      </c>
      <c r="C1068" t="str">
        <f t="shared" si="96"/>
        <v>AGARO</v>
      </c>
      <c r="D1068" t="s">
        <v>8581</v>
      </c>
      <c r="E1068" t="str">
        <f>IFERROR(LEFT(Table1[[#This Row],[category]],FIND("|",Table1[[#This Row],[category]])-1),Table1[[#This Row],[category]])</f>
        <v>Home&amp;Kitchen</v>
      </c>
      <c r="F1068" t="str">
        <f>IFERROR(MID(Table1[[#This Row],[category]],FIND("|",Table1[[#This Row],[category]])+1,50),"N/A")</f>
        <v>Kitchen&amp;HomeAppliances|SmallKitchenAppliances|Kett</v>
      </c>
      <c r="G1068" s="5">
        <v>1260</v>
      </c>
      <c r="H1068" s="5" t="str">
        <f t="shared" si="97"/>
        <v>Mid-Range (501-2000)</v>
      </c>
      <c r="I1068" s="5">
        <v>1699</v>
      </c>
      <c r="J1068" s="5">
        <f>Table1[[#This Row],[actual_price]]-Table1[[#This Row],[discounted_price]]</f>
        <v>439</v>
      </c>
      <c r="K1068" s="12">
        <f t="shared" si="98"/>
        <v>0.25838728663919952</v>
      </c>
      <c r="L1068" s="13">
        <v>0.26</v>
      </c>
      <c r="M1068" s="1" t="str">
        <f t="shared" si="99"/>
        <v>Moderate (25-49%)</v>
      </c>
      <c r="N1068">
        <v>4.2</v>
      </c>
      <c r="O1068" t="str">
        <f>IF(Table1[[#This Row],[rating]]&gt;=4.5,"Excellent",IF(Table1[[#This Row],[rating]]&gt;=4,"Good",IF(Table1[[#This Row],[rating]]&gt;=3.5,"Average","Below Average")))</f>
        <v>Good</v>
      </c>
      <c r="P1068" t="str">
        <f t="shared" si="100"/>
        <v>⭐⭐⭐⭐ Good</v>
      </c>
      <c r="Q1068" s="2">
        <v>2891</v>
      </c>
      <c r="R1068" s="4" t="str">
        <f>IF(Table1[[#This Row],[rating_count]]&gt;=10000,"High Volume",IF(Table1[[#This Row],[rating_count]]&gt;=1000,"Medium Volume","Low Volume"))</f>
        <v>Medium Volume</v>
      </c>
      <c r="S1068" s="4" t="str">
        <f t="shared" si="101"/>
        <v>Yes</v>
      </c>
      <c r="T1068" t="s">
        <v>9041</v>
      </c>
      <c r="U1068" t="s">
        <v>9042</v>
      </c>
      <c r="V1068" t="s">
        <v>9043</v>
      </c>
      <c r="W1068" t="s">
        <v>9044</v>
      </c>
      <c r="X1068" t="s">
        <v>9045</v>
      </c>
      <c r="Y1068" t="s">
        <v>9046</v>
      </c>
      <c r="Z1068" t="s">
        <v>9047</v>
      </c>
      <c r="AA1068" t="s">
        <v>9048</v>
      </c>
    </row>
    <row r="1069" spans="1:27" x14ac:dyDescent="0.3">
      <c r="A1069" t="s">
        <v>9049</v>
      </c>
      <c r="B1069" t="s">
        <v>9050</v>
      </c>
      <c r="C1069" t="str">
        <f t="shared" si="96"/>
        <v>Bajaj</v>
      </c>
      <c r="D1069" t="s">
        <v>8592</v>
      </c>
      <c r="E1069" t="str">
        <f>IFERROR(LEFT(Table1[[#This Row],[category]],FIND("|",Table1[[#This Row],[category]])-1),Table1[[#This Row],[category]])</f>
        <v>Home&amp;Kitchen</v>
      </c>
      <c r="F1069" t="str">
        <f>IFERROR(MID(Table1[[#This Row],[category]],FIND("|",Table1[[#This Row],[category]])+1,50),"N/A")</f>
        <v>Heating,Cooling&amp;AirQuality|RoomHeaters|ElectricHea</v>
      </c>
      <c r="G1069" s="5">
        <v>749</v>
      </c>
      <c r="H1069" s="5" t="str">
        <f t="shared" si="97"/>
        <v>Mid-Range (501-2000)</v>
      </c>
      <c r="I1069" s="5">
        <v>1129</v>
      </c>
      <c r="J1069" s="5">
        <f>Table1[[#This Row],[actual_price]]-Table1[[#This Row],[discounted_price]]</f>
        <v>380</v>
      </c>
      <c r="K1069" s="12">
        <f t="shared" si="98"/>
        <v>0.3365810451727192</v>
      </c>
      <c r="L1069" s="13">
        <v>0.34</v>
      </c>
      <c r="M1069" s="1" t="str">
        <f t="shared" si="99"/>
        <v>Moderate (25-49%)</v>
      </c>
      <c r="N1069">
        <v>4</v>
      </c>
      <c r="O1069" t="str">
        <f>IF(Table1[[#This Row],[rating]]&gt;=4.5,"Excellent",IF(Table1[[#This Row],[rating]]&gt;=4,"Good",IF(Table1[[#This Row],[rating]]&gt;=3.5,"Average","Below Average")))</f>
        <v>Good</v>
      </c>
      <c r="P1069" t="str">
        <f t="shared" si="100"/>
        <v>⭐⭐⭐⭐ Good</v>
      </c>
      <c r="Q1069" s="2">
        <v>2446</v>
      </c>
      <c r="R1069" s="4" t="str">
        <f>IF(Table1[[#This Row],[rating_count]]&gt;=10000,"High Volume",IF(Table1[[#This Row],[rating_count]]&gt;=1000,"Medium Volume","Low Volume"))</f>
        <v>Medium Volume</v>
      </c>
      <c r="S1069" s="4" t="str">
        <f t="shared" si="101"/>
        <v>Yes</v>
      </c>
      <c r="T1069" t="s">
        <v>9051</v>
      </c>
      <c r="U1069" t="s">
        <v>9052</v>
      </c>
      <c r="V1069" t="s">
        <v>9053</v>
      </c>
      <c r="W1069" t="s">
        <v>9054</v>
      </c>
      <c r="X1069" t="s">
        <v>9055</v>
      </c>
      <c r="Y1069" t="s">
        <v>9056</v>
      </c>
      <c r="Z1069" t="s">
        <v>9057</v>
      </c>
      <c r="AA1069" t="s">
        <v>9058</v>
      </c>
    </row>
    <row r="1070" spans="1:27" x14ac:dyDescent="0.3">
      <c r="A1070" t="s">
        <v>9059</v>
      </c>
      <c r="B1070" t="s">
        <v>9060</v>
      </c>
      <c r="C1070" t="str">
        <f t="shared" si="96"/>
        <v>Butterfly</v>
      </c>
      <c r="D1070" t="s">
        <v>8750</v>
      </c>
      <c r="E1070" t="str">
        <f>IFERROR(LEFT(Table1[[#This Row],[category]],FIND("|",Table1[[#This Row],[category]])-1),Table1[[#This Row],[category]])</f>
        <v>Home&amp;Kitchen</v>
      </c>
      <c r="F1070" t="str">
        <f>IFERROR(MID(Table1[[#This Row],[category]],FIND("|",Table1[[#This Row],[category]])+1,50),"N/A")</f>
        <v>Kitchen&amp;HomeAppliances|SmallKitchenAppliances|Mixe</v>
      </c>
      <c r="G1070" s="5">
        <v>3499</v>
      </c>
      <c r="H1070" s="5" t="str">
        <f t="shared" si="97"/>
        <v>Premium (&gt;2000)</v>
      </c>
      <c r="I1070" s="5">
        <v>5795</v>
      </c>
      <c r="J1070" s="5">
        <f>Table1[[#This Row],[actual_price]]-Table1[[#This Row],[discounted_price]]</f>
        <v>2296</v>
      </c>
      <c r="K1070" s="12">
        <f t="shared" si="98"/>
        <v>0.39620362381363244</v>
      </c>
      <c r="L1070" s="13">
        <v>0.4</v>
      </c>
      <c r="M1070" s="1" t="str">
        <f t="shared" si="99"/>
        <v>Moderate (25-49%)</v>
      </c>
      <c r="N1070">
        <v>3.9</v>
      </c>
      <c r="O1070" t="str">
        <f>IF(Table1[[#This Row],[rating]]&gt;=4.5,"Excellent",IF(Table1[[#This Row],[rating]]&gt;=4,"Good",IF(Table1[[#This Row],[rating]]&gt;=3.5,"Average","Below Average")))</f>
        <v>Average</v>
      </c>
      <c r="P1070" t="str">
        <f t="shared" si="100"/>
        <v>⭐⭐⭐ Average</v>
      </c>
      <c r="Q1070" s="2">
        <v>25340</v>
      </c>
      <c r="R1070" s="4" t="str">
        <f>IF(Table1[[#This Row],[rating_count]]&gt;=10000,"High Volume",IF(Table1[[#This Row],[rating_count]]&gt;=1000,"Medium Volume","Low Volume"))</f>
        <v>High Volume</v>
      </c>
      <c r="S1070" s="4" t="str">
        <f t="shared" si="101"/>
        <v>Yes</v>
      </c>
      <c r="T1070" t="s">
        <v>9061</v>
      </c>
      <c r="U1070" t="s">
        <v>9062</v>
      </c>
      <c r="V1070" t="s">
        <v>9063</v>
      </c>
      <c r="W1070" t="s">
        <v>9064</v>
      </c>
      <c r="X1070" t="s">
        <v>9065</v>
      </c>
      <c r="Y1070" t="s">
        <v>9066</v>
      </c>
      <c r="Z1070" t="s">
        <v>9067</v>
      </c>
      <c r="AA1070" t="s">
        <v>9068</v>
      </c>
    </row>
    <row r="1071" spans="1:27" x14ac:dyDescent="0.3">
      <c r="A1071" t="s">
        <v>9069</v>
      </c>
      <c r="B1071" t="s">
        <v>9070</v>
      </c>
      <c r="C1071" t="str">
        <f t="shared" si="96"/>
        <v>SOFLIN</v>
      </c>
      <c r="D1071" t="s">
        <v>9071</v>
      </c>
      <c r="E1071" t="str">
        <f>IFERROR(LEFT(Table1[[#This Row],[category]],FIND("|",Table1[[#This Row],[category]])-1),Table1[[#This Row],[category]])</f>
        <v>Home&amp;Kitchen</v>
      </c>
      <c r="F1071" t="str">
        <f>IFERROR(MID(Table1[[#This Row],[category]],FIND("|",Table1[[#This Row],[category]])+1,50),"N/A")</f>
        <v>Kitchen&amp;HomeAppliances|SmallKitchenAppliances|EggB</v>
      </c>
      <c r="G1071" s="5">
        <v>379</v>
      </c>
      <c r="H1071" s="5" t="str">
        <f t="shared" si="97"/>
        <v>Economy (201-500)</v>
      </c>
      <c r="I1071" s="5">
        <v>999</v>
      </c>
      <c r="J1071" s="5">
        <f>Table1[[#This Row],[actual_price]]-Table1[[#This Row],[discounted_price]]</f>
        <v>620</v>
      </c>
      <c r="K1071" s="12">
        <f t="shared" si="98"/>
        <v>0.62062062062062062</v>
      </c>
      <c r="L1071" s="13">
        <v>0.62</v>
      </c>
      <c r="M1071" s="1" t="str">
        <f t="shared" si="99"/>
        <v>High (50-69%)</v>
      </c>
      <c r="N1071">
        <v>4.3</v>
      </c>
      <c r="O1071" t="str">
        <f>IF(Table1[[#This Row],[rating]]&gt;=4.5,"Excellent",IF(Table1[[#This Row],[rating]]&gt;=4,"Good",IF(Table1[[#This Row],[rating]]&gt;=3.5,"Average","Below Average")))</f>
        <v>Good</v>
      </c>
      <c r="P1071" t="str">
        <f t="shared" si="100"/>
        <v>⭐⭐⭐⭐ Good</v>
      </c>
      <c r="Q1071" s="2">
        <v>3096</v>
      </c>
      <c r="R1071" s="4" t="str">
        <f>IF(Table1[[#This Row],[rating_count]]&gt;=10000,"High Volume",IF(Table1[[#This Row],[rating_count]]&gt;=1000,"Medium Volume","Low Volume"))</f>
        <v>Medium Volume</v>
      </c>
      <c r="S1071" s="4" t="str">
        <f t="shared" si="101"/>
        <v>Yes</v>
      </c>
      <c r="T1071" t="s">
        <v>9072</v>
      </c>
      <c r="U1071" t="s">
        <v>9073</v>
      </c>
      <c r="V1071" t="s">
        <v>9074</v>
      </c>
      <c r="W1071" t="s">
        <v>9075</v>
      </c>
      <c r="X1071" t="s">
        <v>9076</v>
      </c>
      <c r="Y1071" t="s">
        <v>9077</v>
      </c>
      <c r="Z1071" t="s">
        <v>9078</v>
      </c>
      <c r="AA1071" t="s">
        <v>9079</v>
      </c>
    </row>
    <row r="1072" spans="1:27" x14ac:dyDescent="0.3">
      <c r="A1072" t="s">
        <v>9080</v>
      </c>
      <c r="B1072" t="s">
        <v>9081</v>
      </c>
      <c r="C1072" t="str">
        <f t="shared" si="96"/>
        <v>Lifelong</v>
      </c>
      <c r="D1072" t="s">
        <v>8592</v>
      </c>
      <c r="E1072" t="str">
        <f>IFERROR(LEFT(Table1[[#This Row],[category]],FIND("|",Table1[[#This Row],[category]])-1),Table1[[#This Row],[category]])</f>
        <v>Home&amp;Kitchen</v>
      </c>
      <c r="F1072" t="str">
        <f>IFERROR(MID(Table1[[#This Row],[category]],FIND("|",Table1[[#This Row],[category]])+1,50),"N/A")</f>
        <v>Heating,Cooling&amp;AirQuality|RoomHeaters|ElectricHea</v>
      </c>
      <c r="G1072" s="5">
        <v>1099</v>
      </c>
      <c r="H1072" s="5" t="str">
        <f t="shared" si="97"/>
        <v>Mid-Range (501-2000)</v>
      </c>
      <c r="I1072" s="5">
        <v>2400</v>
      </c>
      <c r="J1072" s="5">
        <f>Table1[[#This Row],[actual_price]]-Table1[[#This Row],[discounted_price]]</f>
        <v>1301</v>
      </c>
      <c r="K1072" s="12">
        <f t="shared" si="98"/>
        <v>0.54208333333333336</v>
      </c>
      <c r="L1072" s="13">
        <v>0.54</v>
      </c>
      <c r="M1072" s="1" t="str">
        <f t="shared" si="99"/>
        <v>High (50-69%)</v>
      </c>
      <c r="N1072">
        <v>3.8</v>
      </c>
      <c r="O1072" t="str">
        <f>IF(Table1[[#This Row],[rating]]&gt;=4.5,"Excellent",IF(Table1[[#This Row],[rating]]&gt;=4,"Good",IF(Table1[[#This Row],[rating]]&gt;=3.5,"Average","Below Average")))</f>
        <v>Average</v>
      </c>
      <c r="P1072" t="str">
        <f t="shared" si="100"/>
        <v>⭐⭐⭐ Average</v>
      </c>
      <c r="Q1072">
        <v>4</v>
      </c>
      <c r="R1072" s="4" t="str">
        <f>IF(Table1[[#This Row],[rating_count]]&gt;=10000,"High Volume",IF(Table1[[#This Row],[rating_count]]&gt;=1000,"Medium Volume","Low Volume"))</f>
        <v>Low Volume</v>
      </c>
      <c r="S1072" s="4" t="str">
        <f t="shared" si="101"/>
        <v>No</v>
      </c>
      <c r="T1072" t="s">
        <v>9082</v>
      </c>
      <c r="U1072" t="s">
        <v>9083</v>
      </c>
      <c r="V1072" t="s">
        <v>9084</v>
      </c>
      <c r="W1072" t="s">
        <v>9085</v>
      </c>
      <c r="X1072" t="s">
        <v>9086</v>
      </c>
      <c r="Y1072" t="s">
        <v>9087</v>
      </c>
      <c r="Z1072" t="s">
        <v>9088</v>
      </c>
      <c r="AA1072" t="s">
        <v>9089</v>
      </c>
    </row>
    <row r="1073" spans="1:27" x14ac:dyDescent="0.3">
      <c r="A1073" t="s">
        <v>9090</v>
      </c>
      <c r="B1073" t="s">
        <v>9091</v>
      </c>
      <c r="C1073" t="str">
        <f t="shared" si="96"/>
        <v>Amazon</v>
      </c>
      <c r="D1073" t="s">
        <v>8803</v>
      </c>
      <c r="E1073" t="str">
        <f>IFERROR(LEFT(Table1[[#This Row],[category]],FIND("|",Table1[[#This Row],[category]])-1),Table1[[#This Row],[category]])</f>
        <v>Home&amp;Kitchen</v>
      </c>
      <c r="F1073" t="str">
        <f>IFERROR(MID(Table1[[#This Row],[category]],FIND("|",Table1[[#This Row],[category]])+1,50),"N/A")</f>
        <v>Kitchen&amp;HomeAppliances|SmallKitchenAppliances|Kett</v>
      </c>
      <c r="G1073" s="5">
        <v>749</v>
      </c>
      <c r="H1073" s="5" t="str">
        <f t="shared" si="97"/>
        <v>Mid-Range (501-2000)</v>
      </c>
      <c r="I1073" s="5">
        <v>1299</v>
      </c>
      <c r="J1073" s="5">
        <f>Table1[[#This Row],[actual_price]]-Table1[[#This Row],[discounted_price]]</f>
        <v>550</v>
      </c>
      <c r="K1073" s="12">
        <f t="shared" si="98"/>
        <v>0.42340261739799845</v>
      </c>
      <c r="L1073" s="13">
        <v>0.42</v>
      </c>
      <c r="M1073" s="1" t="str">
        <f t="shared" si="99"/>
        <v>Moderate (25-49%)</v>
      </c>
      <c r="N1073">
        <v>4</v>
      </c>
      <c r="O1073" t="str">
        <f>IF(Table1[[#This Row],[rating]]&gt;=4.5,"Excellent",IF(Table1[[#This Row],[rating]]&gt;=4,"Good",IF(Table1[[#This Row],[rating]]&gt;=3.5,"Average","Below Average")))</f>
        <v>Good</v>
      </c>
      <c r="P1073" t="str">
        <f t="shared" si="100"/>
        <v>⭐⭐⭐⭐ Good</v>
      </c>
      <c r="Q1073">
        <v>119</v>
      </c>
      <c r="R1073" s="4" t="str">
        <f>IF(Table1[[#This Row],[rating_count]]&gt;=10000,"High Volume",IF(Table1[[#This Row],[rating_count]]&gt;=1000,"Medium Volume","Low Volume"))</f>
        <v>Low Volume</v>
      </c>
      <c r="S1073" s="4" t="str">
        <f t="shared" si="101"/>
        <v>No</v>
      </c>
      <c r="T1073" t="s">
        <v>9092</v>
      </c>
      <c r="U1073" t="s">
        <v>9093</v>
      </c>
      <c r="V1073" t="s">
        <v>9094</v>
      </c>
      <c r="W1073" t="s">
        <v>9095</v>
      </c>
      <c r="X1073" t="s">
        <v>9096</v>
      </c>
      <c r="Y1073" t="s">
        <v>9097</v>
      </c>
      <c r="Z1073" t="s">
        <v>9098</v>
      </c>
      <c r="AA1073" t="s">
        <v>9099</v>
      </c>
    </row>
    <row r="1074" spans="1:27" x14ac:dyDescent="0.3">
      <c r="A1074" t="s">
        <v>9100</v>
      </c>
      <c r="B1074" t="s">
        <v>9101</v>
      </c>
      <c r="C1074" t="str">
        <f t="shared" si="96"/>
        <v>Prestige</v>
      </c>
      <c r="D1074" t="s">
        <v>9102</v>
      </c>
      <c r="E1074" t="str">
        <f>IFERROR(LEFT(Table1[[#This Row],[category]],FIND("|",Table1[[#This Row],[category]])-1),Table1[[#This Row],[category]])</f>
        <v>Home&amp;Kitchen</v>
      </c>
      <c r="F1074" t="str">
        <f>IFERROR(MID(Table1[[#This Row],[category]],FIND("|",Table1[[#This Row],[category]])+1,50),"N/A")</f>
        <v>Kitchen&amp;HomeAppliances|SmallKitchenAppliances|Sand</v>
      </c>
      <c r="G1074" s="5">
        <v>1299</v>
      </c>
      <c r="H1074" s="5" t="str">
        <f t="shared" si="97"/>
        <v>Mid-Range (501-2000)</v>
      </c>
      <c r="I1074" s="5">
        <v>1299</v>
      </c>
      <c r="J1074" s="5">
        <f>Table1[[#This Row],[actual_price]]-Table1[[#This Row],[discounted_price]]</f>
        <v>0</v>
      </c>
      <c r="K1074" s="12">
        <f t="shared" si="98"/>
        <v>0</v>
      </c>
      <c r="L1074" s="13">
        <v>0</v>
      </c>
      <c r="M1074" s="1" t="str">
        <f t="shared" si="99"/>
        <v>Minimal (0-24%)</v>
      </c>
      <c r="N1074">
        <v>4.2</v>
      </c>
      <c r="O1074" t="str">
        <f>IF(Table1[[#This Row],[rating]]&gt;=4.5,"Excellent",IF(Table1[[#This Row],[rating]]&gt;=4,"Good",IF(Table1[[#This Row],[rating]]&gt;=3.5,"Average","Below Average")))</f>
        <v>Good</v>
      </c>
      <c r="P1074" t="str">
        <f t="shared" si="100"/>
        <v>⭐⭐⭐⭐ Good</v>
      </c>
      <c r="Q1074" s="2">
        <v>40106</v>
      </c>
      <c r="R1074" s="4" t="str">
        <f>IF(Table1[[#This Row],[rating_count]]&gt;=10000,"High Volume",IF(Table1[[#This Row],[rating_count]]&gt;=1000,"Medium Volume","Low Volume"))</f>
        <v>High Volume</v>
      </c>
      <c r="S1074" s="4" t="str">
        <f t="shared" si="101"/>
        <v>Yes</v>
      </c>
      <c r="T1074" t="s">
        <v>9103</v>
      </c>
      <c r="U1074" t="s">
        <v>9104</v>
      </c>
      <c r="V1074" t="s">
        <v>9105</v>
      </c>
      <c r="W1074" t="s">
        <v>9106</v>
      </c>
      <c r="X1074" t="s">
        <v>9107</v>
      </c>
      <c r="Y1074" t="s">
        <v>9108</v>
      </c>
      <c r="Z1074" t="s">
        <v>9109</v>
      </c>
      <c r="AA1074" t="s">
        <v>9110</v>
      </c>
    </row>
    <row r="1075" spans="1:27" x14ac:dyDescent="0.3">
      <c r="A1075" t="s">
        <v>9111</v>
      </c>
      <c r="B1075" t="s">
        <v>9112</v>
      </c>
      <c r="C1075" t="str">
        <f t="shared" si="96"/>
        <v>Orient</v>
      </c>
      <c r="D1075" t="s">
        <v>8739</v>
      </c>
      <c r="E1075" t="str">
        <f>IFERROR(LEFT(Table1[[#This Row],[category]],FIND("|",Table1[[#This Row],[category]])-1),Table1[[#This Row],[category]])</f>
        <v>Home&amp;Kitchen</v>
      </c>
      <c r="F1075" t="str">
        <f>IFERROR(MID(Table1[[#This Row],[category]],FIND("|",Table1[[#This Row],[category]])+1,50),"N/A")</f>
        <v>Kitchen&amp;HomeAppliances|Vacuum,Cleaning&amp;Ironing|Iro</v>
      </c>
      <c r="G1075" s="5">
        <v>549</v>
      </c>
      <c r="H1075" s="5" t="str">
        <f t="shared" si="97"/>
        <v>Mid-Range (501-2000)</v>
      </c>
      <c r="I1075" s="5">
        <v>1090</v>
      </c>
      <c r="J1075" s="5">
        <f>Table1[[#This Row],[actual_price]]-Table1[[#This Row],[discounted_price]]</f>
        <v>541</v>
      </c>
      <c r="K1075" s="12">
        <f t="shared" si="98"/>
        <v>0.4963302752293578</v>
      </c>
      <c r="L1075" s="13">
        <v>0.5</v>
      </c>
      <c r="M1075" s="1" t="str">
        <f t="shared" si="99"/>
        <v>High (50-69%)</v>
      </c>
      <c r="N1075">
        <v>4.2</v>
      </c>
      <c r="O1075" t="str">
        <f>IF(Table1[[#This Row],[rating]]&gt;=4.5,"Excellent",IF(Table1[[#This Row],[rating]]&gt;=4,"Good",IF(Table1[[#This Row],[rating]]&gt;=3.5,"Average","Below Average")))</f>
        <v>Good</v>
      </c>
      <c r="P1075" t="str">
        <f t="shared" si="100"/>
        <v>⭐⭐⭐⭐ Good</v>
      </c>
      <c r="Q1075" s="2">
        <v>13029</v>
      </c>
      <c r="R1075" s="4" t="str">
        <f>IF(Table1[[#This Row],[rating_count]]&gt;=10000,"High Volume",IF(Table1[[#This Row],[rating_count]]&gt;=1000,"Medium Volume","Low Volume"))</f>
        <v>High Volume</v>
      </c>
      <c r="S1075" s="4" t="str">
        <f t="shared" si="101"/>
        <v>Yes</v>
      </c>
      <c r="T1075" t="s">
        <v>9113</v>
      </c>
      <c r="U1075" t="s">
        <v>9114</v>
      </c>
      <c r="V1075" t="s">
        <v>9115</v>
      </c>
      <c r="W1075" t="s">
        <v>9116</v>
      </c>
      <c r="X1075" t="s">
        <v>9117</v>
      </c>
      <c r="Y1075" t="s">
        <v>9118</v>
      </c>
      <c r="Z1075" t="s">
        <v>9119</v>
      </c>
      <c r="AA1075" t="s">
        <v>9120</v>
      </c>
    </row>
    <row r="1076" spans="1:27" x14ac:dyDescent="0.3">
      <c r="A1076" t="s">
        <v>9121</v>
      </c>
      <c r="B1076" t="s">
        <v>9122</v>
      </c>
      <c r="C1076" t="str">
        <f t="shared" si="96"/>
        <v>Lifelong</v>
      </c>
      <c r="D1076" t="s">
        <v>8603</v>
      </c>
      <c r="E1076" t="str">
        <f>IFERROR(LEFT(Table1[[#This Row],[category]],FIND("|",Table1[[#This Row],[category]])-1),Table1[[#This Row],[category]])</f>
        <v>Home&amp;Kitchen</v>
      </c>
      <c r="F1076" t="str">
        <f>IFERROR(MID(Table1[[#This Row],[category]],FIND("|",Table1[[#This Row],[category]])+1,50),"N/A")</f>
        <v>Heating,Cooling&amp;AirQuality|RoomHeaters|FanHeaters</v>
      </c>
      <c r="G1076" s="5">
        <v>899</v>
      </c>
      <c r="H1076" s="5" t="str">
        <f t="shared" si="97"/>
        <v>Mid-Range (501-2000)</v>
      </c>
      <c r="I1076" s="5">
        <v>2000</v>
      </c>
      <c r="J1076" s="5">
        <f>Table1[[#This Row],[actual_price]]-Table1[[#This Row],[discounted_price]]</f>
        <v>1101</v>
      </c>
      <c r="K1076" s="12">
        <f t="shared" si="98"/>
        <v>0.55049999999999999</v>
      </c>
      <c r="L1076" s="13">
        <v>0.55000000000000004</v>
      </c>
      <c r="M1076" s="1" t="str">
        <f t="shared" si="99"/>
        <v>High (50-69%)</v>
      </c>
      <c r="N1076">
        <v>3.6</v>
      </c>
      <c r="O1076" t="str">
        <f>IF(Table1[[#This Row],[rating]]&gt;=4.5,"Excellent",IF(Table1[[#This Row],[rating]]&gt;=4,"Good",IF(Table1[[#This Row],[rating]]&gt;=3.5,"Average","Below Average")))</f>
        <v>Average</v>
      </c>
      <c r="P1076" t="str">
        <f t="shared" si="100"/>
        <v>⭐⭐⭐ Average</v>
      </c>
      <c r="Q1076">
        <v>291</v>
      </c>
      <c r="R1076" s="4" t="str">
        <f>IF(Table1[[#This Row],[rating_count]]&gt;=10000,"High Volume",IF(Table1[[#This Row],[rating_count]]&gt;=1000,"Medium Volume","Low Volume"))</f>
        <v>Low Volume</v>
      </c>
      <c r="S1076" s="4" t="str">
        <f t="shared" si="101"/>
        <v>No</v>
      </c>
      <c r="T1076" t="s">
        <v>9123</v>
      </c>
      <c r="U1076" t="s">
        <v>9124</v>
      </c>
      <c r="V1076" t="s">
        <v>9125</v>
      </c>
      <c r="W1076" t="s">
        <v>9126</v>
      </c>
      <c r="X1076" t="s">
        <v>9127</v>
      </c>
      <c r="Y1076" t="s">
        <v>9128</v>
      </c>
      <c r="Z1076" t="s">
        <v>9129</v>
      </c>
      <c r="AA1076" t="s">
        <v>9130</v>
      </c>
    </row>
    <row r="1077" spans="1:27" x14ac:dyDescent="0.3">
      <c r="A1077" t="s">
        <v>9131</v>
      </c>
      <c r="B1077" t="s">
        <v>9132</v>
      </c>
      <c r="C1077" t="str">
        <f t="shared" si="96"/>
        <v>Philips</v>
      </c>
      <c r="D1077" t="s">
        <v>8739</v>
      </c>
      <c r="E1077" t="str">
        <f>IFERROR(LEFT(Table1[[#This Row],[category]],FIND("|",Table1[[#This Row],[category]])-1),Table1[[#This Row],[category]])</f>
        <v>Home&amp;Kitchen</v>
      </c>
      <c r="F1077" t="str">
        <f>IFERROR(MID(Table1[[#This Row],[category]],FIND("|",Table1[[#This Row],[category]])+1,50),"N/A")</f>
        <v>Kitchen&amp;HomeAppliances|Vacuum,Cleaning&amp;Ironing|Iro</v>
      </c>
      <c r="G1077" s="5">
        <v>1321</v>
      </c>
      <c r="H1077" s="5" t="str">
        <f t="shared" si="97"/>
        <v>Mid-Range (501-2000)</v>
      </c>
      <c r="I1077" s="5">
        <v>1545</v>
      </c>
      <c r="J1077" s="5">
        <f>Table1[[#This Row],[actual_price]]-Table1[[#This Row],[discounted_price]]</f>
        <v>224</v>
      </c>
      <c r="K1077" s="12">
        <f t="shared" si="98"/>
        <v>0.14498381877022654</v>
      </c>
      <c r="L1077" s="13">
        <v>0.14000000000000001</v>
      </c>
      <c r="M1077" s="1" t="str">
        <f t="shared" si="99"/>
        <v>Minimal (0-24%)</v>
      </c>
      <c r="N1077">
        <v>4.3</v>
      </c>
      <c r="O1077" t="str">
        <f>IF(Table1[[#This Row],[rating]]&gt;=4.5,"Excellent",IF(Table1[[#This Row],[rating]]&gt;=4,"Good",IF(Table1[[#This Row],[rating]]&gt;=3.5,"Average","Below Average")))</f>
        <v>Good</v>
      </c>
      <c r="P1077" t="str">
        <f t="shared" si="100"/>
        <v>⭐⭐⭐⭐ Good</v>
      </c>
      <c r="Q1077" s="2">
        <v>15453</v>
      </c>
      <c r="R1077" s="4" t="str">
        <f>IF(Table1[[#This Row],[rating_count]]&gt;=10000,"High Volume",IF(Table1[[#This Row],[rating_count]]&gt;=1000,"Medium Volume","Low Volume"))</f>
        <v>High Volume</v>
      </c>
      <c r="S1077" s="4" t="str">
        <f t="shared" si="101"/>
        <v>Yes</v>
      </c>
      <c r="T1077" t="s">
        <v>9133</v>
      </c>
      <c r="U1077" t="s">
        <v>9134</v>
      </c>
      <c r="V1077" t="s">
        <v>9135</v>
      </c>
      <c r="W1077" t="s">
        <v>9136</v>
      </c>
      <c r="X1077" t="s">
        <v>9137</v>
      </c>
      <c r="Y1077" t="s">
        <v>9138</v>
      </c>
      <c r="Z1077" t="s">
        <v>9139</v>
      </c>
      <c r="AA1077" t="s">
        <v>9140</v>
      </c>
    </row>
    <row r="1078" spans="1:27" x14ac:dyDescent="0.3">
      <c r="A1078" t="s">
        <v>9141</v>
      </c>
      <c r="B1078" t="s">
        <v>9142</v>
      </c>
      <c r="C1078" t="str">
        <f t="shared" si="96"/>
        <v>Bulfyss</v>
      </c>
      <c r="D1078" t="s">
        <v>8614</v>
      </c>
      <c r="E1078" t="str">
        <f>IFERROR(LEFT(Table1[[#This Row],[category]],FIND("|",Table1[[#This Row],[category]])-1),Table1[[#This Row],[category]])</f>
        <v>Home&amp;Kitchen</v>
      </c>
      <c r="F1078" t="str">
        <f>IFERROR(MID(Table1[[#This Row],[category]],FIND("|",Table1[[#This Row],[category]])+1,50),"N/A")</f>
        <v>Kitchen&amp;HomeAppliances|Vacuum,Cleaning&amp;Ironing|Iro</v>
      </c>
      <c r="G1078" s="5">
        <v>1099</v>
      </c>
      <c r="H1078" s="5" t="str">
        <f t="shared" si="97"/>
        <v>Mid-Range (501-2000)</v>
      </c>
      <c r="I1078" s="5">
        <v>1999</v>
      </c>
      <c r="J1078" s="5">
        <f>Table1[[#This Row],[actual_price]]-Table1[[#This Row],[discounted_price]]</f>
        <v>900</v>
      </c>
      <c r="K1078" s="12">
        <f t="shared" si="98"/>
        <v>0.45022511255627812</v>
      </c>
      <c r="L1078" s="13">
        <v>0.45</v>
      </c>
      <c r="M1078" s="1" t="str">
        <f t="shared" si="99"/>
        <v>Moderate (25-49%)</v>
      </c>
      <c r="N1078">
        <v>4</v>
      </c>
      <c r="O1078" t="str">
        <f>IF(Table1[[#This Row],[rating]]&gt;=4.5,"Excellent",IF(Table1[[#This Row],[rating]]&gt;=4,"Good",IF(Table1[[#This Row],[rating]]&gt;=3.5,"Average","Below Average")))</f>
        <v>Good</v>
      </c>
      <c r="P1078" t="str">
        <f t="shared" si="100"/>
        <v>⭐⭐⭐⭐ Good</v>
      </c>
      <c r="Q1078">
        <v>604</v>
      </c>
      <c r="R1078" s="4" t="str">
        <f>IF(Table1[[#This Row],[rating_count]]&gt;=10000,"High Volume",IF(Table1[[#This Row],[rating_count]]&gt;=1000,"Medium Volume","Low Volume"))</f>
        <v>Low Volume</v>
      </c>
      <c r="S1078" s="4" t="str">
        <f t="shared" si="101"/>
        <v>Yes</v>
      </c>
      <c r="T1078" t="s">
        <v>9143</v>
      </c>
      <c r="U1078" t="s">
        <v>9144</v>
      </c>
      <c r="V1078" t="s">
        <v>9145</v>
      </c>
      <c r="W1078" t="s">
        <v>9146</v>
      </c>
      <c r="X1078" t="s">
        <v>9147</v>
      </c>
      <c r="Y1078" t="s">
        <v>9148</v>
      </c>
      <c r="Z1078" t="s">
        <v>9149</v>
      </c>
      <c r="AA1078" t="s">
        <v>9150</v>
      </c>
    </row>
    <row r="1079" spans="1:27" x14ac:dyDescent="0.3">
      <c r="A1079" t="s">
        <v>9151</v>
      </c>
      <c r="B1079" t="s">
        <v>9152</v>
      </c>
      <c r="C1079" t="str">
        <f t="shared" si="96"/>
        <v>Bajaj</v>
      </c>
      <c r="D1079" t="s">
        <v>8739</v>
      </c>
      <c r="E1079" t="str">
        <f>IFERROR(LEFT(Table1[[#This Row],[category]],FIND("|",Table1[[#This Row],[category]])-1),Table1[[#This Row],[category]])</f>
        <v>Home&amp;Kitchen</v>
      </c>
      <c r="F1079" t="str">
        <f>IFERROR(MID(Table1[[#This Row],[category]],FIND("|",Table1[[#This Row],[category]])+1,50),"N/A")</f>
        <v>Kitchen&amp;HomeAppliances|Vacuum,Cleaning&amp;Ironing|Iro</v>
      </c>
      <c r="G1079" s="5">
        <v>775</v>
      </c>
      <c r="H1079" s="5" t="str">
        <f t="shared" si="97"/>
        <v>Mid-Range (501-2000)</v>
      </c>
      <c r="I1079" s="5">
        <v>875</v>
      </c>
      <c r="J1079" s="5">
        <f>Table1[[#This Row],[actual_price]]-Table1[[#This Row],[discounted_price]]</f>
        <v>100</v>
      </c>
      <c r="K1079" s="12">
        <f t="shared" si="98"/>
        <v>0.11428571428571428</v>
      </c>
      <c r="L1079" s="13">
        <v>0.11</v>
      </c>
      <c r="M1079" s="1" t="str">
        <f t="shared" si="99"/>
        <v>Minimal (0-24%)</v>
      </c>
      <c r="N1079">
        <v>4.2</v>
      </c>
      <c r="O1079" t="str">
        <f>IF(Table1[[#This Row],[rating]]&gt;=4.5,"Excellent",IF(Table1[[#This Row],[rating]]&gt;=4,"Good",IF(Table1[[#This Row],[rating]]&gt;=3.5,"Average","Below Average")))</f>
        <v>Good</v>
      </c>
      <c r="P1079" t="str">
        <f t="shared" si="100"/>
        <v>⭐⭐⭐⭐ Good</v>
      </c>
      <c r="Q1079" s="2">
        <v>46647</v>
      </c>
      <c r="R1079" s="4" t="str">
        <f>IF(Table1[[#This Row],[rating_count]]&gt;=10000,"High Volume",IF(Table1[[#This Row],[rating_count]]&gt;=1000,"Medium Volume","Low Volume"))</f>
        <v>High Volume</v>
      </c>
      <c r="S1079" s="4" t="str">
        <f t="shared" si="101"/>
        <v>Yes</v>
      </c>
      <c r="T1079" t="s">
        <v>9153</v>
      </c>
      <c r="U1079" t="s">
        <v>9154</v>
      </c>
      <c r="V1079" t="s">
        <v>9155</v>
      </c>
      <c r="W1079" t="s">
        <v>9156</v>
      </c>
      <c r="X1079" t="s">
        <v>9157</v>
      </c>
      <c r="Y1079" t="s">
        <v>9158</v>
      </c>
      <c r="Z1079" t="s">
        <v>9159</v>
      </c>
      <c r="AA1079" t="s">
        <v>9160</v>
      </c>
    </row>
    <row r="1080" spans="1:27" x14ac:dyDescent="0.3">
      <c r="A1080" t="s">
        <v>9161</v>
      </c>
      <c r="B1080" t="s">
        <v>9162</v>
      </c>
      <c r="C1080" t="str">
        <f t="shared" si="96"/>
        <v>Bajaj</v>
      </c>
      <c r="D1080" t="s">
        <v>8814</v>
      </c>
      <c r="E1080" t="str">
        <f>IFERROR(LEFT(Table1[[#This Row],[category]],FIND("|",Table1[[#This Row],[category]])-1),Table1[[#This Row],[category]])</f>
        <v>Home&amp;Kitchen</v>
      </c>
      <c r="F1080" t="str">
        <f>IFERROR(MID(Table1[[#This Row],[category]],FIND("|",Table1[[#This Row],[category]])+1,50),"N/A")</f>
        <v>Heating,Cooling&amp;AirQuality|WaterHeaters&amp;Geysers|St</v>
      </c>
      <c r="G1080" s="5">
        <v>6299</v>
      </c>
      <c r="H1080" s="5" t="str">
        <f t="shared" si="97"/>
        <v>Premium (&gt;2000)</v>
      </c>
      <c r="I1080" s="5">
        <v>15270</v>
      </c>
      <c r="J1080" s="5">
        <f>Table1[[#This Row],[actual_price]]-Table1[[#This Row],[discounted_price]]</f>
        <v>8971</v>
      </c>
      <c r="K1080" s="12">
        <f t="shared" si="98"/>
        <v>0.58749181401440731</v>
      </c>
      <c r="L1080" s="13">
        <v>0.59</v>
      </c>
      <c r="M1080" s="1" t="str">
        <f t="shared" si="99"/>
        <v>High (50-69%)</v>
      </c>
      <c r="N1080">
        <v>4.0999999999999996</v>
      </c>
      <c r="O1080" t="str">
        <f>IF(Table1[[#This Row],[rating]]&gt;=4.5,"Excellent",IF(Table1[[#This Row],[rating]]&gt;=4,"Good",IF(Table1[[#This Row],[rating]]&gt;=3.5,"Average","Below Average")))</f>
        <v>Good</v>
      </c>
      <c r="P1080" t="str">
        <f t="shared" si="100"/>
        <v>⭐⭐⭐⭐ Good</v>
      </c>
      <c r="Q1080" s="2">
        <v>3233</v>
      </c>
      <c r="R1080" s="4" t="str">
        <f>IF(Table1[[#This Row],[rating_count]]&gt;=10000,"High Volume",IF(Table1[[#This Row],[rating_count]]&gt;=1000,"Medium Volume","Low Volume"))</f>
        <v>Medium Volume</v>
      </c>
      <c r="S1080" s="4" t="str">
        <f t="shared" si="101"/>
        <v>Yes</v>
      </c>
      <c r="T1080" t="s">
        <v>9163</v>
      </c>
      <c r="U1080" t="s">
        <v>9164</v>
      </c>
      <c r="V1080" t="s">
        <v>9165</v>
      </c>
      <c r="W1080" t="s">
        <v>9166</v>
      </c>
      <c r="X1080" t="s">
        <v>9167</v>
      </c>
      <c r="Y1080" t="s">
        <v>9168</v>
      </c>
      <c r="Z1080" t="s">
        <v>9169</v>
      </c>
      <c r="AA1080" t="s">
        <v>9170</v>
      </c>
    </row>
    <row r="1081" spans="1:27" x14ac:dyDescent="0.3">
      <c r="A1081" t="s">
        <v>9171</v>
      </c>
      <c r="B1081" t="s">
        <v>9172</v>
      </c>
      <c r="C1081" t="str">
        <f t="shared" si="96"/>
        <v>PHILIPS</v>
      </c>
      <c r="D1081" t="s">
        <v>8938</v>
      </c>
      <c r="E1081" t="str">
        <f>IFERROR(LEFT(Table1[[#This Row],[category]],FIND("|",Table1[[#This Row],[category]])-1),Table1[[#This Row],[category]])</f>
        <v>Home&amp;Kitchen</v>
      </c>
      <c r="F1081" t="str">
        <f>IFERROR(MID(Table1[[#This Row],[category]],FIND("|",Table1[[#This Row],[category]])+1,50),"N/A")</f>
        <v>Kitchen&amp;HomeAppliances|Vacuum,Cleaning&amp;Ironing|Iro</v>
      </c>
      <c r="G1081" s="5">
        <v>3190</v>
      </c>
      <c r="H1081" s="5" t="str">
        <f t="shared" si="97"/>
        <v>Premium (&gt;2000)</v>
      </c>
      <c r="I1081" s="5">
        <v>4195</v>
      </c>
      <c r="J1081" s="5">
        <f>Table1[[#This Row],[actual_price]]-Table1[[#This Row],[discounted_price]]</f>
        <v>1005</v>
      </c>
      <c r="K1081" s="12">
        <f t="shared" si="98"/>
        <v>0.2395709177592372</v>
      </c>
      <c r="L1081" s="13">
        <v>0.24</v>
      </c>
      <c r="M1081" s="1" t="str">
        <f t="shared" si="99"/>
        <v>Minimal (0-24%)</v>
      </c>
      <c r="N1081">
        <v>4</v>
      </c>
      <c r="O1081" t="str">
        <f>IF(Table1[[#This Row],[rating]]&gt;=4.5,"Excellent",IF(Table1[[#This Row],[rating]]&gt;=4,"Good",IF(Table1[[#This Row],[rating]]&gt;=3.5,"Average","Below Average")))</f>
        <v>Good</v>
      </c>
      <c r="P1081" t="str">
        <f t="shared" si="100"/>
        <v>⭐⭐⭐⭐ Good</v>
      </c>
      <c r="Q1081" s="2">
        <v>1282</v>
      </c>
      <c r="R1081" s="4" t="str">
        <f>IF(Table1[[#This Row],[rating_count]]&gt;=10000,"High Volume",IF(Table1[[#This Row],[rating_count]]&gt;=1000,"Medium Volume","Low Volume"))</f>
        <v>Medium Volume</v>
      </c>
      <c r="S1081" s="4" t="str">
        <f t="shared" si="101"/>
        <v>Yes</v>
      </c>
      <c r="T1081" t="s">
        <v>9173</v>
      </c>
      <c r="U1081" t="s">
        <v>9174</v>
      </c>
      <c r="V1081" t="s">
        <v>9175</v>
      </c>
      <c r="W1081" t="s">
        <v>9176</v>
      </c>
      <c r="X1081" t="s">
        <v>9177</v>
      </c>
      <c r="Y1081" t="s">
        <v>9178</v>
      </c>
      <c r="Z1081" t="s">
        <v>9179</v>
      </c>
      <c r="AA1081" t="s">
        <v>9180</v>
      </c>
    </row>
    <row r="1082" spans="1:27" x14ac:dyDescent="0.3">
      <c r="A1082" t="s">
        <v>9181</v>
      </c>
      <c r="B1082" t="s">
        <v>9182</v>
      </c>
      <c r="C1082" t="str">
        <f t="shared" si="96"/>
        <v>Room</v>
      </c>
      <c r="D1082" t="s">
        <v>8592</v>
      </c>
      <c r="E1082" t="str">
        <f>IFERROR(LEFT(Table1[[#This Row],[category]],FIND("|",Table1[[#This Row],[category]])-1),Table1[[#This Row],[category]])</f>
        <v>Home&amp;Kitchen</v>
      </c>
      <c r="F1082" t="str">
        <f>IFERROR(MID(Table1[[#This Row],[category]],FIND("|",Table1[[#This Row],[category]])+1,50),"N/A")</f>
        <v>Heating,Cooling&amp;AirQuality|RoomHeaters|ElectricHea</v>
      </c>
      <c r="G1082" s="5">
        <v>799</v>
      </c>
      <c r="H1082" s="5" t="str">
        <f t="shared" si="97"/>
        <v>Mid-Range (501-2000)</v>
      </c>
      <c r="I1082" s="5">
        <v>1989</v>
      </c>
      <c r="J1082" s="5">
        <f>Table1[[#This Row],[actual_price]]-Table1[[#This Row],[discounted_price]]</f>
        <v>1190</v>
      </c>
      <c r="K1082" s="12">
        <f t="shared" si="98"/>
        <v>0.59829059829059827</v>
      </c>
      <c r="L1082" s="13">
        <v>0.6</v>
      </c>
      <c r="M1082" s="1" t="str">
        <f t="shared" si="99"/>
        <v>High (50-69%)</v>
      </c>
      <c r="N1082">
        <v>4.3</v>
      </c>
      <c r="O1082" t="str">
        <f>IF(Table1[[#This Row],[rating]]&gt;=4.5,"Excellent",IF(Table1[[#This Row],[rating]]&gt;=4,"Good",IF(Table1[[#This Row],[rating]]&gt;=3.5,"Average","Below Average")))</f>
        <v>Good</v>
      </c>
      <c r="P1082" t="str">
        <f t="shared" si="100"/>
        <v>⭐⭐⭐⭐ Good</v>
      </c>
      <c r="Q1082">
        <v>70</v>
      </c>
      <c r="R1082" s="4" t="str">
        <f>IF(Table1[[#This Row],[rating_count]]&gt;=10000,"High Volume",IF(Table1[[#This Row],[rating_count]]&gt;=1000,"Medium Volume","Low Volume"))</f>
        <v>Low Volume</v>
      </c>
      <c r="S1082" s="4" t="str">
        <f t="shared" si="101"/>
        <v>No</v>
      </c>
      <c r="T1082" t="s">
        <v>9183</v>
      </c>
      <c r="U1082" t="s">
        <v>9184</v>
      </c>
      <c r="V1082" t="s">
        <v>9185</v>
      </c>
      <c r="W1082" t="s">
        <v>9186</v>
      </c>
      <c r="X1082" t="s">
        <v>9187</v>
      </c>
      <c r="Y1082" t="s">
        <v>9188</v>
      </c>
      <c r="Z1082" t="s">
        <v>9189</v>
      </c>
      <c r="AA1082" t="s">
        <v>9190</v>
      </c>
    </row>
    <row r="1083" spans="1:27" x14ac:dyDescent="0.3">
      <c r="A1083" t="s">
        <v>9191</v>
      </c>
      <c r="B1083" t="s">
        <v>9192</v>
      </c>
      <c r="C1083" t="str">
        <f t="shared" si="96"/>
        <v>Wonderchef</v>
      </c>
      <c r="D1083" t="s">
        <v>8979</v>
      </c>
      <c r="E1083" t="str">
        <f>IFERROR(LEFT(Table1[[#This Row],[category]],FIND("|",Table1[[#This Row],[category]])-1),Table1[[#This Row],[category]])</f>
        <v>Home&amp;Kitchen</v>
      </c>
      <c r="F1083" t="str">
        <f>IFERROR(MID(Table1[[#This Row],[category]],FIND("|",Table1[[#This Row],[category]])+1,50),"N/A")</f>
        <v>Kitchen&amp;HomeAppliances|SmallKitchenAppliances|Juic</v>
      </c>
      <c r="G1083" s="5">
        <v>2699</v>
      </c>
      <c r="H1083" s="5" t="str">
        <f t="shared" si="97"/>
        <v>Premium (&gt;2000)</v>
      </c>
      <c r="I1083" s="5">
        <v>5000</v>
      </c>
      <c r="J1083" s="5">
        <f>Table1[[#This Row],[actual_price]]-Table1[[#This Row],[discounted_price]]</f>
        <v>2301</v>
      </c>
      <c r="K1083" s="12">
        <f t="shared" si="98"/>
        <v>0.4602</v>
      </c>
      <c r="L1083" s="13">
        <v>0.46</v>
      </c>
      <c r="M1083" s="1" t="str">
        <f t="shared" si="99"/>
        <v>Moderate (25-49%)</v>
      </c>
      <c r="N1083">
        <v>4</v>
      </c>
      <c r="O1083" t="str">
        <f>IF(Table1[[#This Row],[rating]]&gt;=4.5,"Excellent",IF(Table1[[#This Row],[rating]]&gt;=4,"Good",IF(Table1[[#This Row],[rating]]&gt;=3.5,"Average","Below Average")))</f>
        <v>Good</v>
      </c>
      <c r="P1083" t="str">
        <f t="shared" si="100"/>
        <v>⭐⭐⭐⭐ Good</v>
      </c>
      <c r="Q1083" s="2">
        <v>26164</v>
      </c>
      <c r="R1083" s="4" t="str">
        <f>IF(Table1[[#This Row],[rating_count]]&gt;=10000,"High Volume",IF(Table1[[#This Row],[rating_count]]&gt;=1000,"Medium Volume","Low Volume"))</f>
        <v>High Volume</v>
      </c>
      <c r="S1083" s="4" t="str">
        <f t="shared" si="101"/>
        <v>Yes</v>
      </c>
      <c r="T1083" t="s">
        <v>9193</v>
      </c>
      <c r="U1083" t="s">
        <v>9194</v>
      </c>
      <c r="V1083" t="s">
        <v>9195</v>
      </c>
      <c r="W1083" t="s">
        <v>9196</v>
      </c>
      <c r="X1083" t="s">
        <v>9197</v>
      </c>
      <c r="Y1083" t="s">
        <v>9198</v>
      </c>
      <c r="Z1083" t="s">
        <v>9199</v>
      </c>
      <c r="AA1083" t="s">
        <v>9200</v>
      </c>
    </row>
    <row r="1084" spans="1:27" x14ac:dyDescent="0.3">
      <c r="A1084" t="s">
        <v>9201</v>
      </c>
      <c r="B1084" t="s">
        <v>9202</v>
      </c>
      <c r="C1084" t="str">
        <f t="shared" si="96"/>
        <v>USHA</v>
      </c>
      <c r="D1084" t="s">
        <v>8739</v>
      </c>
      <c r="E1084" t="str">
        <f>IFERROR(LEFT(Table1[[#This Row],[category]],FIND("|",Table1[[#This Row],[category]])-1),Table1[[#This Row],[category]])</f>
        <v>Home&amp;Kitchen</v>
      </c>
      <c r="F1084" t="str">
        <f>IFERROR(MID(Table1[[#This Row],[category]],FIND("|",Table1[[#This Row],[category]])+1,50),"N/A")</f>
        <v>Kitchen&amp;HomeAppliances|Vacuum,Cleaning&amp;Ironing|Iro</v>
      </c>
      <c r="G1084" s="5">
        <v>599</v>
      </c>
      <c r="H1084" s="5" t="str">
        <f t="shared" si="97"/>
        <v>Mid-Range (501-2000)</v>
      </c>
      <c r="I1084" s="5">
        <v>990</v>
      </c>
      <c r="J1084" s="5">
        <f>Table1[[#This Row],[actual_price]]-Table1[[#This Row],[discounted_price]]</f>
        <v>391</v>
      </c>
      <c r="K1084" s="12">
        <f t="shared" si="98"/>
        <v>0.39494949494949494</v>
      </c>
      <c r="L1084" s="13">
        <v>0.39</v>
      </c>
      <c r="M1084" s="1" t="str">
        <f t="shared" si="99"/>
        <v>Moderate (25-49%)</v>
      </c>
      <c r="N1084">
        <v>3.9</v>
      </c>
      <c r="O1084" t="str">
        <f>IF(Table1[[#This Row],[rating]]&gt;=4.5,"Excellent",IF(Table1[[#This Row],[rating]]&gt;=4,"Good",IF(Table1[[#This Row],[rating]]&gt;=3.5,"Average","Below Average")))</f>
        <v>Average</v>
      </c>
      <c r="P1084" t="str">
        <f t="shared" si="100"/>
        <v>⭐⭐⭐ Average</v>
      </c>
      <c r="Q1084" s="2">
        <v>16166</v>
      </c>
      <c r="R1084" s="4" t="str">
        <f>IF(Table1[[#This Row],[rating_count]]&gt;=10000,"High Volume",IF(Table1[[#This Row],[rating_count]]&gt;=1000,"Medium Volume","Low Volume"))</f>
        <v>High Volume</v>
      </c>
      <c r="S1084" s="4" t="str">
        <f t="shared" si="101"/>
        <v>Yes</v>
      </c>
      <c r="T1084" t="s">
        <v>9203</v>
      </c>
      <c r="U1084" t="s">
        <v>9204</v>
      </c>
      <c r="V1084" t="s">
        <v>9205</v>
      </c>
      <c r="W1084" t="s">
        <v>9206</v>
      </c>
      <c r="X1084" t="s">
        <v>9207</v>
      </c>
      <c r="Y1084" t="s">
        <v>9208</v>
      </c>
      <c r="Z1084" t="s">
        <v>9209</v>
      </c>
      <c r="AA1084" t="s">
        <v>9210</v>
      </c>
    </row>
    <row r="1085" spans="1:27" x14ac:dyDescent="0.3">
      <c r="A1085" t="s">
        <v>9211</v>
      </c>
      <c r="B1085" t="s">
        <v>9212</v>
      </c>
      <c r="C1085" t="str">
        <f t="shared" si="96"/>
        <v>Butterfly</v>
      </c>
      <c r="D1085" t="s">
        <v>8803</v>
      </c>
      <c r="E1085" t="str">
        <f>IFERROR(LEFT(Table1[[#This Row],[category]],FIND("|",Table1[[#This Row],[category]])-1),Table1[[#This Row],[category]])</f>
        <v>Home&amp;Kitchen</v>
      </c>
      <c r="F1085" t="str">
        <f>IFERROR(MID(Table1[[#This Row],[category]],FIND("|",Table1[[#This Row],[category]])+1,50),"N/A")</f>
        <v>Kitchen&amp;HomeAppliances|SmallKitchenAppliances|Kett</v>
      </c>
      <c r="G1085" s="5">
        <v>749</v>
      </c>
      <c r="H1085" s="5" t="str">
        <f t="shared" si="97"/>
        <v>Mid-Range (501-2000)</v>
      </c>
      <c r="I1085" s="5">
        <v>1111</v>
      </c>
      <c r="J1085" s="5">
        <f>Table1[[#This Row],[actual_price]]-Table1[[#This Row],[discounted_price]]</f>
        <v>362</v>
      </c>
      <c r="K1085" s="12">
        <f t="shared" si="98"/>
        <v>0.32583258325832581</v>
      </c>
      <c r="L1085" s="13">
        <v>0.33</v>
      </c>
      <c r="M1085" s="1" t="str">
        <f t="shared" si="99"/>
        <v>Moderate (25-49%)</v>
      </c>
      <c r="N1085">
        <v>4.2</v>
      </c>
      <c r="O1085" t="str">
        <f>IF(Table1[[#This Row],[rating]]&gt;=4.5,"Excellent",IF(Table1[[#This Row],[rating]]&gt;=4,"Good",IF(Table1[[#This Row],[rating]]&gt;=3.5,"Average","Below Average")))</f>
        <v>Good</v>
      </c>
      <c r="P1085" t="str">
        <f t="shared" si="100"/>
        <v>⭐⭐⭐⭐ Good</v>
      </c>
      <c r="Q1085" s="2">
        <v>35693</v>
      </c>
      <c r="R1085" s="4" t="str">
        <f>IF(Table1[[#This Row],[rating_count]]&gt;=10000,"High Volume",IF(Table1[[#This Row],[rating_count]]&gt;=1000,"Medium Volume","Low Volume"))</f>
        <v>High Volume</v>
      </c>
      <c r="S1085" s="4" t="str">
        <f t="shared" si="101"/>
        <v>Yes</v>
      </c>
      <c r="T1085" t="s">
        <v>9213</v>
      </c>
      <c r="U1085" t="s">
        <v>9214</v>
      </c>
      <c r="V1085" t="s">
        <v>9215</v>
      </c>
      <c r="W1085" t="s">
        <v>9216</v>
      </c>
      <c r="X1085" t="s">
        <v>9217</v>
      </c>
      <c r="Y1085" t="s">
        <v>9218</v>
      </c>
      <c r="Z1085" t="s">
        <v>9219</v>
      </c>
      <c r="AA1085" t="s">
        <v>9220</v>
      </c>
    </row>
    <row r="1086" spans="1:27" x14ac:dyDescent="0.3">
      <c r="A1086" t="s">
        <v>9221</v>
      </c>
      <c r="B1086" t="s">
        <v>9222</v>
      </c>
      <c r="C1086" t="str">
        <f t="shared" si="96"/>
        <v>Crompton</v>
      </c>
      <c r="D1086" t="s">
        <v>8814</v>
      </c>
      <c r="E1086" t="str">
        <f>IFERROR(LEFT(Table1[[#This Row],[category]],FIND("|",Table1[[#This Row],[category]])-1),Table1[[#This Row],[category]])</f>
        <v>Home&amp;Kitchen</v>
      </c>
      <c r="F1086" t="str">
        <f>IFERROR(MID(Table1[[#This Row],[category]],FIND("|",Table1[[#This Row],[category]])+1,50),"N/A")</f>
        <v>Heating,Cooling&amp;AirQuality|WaterHeaters&amp;Geysers|St</v>
      </c>
      <c r="G1086" s="5">
        <v>6199</v>
      </c>
      <c r="H1086" s="5" t="str">
        <f t="shared" si="97"/>
        <v>Premium (&gt;2000)</v>
      </c>
      <c r="I1086" s="5">
        <v>10400</v>
      </c>
      <c r="J1086" s="5">
        <f>Table1[[#This Row],[actual_price]]-Table1[[#This Row],[discounted_price]]</f>
        <v>4201</v>
      </c>
      <c r="K1086" s="12">
        <f t="shared" si="98"/>
        <v>0.40394230769230771</v>
      </c>
      <c r="L1086" s="13">
        <v>0.4</v>
      </c>
      <c r="M1086" s="1" t="str">
        <f t="shared" si="99"/>
        <v>Moderate (25-49%)</v>
      </c>
      <c r="N1086">
        <v>4.0999999999999996</v>
      </c>
      <c r="O1086" t="str">
        <f>IF(Table1[[#This Row],[rating]]&gt;=4.5,"Excellent",IF(Table1[[#This Row],[rating]]&gt;=4,"Good",IF(Table1[[#This Row],[rating]]&gt;=3.5,"Average","Below Average")))</f>
        <v>Good</v>
      </c>
      <c r="P1086" t="str">
        <f t="shared" si="100"/>
        <v>⭐⭐⭐⭐ Good</v>
      </c>
      <c r="Q1086" s="2">
        <v>14391</v>
      </c>
      <c r="R1086" s="4" t="str">
        <f>IF(Table1[[#This Row],[rating_count]]&gt;=10000,"High Volume",IF(Table1[[#This Row],[rating_count]]&gt;=1000,"Medium Volume","Low Volume"))</f>
        <v>High Volume</v>
      </c>
      <c r="S1086" s="4" t="str">
        <f t="shared" si="101"/>
        <v>Yes</v>
      </c>
      <c r="T1086" t="s">
        <v>9223</v>
      </c>
      <c r="U1086" t="s">
        <v>9224</v>
      </c>
      <c r="V1086" t="s">
        <v>9225</v>
      </c>
      <c r="W1086" t="s">
        <v>9226</v>
      </c>
      <c r="X1086" t="s">
        <v>9227</v>
      </c>
      <c r="Y1086" t="s">
        <v>9228</v>
      </c>
      <c r="Z1086" t="s">
        <v>9229</v>
      </c>
      <c r="AA1086" t="s">
        <v>9230</v>
      </c>
    </row>
    <row r="1087" spans="1:27" x14ac:dyDescent="0.3">
      <c r="A1087" t="s">
        <v>9231</v>
      </c>
      <c r="B1087" t="s">
        <v>9232</v>
      </c>
      <c r="C1087" t="str">
        <f t="shared" si="96"/>
        <v>Borosil</v>
      </c>
      <c r="D1087" t="s">
        <v>9233</v>
      </c>
      <c r="E1087" t="str">
        <f>IFERROR(LEFT(Table1[[#This Row],[category]],FIND("|",Table1[[#This Row],[category]])-1),Table1[[#This Row],[category]])</f>
        <v>Home&amp;Kitchen</v>
      </c>
      <c r="F1087" t="str">
        <f>IFERROR(MID(Table1[[#This Row],[category]],FIND("|",Table1[[#This Row],[category]])+1,50),"N/A")</f>
        <v>Kitchen&amp;HomeAppliances|SmallKitchenAppliances|Mini</v>
      </c>
      <c r="G1087" s="5">
        <v>1819</v>
      </c>
      <c r="H1087" s="5" t="str">
        <f t="shared" si="97"/>
        <v>Mid-Range (501-2000)</v>
      </c>
      <c r="I1087" s="5">
        <v>2490</v>
      </c>
      <c r="J1087" s="5">
        <f>Table1[[#This Row],[actual_price]]-Table1[[#This Row],[discounted_price]]</f>
        <v>671</v>
      </c>
      <c r="K1087" s="12">
        <f t="shared" si="98"/>
        <v>0.26947791164658635</v>
      </c>
      <c r="L1087" s="13">
        <v>0.27</v>
      </c>
      <c r="M1087" s="1" t="str">
        <f t="shared" si="99"/>
        <v>Moderate (25-49%)</v>
      </c>
      <c r="N1087">
        <v>4.4000000000000004</v>
      </c>
      <c r="O1087" t="str">
        <f>IF(Table1[[#This Row],[rating]]&gt;=4.5,"Excellent",IF(Table1[[#This Row],[rating]]&gt;=4,"Good",IF(Table1[[#This Row],[rating]]&gt;=3.5,"Average","Below Average")))</f>
        <v>Good</v>
      </c>
      <c r="P1087" t="str">
        <f t="shared" si="100"/>
        <v>⭐⭐⭐⭐ Good</v>
      </c>
      <c r="Q1087" s="2">
        <v>7946</v>
      </c>
      <c r="R1087" s="4" t="str">
        <f>IF(Table1[[#This Row],[rating_count]]&gt;=10000,"High Volume",IF(Table1[[#This Row],[rating_count]]&gt;=1000,"Medium Volume","Low Volume"))</f>
        <v>Medium Volume</v>
      </c>
      <c r="S1087" s="4" t="str">
        <f t="shared" si="101"/>
        <v>Yes</v>
      </c>
      <c r="T1087" t="s">
        <v>9234</v>
      </c>
      <c r="U1087" t="s">
        <v>9235</v>
      </c>
      <c r="V1087" t="s">
        <v>9236</v>
      </c>
      <c r="W1087" t="s">
        <v>9237</v>
      </c>
      <c r="X1087" t="s">
        <v>9238</v>
      </c>
      <c r="Y1087" t="s">
        <v>9239</v>
      </c>
      <c r="Z1087" t="s">
        <v>9240</v>
      </c>
      <c r="AA1087" t="s">
        <v>9241</v>
      </c>
    </row>
    <row r="1088" spans="1:27" x14ac:dyDescent="0.3">
      <c r="A1088" t="s">
        <v>9242</v>
      </c>
      <c r="B1088" t="s">
        <v>9243</v>
      </c>
      <c r="C1088" t="str">
        <f t="shared" si="96"/>
        <v>KENT</v>
      </c>
      <c r="D1088" t="s">
        <v>8803</v>
      </c>
      <c r="E1088" t="str">
        <f>IFERROR(LEFT(Table1[[#This Row],[category]],FIND("|",Table1[[#This Row],[category]])-1),Table1[[#This Row],[category]])</f>
        <v>Home&amp;Kitchen</v>
      </c>
      <c r="F1088" t="str">
        <f>IFERROR(MID(Table1[[#This Row],[category]],FIND("|",Table1[[#This Row],[category]])+1,50),"N/A")</f>
        <v>Kitchen&amp;HomeAppliances|SmallKitchenAppliances|Kett</v>
      </c>
      <c r="G1088" s="5">
        <v>1199</v>
      </c>
      <c r="H1088" s="5" t="str">
        <f t="shared" si="97"/>
        <v>Mid-Range (501-2000)</v>
      </c>
      <c r="I1088" s="5">
        <v>1900</v>
      </c>
      <c r="J1088" s="5">
        <f>Table1[[#This Row],[actual_price]]-Table1[[#This Row],[discounted_price]]</f>
        <v>701</v>
      </c>
      <c r="K1088" s="12">
        <f t="shared" si="98"/>
        <v>0.36894736842105263</v>
      </c>
      <c r="L1088" s="13">
        <v>0.37</v>
      </c>
      <c r="M1088" s="1" t="str">
        <f t="shared" si="99"/>
        <v>Moderate (25-49%)</v>
      </c>
      <c r="N1088">
        <v>4</v>
      </c>
      <c r="O1088" t="str">
        <f>IF(Table1[[#This Row],[rating]]&gt;=4.5,"Excellent",IF(Table1[[#This Row],[rating]]&gt;=4,"Good",IF(Table1[[#This Row],[rating]]&gt;=3.5,"Average","Below Average")))</f>
        <v>Good</v>
      </c>
      <c r="P1088" t="str">
        <f t="shared" si="100"/>
        <v>⭐⭐⭐⭐ Good</v>
      </c>
      <c r="Q1088" s="2">
        <v>1765</v>
      </c>
      <c r="R1088" s="4" t="str">
        <f>IF(Table1[[#This Row],[rating_count]]&gt;=10000,"High Volume",IF(Table1[[#This Row],[rating_count]]&gt;=1000,"Medium Volume","Low Volume"))</f>
        <v>Medium Volume</v>
      </c>
      <c r="S1088" s="4" t="str">
        <f t="shared" si="101"/>
        <v>Yes</v>
      </c>
      <c r="T1088" t="s">
        <v>9244</v>
      </c>
      <c r="U1088" t="s">
        <v>9245</v>
      </c>
      <c r="V1088" t="s">
        <v>9246</v>
      </c>
      <c r="W1088" t="s">
        <v>9247</v>
      </c>
      <c r="X1088" t="s">
        <v>9248</v>
      </c>
      <c r="Y1088" t="s">
        <v>9249</v>
      </c>
      <c r="Z1088" t="s">
        <v>9250</v>
      </c>
      <c r="AA1088" t="s">
        <v>9251</v>
      </c>
    </row>
    <row r="1089" spans="1:27" x14ac:dyDescent="0.3">
      <c r="A1089" t="s">
        <v>9252</v>
      </c>
      <c r="B1089" t="s">
        <v>9253</v>
      </c>
      <c r="C1089" t="str">
        <f t="shared" si="96"/>
        <v>Prestige</v>
      </c>
      <c r="D1089" t="s">
        <v>8750</v>
      </c>
      <c r="E1089" t="str">
        <f>IFERROR(LEFT(Table1[[#This Row],[category]],FIND("|",Table1[[#This Row],[category]])-1),Table1[[#This Row],[category]])</f>
        <v>Home&amp;Kitchen</v>
      </c>
      <c r="F1089" t="str">
        <f>IFERROR(MID(Table1[[#This Row],[category]],FIND("|",Table1[[#This Row],[category]])+1,50),"N/A")</f>
        <v>Kitchen&amp;HomeAppliances|SmallKitchenAppliances|Mixe</v>
      </c>
      <c r="G1089" s="5">
        <v>3249</v>
      </c>
      <c r="H1089" s="5" t="str">
        <f t="shared" si="97"/>
        <v>Premium (&gt;2000)</v>
      </c>
      <c r="I1089" s="5">
        <v>6295</v>
      </c>
      <c r="J1089" s="5">
        <f>Table1[[#This Row],[actual_price]]-Table1[[#This Row],[discounted_price]]</f>
        <v>3046</v>
      </c>
      <c r="K1089" s="12">
        <f t="shared" si="98"/>
        <v>0.48387609213661636</v>
      </c>
      <c r="L1089" s="13">
        <v>0.48</v>
      </c>
      <c r="M1089" s="1" t="str">
        <f t="shared" si="99"/>
        <v>Moderate (25-49%)</v>
      </c>
      <c r="N1089">
        <v>3.8</v>
      </c>
      <c r="O1089" t="str">
        <f>IF(Table1[[#This Row],[rating]]&gt;=4.5,"Excellent",IF(Table1[[#This Row],[rating]]&gt;=4,"Good",IF(Table1[[#This Row],[rating]]&gt;=3.5,"Average","Below Average")))</f>
        <v>Average</v>
      </c>
      <c r="P1089" t="str">
        <f t="shared" si="100"/>
        <v>⭐⭐⭐ Average</v>
      </c>
      <c r="Q1089" s="2">
        <v>14062</v>
      </c>
      <c r="R1089" s="4" t="str">
        <f>IF(Table1[[#This Row],[rating_count]]&gt;=10000,"High Volume",IF(Table1[[#This Row],[rating_count]]&gt;=1000,"Medium Volume","Low Volume"))</f>
        <v>High Volume</v>
      </c>
      <c r="S1089" s="4" t="str">
        <f t="shared" si="101"/>
        <v>Yes</v>
      </c>
      <c r="T1089" t="s">
        <v>9254</v>
      </c>
      <c r="U1089" t="s">
        <v>9255</v>
      </c>
      <c r="V1089" t="s">
        <v>9256</v>
      </c>
      <c r="W1089" t="s">
        <v>9257</v>
      </c>
      <c r="X1089" t="s">
        <v>9258</v>
      </c>
      <c r="Y1089" t="s">
        <v>9259</v>
      </c>
      <c r="Z1089" t="s">
        <v>9260</v>
      </c>
      <c r="AA1089" t="s">
        <v>9261</v>
      </c>
    </row>
    <row r="1090" spans="1:27" x14ac:dyDescent="0.3">
      <c r="A1090" t="s">
        <v>9262</v>
      </c>
      <c r="B1090" t="s">
        <v>9263</v>
      </c>
      <c r="C1090" t="str">
        <f t="shared" ref="C1090:C1153" si="102">IFERROR(LEFT(B1090,FIND(" ",B1090)-1),"Unknown")</f>
        <v>Simxen</v>
      </c>
      <c r="D1090" t="s">
        <v>9071</v>
      </c>
      <c r="E1090" t="str">
        <f>IFERROR(LEFT(Table1[[#This Row],[category]],FIND("|",Table1[[#This Row],[category]])-1),Table1[[#This Row],[category]])</f>
        <v>Home&amp;Kitchen</v>
      </c>
      <c r="F1090" t="str">
        <f>IFERROR(MID(Table1[[#This Row],[category]],FIND("|",Table1[[#This Row],[category]])+1,50),"N/A")</f>
        <v>Kitchen&amp;HomeAppliances|SmallKitchenAppliances|EggB</v>
      </c>
      <c r="G1090" s="5">
        <v>349</v>
      </c>
      <c r="H1090" s="5" t="str">
        <f t="shared" ref="H1090:H1153" si="103">IF(G1090&lt;=200,"Budget (≤200)",IF(G1090&lt;=500,"Economy (201-500)",IF(G1090&lt;=2000,"Mid-Range (501-2000)","Premium (&gt;2000)")))</f>
        <v>Economy (201-500)</v>
      </c>
      <c r="I1090" s="5">
        <v>999</v>
      </c>
      <c r="J1090" s="5">
        <f>Table1[[#This Row],[actual_price]]-Table1[[#This Row],[discounted_price]]</f>
        <v>650</v>
      </c>
      <c r="K1090" s="12">
        <f t="shared" ref="K1090:K1153" si="104">(I1090-G1090)/I1090</f>
        <v>0.65065065065065064</v>
      </c>
      <c r="L1090" s="13">
        <v>0.65</v>
      </c>
      <c r="M1090" s="1" t="str">
        <f t="shared" ref="M1090:M1153" si="105">IF(L1090&gt;=0.7,"Very High (70-100%)",IF(L1090&gt;=0.5,"High (50-69%)",IF(L1090&gt;=0.25,"Moderate (25-49%)","Minimal (0-24%)")))</f>
        <v>High (50-69%)</v>
      </c>
      <c r="N1090">
        <v>4</v>
      </c>
      <c r="O1090" t="str">
        <f>IF(Table1[[#This Row],[rating]]&gt;=4.5,"Excellent",IF(Table1[[#This Row],[rating]]&gt;=4,"Good",IF(Table1[[#This Row],[rating]]&gt;=3.5,"Average","Below Average")))</f>
        <v>Good</v>
      </c>
      <c r="P1090" t="str">
        <f t="shared" ref="P1090:P1153" si="106">IF(N1090&gt;4.4,"⭐⭐⭐⭐⭐ Excellent",IF(N1090&gt;3.9,"⭐⭐⭐⭐ Good",IF(N1090&gt;3.5,"⭐⭐⭐ Average","⭐⭐ Below Avg")))</f>
        <v>⭐⭐⭐⭐ Good</v>
      </c>
      <c r="Q1090" s="2">
        <v>15646</v>
      </c>
      <c r="R1090" s="4" t="str">
        <f>IF(Table1[[#This Row],[rating_count]]&gt;=10000,"High Volume",IF(Table1[[#This Row],[rating_count]]&gt;=1000,"Medium Volume","Low Volume"))</f>
        <v>High Volume</v>
      </c>
      <c r="S1090" s="4" t="str">
        <f t="shared" ref="S1090:S1153" si="107">IF(Q1090&gt;=500,"Yes","No")</f>
        <v>Yes</v>
      </c>
      <c r="T1090" t="s">
        <v>9264</v>
      </c>
      <c r="U1090" t="s">
        <v>9265</v>
      </c>
      <c r="V1090" t="s">
        <v>9266</v>
      </c>
      <c r="W1090" t="s">
        <v>9267</v>
      </c>
      <c r="X1090" t="s">
        <v>9268</v>
      </c>
      <c r="Y1090" t="s">
        <v>9269</v>
      </c>
      <c r="Z1090" t="s">
        <v>9270</v>
      </c>
      <c r="AA1090" t="s">
        <v>9271</v>
      </c>
    </row>
    <row r="1091" spans="1:27" x14ac:dyDescent="0.3">
      <c r="A1091" t="s">
        <v>9272</v>
      </c>
      <c r="B1091" t="s">
        <v>9273</v>
      </c>
      <c r="C1091" t="str">
        <f t="shared" si="102"/>
        <v>Amazon</v>
      </c>
      <c r="D1091" t="s">
        <v>8603</v>
      </c>
      <c r="E1091" t="str">
        <f>IFERROR(LEFT(Table1[[#This Row],[category]],FIND("|",Table1[[#This Row],[category]])-1),Table1[[#This Row],[category]])</f>
        <v>Home&amp;Kitchen</v>
      </c>
      <c r="F1091" t="str">
        <f>IFERROR(MID(Table1[[#This Row],[category]],FIND("|",Table1[[#This Row],[category]])+1,50),"N/A")</f>
        <v>Heating,Cooling&amp;AirQuality|RoomHeaters|FanHeaters</v>
      </c>
      <c r="G1091" s="5">
        <v>1049</v>
      </c>
      <c r="H1091" s="5" t="str">
        <f t="shared" si="103"/>
        <v>Mid-Range (501-2000)</v>
      </c>
      <c r="I1091" s="5">
        <v>1699</v>
      </c>
      <c r="J1091" s="5">
        <f>Table1[[#This Row],[actual_price]]-Table1[[#This Row],[discounted_price]]</f>
        <v>650</v>
      </c>
      <c r="K1091" s="12">
        <f t="shared" si="104"/>
        <v>0.3825779870512066</v>
      </c>
      <c r="L1091" s="13">
        <v>0.38</v>
      </c>
      <c r="M1091" s="1" t="str">
        <f t="shared" si="105"/>
        <v>Moderate (25-49%)</v>
      </c>
      <c r="N1091">
        <v>3.1</v>
      </c>
      <c r="O1091" t="str">
        <f>IF(Table1[[#This Row],[rating]]&gt;=4.5,"Excellent",IF(Table1[[#This Row],[rating]]&gt;=4,"Good",IF(Table1[[#This Row],[rating]]&gt;=3.5,"Average","Below Average")))</f>
        <v>Below Average</v>
      </c>
      <c r="P1091" t="str">
        <f t="shared" si="106"/>
        <v>⭐⭐ Below Avg</v>
      </c>
      <c r="Q1091">
        <v>111</v>
      </c>
      <c r="R1091" s="4" t="str">
        <f>IF(Table1[[#This Row],[rating_count]]&gt;=10000,"High Volume",IF(Table1[[#This Row],[rating_count]]&gt;=1000,"Medium Volume","Low Volume"))</f>
        <v>Low Volume</v>
      </c>
      <c r="S1091" s="4" t="str">
        <f t="shared" si="107"/>
        <v>No</v>
      </c>
      <c r="T1091" t="s">
        <v>9274</v>
      </c>
      <c r="U1091" t="s">
        <v>9275</v>
      </c>
      <c r="V1091" t="s">
        <v>9276</v>
      </c>
      <c r="W1091" t="s">
        <v>9277</v>
      </c>
      <c r="X1091" t="s">
        <v>9278</v>
      </c>
      <c r="Y1091" t="s">
        <v>9279</v>
      </c>
      <c r="Z1091" t="s">
        <v>9280</v>
      </c>
      <c r="AA1091" t="s">
        <v>9281</v>
      </c>
    </row>
    <row r="1092" spans="1:27" x14ac:dyDescent="0.3">
      <c r="A1092" t="s">
        <v>9282</v>
      </c>
      <c r="B1092" t="s">
        <v>9283</v>
      </c>
      <c r="C1092" t="str">
        <f t="shared" si="102"/>
        <v>HealthSense</v>
      </c>
      <c r="D1092" t="s">
        <v>9284</v>
      </c>
      <c r="E1092" t="str">
        <f>IFERROR(LEFT(Table1[[#This Row],[category]],FIND("|",Table1[[#This Row],[category]])-1),Table1[[#This Row],[category]])</f>
        <v>Home&amp;Kitchen</v>
      </c>
      <c r="F1092" t="str">
        <f>IFERROR(MID(Table1[[#This Row],[category]],FIND("|",Table1[[#This Row],[category]])+1,50),"N/A")</f>
        <v>Kitchen&amp;HomeAppliances|SmallKitchenAppliances|Digi</v>
      </c>
      <c r="G1092" s="5">
        <v>799</v>
      </c>
      <c r="H1092" s="5" t="str">
        <f t="shared" si="103"/>
        <v>Mid-Range (501-2000)</v>
      </c>
      <c r="I1092" s="5">
        <v>1500</v>
      </c>
      <c r="J1092" s="5">
        <f>Table1[[#This Row],[actual_price]]-Table1[[#This Row],[discounted_price]]</f>
        <v>701</v>
      </c>
      <c r="K1092" s="12">
        <f t="shared" si="104"/>
        <v>0.46733333333333332</v>
      </c>
      <c r="L1092" s="13">
        <v>0.47</v>
      </c>
      <c r="M1092" s="1" t="str">
        <f t="shared" si="105"/>
        <v>Moderate (25-49%)</v>
      </c>
      <c r="N1092">
        <v>4.3</v>
      </c>
      <c r="O1092" t="str">
        <f>IF(Table1[[#This Row],[rating]]&gt;=4.5,"Excellent",IF(Table1[[#This Row],[rating]]&gt;=4,"Good",IF(Table1[[#This Row],[rating]]&gt;=3.5,"Average","Below Average")))</f>
        <v>Good</v>
      </c>
      <c r="P1092" t="str">
        <f t="shared" si="106"/>
        <v>⭐⭐⭐⭐ Good</v>
      </c>
      <c r="Q1092" s="2">
        <v>9695</v>
      </c>
      <c r="R1092" s="4" t="str">
        <f>IF(Table1[[#This Row],[rating_count]]&gt;=10000,"High Volume",IF(Table1[[#This Row],[rating_count]]&gt;=1000,"Medium Volume","Low Volume"))</f>
        <v>Medium Volume</v>
      </c>
      <c r="S1092" s="4" t="str">
        <f t="shared" si="107"/>
        <v>Yes</v>
      </c>
      <c r="T1092" t="s">
        <v>9285</v>
      </c>
      <c r="U1092" t="s">
        <v>9286</v>
      </c>
      <c r="V1092" t="s">
        <v>9287</v>
      </c>
      <c r="W1092" t="s">
        <v>9288</v>
      </c>
      <c r="X1092" t="s">
        <v>9289</v>
      </c>
      <c r="Y1092" t="s">
        <v>9290</v>
      </c>
      <c r="Z1092" t="s">
        <v>9291</v>
      </c>
      <c r="AA1092" t="s">
        <v>9292</v>
      </c>
    </row>
    <row r="1093" spans="1:27" x14ac:dyDescent="0.3">
      <c r="A1093" t="s">
        <v>9293</v>
      </c>
      <c r="B1093" t="s">
        <v>9294</v>
      </c>
      <c r="C1093" t="str">
        <f t="shared" si="102"/>
        <v>Bajaj</v>
      </c>
      <c r="D1093" t="s">
        <v>8814</v>
      </c>
      <c r="E1093" t="str">
        <f>IFERROR(LEFT(Table1[[#This Row],[category]],FIND("|",Table1[[#This Row],[category]])-1),Table1[[#This Row],[category]])</f>
        <v>Home&amp;Kitchen</v>
      </c>
      <c r="F1093" t="str">
        <f>IFERROR(MID(Table1[[#This Row],[category]],FIND("|",Table1[[#This Row],[category]])+1,50),"N/A")</f>
        <v>Heating,Cooling&amp;AirQuality|WaterHeaters&amp;Geysers|St</v>
      </c>
      <c r="G1093" s="5">
        <v>4999</v>
      </c>
      <c r="H1093" s="5" t="str">
        <f t="shared" si="103"/>
        <v>Premium (&gt;2000)</v>
      </c>
      <c r="I1093" s="5">
        <v>9650</v>
      </c>
      <c r="J1093" s="5">
        <f>Table1[[#This Row],[actual_price]]-Table1[[#This Row],[discounted_price]]</f>
        <v>4651</v>
      </c>
      <c r="K1093" s="12">
        <f t="shared" si="104"/>
        <v>0.48196891191709845</v>
      </c>
      <c r="L1093" s="13">
        <v>0.48</v>
      </c>
      <c r="M1093" s="1" t="str">
        <f t="shared" si="105"/>
        <v>Moderate (25-49%)</v>
      </c>
      <c r="N1093">
        <v>4.2</v>
      </c>
      <c r="O1093" t="str">
        <f>IF(Table1[[#This Row],[rating]]&gt;=4.5,"Excellent",IF(Table1[[#This Row],[rating]]&gt;=4,"Good",IF(Table1[[#This Row],[rating]]&gt;=3.5,"Average","Below Average")))</f>
        <v>Good</v>
      </c>
      <c r="P1093" t="str">
        <f t="shared" si="106"/>
        <v>⭐⭐⭐⭐ Good</v>
      </c>
      <c r="Q1093" s="2">
        <v>1772</v>
      </c>
      <c r="R1093" s="4" t="str">
        <f>IF(Table1[[#This Row],[rating_count]]&gt;=10000,"High Volume",IF(Table1[[#This Row],[rating_count]]&gt;=1000,"Medium Volume","Low Volume"))</f>
        <v>Medium Volume</v>
      </c>
      <c r="S1093" s="4" t="str">
        <f t="shared" si="107"/>
        <v>Yes</v>
      </c>
      <c r="T1093" t="s">
        <v>9295</v>
      </c>
      <c r="U1093" t="s">
        <v>9296</v>
      </c>
      <c r="V1093" t="s">
        <v>9297</v>
      </c>
      <c r="W1093" t="s">
        <v>9298</v>
      </c>
      <c r="X1093" t="s">
        <v>9299</v>
      </c>
      <c r="Y1093" t="s">
        <v>9300</v>
      </c>
      <c r="Z1093" t="s">
        <v>9301</v>
      </c>
      <c r="AA1093" t="s">
        <v>9302</v>
      </c>
    </row>
    <row r="1094" spans="1:27" x14ac:dyDescent="0.3">
      <c r="A1094" t="s">
        <v>9303</v>
      </c>
      <c r="B1094" t="s">
        <v>9304</v>
      </c>
      <c r="C1094" t="str">
        <f t="shared" si="102"/>
        <v>Bosch</v>
      </c>
      <c r="D1094" t="s">
        <v>8750</v>
      </c>
      <c r="E1094" t="str">
        <f>IFERROR(LEFT(Table1[[#This Row],[category]],FIND("|",Table1[[#This Row],[category]])-1),Table1[[#This Row],[category]])</f>
        <v>Home&amp;Kitchen</v>
      </c>
      <c r="F1094" t="str">
        <f>IFERROR(MID(Table1[[#This Row],[category]],FIND("|",Table1[[#This Row],[category]])+1,50),"N/A")</f>
        <v>Kitchen&amp;HomeAppliances|SmallKitchenAppliances|Mixe</v>
      </c>
      <c r="G1094" s="5">
        <v>6999</v>
      </c>
      <c r="H1094" s="5" t="str">
        <f t="shared" si="103"/>
        <v>Premium (&gt;2000)</v>
      </c>
      <c r="I1094" s="5">
        <v>10590</v>
      </c>
      <c r="J1094" s="5">
        <f>Table1[[#This Row],[actual_price]]-Table1[[#This Row],[discounted_price]]</f>
        <v>3591</v>
      </c>
      <c r="K1094" s="12">
        <f t="shared" si="104"/>
        <v>0.33909348441926346</v>
      </c>
      <c r="L1094" s="13">
        <v>0.34</v>
      </c>
      <c r="M1094" s="1" t="str">
        <f t="shared" si="105"/>
        <v>Moderate (25-49%)</v>
      </c>
      <c r="N1094">
        <v>4.4000000000000004</v>
      </c>
      <c r="O1094" t="str">
        <f>IF(Table1[[#This Row],[rating]]&gt;=4.5,"Excellent",IF(Table1[[#This Row],[rating]]&gt;=4,"Good",IF(Table1[[#This Row],[rating]]&gt;=3.5,"Average","Below Average")))</f>
        <v>Good</v>
      </c>
      <c r="P1094" t="str">
        <f t="shared" si="106"/>
        <v>⭐⭐⭐⭐ Good</v>
      </c>
      <c r="Q1094" s="2">
        <v>11499</v>
      </c>
      <c r="R1094" s="4" t="str">
        <f>IF(Table1[[#This Row],[rating_count]]&gt;=10000,"High Volume",IF(Table1[[#This Row],[rating_count]]&gt;=1000,"Medium Volume","Low Volume"))</f>
        <v>High Volume</v>
      </c>
      <c r="S1094" s="4" t="str">
        <f t="shared" si="107"/>
        <v>Yes</v>
      </c>
      <c r="T1094" t="s">
        <v>9305</v>
      </c>
      <c r="U1094" t="s">
        <v>9306</v>
      </c>
      <c r="V1094" t="s">
        <v>9307</v>
      </c>
      <c r="W1094" t="s">
        <v>9308</v>
      </c>
      <c r="X1094" t="s">
        <v>9309</v>
      </c>
      <c r="Y1094" t="s">
        <v>9310</v>
      </c>
      <c r="Z1094" t="s">
        <v>9311</v>
      </c>
      <c r="AA1094" t="s">
        <v>9312</v>
      </c>
    </row>
    <row r="1095" spans="1:27" x14ac:dyDescent="0.3">
      <c r="A1095" t="s">
        <v>9313</v>
      </c>
      <c r="B1095" t="s">
        <v>9314</v>
      </c>
      <c r="C1095" t="str">
        <f t="shared" si="102"/>
        <v>Bulfyss</v>
      </c>
      <c r="D1095" t="s">
        <v>8625</v>
      </c>
      <c r="E1095" t="str">
        <f>IFERROR(LEFT(Table1[[#This Row],[category]],FIND("|",Table1[[#This Row],[category]])-1),Table1[[#This Row],[category]])</f>
        <v>Home&amp;Kitchen</v>
      </c>
      <c r="F1095" t="str">
        <f>IFERROR(MID(Table1[[#This Row],[category]],FIND("|",Table1[[#This Row],[category]])+1,50),"N/A")</f>
        <v>Kitchen&amp;HomeAppliances|SmallKitchenAppliances|Digi</v>
      </c>
      <c r="G1095" s="5">
        <v>799</v>
      </c>
      <c r="H1095" s="5" t="str">
        <f t="shared" si="103"/>
        <v>Mid-Range (501-2000)</v>
      </c>
      <c r="I1095" s="5">
        <v>1999</v>
      </c>
      <c r="J1095" s="5">
        <f>Table1[[#This Row],[actual_price]]-Table1[[#This Row],[discounted_price]]</f>
        <v>1200</v>
      </c>
      <c r="K1095" s="12">
        <f t="shared" si="104"/>
        <v>0.60030015007503756</v>
      </c>
      <c r="L1095" s="13">
        <v>0.6</v>
      </c>
      <c r="M1095" s="1" t="str">
        <f t="shared" si="105"/>
        <v>High (50-69%)</v>
      </c>
      <c r="N1095">
        <v>4.0999999999999996</v>
      </c>
      <c r="O1095" t="str">
        <f>IF(Table1[[#This Row],[rating]]&gt;=4.5,"Excellent",IF(Table1[[#This Row],[rating]]&gt;=4,"Good",IF(Table1[[#This Row],[rating]]&gt;=3.5,"Average","Below Average")))</f>
        <v>Good</v>
      </c>
      <c r="P1095" t="str">
        <f t="shared" si="106"/>
        <v>⭐⭐⭐⭐ Good</v>
      </c>
      <c r="Q1095" s="2">
        <v>2162</v>
      </c>
      <c r="R1095" s="4" t="str">
        <f>IF(Table1[[#This Row],[rating_count]]&gt;=10000,"High Volume",IF(Table1[[#This Row],[rating_count]]&gt;=1000,"Medium Volume","Low Volume"))</f>
        <v>Medium Volume</v>
      </c>
      <c r="S1095" s="4" t="str">
        <f t="shared" si="107"/>
        <v>Yes</v>
      </c>
      <c r="T1095" t="s">
        <v>9315</v>
      </c>
      <c r="U1095" t="s">
        <v>9316</v>
      </c>
      <c r="V1095" t="s">
        <v>9317</v>
      </c>
      <c r="W1095" t="s">
        <v>9318</v>
      </c>
      <c r="X1095" t="s">
        <v>9319</v>
      </c>
      <c r="Y1095" t="s">
        <v>9320</v>
      </c>
      <c r="Z1095" t="s">
        <v>9321</v>
      </c>
      <c r="AA1095" t="s">
        <v>9322</v>
      </c>
    </row>
    <row r="1096" spans="1:27" x14ac:dyDescent="0.3">
      <c r="A1096" t="s">
        <v>9323</v>
      </c>
      <c r="B1096" t="s">
        <v>9324</v>
      </c>
      <c r="C1096" t="str">
        <f t="shared" si="102"/>
        <v>VR</v>
      </c>
      <c r="D1096" t="s">
        <v>9325</v>
      </c>
      <c r="E1096" t="str">
        <f>IFERROR(LEFT(Table1[[#This Row],[category]],FIND("|",Table1[[#This Row],[category]])-1),Table1[[#This Row],[category]])</f>
        <v>Home&amp;Kitchen</v>
      </c>
      <c r="F1096" t="str">
        <f>IFERROR(MID(Table1[[#This Row],[category]],FIND("|",Table1[[#This Row],[category]])+1,50),"N/A")</f>
        <v>Kitchen&amp;HomeAppliances|SmallKitchenAppliances|Vacu</v>
      </c>
      <c r="G1096" s="5">
        <v>89</v>
      </c>
      <c r="H1096" s="5" t="str">
        <f t="shared" si="103"/>
        <v>Budget (≤200)</v>
      </c>
      <c r="I1096" s="5">
        <v>89</v>
      </c>
      <c r="J1096" s="5">
        <f>Table1[[#This Row],[actual_price]]-Table1[[#This Row],[discounted_price]]</f>
        <v>0</v>
      </c>
      <c r="K1096" s="12">
        <f t="shared" si="104"/>
        <v>0</v>
      </c>
      <c r="L1096" s="13">
        <v>0</v>
      </c>
      <c r="M1096" s="1" t="str">
        <f t="shared" si="105"/>
        <v>Minimal (0-24%)</v>
      </c>
      <c r="N1096">
        <v>4.2</v>
      </c>
      <c r="O1096" t="str">
        <f>IF(Table1[[#This Row],[rating]]&gt;=4.5,"Excellent",IF(Table1[[#This Row],[rating]]&gt;=4,"Good",IF(Table1[[#This Row],[rating]]&gt;=3.5,"Average","Below Average")))</f>
        <v>Good</v>
      </c>
      <c r="P1096" t="str">
        <f t="shared" si="106"/>
        <v>⭐⭐⭐⭐ Good</v>
      </c>
      <c r="Q1096" s="2">
        <v>19621</v>
      </c>
      <c r="R1096" s="4" t="str">
        <f>IF(Table1[[#This Row],[rating_count]]&gt;=10000,"High Volume",IF(Table1[[#This Row],[rating_count]]&gt;=1000,"Medium Volume","Low Volume"))</f>
        <v>High Volume</v>
      </c>
      <c r="S1096" s="4" t="str">
        <f t="shared" si="107"/>
        <v>Yes</v>
      </c>
      <c r="T1096" t="s">
        <v>9326</v>
      </c>
      <c r="U1096" t="s">
        <v>9327</v>
      </c>
      <c r="V1096" t="s">
        <v>9328</v>
      </c>
      <c r="W1096" t="s">
        <v>9329</v>
      </c>
      <c r="X1096" t="s">
        <v>9330</v>
      </c>
      <c r="Y1096" t="s">
        <v>9331</v>
      </c>
      <c r="Z1096" t="s">
        <v>9332</v>
      </c>
      <c r="AA1096" t="s">
        <v>9333</v>
      </c>
    </row>
    <row r="1097" spans="1:27" x14ac:dyDescent="0.3">
      <c r="A1097" t="s">
        <v>9334</v>
      </c>
      <c r="B1097" t="s">
        <v>9335</v>
      </c>
      <c r="C1097" t="str">
        <f t="shared" si="102"/>
        <v>Orient</v>
      </c>
      <c r="D1097" t="s">
        <v>9336</v>
      </c>
      <c r="E1097" t="str">
        <f>IFERROR(LEFT(Table1[[#This Row],[category]],FIND("|",Table1[[#This Row],[category]])-1),Table1[[#This Row],[category]])</f>
        <v>Home&amp;Kitchen</v>
      </c>
      <c r="F1097" t="str">
        <f>IFERROR(MID(Table1[[#This Row],[category]],FIND("|",Table1[[#This Row],[category]])+1,50),"N/A")</f>
        <v>Heating,Cooling&amp;AirQuality|Fans|CeilingFans</v>
      </c>
      <c r="G1097" s="5">
        <v>1400</v>
      </c>
      <c r="H1097" s="5" t="str">
        <f t="shared" si="103"/>
        <v>Mid-Range (501-2000)</v>
      </c>
      <c r="I1097" s="5">
        <v>2485</v>
      </c>
      <c r="J1097" s="5">
        <f>Table1[[#This Row],[actual_price]]-Table1[[#This Row],[discounted_price]]</f>
        <v>1085</v>
      </c>
      <c r="K1097" s="12">
        <f t="shared" si="104"/>
        <v>0.43661971830985913</v>
      </c>
      <c r="L1097" s="13">
        <v>0.44</v>
      </c>
      <c r="M1097" s="1" t="str">
        <f t="shared" si="105"/>
        <v>Moderate (25-49%)</v>
      </c>
      <c r="N1097">
        <v>4.0999999999999996</v>
      </c>
      <c r="O1097" t="str">
        <f>IF(Table1[[#This Row],[rating]]&gt;=4.5,"Excellent",IF(Table1[[#This Row],[rating]]&gt;=4,"Good",IF(Table1[[#This Row],[rating]]&gt;=3.5,"Average","Below Average")))</f>
        <v>Good</v>
      </c>
      <c r="P1097" t="str">
        <f t="shared" si="106"/>
        <v>⭐⭐⭐⭐ Good</v>
      </c>
      <c r="Q1097" s="2">
        <v>19998</v>
      </c>
      <c r="R1097" s="4" t="str">
        <f>IF(Table1[[#This Row],[rating_count]]&gt;=10000,"High Volume",IF(Table1[[#This Row],[rating_count]]&gt;=1000,"Medium Volume","Low Volume"))</f>
        <v>High Volume</v>
      </c>
      <c r="S1097" s="4" t="str">
        <f t="shared" si="107"/>
        <v>Yes</v>
      </c>
      <c r="T1097" t="s">
        <v>9337</v>
      </c>
      <c r="U1097" t="s">
        <v>9338</v>
      </c>
      <c r="V1097" t="s">
        <v>9339</v>
      </c>
      <c r="W1097" t="s">
        <v>9340</v>
      </c>
      <c r="X1097" t="s">
        <v>9341</v>
      </c>
      <c r="Y1097" t="s">
        <v>9342</v>
      </c>
      <c r="Z1097" t="s">
        <v>9343</v>
      </c>
      <c r="AA1097" t="s">
        <v>9344</v>
      </c>
    </row>
    <row r="1098" spans="1:27" x14ac:dyDescent="0.3">
      <c r="A1098" t="s">
        <v>9345</v>
      </c>
      <c r="B1098" t="s">
        <v>9346</v>
      </c>
      <c r="C1098" t="str">
        <f t="shared" si="102"/>
        <v>PrettyKrafts</v>
      </c>
      <c r="D1098" t="s">
        <v>8927</v>
      </c>
      <c r="E1098" t="str">
        <f>IFERROR(LEFT(Table1[[#This Row],[category]],FIND("|",Table1[[#This Row],[category]])-1),Table1[[#This Row],[category]])</f>
        <v>Home&amp;Kitchen</v>
      </c>
      <c r="F1098" t="str">
        <f>IFERROR(MID(Table1[[#This Row],[category]],FIND("|",Table1[[#This Row],[category]])+1,50),"N/A")</f>
        <v>HomeStorage&amp;Organization|LaundryOrganization|Laund</v>
      </c>
      <c r="G1098" s="5">
        <v>355</v>
      </c>
      <c r="H1098" s="5" t="str">
        <f t="shared" si="103"/>
        <v>Economy (201-500)</v>
      </c>
      <c r="I1098" s="5">
        <v>899</v>
      </c>
      <c r="J1098" s="5">
        <f>Table1[[#This Row],[actual_price]]-Table1[[#This Row],[discounted_price]]</f>
        <v>544</v>
      </c>
      <c r="K1098" s="12">
        <f t="shared" si="104"/>
        <v>0.60511679644048944</v>
      </c>
      <c r="L1098" s="13">
        <v>0.61</v>
      </c>
      <c r="M1098" s="1" t="str">
        <f t="shared" si="105"/>
        <v>High (50-69%)</v>
      </c>
      <c r="N1098">
        <v>4.0999999999999996</v>
      </c>
      <c r="O1098" t="str">
        <f>IF(Table1[[#This Row],[rating]]&gt;=4.5,"Excellent",IF(Table1[[#This Row],[rating]]&gt;=4,"Good",IF(Table1[[#This Row],[rating]]&gt;=3.5,"Average","Below Average")))</f>
        <v>Good</v>
      </c>
      <c r="P1098" t="str">
        <f t="shared" si="106"/>
        <v>⭐⭐⭐⭐ Good</v>
      </c>
      <c r="Q1098" s="2">
        <v>1051</v>
      </c>
      <c r="R1098" s="4" t="str">
        <f>IF(Table1[[#This Row],[rating_count]]&gt;=10000,"High Volume",IF(Table1[[#This Row],[rating_count]]&gt;=1000,"Medium Volume","Low Volume"))</f>
        <v>Medium Volume</v>
      </c>
      <c r="S1098" s="4" t="str">
        <f t="shared" si="107"/>
        <v>Yes</v>
      </c>
      <c r="T1098" t="s">
        <v>9347</v>
      </c>
      <c r="U1098" t="s">
        <v>9348</v>
      </c>
      <c r="V1098" t="s">
        <v>9349</v>
      </c>
      <c r="W1098" t="s">
        <v>9350</v>
      </c>
      <c r="X1098" t="s">
        <v>9351</v>
      </c>
      <c r="Y1098" t="s">
        <v>9352</v>
      </c>
      <c r="Z1098" t="s">
        <v>9353</v>
      </c>
      <c r="AA1098" t="s">
        <v>9354</v>
      </c>
    </row>
    <row r="1099" spans="1:27" x14ac:dyDescent="0.3">
      <c r="A1099" t="s">
        <v>9355</v>
      </c>
      <c r="B1099" t="s">
        <v>9356</v>
      </c>
      <c r="C1099" t="str">
        <f t="shared" si="102"/>
        <v>Bajaj</v>
      </c>
      <c r="D1099" t="s">
        <v>8592</v>
      </c>
      <c r="E1099" t="str">
        <f>IFERROR(LEFT(Table1[[#This Row],[category]],FIND("|",Table1[[#This Row],[category]])-1),Table1[[#This Row],[category]])</f>
        <v>Home&amp;Kitchen</v>
      </c>
      <c r="F1099" t="str">
        <f>IFERROR(MID(Table1[[#This Row],[category]],FIND("|",Table1[[#This Row],[category]])+1,50),"N/A")</f>
        <v>Heating,Cooling&amp;AirQuality|RoomHeaters|ElectricHea</v>
      </c>
      <c r="G1099" s="5">
        <v>2169</v>
      </c>
      <c r="H1099" s="5" t="str">
        <f t="shared" si="103"/>
        <v>Premium (&gt;2000)</v>
      </c>
      <c r="I1099" s="5">
        <v>3279</v>
      </c>
      <c r="J1099" s="5">
        <f>Table1[[#This Row],[actual_price]]-Table1[[#This Row],[discounted_price]]</f>
        <v>1110</v>
      </c>
      <c r="K1099" s="12">
        <f t="shared" si="104"/>
        <v>0.33851784080512354</v>
      </c>
      <c r="L1099" s="13">
        <v>0.34</v>
      </c>
      <c r="M1099" s="1" t="str">
        <f t="shared" si="105"/>
        <v>Moderate (25-49%)</v>
      </c>
      <c r="N1099">
        <v>4.0999999999999996</v>
      </c>
      <c r="O1099" t="str">
        <f>IF(Table1[[#This Row],[rating]]&gt;=4.5,"Excellent",IF(Table1[[#This Row],[rating]]&gt;=4,"Good",IF(Table1[[#This Row],[rating]]&gt;=3.5,"Average","Below Average")))</f>
        <v>Good</v>
      </c>
      <c r="P1099" t="str">
        <f t="shared" si="106"/>
        <v>⭐⭐⭐⭐ Good</v>
      </c>
      <c r="Q1099" s="2">
        <v>1716</v>
      </c>
      <c r="R1099" s="4" t="str">
        <f>IF(Table1[[#This Row],[rating_count]]&gt;=10000,"High Volume",IF(Table1[[#This Row],[rating_count]]&gt;=1000,"Medium Volume","Low Volume"))</f>
        <v>Medium Volume</v>
      </c>
      <c r="S1099" s="4" t="str">
        <f t="shared" si="107"/>
        <v>Yes</v>
      </c>
      <c r="T1099" t="s">
        <v>9357</v>
      </c>
      <c r="U1099" t="s">
        <v>9358</v>
      </c>
      <c r="V1099" t="s">
        <v>9359</v>
      </c>
      <c r="W1099" t="s">
        <v>9360</v>
      </c>
      <c r="X1099" t="s">
        <v>9361</v>
      </c>
      <c r="Y1099" t="s">
        <v>9362</v>
      </c>
      <c r="Z1099" t="s">
        <v>9363</v>
      </c>
      <c r="AA1099" t="s">
        <v>9364</v>
      </c>
    </row>
    <row r="1100" spans="1:27" x14ac:dyDescent="0.3">
      <c r="A1100" t="s">
        <v>9365</v>
      </c>
      <c r="B1100" t="s">
        <v>9366</v>
      </c>
      <c r="C1100" t="str">
        <f t="shared" si="102"/>
        <v>Eureka</v>
      </c>
      <c r="D1100" t="s">
        <v>9367</v>
      </c>
      <c r="E1100" t="str">
        <f>IFERROR(LEFT(Table1[[#This Row],[category]],FIND("|",Table1[[#This Row],[category]])-1),Table1[[#This Row],[category]])</f>
        <v>Home&amp;Kitchen</v>
      </c>
      <c r="F1100" t="str">
        <f>IFERROR(MID(Table1[[#This Row],[category]],FIND("|",Table1[[#This Row],[category]])+1,50),"N/A")</f>
        <v>Kitchen&amp;HomeAppliances|Vacuum,Cleaning&amp;Ironing|Vac</v>
      </c>
      <c r="G1100" s="5">
        <v>2799</v>
      </c>
      <c r="H1100" s="5" t="str">
        <f t="shared" si="103"/>
        <v>Premium (&gt;2000)</v>
      </c>
      <c r="I1100" s="5">
        <v>3799</v>
      </c>
      <c r="J1100" s="5">
        <f>Table1[[#This Row],[actual_price]]-Table1[[#This Row],[discounted_price]]</f>
        <v>1000</v>
      </c>
      <c r="K1100" s="12">
        <f t="shared" si="104"/>
        <v>0.26322716504343247</v>
      </c>
      <c r="L1100" s="13">
        <v>0.26</v>
      </c>
      <c r="M1100" s="1" t="str">
        <f t="shared" si="105"/>
        <v>Moderate (25-49%)</v>
      </c>
      <c r="N1100">
        <v>3.9</v>
      </c>
      <c r="O1100" t="str">
        <f>IF(Table1[[#This Row],[rating]]&gt;=4.5,"Excellent",IF(Table1[[#This Row],[rating]]&gt;=4,"Good",IF(Table1[[#This Row],[rating]]&gt;=3.5,"Average","Below Average")))</f>
        <v>Average</v>
      </c>
      <c r="P1100" t="str">
        <f t="shared" si="106"/>
        <v>⭐⭐⭐ Average</v>
      </c>
      <c r="Q1100" s="2">
        <v>32931</v>
      </c>
      <c r="R1100" s="4" t="str">
        <f>IF(Table1[[#This Row],[rating_count]]&gt;=10000,"High Volume",IF(Table1[[#This Row],[rating_count]]&gt;=1000,"Medium Volume","Low Volume"))</f>
        <v>High Volume</v>
      </c>
      <c r="S1100" s="4" t="str">
        <f t="shared" si="107"/>
        <v>Yes</v>
      </c>
      <c r="T1100" t="s">
        <v>9368</v>
      </c>
      <c r="U1100" t="s">
        <v>9369</v>
      </c>
      <c r="V1100" t="s">
        <v>9370</v>
      </c>
      <c r="W1100" t="s">
        <v>9371</v>
      </c>
      <c r="X1100" t="s">
        <v>9372</v>
      </c>
      <c r="Y1100" t="s">
        <v>9373</v>
      </c>
      <c r="Z1100" t="s">
        <v>9374</v>
      </c>
      <c r="AA1100" t="s">
        <v>9375</v>
      </c>
    </row>
    <row r="1101" spans="1:27" x14ac:dyDescent="0.3">
      <c r="A1101" t="s">
        <v>9376</v>
      </c>
      <c r="B1101" t="s">
        <v>9377</v>
      </c>
      <c r="C1101" t="str">
        <f t="shared" si="102"/>
        <v>Pigeon</v>
      </c>
      <c r="D1101" t="s">
        <v>8581</v>
      </c>
      <c r="E1101" t="str">
        <f>IFERROR(LEFT(Table1[[#This Row],[category]],FIND("|",Table1[[#This Row],[category]])-1),Table1[[#This Row],[category]])</f>
        <v>Home&amp;Kitchen</v>
      </c>
      <c r="F1101" t="str">
        <f>IFERROR(MID(Table1[[#This Row],[category]],FIND("|",Table1[[#This Row],[category]])+1,50),"N/A")</f>
        <v>Kitchen&amp;HomeAppliances|SmallKitchenAppliances|Kett</v>
      </c>
      <c r="G1101" s="5">
        <v>899</v>
      </c>
      <c r="H1101" s="5" t="str">
        <f t="shared" si="103"/>
        <v>Mid-Range (501-2000)</v>
      </c>
      <c r="I1101" s="5">
        <v>1249</v>
      </c>
      <c r="J1101" s="5">
        <f>Table1[[#This Row],[actual_price]]-Table1[[#This Row],[discounted_price]]</f>
        <v>350</v>
      </c>
      <c r="K1101" s="12">
        <f t="shared" si="104"/>
        <v>0.28022417934347477</v>
      </c>
      <c r="L1101" s="13">
        <v>0.28000000000000003</v>
      </c>
      <c r="M1101" s="1" t="str">
        <f t="shared" si="105"/>
        <v>Moderate (25-49%)</v>
      </c>
      <c r="N1101">
        <v>3.9</v>
      </c>
      <c r="O1101" t="str">
        <f>IF(Table1[[#This Row],[rating]]&gt;=4.5,"Excellent",IF(Table1[[#This Row],[rating]]&gt;=4,"Good",IF(Table1[[#This Row],[rating]]&gt;=3.5,"Average","Below Average")))</f>
        <v>Average</v>
      </c>
      <c r="P1101" t="str">
        <f t="shared" si="106"/>
        <v>⭐⭐⭐ Average</v>
      </c>
      <c r="Q1101" s="2">
        <v>17424</v>
      </c>
      <c r="R1101" s="4" t="str">
        <f>IF(Table1[[#This Row],[rating_count]]&gt;=10000,"High Volume",IF(Table1[[#This Row],[rating_count]]&gt;=1000,"Medium Volume","Low Volume"))</f>
        <v>High Volume</v>
      </c>
      <c r="S1101" s="4" t="str">
        <f t="shared" si="107"/>
        <v>Yes</v>
      </c>
      <c r="T1101" t="s">
        <v>9378</v>
      </c>
      <c r="U1101" t="s">
        <v>9379</v>
      </c>
      <c r="V1101" t="s">
        <v>9380</v>
      </c>
      <c r="W1101" t="s">
        <v>9381</v>
      </c>
      <c r="X1101" t="s">
        <v>9382</v>
      </c>
      <c r="Y1101" t="s">
        <v>9383</v>
      </c>
      <c r="Z1101" t="s">
        <v>9384</v>
      </c>
      <c r="AA1101" t="s">
        <v>9385</v>
      </c>
    </row>
    <row r="1102" spans="1:27" x14ac:dyDescent="0.3">
      <c r="A1102" t="s">
        <v>9386</v>
      </c>
      <c r="B1102" t="s">
        <v>9387</v>
      </c>
      <c r="C1102" t="str">
        <f t="shared" si="102"/>
        <v>Maharaja</v>
      </c>
      <c r="D1102" t="s">
        <v>8772</v>
      </c>
      <c r="E1102" t="str">
        <f>IFERROR(LEFT(Table1[[#This Row],[category]],FIND("|",Table1[[#This Row],[category]])-1),Table1[[#This Row],[category]])</f>
        <v>Home&amp;Kitchen</v>
      </c>
      <c r="F1102" t="str">
        <f>IFERROR(MID(Table1[[#This Row],[category]],FIND("|",Table1[[#This Row],[category]])+1,50),"N/A")</f>
        <v>Heating,Cooling&amp;AirQuality|RoomHeaters</v>
      </c>
      <c r="G1102" s="5">
        <v>2499</v>
      </c>
      <c r="H1102" s="5" t="str">
        <f t="shared" si="103"/>
        <v>Premium (&gt;2000)</v>
      </c>
      <c r="I1102" s="5">
        <v>5000</v>
      </c>
      <c r="J1102" s="5">
        <f>Table1[[#This Row],[actual_price]]-Table1[[#This Row],[discounted_price]]</f>
        <v>2501</v>
      </c>
      <c r="K1102" s="12">
        <f t="shared" si="104"/>
        <v>0.50019999999999998</v>
      </c>
      <c r="L1102" s="13">
        <v>0.5</v>
      </c>
      <c r="M1102" s="1" t="str">
        <f t="shared" si="105"/>
        <v>High (50-69%)</v>
      </c>
      <c r="N1102">
        <v>3.8</v>
      </c>
      <c r="O1102" t="str">
        <f>IF(Table1[[#This Row],[rating]]&gt;=4.5,"Excellent",IF(Table1[[#This Row],[rating]]&gt;=4,"Good",IF(Table1[[#This Row],[rating]]&gt;=3.5,"Average","Below Average")))</f>
        <v>Average</v>
      </c>
      <c r="P1102" t="str">
        <f t="shared" si="106"/>
        <v>⭐⭐⭐ Average</v>
      </c>
      <c r="Q1102" s="2">
        <v>1889</v>
      </c>
      <c r="R1102" s="4" t="str">
        <f>IF(Table1[[#This Row],[rating_count]]&gt;=10000,"High Volume",IF(Table1[[#This Row],[rating_count]]&gt;=1000,"Medium Volume","Low Volume"))</f>
        <v>Medium Volume</v>
      </c>
      <c r="S1102" s="4" t="str">
        <f t="shared" si="107"/>
        <v>Yes</v>
      </c>
      <c r="T1102" t="s">
        <v>9388</v>
      </c>
      <c r="U1102" t="s">
        <v>9389</v>
      </c>
      <c r="V1102" t="s">
        <v>9390</v>
      </c>
      <c r="W1102" t="s">
        <v>9391</v>
      </c>
      <c r="X1102" t="s">
        <v>9392</v>
      </c>
      <c r="Y1102" t="s">
        <v>9393</v>
      </c>
      <c r="Z1102" t="s">
        <v>9394</v>
      </c>
      <c r="AA1102" t="s">
        <v>9395</v>
      </c>
    </row>
    <row r="1103" spans="1:27" x14ac:dyDescent="0.3">
      <c r="A1103" t="s">
        <v>9396</v>
      </c>
      <c r="B1103" t="s">
        <v>9397</v>
      </c>
      <c r="C1103" t="str">
        <f t="shared" si="102"/>
        <v>Crompton</v>
      </c>
      <c r="D1103" t="s">
        <v>8761</v>
      </c>
      <c r="E1103" t="str">
        <f>IFERROR(LEFT(Table1[[#This Row],[category]],FIND("|",Table1[[#This Row],[category]])-1),Table1[[#This Row],[category]])</f>
        <v>Home&amp;Kitchen</v>
      </c>
      <c r="F1103" t="str">
        <f>IFERROR(MID(Table1[[#This Row],[category]],FIND("|",Table1[[#This Row],[category]])+1,50),"N/A")</f>
        <v>Heating,Cooling&amp;AirQuality|WaterHeaters&amp;Geysers|In</v>
      </c>
      <c r="G1103" s="5">
        <v>3599</v>
      </c>
      <c r="H1103" s="5" t="str">
        <f t="shared" si="103"/>
        <v>Premium (&gt;2000)</v>
      </c>
      <c r="I1103" s="5">
        <v>7299</v>
      </c>
      <c r="J1103" s="5">
        <f>Table1[[#This Row],[actual_price]]-Table1[[#This Row],[discounted_price]]</f>
        <v>3700</v>
      </c>
      <c r="K1103" s="12">
        <f t="shared" si="104"/>
        <v>0.50691875599397174</v>
      </c>
      <c r="L1103" s="13">
        <v>0.51</v>
      </c>
      <c r="M1103" s="1" t="str">
        <f t="shared" si="105"/>
        <v>High (50-69%)</v>
      </c>
      <c r="N1103">
        <v>4</v>
      </c>
      <c r="O1103" t="str">
        <f>IF(Table1[[#This Row],[rating]]&gt;=4.5,"Excellent",IF(Table1[[#This Row],[rating]]&gt;=4,"Good",IF(Table1[[#This Row],[rating]]&gt;=3.5,"Average","Below Average")))</f>
        <v>Good</v>
      </c>
      <c r="P1103" t="str">
        <f t="shared" si="106"/>
        <v>⭐⭐⭐⭐ Good</v>
      </c>
      <c r="Q1103" s="2">
        <v>10324</v>
      </c>
      <c r="R1103" s="4" t="str">
        <f>IF(Table1[[#This Row],[rating_count]]&gt;=10000,"High Volume",IF(Table1[[#This Row],[rating_count]]&gt;=1000,"Medium Volume","Low Volume"))</f>
        <v>High Volume</v>
      </c>
      <c r="S1103" s="4" t="str">
        <f t="shared" si="107"/>
        <v>Yes</v>
      </c>
      <c r="T1103" t="s">
        <v>9398</v>
      </c>
      <c r="U1103" t="s">
        <v>9399</v>
      </c>
      <c r="V1103" t="s">
        <v>9400</v>
      </c>
      <c r="W1103" t="s">
        <v>9401</v>
      </c>
      <c r="X1103" t="s">
        <v>9402</v>
      </c>
      <c r="Y1103" t="s">
        <v>9403</v>
      </c>
      <c r="Z1103" t="s">
        <v>9404</v>
      </c>
      <c r="AA1103" t="s">
        <v>9405</v>
      </c>
    </row>
    <row r="1104" spans="1:27" x14ac:dyDescent="0.3">
      <c r="A1104" t="s">
        <v>9406</v>
      </c>
      <c r="B1104" t="s">
        <v>9407</v>
      </c>
      <c r="C1104" t="str">
        <f t="shared" si="102"/>
        <v>Bajaj</v>
      </c>
      <c r="D1104" t="s">
        <v>8739</v>
      </c>
      <c r="E1104" t="str">
        <f>IFERROR(LEFT(Table1[[#This Row],[category]],FIND("|",Table1[[#This Row],[category]])-1),Table1[[#This Row],[category]])</f>
        <v>Home&amp;Kitchen</v>
      </c>
      <c r="F1104" t="str">
        <f>IFERROR(MID(Table1[[#This Row],[category]],FIND("|",Table1[[#This Row],[category]])+1,50),"N/A")</f>
        <v>Kitchen&amp;HomeAppliances|Vacuum,Cleaning&amp;Ironing|Iro</v>
      </c>
      <c r="G1104" s="5">
        <v>499</v>
      </c>
      <c r="H1104" s="5" t="str">
        <f t="shared" si="103"/>
        <v>Economy (201-500)</v>
      </c>
      <c r="I1104" s="5">
        <v>625</v>
      </c>
      <c r="J1104" s="5">
        <f>Table1[[#This Row],[actual_price]]-Table1[[#This Row],[discounted_price]]</f>
        <v>126</v>
      </c>
      <c r="K1104" s="12">
        <f t="shared" si="104"/>
        <v>0.2016</v>
      </c>
      <c r="L1104" s="13">
        <v>0.2</v>
      </c>
      <c r="M1104" s="1" t="str">
        <f t="shared" si="105"/>
        <v>Minimal (0-24%)</v>
      </c>
      <c r="N1104">
        <v>4.2</v>
      </c>
      <c r="O1104" t="str">
        <f>IF(Table1[[#This Row],[rating]]&gt;=4.5,"Excellent",IF(Table1[[#This Row],[rating]]&gt;=4,"Good",IF(Table1[[#This Row],[rating]]&gt;=3.5,"Average","Below Average")))</f>
        <v>Good</v>
      </c>
      <c r="P1104" t="str">
        <f t="shared" si="106"/>
        <v>⭐⭐⭐⭐ Good</v>
      </c>
      <c r="Q1104" s="2">
        <v>5355</v>
      </c>
      <c r="R1104" s="4" t="str">
        <f>IF(Table1[[#This Row],[rating_count]]&gt;=10000,"High Volume",IF(Table1[[#This Row],[rating_count]]&gt;=1000,"Medium Volume","Low Volume"))</f>
        <v>Medium Volume</v>
      </c>
      <c r="S1104" s="4" t="str">
        <f t="shared" si="107"/>
        <v>Yes</v>
      </c>
      <c r="T1104" t="s">
        <v>9408</v>
      </c>
      <c r="U1104" t="s">
        <v>9409</v>
      </c>
      <c r="V1104" t="s">
        <v>9410</v>
      </c>
      <c r="W1104" t="s">
        <v>9411</v>
      </c>
      <c r="X1104" t="s">
        <v>9412</v>
      </c>
      <c r="Y1104" t="s">
        <v>9413</v>
      </c>
      <c r="Z1104" t="s">
        <v>9414</v>
      </c>
      <c r="AA1104" t="s">
        <v>9415</v>
      </c>
    </row>
    <row r="1105" spans="1:27" x14ac:dyDescent="0.3">
      <c r="A1105" t="s">
        <v>9416</v>
      </c>
      <c r="B1105" t="s">
        <v>9417</v>
      </c>
      <c r="C1105" t="str">
        <f t="shared" si="102"/>
        <v>Bajaj</v>
      </c>
      <c r="D1105" t="s">
        <v>8885</v>
      </c>
      <c r="E1105" t="str">
        <f>IFERROR(LEFT(Table1[[#This Row],[category]],FIND("|",Table1[[#This Row],[category]])-1),Table1[[#This Row],[category]])</f>
        <v>Home&amp;Kitchen</v>
      </c>
      <c r="F1105" t="str">
        <f>IFERROR(MID(Table1[[#This Row],[category]],FIND("|",Table1[[#This Row],[category]])+1,50),"N/A")</f>
        <v>Heating,Cooling&amp;AirQuality|WaterHeaters&amp;Geysers|Im</v>
      </c>
      <c r="G1105" s="5">
        <v>653</v>
      </c>
      <c r="H1105" s="5" t="str">
        <f t="shared" si="103"/>
        <v>Mid-Range (501-2000)</v>
      </c>
      <c r="I1105" s="5">
        <v>1020</v>
      </c>
      <c r="J1105" s="5">
        <f>Table1[[#This Row],[actual_price]]-Table1[[#This Row],[discounted_price]]</f>
        <v>367</v>
      </c>
      <c r="K1105" s="12">
        <f t="shared" si="104"/>
        <v>0.35980392156862745</v>
      </c>
      <c r="L1105" s="13">
        <v>0.36</v>
      </c>
      <c r="M1105" s="1" t="str">
        <f t="shared" si="105"/>
        <v>Moderate (25-49%)</v>
      </c>
      <c r="N1105">
        <v>4.0999999999999996</v>
      </c>
      <c r="O1105" t="str">
        <f>IF(Table1[[#This Row],[rating]]&gt;=4.5,"Excellent",IF(Table1[[#This Row],[rating]]&gt;=4,"Good",IF(Table1[[#This Row],[rating]]&gt;=3.5,"Average","Below Average")))</f>
        <v>Good</v>
      </c>
      <c r="P1105" t="str">
        <f t="shared" si="106"/>
        <v>⭐⭐⭐⭐ Good</v>
      </c>
      <c r="Q1105" s="2">
        <v>3366</v>
      </c>
      <c r="R1105" s="4" t="str">
        <f>IF(Table1[[#This Row],[rating_count]]&gt;=10000,"High Volume",IF(Table1[[#This Row],[rating_count]]&gt;=1000,"Medium Volume","Low Volume"))</f>
        <v>Medium Volume</v>
      </c>
      <c r="S1105" s="4" t="str">
        <f t="shared" si="107"/>
        <v>Yes</v>
      </c>
      <c r="T1105" t="s">
        <v>9418</v>
      </c>
      <c r="U1105" t="s">
        <v>9419</v>
      </c>
      <c r="V1105" t="s">
        <v>9420</v>
      </c>
      <c r="W1105" t="s">
        <v>9421</v>
      </c>
      <c r="X1105" t="s">
        <v>9422</v>
      </c>
      <c r="Y1105" t="s">
        <v>9423</v>
      </c>
      <c r="Z1105" t="s">
        <v>9424</v>
      </c>
      <c r="AA1105" t="s">
        <v>9425</v>
      </c>
    </row>
    <row r="1106" spans="1:27" x14ac:dyDescent="0.3">
      <c r="A1106" t="s">
        <v>9426</v>
      </c>
      <c r="B1106" t="s">
        <v>9427</v>
      </c>
      <c r="C1106" t="str">
        <f t="shared" si="102"/>
        <v>AGARO</v>
      </c>
      <c r="D1106" t="s">
        <v>9428</v>
      </c>
      <c r="E1106" t="str">
        <f>IFERROR(LEFT(Table1[[#This Row],[category]],FIND("|",Table1[[#This Row],[category]])-1),Table1[[#This Row],[category]])</f>
        <v>Home&amp;Kitchen</v>
      </c>
      <c r="F1106" t="str">
        <f>IFERROR(MID(Table1[[#This Row],[category]],FIND("|",Table1[[#This Row],[category]])+1,50),"N/A")</f>
        <v>Kitchen&amp;HomeAppliances|Vacuum,Cleaning&amp;Ironing|Pre</v>
      </c>
      <c r="G1106" s="5">
        <v>4789</v>
      </c>
      <c r="H1106" s="5" t="str">
        <f t="shared" si="103"/>
        <v>Premium (&gt;2000)</v>
      </c>
      <c r="I1106" s="5">
        <v>8990</v>
      </c>
      <c r="J1106" s="5">
        <f>Table1[[#This Row],[actual_price]]-Table1[[#This Row],[discounted_price]]</f>
        <v>4201</v>
      </c>
      <c r="K1106" s="12">
        <f t="shared" si="104"/>
        <v>0.46729699666295882</v>
      </c>
      <c r="L1106" s="13">
        <v>0.47</v>
      </c>
      <c r="M1106" s="1" t="str">
        <f t="shared" si="105"/>
        <v>Moderate (25-49%)</v>
      </c>
      <c r="N1106">
        <v>4.3</v>
      </c>
      <c r="O1106" t="str">
        <f>IF(Table1[[#This Row],[rating]]&gt;=4.5,"Excellent",IF(Table1[[#This Row],[rating]]&gt;=4,"Good",IF(Table1[[#This Row],[rating]]&gt;=3.5,"Average","Below Average")))</f>
        <v>Good</v>
      </c>
      <c r="P1106" t="str">
        <f t="shared" si="106"/>
        <v>⭐⭐⭐⭐ Good</v>
      </c>
      <c r="Q1106" s="2">
        <v>1017</v>
      </c>
      <c r="R1106" s="4" t="str">
        <f>IF(Table1[[#This Row],[rating_count]]&gt;=10000,"High Volume",IF(Table1[[#This Row],[rating_count]]&gt;=1000,"Medium Volume","Low Volume"))</f>
        <v>Medium Volume</v>
      </c>
      <c r="S1106" s="4" t="str">
        <f t="shared" si="107"/>
        <v>Yes</v>
      </c>
      <c r="T1106" t="s">
        <v>9429</v>
      </c>
      <c r="U1106" t="s">
        <v>9430</v>
      </c>
      <c r="V1106" t="s">
        <v>9431</v>
      </c>
      <c r="W1106" t="s">
        <v>9432</v>
      </c>
      <c r="X1106" t="s">
        <v>9433</v>
      </c>
      <c r="Y1106" t="s">
        <v>9434</v>
      </c>
      <c r="Z1106" t="s">
        <v>9435</v>
      </c>
      <c r="AA1106" t="s">
        <v>9436</v>
      </c>
    </row>
    <row r="1107" spans="1:27" x14ac:dyDescent="0.3">
      <c r="A1107" t="s">
        <v>9437</v>
      </c>
      <c r="B1107" t="s">
        <v>9438</v>
      </c>
      <c r="C1107" t="str">
        <f t="shared" si="102"/>
        <v>Bajaj</v>
      </c>
      <c r="D1107" t="s">
        <v>9439</v>
      </c>
      <c r="E1107" t="str">
        <f>IFERROR(LEFT(Table1[[#This Row],[category]],FIND("|",Table1[[#This Row],[category]])-1),Table1[[#This Row],[category]])</f>
        <v>Home&amp;Kitchen</v>
      </c>
      <c r="F1107" t="str">
        <f>IFERROR(MID(Table1[[#This Row],[category]],FIND("|",Table1[[#This Row],[category]])+1,50),"N/A")</f>
        <v>Heating,Cooling&amp;AirQuality|RoomHeaters|HalogenHeat</v>
      </c>
      <c r="G1107" s="5">
        <v>1409</v>
      </c>
      <c r="H1107" s="5" t="str">
        <f t="shared" si="103"/>
        <v>Mid-Range (501-2000)</v>
      </c>
      <c r="I1107" s="5">
        <v>1639</v>
      </c>
      <c r="J1107" s="5">
        <f>Table1[[#This Row],[actual_price]]-Table1[[#This Row],[discounted_price]]</f>
        <v>230</v>
      </c>
      <c r="K1107" s="12">
        <f t="shared" si="104"/>
        <v>0.14032946918852959</v>
      </c>
      <c r="L1107" s="13">
        <v>0.14000000000000001</v>
      </c>
      <c r="M1107" s="1" t="str">
        <f t="shared" si="105"/>
        <v>Minimal (0-24%)</v>
      </c>
      <c r="N1107">
        <v>3.7</v>
      </c>
      <c r="O1107" t="str">
        <f>IF(Table1[[#This Row],[rating]]&gt;=4.5,"Excellent",IF(Table1[[#This Row],[rating]]&gt;=4,"Good",IF(Table1[[#This Row],[rating]]&gt;=3.5,"Average","Below Average")))</f>
        <v>Average</v>
      </c>
      <c r="P1107" t="str">
        <f t="shared" si="106"/>
        <v>⭐⭐⭐ Average</v>
      </c>
      <c r="Q1107">
        <v>787</v>
      </c>
      <c r="R1107" s="4" t="str">
        <f>IF(Table1[[#This Row],[rating_count]]&gt;=10000,"High Volume",IF(Table1[[#This Row],[rating_count]]&gt;=1000,"Medium Volume","Low Volume"))</f>
        <v>Low Volume</v>
      </c>
      <c r="S1107" s="4" t="str">
        <f t="shared" si="107"/>
        <v>Yes</v>
      </c>
      <c r="T1107" t="s">
        <v>9440</v>
      </c>
      <c r="U1107" t="s">
        <v>9441</v>
      </c>
      <c r="V1107" t="s">
        <v>9442</v>
      </c>
      <c r="W1107" t="s">
        <v>9443</v>
      </c>
      <c r="X1107" t="s">
        <v>9444</v>
      </c>
      <c r="Y1107" t="s">
        <v>9445</v>
      </c>
      <c r="Z1107" t="s">
        <v>9446</v>
      </c>
      <c r="AA1107" t="s">
        <v>9447</v>
      </c>
    </row>
    <row r="1108" spans="1:27" x14ac:dyDescent="0.3">
      <c r="A1108" t="s">
        <v>9448</v>
      </c>
      <c r="B1108" t="s">
        <v>9449</v>
      </c>
      <c r="C1108" t="str">
        <f t="shared" si="102"/>
        <v>Orpat</v>
      </c>
      <c r="D1108" t="s">
        <v>8728</v>
      </c>
      <c r="E1108" t="str">
        <f>IFERROR(LEFT(Table1[[#This Row],[category]],FIND("|",Table1[[#This Row],[category]])-1),Table1[[#This Row],[category]])</f>
        <v>Home&amp;Kitchen</v>
      </c>
      <c r="F1108" t="str">
        <f>IFERROR(MID(Table1[[#This Row],[category]],FIND("|",Table1[[#This Row],[category]])+1,50),"N/A")</f>
        <v>Kitchen&amp;HomeAppliances|SmallKitchenAppliances|Hand</v>
      </c>
      <c r="G1108" s="5">
        <v>753</v>
      </c>
      <c r="H1108" s="5" t="str">
        <f t="shared" si="103"/>
        <v>Mid-Range (501-2000)</v>
      </c>
      <c r="I1108" s="5">
        <v>899</v>
      </c>
      <c r="J1108" s="5">
        <f>Table1[[#This Row],[actual_price]]-Table1[[#This Row],[discounted_price]]</f>
        <v>146</v>
      </c>
      <c r="K1108" s="12">
        <f t="shared" si="104"/>
        <v>0.16240266963292546</v>
      </c>
      <c r="L1108" s="13">
        <v>0.16</v>
      </c>
      <c r="M1108" s="1" t="str">
        <f t="shared" si="105"/>
        <v>Minimal (0-24%)</v>
      </c>
      <c r="N1108">
        <v>4.2</v>
      </c>
      <c r="O1108" t="str">
        <f>IF(Table1[[#This Row],[rating]]&gt;=4.5,"Excellent",IF(Table1[[#This Row],[rating]]&gt;=4,"Good",IF(Table1[[#This Row],[rating]]&gt;=3.5,"Average","Below Average")))</f>
        <v>Good</v>
      </c>
      <c r="P1108" t="str">
        <f t="shared" si="106"/>
        <v>⭐⭐⭐⭐ Good</v>
      </c>
      <c r="Q1108" s="2">
        <v>18462</v>
      </c>
      <c r="R1108" s="4" t="str">
        <f>IF(Table1[[#This Row],[rating_count]]&gt;=10000,"High Volume",IF(Table1[[#This Row],[rating_count]]&gt;=1000,"Medium Volume","Low Volume"))</f>
        <v>High Volume</v>
      </c>
      <c r="S1108" s="4" t="str">
        <f t="shared" si="107"/>
        <v>Yes</v>
      </c>
      <c r="T1108" t="s">
        <v>9450</v>
      </c>
      <c r="U1108" t="s">
        <v>9451</v>
      </c>
      <c r="V1108" t="s">
        <v>9452</v>
      </c>
      <c r="W1108" t="s">
        <v>9453</v>
      </c>
      <c r="X1108" t="s">
        <v>9454</v>
      </c>
      <c r="Y1108" t="s">
        <v>9455</v>
      </c>
      <c r="Z1108" t="s">
        <v>9456</v>
      </c>
      <c r="AA1108" t="s">
        <v>9457</v>
      </c>
    </row>
    <row r="1109" spans="1:27" x14ac:dyDescent="0.3">
      <c r="A1109" t="s">
        <v>9458</v>
      </c>
      <c r="B1109" t="s">
        <v>9459</v>
      </c>
      <c r="C1109" t="str">
        <f t="shared" si="102"/>
        <v>GILTON</v>
      </c>
      <c r="D1109" t="s">
        <v>9071</v>
      </c>
      <c r="E1109" t="str">
        <f>IFERROR(LEFT(Table1[[#This Row],[category]],FIND("|",Table1[[#This Row],[category]])-1),Table1[[#This Row],[category]])</f>
        <v>Home&amp;Kitchen</v>
      </c>
      <c r="F1109" t="str">
        <f>IFERROR(MID(Table1[[#This Row],[category]],FIND("|",Table1[[#This Row],[category]])+1,50),"N/A")</f>
        <v>Kitchen&amp;HomeAppliances|SmallKitchenAppliances|EggB</v>
      </c>
      <c r="G1109" s="5">
        <v>353</v>
      </c>
      <c r="H1109" s="5" t="str">
        <f t="shared" si="103"/>
        <v>Economy (201-500)</v>
      </c>
      <c r="I1109" s="5">
        <v>1199</v>
      </c>
      <c r="J1109" s="5">
        <f>Table1[[#This Row],[actual_price]]-Table1[[#This Row],[discounted_price]]</f>
        <v>846</v>
      </c>
      <c r="K1109" s="12">
        <f t="shared" si="104"/>
        <v>0.70558798999165973</v>
      </c>
      <c r="L1109" s="13">
        <v>0.71</v>
      </c>
      <c r="M1109" s="1" t="str">
        <f t="shared" si="105"/>
        <v>Very High (70-100%)</v>
      </c>
      <c r="N1109">
        <v>4.3</v>
      </c>
      <c r="O1109" t="str">
        <f>IF(Table1[[#This Row],[rating]]&gt;=4.5,"Excellent",IF(Table1[[#This Row],[rating]]&gt;=4,"Good",IF(Table1[[#This Row],[rating]]&gt;=3.5,"Average","Below Average")))</f>
        <v>Good</v>
      </c>
      <c r="P1109" t="str">
        <f t="shared" si="106"/>
        <v>⭐⭐⭐⭐ Good</v>
      </c>
      <c r="Q1109">
        <v>629</v>
      </c>
      <c r="R1109" s="4" t="str">
        <f>IF(Table1[[#This Row],[rating_count]]&gt;=10000,"High Volume",IF(Table1[[#This Row],[rating_count]]&gt;=1000,"Medium Volume","Low Volume"))</f>
        <v>Low Volume</v>
      </c>
      <c r="S1109" s="4" t="str">
        <f t="shared" si="107"/>
        <v>Yes</v>
      </c>
      <c r="T1109" t="s">
        <v>9460</v>
      </c>
      <c r="U1109" t="s">
        <v>9461</v>
      </c>
      <c r="V1109" t="s">
        <v>9462</v>
      </c>
      <c r="W1109" t="s">
        <v>9463</v>
      </c>
      <c r="X1109" t="s">
        <v>9464</v>
      </c>
      <c r="Y1109" t="s">
        <v>9465</v>
      </c>
      <c r="Z1109" t="s">
        <v>9466</v>
      </c>
      <c r="AA1109" t="s">
        <v>9467</v>
      </c>
    </row>
    <row r="1110" spans="1:27" x14ac:dyDescent="0.3">
      <c r="A1110" t="s">
        <v>9468</v>
      </c>
      <c r="B1110" t="s">
        <v>9469</v>
      </c>
      <c r="C1110" t="str">
        <f t="shared" si="102"/>
        <v>HealthSense</v>
      </c>
      <c r="D1110" t="s">
        <v>8625</v>
      </c>
      <c r="E1110" t="str">
        <f>IFERROR(LEFT(Table1[[#This Row],[category]],FIND("|",Table1[[#This Row],[category]])-1),Table1[[#This Row],[category]])</f>
        <v>Home&amp;Kitchen</v>
      </c>
      <c r="F1110" t="str">
        <f>IFERROR(MID(Table1[[#This Row],[category]],FIND("|",Table1[[#This Row],[category]])+1,50),"N/A")</f>
        <v>Kitchen&amp;HomeAppliances|SmallKitchenAppliances|Digi</v>
      </c>
      <c r="G1110" s="5">
        <v>1099</v>
      </c>
      <c r="H1110" s="5" t="str">
        <f t="shared" si="103"/>
        <v>Mid-Range (501-2000)</v>
      </c>
      <c r="I1110" s="5">
        <v>1899</v>
      </c>
      <c r="J1110" s="5">
        <f>Table1[[#This Row],[actual_price]]-Table1[[#This Row],[discounted_price]]</f>
        <v>800</v>
      </c>
      <c r="K1110" s="12">
        <f t="shared" si="104"/>
        <v>0.42127435492364401</v>
      </c>
      <c r="L1110" s="13">
        <v>0.42</v>
      </c>
      <c r="M1110" s="1" t="str">
        <f t="shared" si="105"/>
        <v>Moderate (25-49%)</v>
      </c>
      <c r="N1110">
        <v>4.3</v>
      </c>
      <c r="O1110" t="str">
        <f>IF(Table1[[#This Row],[rating]]&gt;=4.5,"Excellent",IF(Table1[[#This Row],[rating]]&gt;=4,"Good",IF(Table1[[#This Row],[rating]]&gt;=3.5,"Average","Below Average")))</f>
        <v>Good</v>
      </c>
      <c r="P1110" t="str">
        <f t="shared" si="106"/>
        <v>⭐⭐⭐⭐ Good</v>
      </c>
      <c r="Q1110" s="2">
        <v>15276</v>
      </c>
      <c r="R1110" s="4" t="str">
        <f>IF(Table1[[#This Row],[rating_count]]&gt;=10000,"High Volume",IF(Table1[[#This Row],[rating_count]]&gt;=1000,"Medium Volume","Low Volume"))</f>
        <v>High Volume</v>
      </c>
      <c r="S1110" s="4" t="str">
        <f t="shared" si="107"/>
        <v>Yes</v>
      </c>
      <c r="T1110" t="s">
        <v>9470</v>
      </c>
      <c r="U1110" t="s">
        <v>9471</v>
      </c>
      <c r="V1110" t="s">
        <v>9472</v>
      </c>
      <c r="W1110" t="s">
        <v>9473</v>
      </c>
      <c r="X1110" t="s">
        <v>9474</v>
      </c>
      <c r="Y1110" t="s">
        <v>9475</v>
      </c>
      <c r="Z1110" t="s">
        <v>9476</v>
      </c>
      <c r="AA1110" t="s">
        <v>9477</v>
      </c>
    </row>
    <row r="1111" spans="1:27" x14ac:dyDescent="0.3">
      <c r="A1111" t="s">
        <v>9478</v>
      </c>
      <c r="B1111" t="s">
        <v>9479</v>
      </c>
      <c r="C1111" t="str">
        <f t="shared" si="102"/>
        <v>PHILIPS</v>
      </c>
      <c r="D1111" t="s">
        <v>8916</v>
      </c>
      <c r="E1111" t="str">
        <f>IFERROR(LEFT(Table1[[#This Row],[category]],FIND("|",Table1[[#This Row],[category]])-1),Table1[[#This Row],[category]])</f>
        <v>Home&amp;Kitchen</v>
      </c>
      <c r="F1111" t="str">
        <f>IFERROR(MID(Table1[[#This Row],[category]],FIND("|",Table1[[#This Row],[category]])+1,50),"N/A")</f>
        <v>Kitchen&amp;HomeAppliances|SmallKitchenAppliances|Deep</v>
      </c>
      <c r="G1111" s="5">
        <v>8799</v>
      </c>
      <c r="H1111" s="5" t="str">
        <f t="shared" si="103"/>
        <v>Premium (&gt;2000)</v>
      </c>
      <c r="I1111" s="5">
        <v>11595</v>
      </c>
      <c r="J1111" s="5">
        <f>Table1[[#This Row],[actual_price]]-Table1[[#This Row],[discounted_price]]</f>
        <v>2796</v>
      </c>
      <c r="K1111" s="12">
        <f t="shared" si="104"/>
        <v>0.24113842173350583</v>
      </c>
      <c r="L1111" s="13">
        <v>0.24</v>
      </c>
      <c r="M1111" s="1" t="str">
        <f t="shared" si="105"/>
        <v>Minimal (0-24%)</v>
      </c>
      <c r="N1111">
        <v>4.4000000000000004</v>
      </c>
      <c r="O1111" t="str">
        <f>IF(Table1[[#This Row],[rating]]&gt;=4.5,"Excellent",IF(Table1[[#This Row],[rating]]&gt;=4,"Good",IF(Table1[[#This Row],[rating]]&gt;=3.5,"Average","Below Average")))</f>
        <v>Good</v>
      </c>
      <c r="P1111" t="str">
        <f t="shared" si="106"/>
        <v>⭐⭐⭐⭐ Good</v>
      </c>
      <c r="Q1111" s="2">
        <v>2981</v>
      </c>
      <c r="R1111" s="4" t="str">
        <f>IF(Table1[[#This Row],[rating_count]]&gt;=10000,"High Volume",IF(Table1[[#This Row],[rating_count]]&gt;=1000,"Medium Volume","Low Volume"))</f>
        <v>Medium Volume</v>
      </c>
      <c r="S1111" s="4" t="str">
        <f t="shared" si="107"/>
        <v>Yes</v>
      </c>
      <c r="T1111" t="s">
        <v>9480</v>
      </c>
      <c r="U1111" t="s">
        <v>9481</v>
      </c>
      <c r="V1111" t="s">
        <v>9482</v>
      </c>
      <c r="W1111" t="s">
        <v>9483</v>
      </c>
      <c r="X1111" t="s">
        <v>9484</v>
      </c>
      <c r="Y1111" t="s">
        <v>9485</v>
      </c>
      <c r="Z1111" t="s">
        <v>9486</v>
      </c>
      <c r="AA1111" t="s">
        <v>9487</v>
      </c>
    </row>
    <row r="1112" spans="1:27" x14ac:dyDescent="0.3">
      <c r="A1112" t="s">
        <v>9488</v>
      </c>
      <c r="B1112" t="s">
        <v>9489</v>
      </c>
      <c r="C1112" t="str">
        <f t="shared" si="102"/>
        <v>Milton</v>
      </c>
      <c r="D1112" t="s">
        <v>8581</v>
      </c>
      <c r="E1112" t="str">
        <f>IFERROR(LEFT(Table1[[#This Row],[category]],FIND("|",Table1[[#This Row],[category]])-1),Table1[[#This Row],[category]])</f>
        <v>Home&amp;Kitchen</v>
      </c>
      <c r="F1112" t="str">
        <f>IFERROR(MID(Table1[[#This Row],[category]],FIND("|",Table1[[#This Row],[category]])+1,50),"N/A")</f>
        <v>Kitchen&amp;HomeAppliances|SmallKitchenAppliances|Kett</v>
      </c>
      <c r="G1112" s="5">
        <v>1345</v>
      </c>
      <c r="H1112" s="5" t="str">
        <f t="shared" si="103"/>
        <v>Mid-Range (501-2000)</v>
      </c>
      <c r="I1112" s="5">
        <v>1750</v>
      </c>
      <c r="J1112" s="5">
        <f>Table1[[#This Row],[actual_price]]-Table1[[#This Row],[discounted_price]]</f>
        <v>405</v>
      </c>
      <c r="K1112" s="12">
        <f t="shared" si="104"/>
        <v>0.23142857142857143</v>
      </c>
      <c r="L1112" s="13">
        <v>0.23</v>
      </c>
      <c r="M1112" s="1" t="str">
        <f t="shared" si="105"/>
        <v>Minimal (0-24%)</v>
      </c>
      <c r="N1112">
        <v>3.8</v>
      </c>
      <c r="O1112" t="str">
        <f>IF(Table1[[#This Row],[rating]]&gt;=4.5,"Excellent",IF(Table1[[#This Row],[rating]]&gt;=4,"Good",IF(Table1[[#This Row],[rating]]&gt;=3.5,"Average","Below Average")))</f>
        <v>Average</v>
      </c>
      <c r="P1112" t="str">
        <f t="shared" si="106"/>
        <v>⭐⭐⭐ Average</v>
      </c>
      <c r="Q1112" s="2">
        <v>2466</v>
      </c>
      <c r="R1112" s="4" t="str">
        <f>IF(Table1[[#This Row],[rating_count]]&gt;=10000,"High Volume",IF(Table1[[#This Row],[rating_count]]&gt;=1000,"Medium Volume","Low Volume"))</f>
        <v>Medium Volume</v>
      </c>
      <c r="S1112" s="4" t="str">
        <f t="shared" si="107"/>
        <v>Yes</v>
      </c>
      <c r="T1112" t="s">
        <v>9490</v>
      </c>
      <c r="U1112" t="s">
        <v>9491</v>
      </c>
      <c r="V1112" t="s">
        <v>9492</v>
      </c>
      <c r="W1112" t="s">
        <v>9493</v>
      </c>
      <c r="X1112" t="s">
        <v>9494</v>
      </c>
      <c r="Y1112" t="s">
        <v>9495</v>
      </c>
      <c r="Z1112" t="s">
        <v>9496</v>
      </c>
      <c r="AA1112" t="s">
        <v>9497</v>
      </c>
    </row>
    <row r="1113" spans="1:27" x14ac:dyDescent="0.3">
      <c r="A1113" t="s">
        <v>9498</v>
      </c>
      <c r="B1113" t="s">
        <v>9499</v>
      </c>
      <c r="C1113" t="str">
        <f t="shared" si="102"/>
        <v>Philips</v>
      </c>
      <c r="D1113" t="s">
        <v>9500</v>
      </c>
      <c r="E1113" t="str">
        <f>IFERROR(LEFT(Table1[[#This Row],[category]],FIND("|",Table1[[#This Row],[category]])-1),Table1[[#This Row],[category]])</f>
        <v>Home&amp;Kitchen</v>
      </c>
      <c r="F1113" t="str">
        <f>IFERROR(MID(Table1[[#This Row],[category]],FIND("|",Table1[[#This Row],[category]])+1,50),"N/A")</f>
        <v>Kitchen&amp;HomeAppliances|SmallKitchenAppliances|Pop-</v>
      </c>
      <c r="G1113" s="5">
        <v>2095</v>
      </c>
      <c r="H1113" s="5" t="str">
        <f t="shared" si="103"/>
        <v>Premium (&gt;2000)</v>
      </c>
      <c r="I1113" s="5">
        <v>2095</v>
      </c>
      <c r="J1113" s="5">
        <f>Table1[[#This Row],[actual_price]]-Table1[[#This Row],[discounted_price]]</f>
        <v>0</v>
      </c>
      <c r="K1113" s="12">
        <f t="shared" si="104"/>
        <v>0</v>
      </c>
      <c r="L1113" s="13">
        <v>0</v>
      </c>
      <c r="M1113" s="1" t="str">
        <f t="shared" si="105"/>
        <v>Minimal (0-24%)</v>
      </c>
      <c r="N1113">
        <v>4.5</v>
      </c>
      <c r="O1113" t="str">
        <f>IF(Table1[[#This Row],[rating]]&gt;=4.5,"Excellent",IF(Table1[[#This Row],[rating]]&gt;=4,"Good",IF(Table1[[#This Row],[rating]]&gt;=3.5,"Average","Below Average")))</f>
        <v>Excellent</v>
      </c>
      <c r="P1113" t="str">
        <f t="shared" si="106"/>
        <v>⭐⭐⭐⭐⭐ Excellent</v>
      </c>
      <c r="Q1113" s="2">
        <v>7949</v>
      </c>
      <c r="R1113" s="4" t="str">
        <f>IF(Table1[[#This Row],[rating_count]]&gt;=10000,"High Volume",IF(Table1[[#This Row],[rating_count]]&gt;=1000,"Medium Volume","Low Volume"))</f>
        <v>Medium Volume</v>
      </c>
      <c r="S1113" s="4" t="str">
        <f t="shared" si="107"/>
        <v>Yes</v>
      </c>
      <c r="T1113" t="s">
        <v>9501</v>
      </c>
      <c r="U1113" t="s">
        <v>9502</v>
      </c>
      <c r="V1113" t="s">
        <v>9503</v>
      </c>
      <c r="W1113" t="s">
        <v>9504</v>
      </c>
      <c r="X1113" t="s">
        <v>9505</v>
      </c>
      <c r="Y1113" t="s">
        <v>9506</v>
      </c>
      <c r="Z1113" t="s">
        <v>9507</v>
      </c>
      <c r="AA1113" t="s">
        <v>9508</v>
      </c>
    </row>
    <row r="1114" spans="1:27" x14ac:dyDescent="0.3">
      <c r="A1114" t="s">
        <v>9509</v>
      </c>
      <c r="B1114" t="s">
        <v>9510</v>
      </c>
      <c r="C1114" t="str">
        <f t="shared" si="102"/>
        <v>Crompton</v>
      </c>
      <c r="D1114" t="s">
        <v>8592</v>
      </c>
      <c r="E1114" t="str">
        <f>IFERROR(LEFT(Table1[[#This Row],[category]],FIND("|",Table1[[#This Row],[category]])-1),Table1[[#This Row],[category]])</f>
        <v>Home&amp;Kitchen</v>
      </c>
      <c r="F1114" t="str">
        <f>IFERROR(MID(Table1[[#This Row],[category]],FIND("|",Table1[[#This Row],[category]])+1,50),"N/A")</f>
        <v>Heating,Cooling&amp;AirQuality|RoomHeaters|ElectricHea</v>
      </c>
      <c r="G1114" s="5">
        <v>1498</v>
      </c>
      <c r="H1114" s="5" t="str">
        <f t="shared" si="103"/>
        <v>Mid-Range (501-2000)</v>
      </c>
      <c r="I1114" s="5">
        <v>2300</v>
      </c>
      <c r="J1114" s="5">
        <f>Table1[[#This Row],[actual_price]]-Table1[[#This Row],[discounted_price]]</f>
        <v>802</v>
      </c>
      <c r="K1114" s="12">
        <f t="shared" si="104"/>
        <v>0.34869565217391302</v>
      </c>
      <c r="L1114" s="13">
        <v>0.35</v>
      </c>
      <c r="M1114" s="1" t="str">
        <f t="shared" si="105"/>
        <v>Moderate (25-49%)</v>
      </c>
      <c r="N1114">
        <v>3.8</v>
      </c>
      <c r="O1114" t="str">
        <f>IF(Table1[[#This Row],[rating]]&gt;=4.5,"Excellent",IF(Table1[[#This Row],[rating]]&gt;=4,"Good",IF(Table1[[#This Row],[rating]]&gt;=3.5,"Average","Below Average")))</f>
        <v>Average</v>
      </c>
      <c r="P1114" t="str">
        <f t="shared" si="106"/>
        <v>⭐⭐⭐ Average</v>
      </c>
      <c r="Q1114">
        <v>95</v>
      </c>
      <c r="R1114" s="4" t="str">
        <f>IF(Table1[[#This Row],[rating_count]]&gt;=10000,"High Volume",IF(Table1[[#This Row],[rating_count]]&gt;=1000,"Medium Volume","Low Volume"))</f>
        <v>Low Volume</v>
      </c>
      <c r="S1114" s="4" t="str">
        <f t="shared" si="107"/>
        <v>No</v>
      </c>
      <c r="T1114" t="s">
        <v>9511</v>
      </c>
      <c r="U1114" t="s">
        <v>9512</v>
      </c>
      <c r="V1114" t="s">
        <v>9513</v>
      </c>
      <c r="W1114" t="s">
        <v>9514</v>
      </c>
      <c r="X1114" t="s">
        <v>9515</v>
      </c>
      <c r="Y1114" t="s">
        <v>9516</v>
      </c>
      <c r="Z1114" t="s">
        <v>9517</v>
      </c>
      <c r="AA1114" t="s">
        <v>9518</v>
      </c>
    </row>
    <row r="1115" spans="1:27" x14ac:dyDescent="0.3">
      <c r="A1115" t="s">
        <v>9519</v>
      </c>
      <c r="B1115" t="s">
        <v>9520</v>
      </c>
      <c r="C1115" t="str">
        <f t="shared" si="102"/>
        <v>USHA</v>
      </c>
      <c r="D1115" t="s">
        <v>9521</v>
      </c>
      <c r="E1115" t="str">
        <f>IFERROR(LEFT(Table1[[#This Row],[category]],FIND("|",Table1[[#This Row],[category]])-1),Table1[[#This Row],[category]])</f>
        <v>Home&amp;Kitchen</v>
      </c>
      <c r="F1115" t="str">
        <f>IFERROR(MID(Table1[[#This Row],[category]],FIND("|",Table1[[#This Row],[category]])+1,50),"N/A")</f>
        <v>Heating,Cooling&amp;AirQuality|RoomHeaters|HeatConvect</v>
      </c>
      <c r="G1115" s="5">
        <v>2199</v>
      </c>
      <c r="H1115" s="5" t="str">
        <f t="shared" si="103"/>
        <v>Premium (&gt;2000)</v>
      </c>
      <c r="I1115" s="5">
        <v>2990</v>
      </c>
      <c r="J1115" s="5">
        <f>Table1[[#This Row],[actual_price]]-Table1[[#This Row],[discounted_price]]</f>
        <v>791</v>
      </c>
      <c r="K1115" s="12">
        <f t="shared" si="104"/>
        <v>0.26454849498327759</v>
      </c>
      <c r="L1115" s="13">
        <v>0.26</v>
      </c>
      <c r="M1115" s="1" t="str">
        <f t="shared" si="105"/>
        <v>Moderate (25-49%)</v>
      </c>
      <c r="N1115">
        <v>3.8</v>
      </c>
      <c r="O1115" t="str">
        <f>IF(Table1[[#This Row],[rating]]&gt;=4.5,"Excellent",IF(Table1[[#This Row],[rating]]&gt;=4,"Good",IF(Table1[[#This Row],[rating]]&gt;=3.5,"Average","Below Average")))</f>
        <v>Average</v>
      </c>
      <c r="P1115" t="str">
        <f t="shared" si="106"/>
        <v>⭐⭐⭐ Average</v>
      </c>
      <c r="Q1115" s="2">
        <v>1558</v>
      </c>
      <c r="R1115" s="4" t="str">
        <f>IF(Table1[[#This Row],[rating_count]]&gt;=10000,"High Volume",IF(Table1[[#This Row],[rating_count]]&gt;=1000,"Medium Volume","Low Volume"))</f>
        <v>Medium Volume</v>
      </c>
      <c r="S1115" s="4" t="str">
        <f t="shared" si="107"/>
        <v>Yes</v>
      </c>
      <c r="T1115" t="s">
        <v>9522</v>
      </c>
      <c r="U1115" t="s">
        <v>9523</v>
      </c>
      <c r="V1115" t="s">
        <v>9524</v>
      </c>
      <c r="W1115" t="s">
        <v>9525</v>
      </c>
      <c r="X1115" t="s">
        <v>9526</v>
      </c>
      <c r="Y1115" t="s">
        <v>9527</v>
      </c>
      <c r="Z1115" t="s">
        <v>9528</v>
      </c>
      <c r="AA1115" t="s">
        <v>9529</v>
      </c>
    </row>
    <row r="1116" spans="1:27" x14ac:dyDescent="0.3">
      <c r="A1116" t="s">
        <v>9530</v>
      </c>
      <c r="B1116" t="s">
        <v>9531</v>
      </c>
      <c r="C1116" t="str">
        <f t="shared" si="102"/>
        <v>Philips</v>
      </c>
      <c r="D1116" t="s">
        <v>8750</v>
      </c>
      <c r="E1116" t="str">
        <f>IFERROR(LEFT(Table1[[#This Row],[category]],FIND("|",Table1[[#This Row],[category]])-1),Table1[[#This Row],[category]])</f>
        <v>Home&amp;Kitchen</v>
      </c>
      <c r="F1116" t="str">
        <f>IFERROR(MID(Table1[[#This Row],[category]],FIND("|",Table1[[#This Row],[category]])+1,50),"N/A")</f>
        <v>Kitchen&amp;HomeAppliances|SmallKitchenAppliances|Mixe</v>
      </c>
      <c r="G1116" s="5">
        <v>3699</v>
      </c>
      <c r="H1116" s="5" t="str">
        <f t="shared" si="103"/>
        <v>Premium (&gt;2000)</v>
      </c>
      <c r="I1116" s="5">
        <v>4295</v>
      </c>
      <c r="J1116" s="5">
        <f>Table1[[#This Row],[actual_price]]-Table1[[#This Row],[discounted_price]]</f>
        <v>596</v>
      </c>
      <c r="K1116" s="12">
        <f t="shared" si="104"/>
        <v>0.13876600698486613</v>
      </c>
      <c r="L1116" s="13">
        <v>0.14000000000000001</v>
      </c>
      <c r="M1116" s="1" t="str">
        <f t="shared" si="105"/>
        <v>Minimal (0-24%)</v>
      </c>
      <c r="N1116">
        <v>4.0999999999999996</v>
      </c>
      <c r="O1116" t="str">
        <f>IF(Table1[[#This Row],[rating]]&gt;=4.5,"Excellent",IF(Table1[[#This Row],[rating]]&gt;=4,"Good",IF(Table1[[#This Row],[rating]]&gt;=3.5,"Average","Below Average")))</f>
        <v>Good</v>
      </c>
      <c r="P1116" t="str">
        <f t="shared" si="106"/>
        <v>⭐⭐⭐⭐ Good</v>
      </c>
      <c r="Q1116" s="2">
        <v>26543</v>
      </c>
      <c r="R1116" s="4" t="str">
        <f>IF(Table1[[#This Row],[rating_count]]&gt;=10000,"High Volume",IF(Table1[[#This Row],[rating_count]]&gt;=1000,"Medium Volume","Low Volume"))</f>
        <v>High Volume</v>
      </c>
      <c r="S1116" s="4" t="str">
        <f t="shared" si="107"/>
        <v>Yes</v>
      </c>
      <c r="T1116" t="s">
        <v>9532</v>
      </c>
      <c r="U1116" t="s">
        <v>9533</v>
      </c>
      <c r="V1116" t="s">
        <v>9534</v>
      </c>
      <c r="W1116" t="s">
        <v>9535</v>
      </c>
      <c r="X1116" t="s">
        <v>9536</v>
      </c>
      <c r="Y1116" t="s">
        <v>9537</v>
      </c>
      <c r="Z1116" t="s">
        <v>9538</v>
      </c>
      <c r="AA1116" t="s">
        <v>9539</v>
      </c>
    </row>
    <row r="1117" spans="1:27" x14ac:dyDescent="0.3">
      <c r="A1117" t="s">
        <v>9540</v>
      </c>
      <c r="B1117" t="s">
        <v>9541</v>
      </c>
      <c r="C1117" t="str">
        <f t="shared" si="102"/>
        <v>Kuber</v>
      </c>
      <c r="D1117" t="s">
        <v>8927</v>
      </c>
      <c r="E1117" t="str">
        <f>IFERROR(LEFT(Table1[[#This Row],[category]],FIND("|",Table1[[#This Row],[category]])-1),Table1[[#This Row],[category]])</f>
        <v>Home&amp;Kitchen</v>
      </c>
      <c r="F1117" t="str">
        <f>IFERROR(MID(Table1[[#This Row],[category]],FIND("|",Table1[[#This Row],[category]])+1,50),"N/A")</f>
        <v>HomeStorage&amp;Organization|LaundryOrganization|Laund</v>
      </c>
      <c r="G1117" s="5">
        <v>177</v>
      </c>
      <c r="H1117" s="5" t="str">
        <f t="shared" si="103"/>
        <v>Budget (≤200)</v>
      </c>
      <c r="I1117" s="5">
        <v>199</v>
      </c>
      <c r="J1117" s="5">
        <f>Table1[[#This Row],[actual_price]]-Table1[[#This Row],[discounted_price]]</f>
        <v>22</v>
      </c>
      <c r="K1117" s="12">
        <f t="shared" si="104"/>
        <v>0.11055276381909548</v>
      </c>
      <c r="L1117" s="13">
        <v>0.11</v>
      </c>
      <c r="M1117" s="1" t="str">
        <f t="shared" si="105"/>
        <v>Minimal (0-24%)</v>
      </c>
      <c r="N1117">
        <v>4.0999999999999996</v>
      </c>
      <c r="O1117" t="str">
        <f>IF(Table1[[#This Row],[rating]]&gt;=4.5,"Excellent",IF(Table1[[#This Row],[rating]]&gt;=4,"Good",IF(Table1[[#This Row],[rating]]&gt;=3.5,"Average","Below Average")))</f>
        <v>Good</v>
      </c>
      <c r="P1117" t="str">
        <f t="shared" si="106"/>
        <v>⭐⭐⭐⭐ Good</v>
      </c>
      <c r="Q1117" s="2">
        <v>3688</v>
      </c>
      <c r="R1117" s="4" t="str">
        <f>IF(Table1[[#This Row],[rating_count]]&gt;=10000,"High Volume",IF(Table1[[#This Row],[rating_count]]&gt;=1000,"Medium Volume","Low Volume"))</f>
        <v>Medium Volume</v>
      </c>
      <c r="S1117" s="4" t="str">
        <f t="shared" si="107"/>
        <v>Yes</v>
      </c>
      <c r="T1117" t="s">
        <v>9542</v>
      </c>
      <c r="U1117" t="s">
        <v>9543</v>
      </c>
      <c r="V1117" t="s">
        <v>9544</v>
      </c>
      <c r="W1117" t="s">
        <v>9545</v>
      </c>
      <c r="X1117" t="s">
        <v>9546</v>
      </c>
      <c r="Y1117" t="s">
        <v>9547</v>
      </c>
      <c r="Z1117" t="s">
        <v>9548</v>
      </c>
      <c r="AA1117" t="s">
        <v>9549</v>
      </c>
    </row>
    <row r="1118" spans="1:27" x14ac:dyDescent="0.3">
      <c r="A1118" t="s">
        <v>9550</v>
      </c>
      <c r="B1118" t="s">
        <v>9551</v>
      </c>
      <c r="C1118" t="str">
        <f t="shared" si="102"/>
        <v>Lifelong</v>
      </c>
      <c r="D1118" t="s">
        <v>8750</v>
      </c>
      <c r="E1118" t="str">
        <f>IFERROR(LEFT(Table1[[#This Row],[category]],FIND("|",Table1[[#This Row],[category]])-1),Table1[[#This Row],[category]])</f>
        <v>Home&amp;Kitchen</v>
      </c>
      <c r="F1118" t="str">
        <f>IFERROR(MID(Table1[[#This Row],[category]],FIND("|",Table1[[#This Row],[category]])+1,50),"N/A")</f>
        <v>Kitchen&amp;HomeAppliances|SmallKitchenAppliances|Mixe</v>
      </c>
      <c r="G1118" s="5">
        <v>1149</v>
      </c>
      <c r="H1118" s="5" t="str">
        <f t="shared" si="103"/>
        <v>Mid-Range (501-2000)</v>
      </c>
      <c r="I1118" s="5">
        <v>2499</v>
      </c>
      <c r="J1118" s="5">
        <f>Table1[[#This Row],[actual_price]]-Table1[[#This Row],[discounted_price]]</f>
        <v>1350</v>
      </c>
      <c r="K1118" s="12">
        <f t="shared" si="104"/>
        <v>0.54021608643457386</v>
      </c>
      <c r="L1118" s="13">
        <v>0.54</v>
      </c>
      <c r="M1118" s="1" t="str">
        <f t="shared" si="105"/>
        <v>High (50-69%)</v>
      </c>
      <c r="N1118">
        <v>3.8</v>
      </c>
      <c r="O1118" t="str">
        <f>IF(Table1[[#This Row],[rating]]&gt;=4.5,"Excellent",IF(Table1[[#This Row],[rating]]&gt;=4,"Good",IF(Table1[[#This Row],[rating]]&gt;=3.5,"Average","Below Average")))</f>
        <v>Average</v>
      </c>
      <c r="P1118" t="str">
        <f t="shared" si="106"/>
        <v>⭐⭐⭐ Average</v>
      </c>
      <c r="Q1118" s="2">
        <v>4383</v>
      </c>
      <c r="R1118" s="4" t="str">
        <f>IF(Table1[[#This Row],[rating_count]]&gt;=10000,"High Volume",IF(Table1[[#This Row],[rating_count]]&gt;=1000,"Medium Volume","Low Volume"))</f>
        <v>Medium Volume</v>
      </c>
      <c r="S1118" s="4" t="str">
        <f t="shared" si="107"/>
        <v>Yes</v>
      </c>
      <c r="T1118" t="s">
        <v>9552</v>
      </c>
      <c r="U1118" t="s">
        <v>9553</v>
      </c>
      <c r="V1118" t="s">
        <v>9554</v>
      </c>
      <c r="W1118" t="s">
        <v>9555</v>
      </c>
      <c r="X1118" t="s">
        <v>9556</v>
      </c>
      <c r="Y1118" t="s">
        <v>9557</v>
      </c>
      <c r="Z1118" t="s">
        <v>9558</v>
      </c>
      <c r="AA1118" t="s">
        <v>9559</v>
      </c>
    </row>
    <row r="1119" spans="1:27" x14ac:dyDescent="0.3">
      <c r="A1119" t="s">
        <v>9560</v>
      </c>
      <c r="B1119" t="s">
        <v>9561</v>
      </c>
      <c r="C1119" t="str">
        <f t="shared" si="102"/>
        <v>IKEA</v>
      </c>
      <c r="D1119" t="s">
        <v>9562</v>
      </c>
      <c r="E1119" t="str">
        <f>IFERROR(LEFT(Table1[[#This Row],[category]],FIND("|",Table1[[#This Row],[category]])-1),Table1[[#This Row],[category]])</f>
        <v>Home&amp;Kitchen</v>
      </c>
      <c r="F1119" t="str">
        <f>IFERROR(MID(Table1[[#This Row],[category]],FIND("|",Table1[[#This Row],[category]])+1,50),"N/A")</f>
        <v>Kitchen&amp;HomeAppliances|Coffee,Tea&amp;Espresso|CoffeeG</v>
      </c>
      <c r="G1119" s="5">
        <v>244</v>
      </c>
      <c r="H1119" s="5" t="str">
        <f t="shared" si="103"/>
        <v>Economy (201-500)</v>
      </c>
      <c r="I1119" s="5">
        <v>499</v>
      </c>
      <c r="J1119" s="5">
        <f>Table1[[#This Row],[actual_price]]-Table1[[#This Row],[discounted_price]]</f>
        <v>255</v>
      </c>
      <c r="K1119" s="12">
        <f t="shared" si="104"/>
        <v>0.51102204408817631</v>
      </c>
      <c r="L1119" s="13">
        <v>0.51</v>
      </c>
      <c r="M1119" s="1" t="str">
        <f t="shared" si="105"/>
        <v>High (50-69%)</v>
      </c>
      <c r="N1119">
        <v>3.3</v>
      </c>
      <c r="O1119" t="str">
        <f>IF(Table1[[#This Row],[rating]]&gt;=4.5,"Excellent",IF(Table1[[#This Row],[rating]]&gt;=4,"Good",IF(Table1[[#This Row],[rating]]&gt;=3.5,"Average","Below Average")))</f>
        <v>Below Average</v>
      </c>
      <c r="P1119" t="str">
        <f t="shared" si="106"/>
        <v>⭐⭐ Below Avg</v>
      </c>
      <c r="Q1119">
        <v>478</v>
      </c>
      <c r="R1119" s="4" t="str">
        <f>IF(Table1[[#This Row],[rating_count]]&gt;=10000,"High Volume",IF(Table1[[#This Row],[rating_count]]&gt;=1000,"Medium Volume","Low Volume"))</f>
        <v>Low Volume</v>
      </c>
      <c r="S1119" s="4" t="str">
        <f t="shared" si="107"/>
        <v>No</v>
      </c>
      <c r="T1119" t="s">
        <v>9563</v>
      </c>
      <c r="U1119" t="s">
        <v>9564</v>
      </c>
      <c r="V1119" t="s">
        <v>9565</v>
      </c>
      <c r="W1119" t="s">
        <v>9566</v>
      </c>
      <c r="X1119" t="s">
        <v>9567</v>
      </c>
      <c r="Y1119" t="s">
        <v>9568</v>
      </c>
      <c r="Z1119" t="s">
        <v>9569</v>
      </c>
      <c r="AA1119" t="s">
        <v>9570</v>
      </c>
    </row>
    <row r="1120" spans="1:27" x14ac:dyDescent="0.3">
      <c r="A1120" t="s">
        <v>9571</v>
      </c>
      <c r="B1120" t="s">
        <v>9572</v>
      </c>
      <c r="C1120" t="str">
        <f t="shared" si="102"/>
        <v>Crompton</v>
      </c>
      <c r="D1120" t="s">
        <v>8592</v>
      </c>
      <c r="E1120" t="str">
        <f>IFERROR(LEFT(Table1[[#This Row],[category]],FIND("|",Table1[[#This Row],[category]])-1),Table1[[#This Row],[category]])</f>
        <v>Home&amp;Kitchen</v>
      </c>
      <c r="F1120" t="str">
        <f>IFERROR(MID(Table1[[#This Row],[category]],FIND("|",Table1[[#This Row],[category]])+1,50),"N/A")</f>
        <v>Heating,Cooling&amp;AirQuality|RoomHeaters|ElectricHea</v>
      </c>
      <c r="G1120" s="5">
        <v>1959</v>
      </c>
      <c r="H1120" s="5" t="str">
        <f t="shared" si="103"/>
        <v>Mid-Range (501-2000)</v>
      </c>
      <c r="I1120" s="5">
        <v>2400</v>
      </c>
      <c r="J1120" s="5">
        <f>Table1[[#This Row],[actual_price]]-Table1[[#This Row],[discounted_price]]</f>
        <v>441</v>
      </c>
      <c r="K1120" s="12">
        <f t="shared" si="104"/>
        <v>0.18375</v>
      </c>
      <c r="L1120" s="13">
        <v>0.18</v>
      </c>
      <c r="M1120" s="1" t="str">
        <f t="shared" si="105"/>
        <v>Minimal (0-24%)</v>
      </c>
      <c r="N1120">
        <v>4</v>
      </c>
      <c r="O1120" t="str">
        <f>IF(Table1[[#This Row],[rating]]&gt;=4.5,"Excellent",IF(Table1[[#This Row],[rating]]&gt;=4,"Good",IF(Table1[[#This Row],[rating]]&gt;=3.5,"Average","Below Average")))</f>
        <v>Good</v>
      </c>
      <c r="P1120" t="str">
        <f t="shared" si="106"/>
        <v>⭐⭐⭐⭐ Good</v>
      </c>
      <c r="Q1120">
        <v>237</v>
      </c>
      <c r="R1120" s="4" t="str">
        <f>IF(Table1[[#This Row],[rating_count]]&gt;=10000,"High Volume",IF(Table1[[#This Row],[rating_count]]&gt;=1000,"Medium Volume","Low Volume"))</f>
        <v>Low Volume</v>
      </c>
      <c r="S1120" s="4" t="str">
        <f t="shared" si="107"/>
        <v>No</v>
      </c>
      <c r="T1120" t="s">
        <v>9573</v>
      </c>
      <c r="U1120" t="s">
        <v>9574</v>
      </c>
      <c r="V1120" t="s">
        <v>9575</v>
      </c>
      <c r="W1120" t="s">
        <v>9576</v>
      </c>
      <c r="X1120" t="s">
        <v>9577</v>
      </c>
      <c r="Y1120" t="s">
        <v>9578</v>
      </c>
      <c r="Z1120" t="s">
        <v>9579</v>
      </c>
      <c r="AA1120" t="s">
        <v>9580</v>
      </c>
    </row>
    <row r="1121" spans="1:27" x14ac:dyDescent="0.3">
      <c r="A1121" t="s">
        <v>9581</v>
      </c>
      <c r="B1121" t="s">
        <v>9582</v>
      </c>
      <c r="C1121" t="str">
        <f t="shared" si="102"/>
        <v>Lint</v>
      </c>
      <c r="D1121" t="s">
        <v>8614</v>
      </c>
      <c r="E1121" t="str">
        <f>IFERROR(LEFT(Table1[[#This Row],[category]],FIND("|",Table1[[#This Row],[category]])-1),Table1[[#This Row],[category]])</f>
        <v>Home&amp;Kitchen</v>
      </c>
      <c r="F1121" t="str">
        <f>IFERROR(MID(Table1[[#This Row],[category]],FIND("|",Table1[[#This Row],[category]])+1,50),"N/A")</f>
        <v>Kitchen&amp;HomeAppliances|Vacuum,Cleaning&amp;Ironing|Iro</v>
      </c>
      <c r="G1121" s="5">
        <v>319</v>
      </c>
      <c r="H1121" s="5" t="str">
        <f t="shared" si="103"/>
        <v>Economy (201-500)</v>
      </c>
      <c r="I1121" s="5">
        <v>749</v>
      </c>
      <c r="J1121" s="5">
        <f>Table1[[#This Row],[actual_price]]-Table1[[#This Row],[discounted_price]]</f>
        <v>430</v>
      </c>
      <c r="K1121" s="12">
        <f t="shared" si="104"/>
        <v>0.57409879839786382</v>
      </c>
      <c r="L1121" s="13">
        <v>0.56999999999999995</v>
      </c>
      <c r="M1121" s="1" t="str">
        <f t="shared" si="105"/>
        <v>High (50-69%)</v>
      </c>
      <c r="N1121">
        <v>4.5999999999999996</v>
      </c>
      <c r="O1121" t="str">
        <f>IF(Table1[[#This Row],[rating]]&gt;=4.5,"Excellent",IF(Table1[[#This Row],[rating]]&gt;=4,"Good",IF(Table1[[#This Row],[rating]]&gt;=3.5,"Average","Below Average")))</f>
        <v>Excellent</v>
      </c>
      <c r="P1121" t="str">
        <f t="shared" si="106"/>
        <v>⭐⭐⭐⭐⭐ Excellent</v>
      </c>
      <c r="Q1121">
        <v>124</v>
      </c>
      <c r="R1121" s="4" t="str">
        <f>IF(Table1[[#This Row],[rating_count]]&gt;=10000,"High Volume",IF(Table1[[#This Row],[rating_count]]&gt;=1000,"Medium Volume","Low Volume"))</f>
        <v>Low Volume</v>
      </c>
      <c r="S1121" s="4" t="str">
        <f t="shared" si="107"/>
        <v>No</v>
      </c>
      <c r="T1121" t="s">
        <v>9583</v>
      </c>
      <c r="U1121" t="s">
        <v>9584</v>
      </c>
      <c r="V1121" t="s">
        <v>9585</v>
      </c>
      <c r="W1121" t="s">
        <v>9586</v>
      </c>
      <c r="X1121" t="s">
        <v>9587</v>
      </c>
      <c r="Y1121" t="s">
        <v>9588</v>
      </c>
      <c r="Z1121" t="s">
        <v>9589</v>
      </c>
      <c r="AA1121" t="s">
        <v>9590</v>
      </c>
    </row>
    <row r="1122" spans="1:27" x14ac:dyDescent="0.3">
      <c r="A1122" t="s">
        <v>9591</v>
      </c>
      <c r="B1122" t="s">
        <v>9592</v>
      </c>
      <c r="C1122" t="str">
        <f t="shared" si="102"/>
        <v>Pigeon</v>
      </c>
      <c r="D1122" t="s">
        <v>8581</v>
      </c>
      <c r="E1122" t="str">
        <f>IFERROR(LEFT(Table1[[#This Row],[category]],FIND("|",Table1[[#This Row],[category]])-1),Table1[[#This Row],[category]])</f>
        <v>Home&amp;Kitchen</v>
      </c>
      <c r="F1122" t="str">
        <f>IFERROR(MID(Table1[[#This Row],[category]],FIND("|",Table1[[#This Row],[category]])+1,50),"N/A")</f>
        <v>Kitchen&amp;HomeAppliances|SmallKitchenAppliances|Kett</v>
      </c>
      <c r="G1122" s="5">
        <v>1499</v>
      </c>
      <c r="H1122" s="5" t="str">
        <f t="shared" si="103"/>
        <v>Mid-Range (501-2000)</v>
      </c>
      <c r="I1122" s="5">
        <v>1775</v>
      </c>
      <c r="J1122" s="5">
        <f>Table1[[#This Row],[actual_price]]-Table1[[#This Row],[discounted_price]]</f>
        <v>276</v>
      </c>
      <c r="K1122" s="12">
        <f t="shared" si="104"/>
        <v>0.15549295774647887</v>
      </c>
      <c r="L1122" s="13">
        <v>0.16</v>
      </c>
      <c r="M1122" s="1" t="str">
        <f t="shared" si="105"/>
        <v>Minimal (0-24%)</v>
      </c>
      <c r="N1122">
        <v>3.9</v>
      </c>
      <c r="O1122" t="str">
        <f>IF(Table1[[#This Row],[rating]]&gt;=4.5,"Excellent",IF(Table1[[#This Row],[rating]]&gt;=4,"Good",IF(Table1[[#This Row],[rating]]&gt;=3.5,"Average","Below Average")))</f>
        <v>Average</v>
      </c>
      <c r="P1122" t="str">
        <f t="shared" si="106"/>
        <v>⭐⭐⭐ Average</v>
      </c>
      <c r="Q1122" s="2">
        <v>14667</v>
      </c>
      <c r="R1122" s="4" t="str">
        <f>IF(Table1[[#This Row],[rating_count]]&gt;=10000,"High Volume",IF(Table1[[#This Row],[rating_count]]&gt;=1000,"Medium Volume","Low Volume"))</f>
        <v>High Volume</v>
      </c>
      <c r="S1122" s="4" t="str">
        <f t="shared" si="107"/>
        <v>Yes</v>
      </c>
      <c r="T1122" t="s">
        <v>9593</v>
      </c>
      <c r="U1122" t="s">
        <v>9594</v>
      </c>
      <c r="V1122" t="s">
        <v>9595</v>
      </c>
      <c r="W1122" t="s">
        <v>9596</v>
      </c>
      <c r="X1122" t="s">
        <v>9597</v>
      </c>
      <c r="Y1122" t="s">
        <v>9598</v>
      </c>
      <c r="Z1122" t="s">
        <v>9599</v>
      </c>
      <c r="AA1122" t="s">
        <v>9600</v>
      </c>
    </row>
    <row r="1123" spans="1:27" x14ac:dyDescent="0.3">
      <c r="A1123" t="s">
        <v>9601</v>
      </c>
      <c r="B1123" t="s">
        <v>9602</v>
      </c>
      <c r="C1123" t="str">
        <f t="shared" si="102"/>
        <v>C</v>
      </c>
      <c r="D1123" t="s">
        <v>8614</v>
      </c>
      <c r="E1123" t="str">
        <f>IFERROR(LEFT(Table1[[#This Row],[category]],FIND("|",Table1[[#This Row],[category]])-1),Table1[[#This Row],[category]])</f>
        <v>Home&amp;Kitchen</v>
      </c>
      <c r="F1123" t="str">
        <f>IFERROR(MID(Table1[[#This Row],[category]],FIND("|",Table1[[#This Row],[category]])+1,50),"N/A")</f>
        <v>Kitchen&amp;HomeAppliances|Vacuum,Cleaning&amp;Ironing|Iro</v>
      </c>
      <c r="G1123" s="5">
        <v>469</v>
      </c>
      <c r="H1123" s="5" t="str">
        <f t="shared" si="103"/>
        <v>Economy (201-500)</v>
      </c>
      <c r="I1123" s="5">
        <v>1599</v>
      </c>
      <c r="J1123" s="5">
        <f>Table1[[#This Row],[actual_price]]-Table1[[#This Row],[discounted_price]]</f>
        <v>1130</v>
      </c>
      <c r="K1123" s="12">
        <f t="shared" si="104"/>
        <v>0.70669168230143842</v>
      </c>
      <c r="L1123" s="13">
        <v>0.71</v>
      </c>
      <c r="M1123" s="1" t="str">
        <f t="shared" si="105"/>
        <v>Very High (70-100%)</v>
      </c>
      <c r="N1123">
        <v>3.7</v>
      </c>
      <c r="O1123" t="str">
        <f>IF(Table1[[#This Row],[rating]]&gt;=4.5,"Excellent",IF(Table1[[#This Row],[rating]]&gt;=4,"Good",IF(Table1[[#This Row],[rating]]&gt;=3.5,"Average","Below Average")))</f>
        <v>Average</v>
      </c>
      <c r="P1123" t="str">
        <f t="shared" si="106"/>
        <v>⭐⭐⭐ Average</v>
      </c>
      <c r="Q1123">
        <v>6</v>
      </c>
      <c r="R1123" s="4" t="str">
        <f>IF(Table1[[#This Row],[rating_count]]&gt;=10000,"High Volume",IF(Table1[[#This Row],[rating_count]]&gt;=1000,"Medium Volume","Low Volume"))</f>
        <v>Low Volume</v>
      </c>
      <c r="S1123" s="4" t="str">
        <f t="shared" si="107"/>
        <v>No</v>
      </c>
      <c r="T1123" t="s">
        <v>9603</v>
      </c>
      <c r="U1123" t="s">
        <v>9604</v>
      </c>
      <c r="V1123" t="s">
        <v>9605</v>
      </c>
      <c r="W1123" t="s">
        <v>9606</v>
      </c>
      <c r="X1123" t="s">
        <v>9607</v>
      </c>
      <c r="Y1123" t="s">
        <v>9608</v>
      </c>
      <c r="Z1123" t="s">
        <v>9609</v>
      </c>
      <c r="AA1123" t="s">
        <v>9610</v>
      </c>
    </row>
    <row r="1124" spans="1:27" x14ac:dyDescent="0.3">
      <c r="A1124" t="s">
        <v>9611</v>
      </c>
      <c r="B1124" t="s">
        <v>9612</v>
      </c>
      <c r="C1124" t="str">
        <f t="shared" si="102"/>
        <v>Pigeon</v>
      </c>
      <c r="D1124" t="s">
        <v>9500</v>
      </c>
      <c r="E1124" t="str">
        <f>IFERROR(LEFT(Table1[[#This Row],[category]],FIND("|",Table1[[#This Row],[category]])-1),Table1[[#This Row],[category]])</f>
        <v>Home&amp;Kitchen</v>
      </c>
      <c r="F1124" t="str">
        <f>IFERROR(MID(Table1[[#This Row],[category]],FIND("|",Table1[[#This Row],[category]])+1,50),"N/A")</f>
        <v>Kitchen&amp;HomeAppliances|SmallKitchenAppliances|Pop-</v>
      </c>
      <c r="G1124" s="5">
        <v>1099</v>
      </c>
      <c r="H1124" s="5" t="str">
        <f t="shared" si="103"/>
        <v>Mid-Range (501-2000)</v>
      </c>
      <c r="I1124" s="5">
        <v>1795</v>
      </c>
      <c r="J1124" s="5">
        <f>Table1[[#This Row],[actual_price]]-Table1[[#This Row],[discounted_price]]</f>
        <v>696</v>
      </c>
      <c r="K1124" s="12">
        <f t="shared" si="104"/>
        <v>0.38774373259052924</v>
      </c>
      <c r="L1124" s="13">
        <v>0.39</v>
      </c>
      <c r="M1124" s="1" t="str">
        <f t="shared" si="105"/>
        <v>Moderate (25-49%)</v>
      </c>
      <c r="N1124">
        <v>4.2</v>
      </c>
      <c r="O1124" t="str">
        <f>IF(Table1[[#This Row],[rating]]&gt;=4.5,"Excellent",IF(Table1[[#This Row],[rating]]&gt;=4,"Good",IF(Table1[[#This Row],[rating]]&gt;=3.5,"Average","Below Average")))</f>
        <v>Good</v>
      </c>
      <c r="P1124" t="str">
        <f t="shared" si="106"/>
        <v>⭐⭐⭐⭐ Good</v>
      </c>
      <c r="Q1124" s="2">
        <v>4244</v>
      </c>
      <c r="R1124" s="4" t="str">
        <f>IF(Table1[[#This Row],[rating_count]]&gt;=10000,"High Volume",IF(Table1[[#This Row],[rating_count]]&gt;=1000,"Medium Volume","Low Volume"))</f>
        <v>Medium Volume</v>
      </c>
      <c r="S1124" s="4" t="str">
        <f t="shared" si="107"/>
        <v>Yes</v>
      </c>
      <c r="T1124" t="s">
        <v>9613</v>
      </c>
      <c r="U1124" t="s">
        <v>9614</v>
      </c>
      <c r="V1124" t="s">
        <v>9615</v>
      </c>
      <c r="W1124" t="s">
        <v>9616</v>
      </c>
      <c r="X1124" t="s">
        <v>9617</v>
      </c>
      <c r="Y1124" t="s">
        <v>9618</v>
      </c>
      <c r="Z1124" t="s">
        <v>9619</v>
      </c>
      <c r="AA1124" t="s">
        <v>9620</v>
      </c>
    </row>
    <row r="1125" spans="1:27" x14ac:dyDescent="0.3">
      <c r="A1125" t="s">
        <v>9621</v>
      </c>
      <c r="B1125" t="s">
        <v>9622</v>
      </c>
      <c r="C1125" t="str">
        <f t="shared" si="102"/>
        <v>Bajaj</v>
      </c>
      <c r="D1125" t="s">
        <v>8603</v>
      </c>
      <c r="E1125" t="str">
        <f>IFERROR(LEFT(Table1[[#This Row],[category]],FIND("|",Table1[[#This Row],[category]])-1),Table1[[#This Row],[category]])</f>
        <v>Home&amp;Kitchen</v>
      </c>
      <c r="F1125" t="str">
        <f>IFERROR(MID(Table1[[#This Row],[category]],FIND("|",Table1[[#This Row],[category]])+1,50),"N/A")</f>
        <v>Heating,Cooling&amp;AirQuality|RoomHeaters|FanHeaters</v>
      </c>
      <c r="G1125" s="5">
        <v>9590</v>
      </c>
      <c r="H1125" s="5" t="str">
        <f t="shared" si="103"/>
        <v>Premium (&gt;2000)</v>
      </c>
      <c r="I1125" s="5">
        <v>15999</v>
      </c>
      <c r="J1125" s="5">
        <f>Table1[[#This Row],[actual_price]]-Table1[[#This Row],[discounted_price]]</f>
        <v>6409</v>
      </c>
      <c r="K1125" s="12">
        <f t="shared" si="104"/>
        <v>0.40058753672104508</v>
      </c>
      <c r="L1125" s="13">
        <v>0.4</v>
      </c>
      <c r="M1125" s="1" t="str">
        <f t="shared" si="105"/>
        <v>Moderate (25-49%)</v>
      </c>
      <c r="N1125">
        <v>4.0999999999999996</v>
      </c>
      <c r="O1125" t="str">
        <f>IF(Table1[[#This Row],[rating]]&gt;=4.5,"Excellent",IF(Table1[[#This Row],[rating]]&gt;=4,"Good",IF(Table1[[#This Row],[rating]]&gt;=3.5,"Average","Below Average")))</f>
        <v>Good</v>
      </c>
      <c r="P1125" t="str">
        <f t="shared" si="106"/>
        <v>⭐⭐⭐⭐ Good</v>
      </c>
      <c r="Q1125" s="2">
        <v>1017</v>
      </c>
      <c r="R1125" s="4" t="str">
        <f>IF(Table1[[#This Row],[rating_count]]&gt;=10000,"High Volume",IF(Table1[[#This Row],[rating_count]]&gt;=1000,"Medium Volume","Low Volume"))</f>
        <v>Medium Volume</v>
      </c>
      <c r="S1125" s="4" t="str">
        <f t="shared" si="107"/>
        <v>Yes</v>
      </c>
      <c r="T1125" t="s">
        <v>9623</v>
      </c>
      <c r="U1125" t="s">
        <v>9624</v>
      </c>
      <c r="V1125" t="s">
        <v>9625</v>
      </c>
      <c r="W1125" t="s">
        <v>9626</v>
      </c>
      <c r="X1125" t="s">
        <v>9627</v>
      </c>
      <c r="Y1125" t="s">
        <v>9628</v>
      </c>
      <c r="Z1125" t="s">
        <v>9629</v>
      </c>
      <c r="AA1125" t="s">
        <v>9630</v>
      </c>
    </row>
    <row r="1126" spans="1:27" x14ac:dyDescent="0.3">
      <c r="A1126" t="s">
        <v>9631</v>
      </c>
      <c r="B1126" t="s">
        <v>9632</v>
      </c>
      <c r="C1126" t="str">
        <f t="shared" si="102"/>
        <v>Luminous</v>
      </c>
      <c r="D1126" t="s">
        <v>9633</v>
      </c>
      <c r="E1126" t="str">
        <f>IFERROR(LEFT(Table1[[#This Row],[category]],FIND("|",Table1[[#This Row],[category]])-1),Table1[[#This Row],[category]])</f>
        <v>Home&amp;Kitchen</v>
      </c>
      <c r="F1126" t="str">
        <f>IFERROR(MID(Table1[[#This Row],[category]],FIND("|",Table1[[#This Row],[category]])+1,50),"N/A")</f>
        <v>Heating,Cooling&amp;AirQuality|Fans|ExhaustFans</v>
      </c>
      <c r="G1126" s="5">
        <v>999</v>
      </c>
      <c r="H1126" s="5" t="str">
        <f t="shared" si="103"/>
        <v>Mid-Range (501-2000)</v>
      </c>
      <c r="I1126" s="5">
        <v>1490</v>
      </c>
      <c r="J1126" s="5">
        <f>Table1[[#This Row],[actual_price]]-Table1[[#This Row],[discounted_price]]</f>
        <v>491</v>
      </c>
      <c r="K1126" s="12">
        <f t="shared" si="104"/>
        <v>0.32953020134228189</v>
      </c>
      <c r="L1126" s="13">
        <v>0.33</v>
      </c>
      <c r="M1126" s="1" t="str">
        <f t="shared" si="105"/>
        <v>Moderate (25-49%)</v>
      </c>
      <c r="N1126">
        <v>4.0999999999999996</v>
      </c>
      <c r="O1126" t="str">
        <f>IF(Table1[[#This Row],[rating]]&gt;=4.5,"Excellent",IF(Table1[[#This Row],[rating]]&gt;=4,"Good",IF(Table1[[#This Row],[rating]]&gt;=3.5,"Average","Below Average")))</f>
        <v>Good</v>
      </c>
      <c r="P1126" t="str">
        <f t="shared" si="106"/>
        <v>⭐⭐⭐⭐ Good</v>
      </c>
      <c r="Q1126" s="2">
        <v>12999</v>
      </c>
      <c r="R1126" s="4" t="str">
        <f>IF(Table1[[#This Row],[rating_count]]&gt;=10000,"High Volume",IF(Table1[[#This Row],[rating_count]]&gt;=1000,"Medium Volume","Low Volume"))</f>
        <v>High Volume</v>
      </c>
      <c r="S1126" s="4" t="str">
        <f t="shared" si="107"/>
        <v>Yes</v>
      </c>
      <c r="T1126" t="s">
        <v>9634</v>
      </c>
      <c r="U1126" t="s">
        <v>9635</v>
      </c>
      <c r="V1126" t="s">
        <v>9636</v>
      </c>
      <c r="W1126" t="s">
        <v>9637</v>
      </c>
      <c r="X1126" t="s">
        <v>9638</v>
      </c>
      <c r="Y1126" t="s">
        <v>9639</v>
      </c>
      <c r="Z1126" t="s">
        <v>9640</v>
      </c>
      <c r="AA1126" t="s">
        <v>9641</v>
      </c>
    </row>
    <row r="1127" spans="1:27" x14ac:dyDescent="0.3">
      <c r="A1127" t="s">
        <v>9642</v>
      </c>
      <c r="B1127" t="s">
        <v>9643</v>
      </c>
      <c r="C1127" t="str">
        <f t="shared" si="102"/>
        <v>Wipro</v>
      </c>
      <c r="D1127" t="s">
        <v>8803</v>
      </c>
      <c r="E1127" t="str">
        <f>IFERROR(LEFT(Table1[[#This Row],[category]],FIND("|",Table1[[#This Row],[category]])-1),Table1[[#This Row],[category]])</f>
        <v>Home&amp;Kitchen</v>
      </c>
      <c r="F1127" t="str">
        <f>IFERROR(MID(Table1[[#This Row],[category]],FIND("|",Table1[[#This Row],[category]])+1,50),"N/A")</f>
        <v>Kitchen&amp;HomeAppliances|SmallKitchenAppliances|Kett</v>
      </c>
      <c r="G1127" s="5">
        <v>1299</v>
      </c>
      <c r="H1127" s="5" t="str">
        <f t="shared" si="103"/>
        <v>Mid-Range (501-2000)</v>
      </c>
      <c r="I1127" s="5">
        <v>1999</v>
      </c>
      <c r="J1127" s="5">
        <f>Table1[[#This Row],[actual_price]]-Table1[[#This Row],[discounted_price]]</f>
        <v>700</v>
      </c>
      <c r="K1127" s="12">
        <f t="shared" si="104"/>
        <v>0.35017508754377191</v>
      </c>
      <c r="L1127" s="13">
        <v>0.35</v>
      </c>
      <c r="M1127" s="1" t="str">
        <f t="shared" si="105"/>
        <v>Moderate (25-49%)</v>
      </c>
      <c r="N1127">
        <v>3.8</v>
      </c>
      <c r="O1127" t="str">
        <f>IF(Table1[[#This Row],[rating]]&gt;=4.5,"Excellent",IF(Table1[[#This Row],[rating]]&gt;=4,"Good",IF(Table1[[#This Row],[rating]]&gt;=3.5,"Average","Below Average")))</f>
        <v>Average</v>
      </c>
      <c r="P1127" t="str">
        <f t="shared" si="106"/>
        <v>⭐⭐⭐ Average</v>
      </c>
      <c r="Q1127">
        <v>311</v>
      </c>
      <c r="R1127" s="4" t="str">
        <f>IF(Table1[[#This Row],[rating_count]]&gt;=10000,"High Volume",IF(Table1[[#This Row],[rating_count]]&gt;=1000,"Medium Volume","Low Volume"))</f>
        <v>Low Volume</v>
      </c>
      <c r="S1127" s="4" t="str">
        <f t="shared" si="107"/>
        <v>No</v>
      </c>
      <c r="T1127" t="s">
        <v>9644</v>
      </c>
      <c r="U1127" t="s">
        <v>9645</v>
      </c>
      <c r="V1127" t="s">
        <v>9646</v>
      </c>
      <c r="W1127" t="s">
        <v>9647</v>
      </c>
      <c r="X1127" t="s">
        <v>9648</v>
      </c>
      <c r="Y1127" t="s">
        <v>9649</v>
      </c>
      <c r="Z1127" t="s">
        <v>9650</v>
      </c>
      <c r="AA1127" t="s">
        <v>9651</v>
      </c>
    </row>
    <row r="1128" spans="1:27" x14ac:dyDescent="0.3">
      <c r="A1128" t="s">
        <v>9652</v>
      </c>
      <c r="B1128" t="s">
        <v>9653</v>
      </c>
      <c r="C1128" t="str">
        <f t="shared" si="102"/>
        <v>Kitchen</v>
      </c>
      <c r="D1128" t="s">
        <v>9654</v>
      </c>
      <c r="E1128" t="str">
        <f>IFERROR(LEFT(Table1[[#This Row],[category]],FIND("|",Table1[[#This Row],[category]])-1),Table1[[#This Row],[category]])</f>
        <v>Home&amp;Kitchen</v>
      </c>
      <c r="F1128" t="str">
        <f>IFERROR(MID(Table1[[#This Row],[category]],FIND("|",Table1[[#This Row],[category]])+1,50),"N/A")</f>
        <v>Kitchen&amp;HomeAppliances|Coffee,Tea&amp;Espresso|DripCof</v>
      </c>
      <c r="G1128" s="5">
        <v>292</v>
      </c>
      <c r="H1128" s="5" t="str">
        <f t="shared" si="103"/>
        <v>Economy (201-500)</v>
      </c>
      <c r="I1128" s="5">
        <v>499</v>
      </c>
      <c r="J1128" s="5">
        <f>Table1[[#This Row],[actual_price]]-Table1[[#This Row],[discounted_price]]</f>
        <v>207</v>
      </c>
      <c r="K1128" s="12">
        <f t="shared" si="104"/>
        <v>0.4148296593186373</v>
      </c>
      <c r="L1128" s="13">
        <v>0.41</v>
      </c>
      <c r="M1128" s="1" t="str">
        <f t="shared" si="105"/>
        <v>Moderate (25-49%)</v>
      </c>
      <c r="N1128">
        <v>4.0999999999999996</v>
      </c>
      <c r="O1128" t="str">
        <f>IF(Table1[[#This Row],[rating]]&gt;=4.5,"Excellent",IF(Table1[[#This Row],[rating]]&gt;=4,"Good",IF(Table1[[#This Row],[rating]]&gt;=3.5,"Average","Below Average")))</f>
        <v>Good</v>
      </c>
      <c r="P1128" t="str">
        <f t="shared" si="106"/>
        <v>⭐⭐⭐⭐ Good</v>
      </c>
      <c r="Q1128" s="2">
        <v>4238</v>
      </c>
      <c r="R1128" s="4" t="str">
        <f>IF(Table1[[#This Row],[rating_count]]&gt;=10000,"High Volume",IF(Table1[[#This Row],[rating_count]]&gt;=1000,"Medium Volume","Low Volume"))</f>
        <v>Medium Volume</v>
      </c>
      <c r="S1128" s="4" t="str">
        <f t="shared" si="107"/>
        <v>Yes</v>
      </c>
      <c r="T1128" t="s">
        <v>9655</v>
      </c>
      <c r="U1128" t="s">
        <v>9656</v>
      </c>
      <c r="V1128" t="s">
        <v>9657</v>
      </c>
      <c r="W1128" t="s">
        <v>9658</v>
      </c>
      <c r="X1128" t="s">
        <v>9659</v>
      </c>
      <c r="Y1128" t="s">
        <v>9660</v>
      </c>
      <c r="Z1128" t="s">
        <v>9661</v>
      </c>
      <c r="AA1128" t="s">
        <v>9662</v>
      </c>
    </row>
    <row r="1129" spans="1:27" x14ac:dyDescent="0.3">
      <c r="A1129" t="s">
        <v>9663</v>
      </c>
      <c r="B1129" t="s">
        <v>9664</v>
      </c>
      <c r="C1129" t="str">
        <f t="shared" si="102"/>
        <v>Ikea</v>
      </c>
      <c r="D1129" t="s">
        <v>9325</v>
      </c>
      <c r="E1129" t="str">
        <f>IFERROR(LEFT(Table1[[#This Row],[category]],FIND("|",Table1[[#This Row],[category]])-1),Table1[[#This Row],[category]])</f>
        <v>Home&amp;Kitchen</v>
      </c>
      <c r="F1129" t="str">
        <f>IFERROR(MID(Table1[[#This Row],[category]],FIND("|",Table1[[#This Row],[category]])+1,50),"N/A")</f>
        <v>Kitchen&amp;HomeAppliances|SmallKitchenAppliances|Vacu</v>
      </c>
      <c r="G1129" s="5">
        <v>160</v>
      </c>
      <c r="H1129" s="5" t="str">
        <f t="shared" si="103"/>
        <v>Budget (≤200)</v>
      </c>
      <c r="I1129" s="5">
        <v>299</v>
      </c>
      <c r="J1129" s="5">
        <f>Table1[[#This Row],[actual_price]]-Table1[[#This Row],[discounted_price]]</f>
        <v>139</v>
      </c>
      <c r="K1129" s="12">
        <f t="shared" si="104"/>
        <v>0.46488294314381273</v>
      </c>
      <c r="L1129" s="13">
        <v>0.46</v>
      </c>
      <c r="M1129" s="1" t="str">
        <f t="shared" si="105"/>
        <v>Moderate (25-49%)</v>
      </c>
      <c r="N1129">
        <v>4.5999999999999996</v>
      </c>
      <c r="O1129" t="str">
        <f>IF(Table1[[#This Row],[rating]]&gt;=4.5,"Excellent",IF(Table1[[#This Row],[rating]]&gt;=4,"Good",IF(Table1[[#This Row],[rating]]&gt;=3.5,"Average","Below Average")))</f>
        <v>Excellent</v>
      </c>
      <c r="P1129" t="str">
        <f t="shared" si="106"/>
        <v>⭐⭐⭐⭐⭐ Excellent</v>
      </c>
      <c r="Q1129" s="2">
        <v>2781</v>
      </c>
      <c r="R1129" s="4" t="str">
        <f>IF(Table1[[#This Row],[rating_count]]&gt;=10000,"High Volume",IF(Table1[[#This Row],[rating_count]]&gt;=1000,"Medium Volume","Low Volume"))</f>
        <v>Medium Volume</v>
      </c>
      <c r="S1129" s="4" t="str">
        <f t="shared" si="107"/>
        <v>Yes</v>
      </c>
      <c r="T1129" t="s">
        <v>9665</v>
      </c>
      <c r="U1129" t="s">
        <v>9666</v>
      </c>
      <c r="V1129" t="s">
        <v>9667</v>
      </c>
      <c r="W1129" t="s">
        <v>9668</v>
      </c>
      <c r="X1129" t="s">
        <v>9669</v>
      </c>
      <c r="Y1129" t="s">
        <v>9670</v>
      </c>
      <c r="Z1129" t="s">
        <v>9671</v>
      </c>
      <c r="AA1129" t="s">
        <v>9672</v>
      </c>
    </row>
    <row r="1130" spans="1:27" x14ac:dyDescent="0.3">
      <c r="A1130" t="s">
        <v>9673</v>
      </c>
      <c r="B1130" t="s">
        <v>9674</v>
      </c>
      <c r="C1130" t="str">
        <f t="shared" si="102"/>
        <v>HUL</v>
      </c>
      <c r="D1130" t="s">
        <v>9675</v>
      </c>
      <c r="E1130" t="str">
        <f>IFERROR(LEFT(Table1[[#This Row],[category]],FIND("|",Table1[[#This Row],[category]])-1),Table1[[#This Row],[category]])</f>
        <v>Home&amp;Kitchen</v>
      </c>
      <c r="F1130" t="str">
        <f>IFERROR(MID(Table1[[#This Row],[category]],FIND("|",Table1[[#This Row],[category]])+1,50),"N/A")</f>
        <v>Kitchen&amp;HomeAppliances|WaterPurifiers&amp;Accessories|</v>
      </c>
      <c r="G1130" s="5">
        <v>600</v>
      </c>
      <c r="H1130" s="5" t="str">
        <f t="shared" si="103"/>
        <v>Mid-Range (501-2000)</v>
      </c>
      <c r="I1130" s="5">
        <v>600</v>
      </c>
      <c r="J1130" s="5">
        <f>Table1[[#This Row],[actual_price]]-Table1[[#This Row],[discounted_price]]</f>
        <v>0</v>
      </c>
      <c r="K1130" s="12">
        <f t="shared" si="104"/>
        <v>0</v>
      </c>
      <c r="L1130" s="13">
        <v>0</v>
      </c>
      <c r="M1130" s="1" t="str">
        <f t="shared" si="105"/>
        <v>Minimal (0-24%)</v>
      </c>
      <c r="N1130">
        <v>4.0999999999999996</v>
      </c>
      <c r="O1130" t="str">
        <f>IF(Table1[[#This Row],[rating]]&gt;=4.5,"Excellent",IF(Table1[[#This Row],[rating]]&gt;=4,"Good",IF(Table1[[#This Row],[rating]]&gt;=3.5,"Average","Below Average")))</f>
        <v>Good</v>
      </c>
      <c r="P1130" t="str">
        <f t="shared" si="106"/>
        <v>⭐⭐⭐⭐ Good</v>
      </c>
      <c r="Q1130" s="2">
        <v>10907</v>
      </c>
      <c r="R1130" s="4" t="str">
        <f>IF(Table1[[#This Row],[rating_count]]&gt;=10000,"High Volume",IF(Table1[[#This Row],[rating_count]]&gt;=1000,"Medium Volume","Low Volume"))</f>
        <v>High Volume</v>
      </c>
      <c r="S1130" s="4" t="str">
        <f t="shared" si="107"/>
        <v>Yes</v>
      </c>
      <c r="T1130" t="s">
        <v>9676</v>
      </c>
      <c r="U1130" t="s">
        <v>9677</v>
      </c>
      <c r="V1130" t="s">
        <v>9678</v>
      </c>
      <c r="W1130" t="s">
        <v>9679</v>
      </c>
      <c r="X1130" t="s">
        <v>9680</v>
      </c>
      <c r="Y1130" t="s">
        <v>9681</v>
      </c>
      <c r="Z1130" t="s">
        <v>9682</v>
      </c>
      <c r="AA1130" t="s">
        <v>9683</v>
      </c>
    </row>
    <row r="1131" spans="1:27" x14ac:dyDescent="0.3">
      <c r="A1131" t="s">
        <v>9684</v>
      </c>
      <c r="B1131" t="s">
        <v>9685</v>
      </c>
      <c r="C1131" t="str">
        <f t="shared" si="102"/>
        <v>HUL</v>
      </c>
      <c r="D1131" t="s">
        <v>9686</v>
      </c>
      <c r="E1131" t="str">
        <f>IFERROR(LEFT(Table1[[#This Row],[category]],FIND("|",Table1[[#This Row],[category]])-1),Table1[[#This Row],[category]])</f>
        <v>Home&amp;Kitchen</v>
      </c>
      <c r="F1131" t="str">
        <f>IFERROR(MID(Table1[[#This Row],[category]],FIND("|",Table1[[#This Row],[category]])+1,50),"N/A")</f>
        <v>Kitchen&amp;HomeAppliances|WaterPurifiers&amp;Accessories|</v>
      </c>
      <c r="G1131" s="5">
        <v>1130</v>
      </c>
      <c r="H1131" s="5" t="str">
        <f t="shared" si="103"/>
        <v>Mid-Range (501-2000)</v>
      </c>
      <c r="I1131" s="5">
        <v>1130</v>
      </c>
      <c r="J1131" s="5">
        <f>Table1[[#This Row],[actual_price]]-Table1[[#This Row],[discounted_price]]</f>
        <v>0</v>
      </c>
      <c r="K1131" s="12">
        <f t="shared" si="104"/>
        <v>0</v>
      </c>
      <c r="L1131" s="13">
        <v>0</v>
      </c>
      <c r="M1131" s="1" t="str">
        <f t="shared" si="105"/>
        <v>Minimal (0-24%)</v>
      </c>
      <c r="N1131">
        <v>4.2</v>
      </c>
      <c r="O1131" t="str">
        <f>IF(Table1[[#This Row],[rating]]&gt;=4.5,"Excellent",IF(Table1[[#This Row],[rating]]&gt;=4,"Good",IF(Table1[[#This Row],[rating]]&gt;=3.5,"Average","Below Average")))</f>
        <v>Good</v>
      </c>
      <c r="P1131" t="str">
        <f t="shared" si="106"/>
        <v>⭐⭐⭐⭐ Good</v>
      </c>
      <c r="Q1131" s="2">
        <v>13250</v>
      </c>
      <c r="R1131" s="4" t="str">
        <f>IF(Table1[[#This Row],[rating_count]]&gt;=10000,"High Volume",IF(Table1[[#This Row],[rating_count]]&gt;=1000,"Medium Volume","Low Volume"))</f>
        <v>High Volume</v>
      </c>
      <c r="S1131" s="4" t="str">
        <f t="shared" si="107"/>
        <v>Yes</v>
      </c>
      <c r="T1131" t="s">
        <v>9687</v>
      </c>
      <c r="U1131" t="s">
        <v>9688</v>
      </c>
      <c r="V1131" t="s">
        <v>9689</v>
      </c>
      <c r="W1131" t="s">
        <v>9690</v>
      </c>
      <c r="X1131" t="s">
        <v>9691</v>
      </c>
      <c r="Y1131" t="s">
        <v>9692</v>
      </c>
      <c r="Z1131" t="s">
        <v>9693</v>
      </c>
      <c r="AA1131" t="s">
        <v>9694</v>
      </c>
    </row>
    <row r="1132" spans="1:27" x14ac:dyDescent="0.3">
      <c r="A1132" t="s">
        <v>9695</v>
      </c>
      <c r="B1132" t="s">
        <v>9696</v>
      </c>
      <c r="C1132" t="str">
        <f t="shared" si="102"/>
        <v>Prestige</v>
      </c>
      <c r="D1132" t="s">
        <v>8750</v>
      </c>
      <c r="E1132" t="str">
        <f>IFERROR(LEFT(Table1[[#This Row],[category]],FIND("|",Table1[[#This Row],[category]])-1),Table1[[#This Row],[category]])</f>
        <v>Home&amp;Kitchen</v>
      </c>
      <c r="F1132" t="str">
        <f>IFERROR(MID(Table1[[#This Row],[category]],FIND("|",Table1[[#This Row],[category]])+1,50),"N/A")</f>
        <v>Kitchen&amp;HomeAppliances|SmallKitchenAppliances|Mixe</v>
      </c>
      <c r="G1132" s="5">
        <v>3249</v>
      </c>
      <c r="H1132" s="5" t="str">
        <f t="shared" si="103"/>
        <v>Premium (&gt;2000)</v>
      </c>
      <c r="I1132" s="5">
        <v>6295</v>
      </c>
      <c r="J1132" s="5">
        <f>Table1[[#This Row],[actual_price]]-Table1[[#This Row],[discounted_price]]</f>
        <v>3046</v>
      </c>
      <c r="K1132" s="12">
        <f t="shared" si="104"/>
        <v>0.48387609213661636</v>
      </c>
      <c r="L1132" s="13">
        <v>0.48</v>
      </c>
      <c r="M1132" s="1" t="str">
        <f t="shared" si="105"/>
        <v>Moderate (25-49%)</v>
      </c>
      <c r="N1132">
        <v>3.9</v>
      </c>
      <c r="O1132" t="str">
        <f>IF(Table1[[#This Row],[rating]]&gt;=4.5,"Excellent",IF(Table1[[#This Row],[rating]]&gt;=4,"Good",IF(Table1[[#This Row],[rating]]&gt;=3.5,"Average","Below Average")))</f>
        <v>Average</v>
      </c>
      <c r="P1132" t="str">
        <f t="shared" si="106"/>
        <v>⭐⭐⭐ Average</v>
      </c>
      <c r="Q1132" s="2">
        <v>43070</v>
      </c>
      <c r="R1132" s="4" t="str">
        <f>IF(Table1[[#This Row],[rating_count]]&gt;=10000,"High Volume",IF(Table1[[#This Row],[rating_count]]&gt;=1000,"Medium Volume","Low Volume"))</f>
        <v>High Volume</v>
      </c>
      <c r="S1132" s="4" t="str">
        <f t="shared" si="107"/>
        <v>Yes</v>
      </c>
      <c r="T1132" t="s">
        <v>9697</v>
      </c>
      <c r="U1132" t="s">
        <v>9698</v>
      </c>
      <c r="V1132" t="s">
        <v>9699</v>
      </c>
      <c r="W1132" t="s">
        <v>9700</v>
      </c>
      <c r="X1132" t="s">
        <v>9701</v>
      </c>
      <c r="Y1132" t="s">
        <v>9702</v>
      </c>
      <c r="Z1132" t="s">
        <v>9703</v>
      </c>
      <c r="AA1132" t="s">
        <v>9704</v>
      </c>
    </row>
    <row r="1133" spans="1:27" x14ac:dyDescent="0.3">
      <c r="A1133" t="s">
        <v>9705</v>
      </c>
      <c r="B1133" t="s">
        <v>9706</v>
      </c>
      <c r="C1133" t="str">
        <f t="shared" si="102"/>
        <v>Preethi</v>
      </c>
      <c r="D1133" t="s">
        <v>8750</v>
      </c>
      <c r="E1133" t="str">
        <f>IFERROR(LEFT(Table1[[#This Row],[category]],FIND("|",Table1[[#This Row],[category]])-1),Table1[[#This Row],[category]])</f>
        <v>Home&amp;Kitchen</v>
      </c>
      <c r="F1133" t="str">
        <f>IFERROR(MID(Table1[[#This Row],[category]],FIND("|",Table1[[#This Row],[category]])+1,50),"N/A")</f>
        <v>Kitchen&amp;HomeAppliances|SmallKitchenAppliances|Mixe</v>
      </c>
      <c r="G1133" s="5">
        <v>3599</v>
      </c>
      <c r="H1133" s="5" t="str">
        <f t="shared" si="103"/>
        <v>Premium (&gt;2000)</v>
      </c>
      <c r="I1133" s="5">
        <v>9455</v>
      </c>
      <c r="J1133" s="5">
        <f>Table1[[#This Row],[actual_price]]-Table1[[#This Row],[discounted_price]]</f>
        <v>5856</v>
      </c>
      <c r="K1133" s="12">
        <f t="shared" si="104"/>
        <v>0.61935483870967745</v>
      </c>
      <c r="L1133" s="13">
        <v>0.62</v>
      </c>
      <c r="M1133" s="1" t="str">
        <f t="shared" si="105"/>
        <v>High (50-69%)</v>
      </c>
      <c r="N1133">
        <v>4.0999999999999996</v>
      </c>
      <c r="O1133" t="str">
        <f>IF(Table1[[#This Row],[rating]]&gt;=4.5,"Excellent",IF(Table1[[#This Row],[rating]]&gt;=4,"Good",IF(Table1[[#This Row],[rating]]&gt;=3.5,"Average","Below Average")))</f>
        <v>Good</v>
      </c>
      <c r="P1133" t="str">
        <f t="shared" si="106"/>
        <v>⭐⭐⭐⭐ Good</v>
      </c>
      <c r="Q1133" s="2">
        <v>11828</v>
      </c>
      <c r="R1133" s="4" t="str">
        <f>IF(Table1[[#This Row],[rating_count]]&gt;=10000,"High Volume",IF(Table1[[#This Row],[rating_count]]&gt;=1000,"Medium Volume","Low Volume"))</f>
        <v>High Volume</v>
      </c>
      <c r="S1133" s="4" t="str">
        <f t="shared" si="107"/>
        <v>Yes</v>
      </c>
      <c r="T1133" t="s">
        <v>9707</v>
      </c>
      <c r="U1133" t="s">
        <v>9708</v>
      </c>
      <c r="V1133" t="s">
        <v>9709</v>
      </c>
      <c r="W1133" t="s">
        <v>9710</v>
      </c>
      <c r="X1133" t="s">
        <v>9711</v>
      </c>
      <c r="Y1133" t="s">
        <v>9712</v>
      </c>
      <c r="Z1133" t="s">
        <v>9713</v>
      </c>
      <c r="AA1133" t="s">
        <v>9714</v>
      </c>
    </row>
    <row r="1134" spans="1:27" x14ac:dyDescent="0.3">
      <c r="A1134" t="s">
        <v>9715</v>
      </c>
      <c r="B1134" t="s">
        <v>9716</v>
      </c>
      <c r="C1134" t="str">
        <f t="shared" si="102"/>
        <v>Themisto</v>
      </c>
      <c r="D1134" t="s">
        <v>9071</v>
      </c>
      <c r="E1134" t="str">
        <f>IFERROR(LEFT(Table1[[#This Row],[category]],FIND("|",Table1[[#This Row],[category]])-1),Table1[[#This Row],[category]])</f>
        <v>Home&amp;Kitchen</v>
      </c>
      <c r="F1134" t="str">
        <f>IFERROR(MID(Table1[[#This Row],[category]],FIND("|",Table1[[#This Row],[category]])+1,50),"N/A")</f>
        <v>Kitchen&amp;HomeAppliances|SmallKitchenAppliances|EggB</v>
      </c>
      <c r="G1134" s="5">
        <v>368</v>
      </c>
      <c r="H1134" s="5" t="str">
        <f t="shared" si="103"/>
        <v>Economy (201-500)</v>
      </c>
      <c r="I1134" s="5">
        <v>699</v>
      </c>
      <c r="J1134" s="5">
        <f>Table1[[#This Row],[actual_price]]-Table1[[#This Row],[discounted_price]]</f>
        <v>331</v>
      </c>
      <c r="K1134" s="12">
        <f t="shared" si="104"/>
        <v>0.47353361945636624</v>
      </c>
      <c r="L1134" s="13">
        <v>0.47</v>
      </c>
      <c r="M1134" s="1" t="str">
        <f t="shared" si="105"/>
        <v>Moderate (25-49%)</v>
      </c>
      <c r="N1134">
        <v>4.0999999999999996</v>
      </c>
      <c r="O1134" t="str">
        <f>IF(Table1[[#This Row],[rating]]&gt;=4.5,"Excellent",IF(Table1[[#This Row],[rating]]&gt;=4,"Good",IF(Table1[[#This Row],[rating]]&gt;=3.5,"Average","Below Average")))</f>
        <v>Good</v>
      </c>
      <c r="P1134" t="str">
        <f t="shared" si="106"/>
        <v>⭐⭐⭐⭐ Good</v>
      </c>
      <c r="Q1134" s="2">
        <v>1240</v>
      </c>
      <c r="R1134" s="4" t="str">
        <f>IF(Table1[[#This Row],[rating_count]]&gt;=10000,"High Volume",IF(Table1[[#This Row],[rating_count]]&gt;=1000,"Medium Volume","Low Volume"))</f>
        <v>Medium Volume</v>
      </c>
      <c r="S1134" s="4" t="str">
        <f t="shared" si="107"/>
        <v>Yes</v>
      </c>
      <c r="T1134" t="s">
        <v>9717</v>
      </c>
      <c r="U1134" t="s">
        <v>9718</v>
      </c>
      <c r="V1134" t="s">
        <v>9719</v>
      </c>
      <c r="W1134" t="s">
        <v>9720</v>
      </c>
      <c r="X1134" t="s">
        <v>9721</v>
      </c>
      <c r="Y1134" t="s">
        <v>9722</v>
      </c>
      <c r="Z1134" t="s">
        <v>9723</v>
      </c>
      <c r="AA1134" t="s">
        <v>9724</v>
      </c>
    </row>
    <row r="1135" spans="1:27" x14ac:dyDescent="0.3">
      <c r="A1135" t="s">
        <v>9725</v>
      </c>
      <c r="B1135" t="s">
        <v>9726</v>
      </c>
      <c r="C1135" t="str">
        <f t="shared" si="102"/>
        <v>Butterfly</v>
      </c>
      <c r="D1135" t="s">
        <v>8750</v>
      </c>
      <c r="E1135" t="str">
        <f>IFERROR(LEFT(Table1[[#This Row],[category]],FIND("|",Table1[[#This Row],[category]])-1),Table1[[#This Row],[category]])</f>
        <v>Home&amp;Kitchen</v>
      </c>
      <c r="F1135" t="str">
        <f>IFERROR(MID(Table1[[#This Row],[category]],FIND("|",Table1[[#This Row],[category]])+1,50),"N/A")</f>
        <v>Kitchen&amp;HomeAppliances|SmallKitchenAppliances|Mixe</v>
      </c>
      <c r="G1135" s="5">
        <v>3199</v>
      </c>
      <c r="H1135" s="5" t="str">
        <f t="shared" si="103"/>
        <v>Premium (&gt;2000)</v>
      </c>
      <c r="I1135" s="5">
        <v>4999</v>
      </c>
      <c r="J1135" s="5">
        <f>Table1[[#This Row],[actual_price]]-Table1[[#This Row],[discounted_price]]</f>
        <v>1800</v>
      </c>
      <c r="K1135" s="12">
        <f t="shared" si="104"/>
        <v>0.36007201440288056</v>
      </c>
      <c r="L1135" s="13">
        <v>0.36</v>
      </c>
      <c r="M1135" s="1" t="str">
        <f t="shared" si="105"/>
        <v>Moderate (25-49%)</v>
      </c>
      <c r="N1135">
        <v>4</v>
      </c>
      <c r="O1135" t="str">
        <f>IF(Table1[[#This Row],[rating]]&gt;=4.5,"Excellent",IF(Table1[[#This Row],[rating]]&gt;=4,"Good",IF(Table1[[#This Row],[rating]]&gt;=3.5,"Average","Below Average")))</f>
        <v>Good</v>
      </c>
      <c r="P1135" t="str">
        <f t="shared" si="106"/>
        <v>⭐⭐⭐⭐ Good</v>
      </c>
      <c r="Q1135" s="2">
        <v>20869</v>
      </c>
      <c r="R1135" s="4" t="str">
        <f>IF(Table1[[#This Row],[rating_count]]&gt;=10000,"High Volume",IF(Table1[[#This Row],[rating_count]]&gt;=1000,"Medium Volume","Low Volume"))</f>
        <v>High Volume</v>
      </c>
      <c r="S1135" s="4" t="str">
        <f t="shared" si="107"/>
        <v>Yes</v>
      </c>
      <c r="T1135" t="s">
        <v>9727</v>
      </c>
      <c r="U1135" t="s">
        <v>9728</v>
      </c>
      <c r="V1135" t="s">
        <v>9729</v>
      </c>
      <c r="W1135" t="s">
        <v>9730</v>
      </c>
      <c r="X1135" t="s">
        <v>9731</v>
      </c>
      <c r="Y1135" t="s">
        <v>9732</v>
      </c>
      <c r="Z1135" t="s">
        <v>9733</v>
      </c>
      <c r="AA1135" t="s">
        <v>9734</v>
      </c>
    </row>
    <row r="1136" spans="1:27" x14ac:dyDescent="0.3">
      <c r="A1136" t="s">
        <v>9735</v>
      </c>
      <c r="B1136" t="s">
        <v>9736</v>
      </c>
      <c r="C1136" t="str">
        <f t="shared" si="102"/>
        <v>KENT</v>
      </c>
      <c r="D1136" t="s">
        <v>9737</v>
      </c>
      <c r="E1136" t="str">
        <f>IFERROR(LEFT(Table1[[#This Row],[category]],FIND("|",Table1[[#This Row],[category]])-1),Table1[[#This Row],[category]])</f>
        <v>Home&amp;Kitchen</v>
      </c>
      <c r="F1136" t="str">
        <f>IFERROR(MID(Table1[[#This Row],[category]],FIND("|",Table1[[#This Row],[category]])+1,50),"N/A")</f>
        <v>Kitchen&amp;HomeAppliances|SmallKitchenAppliances|Rice</v>
      </c>
      <c r="G1136" s="5">
        <v>1599</v>
      </c>
      <c r="H1136" s="5" t="str">
        <f t="shared" si="103"/>
        <v>Mid-Range (501-2000)</v>
      </c>
      <c r="I1136" s="5">
        <v>2900</v>
      </c>
      <c r="J1136" s="5">
        <f>Table1[[#This Row],[actual_price]]-Table1[[#This Row],[discounted_price]]</f>
        <v>1301</v>
      </c>
      <c r="K1136" s="12">
        <f t="shared" si="104"/>
        <v>0.44862068965517243</v>
      </c>
      <c r="L1136" s="13">
        <v>0.45</v>
      </c>
      <c r="M1136" s="1" t="str">
        <f t="shared" si="105"/>
        <v>Moderate (25-49%)</v>
      </c>
      <c r="N1136">
        <v>3.7</v>
      </c>
      <c r="O1136" t="str">
        <f>IF(Table1[[#This Row],[rating]]&gt;=4.5,"Excellent",IF(Table1[[#This Row],[rating]]&gt;=4,"Good",IF(Table1[[#This Row],[rating]]&gt;=3.5,"Average","Below Average")))</f>
        <v>Average</v>
      </c>
      <c r="P1136" t="str">
        <f t="shared" si="106"/>
        <v>⭐⭐⭐ Average</v>
      </c>
      <c r="Q1136">
        <v>441</v>
      </c>
      <c r="R1136" s="4" t="str">
        <f>IF(Table1[[#This Row],[rating_count]]&gt;=10000,"High Volume",IF(Table1[[#This Row],[rating_count]]&gt;=1000,"Medium Volume","Low Volume"))</f>
        <v>Low Volume</v>
      </c>
      <c r="S1136" s="4" t="str">
        <f t="shared" si="107"/>
        <v>No</v>
      </c>
      <c r="T1136" t="s">
        <v>9738</v>
      </c>
      <c r="U1136" t="s">
        <v>9739</v>
      </c>
      <c r="V1136" t="s">
        <v>9740</v>
      </c>
      <c r="W1136" t="s">
        <v>9741</v>
      </c>
      <c r="X1136" t="s">
        <v>9742</v>
      </c>
      <c r="Y1136" t="s">
        <v>9743</v>
      </c>
      <c r="Z1136" t="s">
        <v>9744</v>
      </c>
      <c r="AA1136" t="s">
        <v>9745</v>
      </c>
    </row>
    <row r="1137" spans="1:27" x14ac:dyDescent="0.3">
      <c r="A1137" t="s">
        <v>9746</v>
      </c>
      <c r="B1137" t="s">
        <v>9747</v>
      </c>
      <c r="C1137" t="str">
        <f t="shared" si="102"/>
        <v>InstaCuppa</v>
      </c>
      <c r="D1137" t="s">
        <v>8728</v>
      </c>
      <c r="E1137" t="str">
        <f>IFERROR(LEFT(Table1[[#This Row],[category]],FIND("|",Table1[[#This Row],[category]])-1),Table1[[#This Row],[category]])</f>
        <v>Home&amp;Kitchen</v>
      </c>
      <c r="F1137" t="str">
        <f>IFERROR(MID(Table1[[#This Row],[category]],FIND("|",Table1[[#This Row],[category]])+1,50),"N/A")</f>
        <v>Kitchen&amp;HomeAppliances|SmallKitchenAppliances|Hand</v>
      </c>
      <c r="G1137" s="5">
        <v>1999</v>
      </c>
      <c r="H1137" s="5" t="str">
        <f t="shared" si="103"/>
        <v>Mid-Range (501-2000)</v>
      </c>
      <c r="I1137" s="5">
        <v>2499</v>
      </c>
      <c r="J1137" s="5">
        <f>Table1[[#This Row],[actual_price]]-Table1[[#This Row],[discounted_price]]</f>
        <v>500</v>
      </c>
      <c r="K1137" s="12">
        <f t="shared" si="104"/>
        <v>0.20008003201280511</v>
      </c>
      <c r="L1137" s="13">
        <v>0.2</v>
      </c>
      <c r="M1137" s="1" t="str">
        <f t="shared" si="105"/>
        <v>Minimal (0-24%)</v>
      </c>
      <c r="N1137">
        <v>4.0999999999999996</v>
      </c>
      <c r="O1137" t="str">
        <f>IF(Table1[[#This Row],[rating]]&gt;=4.5,"Excellent",IF(Table1[[#This Row],[rating]]&gt;=4,"Good",IF(Table1[[#This Row],[rating]]&gt;=3.5,"Average","Below Average")))</f>
        <v>Good</v>
      </c>
      <c r="P1137" t="str">
        <f t="shared" si="106"/>
        <v>⭐⭐⭐⭐ Good</v>
      </c>
      <c r="Q1137" s="2">
        <v>1034</v>
      </c>
      <c r="R1137" s="4" t="str">
        <f>IF(Table1[[#This Row],[rating_count]]&gt;=10000,"High Volume",IF(Table1[[#This Row],[rating_count]]&gt;=1000,"Medium Volume","Low Volume"))</f>
        <v>Medium Volume</v>
      </c>
      <c r="S1137" s="4" t="str">
        <f t="shared" si="107"/>
        <v>Yes</v>
      </c>
      <c r="T1137" t="s">
        <v>9748</v>
      </c>
      <c r="U1137" t="s">
        <v>9749</v>
      </c>
      <c r="V1137" t="s">
        <v>9750</v>
      </c>
      <c r="W1137" t="s">
        <v>9751</v>
      </c>
      <c r="X1137" t="s">
        <v>9752</v>
      </c>
      <c r="Y1137" t="s">
        <v>9753</v>
      </c>
      <c r="Z1137" t="s">
        <v>9754</v>
      </c>
      <c r="AA1137" t="s">
        <v>9755</v>
      </c>
    </row>
    <row r="1138" spans="1:27" x14ac:dyDescent="0.3">
      <c r="A1138" t="s">
        <v>9756</v>
      </c>
      <c r="B1138" t="s">
        <v>9757</v>
      </c>
      <c r="C1138" t="str">
        <f t="shared" si="102"/>
        <v>USHA</v>
      </c>
      <c r="D1138" t="s">
        <v>8739</v>
      </c>
      <c r="E1138" t="str">
        <f>IFERROR(LEFT(Table1[[#This Row],[category]],FIND("|",Table1[[#This Row],[category]])-1),Table1[[#This Row],[category]])</f>
        <v>Home&amp;Kitchen</v>
      </c>
      <c r="F1138" t="str">
        <f>IFERROR(MID(Table1[[#This Row],[category]],FIND("|",Table1[[#This Row],[category]])+1,50),"N/A")</f>
        <v>Kitchen&amp;HomeAppliances|Vacuum,Cleaning&amp;Ironing|Iro</v>
      </c>
      <c r="G1138" s="5">
        <v>616</v>
      </c>
      <c r="H1138" s="5" t="str">
        <f t="shared" si="103"/>
        <v>Mid-Range (501-2000)</v>
      </c>
      <c r="I1138" s="5">
        <v>1190</v>
      </c>
      <c r="J1138" s="5">
        <f>Table1[[#This Row],[actual_price]]-Table1[[#This Row],[discounted_price]]</f>
        <v>574</v>
      </c>
      <c r="K1138" s="12">
        <f t="shared" si="104"/>
        <v>0.4823529411764706</v>
      </c>
      <c r="L1138" s="13">
        <v>0.48</v>
      </c>
      <c r="M1138" s="1" t="str">
        <f t="shared" si="105"/>
        <v>Moderate (25-49%)</v>
      </c>
      <c r="N1138">
        <v>4.0999999999999996</v>
      </c>
      <c r="O1138" t="str">
        <f>IF(Table1[[#This Row],[rating]]&gt;=4.5,"Excellent",IF(Table1[[#This Row],[rating]]&gt;=4,"Good",IF(Table1[[#This Row],[rating]]&gt;=3.5,"Average","Below Average")))</f>
        <v>Good</v>
      </c>
      <c r="P1138" t="str">
        <f t="shared" si="106"/>
        <v>⭐⭐⭐⭐ Good</v>
      </c>
      <c r="Q1138" s="2">
        <v>37126</v>
      </c>
      <c r="R1138" s="4" t="str">
        <f>IF(Table1[[#This Row],[rating_count]]&gt;=10000,"High Volume",IF(Table1[[#This Row],[rating_count]]&gt;=1000,"Medium Volume","Low Volume"))</f>
        <v>High Volume</v>
      </c>
      <c r="S1138" s="4" t="str">
        <f t="shared" si="107"/>
        <v>Yes</v>
      </c>
      <c r="T1138" t="s">
        <v>9758</v>
      </c>
      <c r="U1138" t="s">
        <v>9759</v>
      </c>
      <c r="V1138" t="s">
        <v>9760</v>
      </c>
      <c r="W1138" t="s">
        <v>9761</v>
      </c>
      <c r="X1138" t="s">
        <v>9762</v>
      </c>
      <c r="Y1138" t="s">
        <v>9763</v>
      </c>
      <c r="Z1138" t="s">
        <v>9764</v>
      </c>
      <c r="AA1138" t="s">
        <v>9765</v>
      </c>
    </row>
    <row r="1139" spans="1:27" x14ac:dyDescent="0.3">
      <c r="A1139" t="s">
        <v>9766</v>
      </c>
      <c r="B1139" t="s">
        <v>9767</v>
      </c>
      <c r="C1139" t="str">
        <f t="shared" si="102"/>
        <v>KENT</v>
      </c>
      <c r="D1139" t="s">
        <v>8728</v>
      </c>
      <c r="E1139" t="str">
        <f>IFERROR(LEFT(Table1[[#This Row],[category]],FIND("|",Table1[[#This Row],[category]])-1),Table1[[#This Row],[category]])</f>
        <v>Home&amp;Kitchen</v>
      </c>
      <c r="F1139" t="str">
        <f>IFERROR(MID(Table1[[#This Row],[category]],FIND("|",Table1[[#This Row],[category]])+1,50),"N/A")</f>
        <v>Kitchen&amp;HomeAppliances|SmallKitchenAppliances|Hand</v>
      </c>
      <c r="G1139" s="5">
        <v>1499</v>
      </c>
      <c r="H1139" s="5" t="str">
        <f t="shared" si="103"/>
        <v>Mid-Range (501-2000)</v>
      </c>
      <c r="I1139" s="5">
        <v>2100</v>
      </c>
      <c r="J1139" s="5">
        <f>Table1[[#This Row],[actual_price]]-Table1[[#This Row],[discounted_price]]</f>
        <v>601</v>
      </c>
      <c r="K1139" s="12">
        <f t="shared" si="104"/>
        <v>0.28619047619047622</v>
      </c>
      <c r="L1139" s="13">
        <v>0.28999999999999998</v>
      </c>
      <c r="M1139" s="1" t="str">
        <f t="shared" si="105"/>
        <v>Moderate (25-49%)</v>
      </c>
      <c r="N1139">
        <v>4.0999999999999996</v>
      </c>
      <c r="O1139" t="str">
        <f>IF(Table1[[#This Row],[rating]]&gt;=4.5,"Excellent",IF(Table1[[#This Row],[rating]]&gt;=4,"Good",IF(Table1[[#This Row],[rating]]&gt;=3.5,"Average","Below Average")))</f>
        <v>Good</v>
      </c>
      <c r="P1139" t="str">
        <f t="shared" si="106"/>
        <v>⭐⭐⭐⭐ Good</v>
      </c>
      <c r="Q1139" s="2">
        <v>6355</v>
      </c>
      <c r="R1139" s="4" t="str">
        <f>IF(Table1[[#This Row],[rating_count]]&gt;=10000,"High Volume",IF(Table1[[#This Row],[rating_count]]&gt;=1000,"Medium Volume","Low Volume"))</f>
        <v>Medium Volume</v>
      </c>
      <c r="S1139" s="4" t="str">
        <f t="shared" si="107"/>
        <v>Yes</v>
      </c>
      <c r="T1139" t="s">
        <v>9768</v>
      </c>
      <c r="U1139" t="s">
        <v>9769</v>
      </c>
      <c r="V1139" t="s">
        <v>9770</v>
      </c>
      <c r="W1139" t="s">
        <v>9771</v>
      </c>
      <c r="X1139" t="s">
        <v>9772</v>
      </c>
      <c r="Y1139" t="s">
        <v>9773</v>
      </c>
      <c r="Z1139" t="s">
        <v>9774</v>
      </c>
      <c r="AA1139" t="s">
        <v>9775</v>
      </c>
    </row>
    <row r="1140" spans="1:27" x14ac:dyDescent="0.3">
      <c r="A1140" t="s">
        <v>9776</v>
      </c>
      <c r="B1140" t="s">
        <v>9777</v>
      </c>
      <c r="C1140" t="str">
        <f t="shared" si="102"/>
        <v>White</v>
      </c>
      <c r="D1140" t="s">
        <v>9325</v>
      </c>
      <c r="E1140" t="str">
        <f>IFERROR(LEFT(Table1[[#This Row],[category]],FIND("|",Table1[[#This Row],[category]])-1),Table1[[#This Row],[category]])</f>
        <v>Home&amp;Kitchen</v>
      </c>
      <c r="F1140" t="str">
        <f>IFERROR(MID(Table1[[#This Row],[category]],FIND("|",Table1[[#This Row],[category]])+1,50),"N/A")</f>
        <v>Kitchen&amp;HomeAppliances|SmallKitchenAppliances|Vacu</v>
      </c>
      <c r="G1140" s="5">
        <v>199</v>
      </c>
      <c r="H1140" s="5" t="str">
        <f t="shared" si="103"/>
        <v>Budget (≤200)</v>
      </c>
      <c r="I1140" s="5">
        <v>499</v>
      </c>
      <c r="J1140" s="5">
        <f>Table1[[#This Row],[actual_price]]-Table1[[#This Row],[discounted_price]]</f>
        <v>300</v>
      </c>
      <c r="K1140" s="12">
        <f t="shared" si="104"/>
        <v>0.60120240480961928</v>
      </c>
      <c r="L1140" s="13">
        <v>0.6</v>
      </c>
      <c r="M1140" s="1" t="str">
        <f t="shared" si="105"/>
        <v>High (50-69%)</v>
      </c>
      <c r="N1140">
        <v>3.3</v>
      </c>
      <c r="O1140" t="str">
        <f>IF(Table1[[#This Row],[rating]]&gt;=4.5,"Excellent",IF(Table1[[#This Row],[rating]]&gt;=4,"Good",IF(Table1[[#This Row],[rating]]&gt;=3.5,"Average","Below Average")))</f>
        <v>Below Average</v>
      </c>
      <c r="P1140" t="str">
        <f t="shared" si="106"/>
        <v>⭐⭐ Below Avg</v>
      </c>
      <c r="Q1140">
        <v>12</v>
      </c>
      <c r="R1140" s="4" t="str">
        <f>IF(Table1[[#This Row],[rating_count]]&gt;=10000,"High Volume",IF(Table1[[#This Row],[rating_count]]&gt;=1000,"Medium Volume","Low Volume"))</f>
        <v>Low Volume</v>
      </c>
      <c r="S1140" s="4" t="str">
        <f t="shared" si="107"/>
        <v>No</v>
      </c>
      <c r="T1140" t="s">
        <v>9778</v>
      </c>
      <c r="U1140" t="s">
        <v>9779</v>
      </c>
      <c r="V1140" t="s">
        <v>9780</v>
      </c>
      <c r="W1140" t="s">
        <v>9781</v>
      </c>
      <c r="X1140" t="s">
        <v>9782</v>
      </c>
      <c r="Y1140" t="s">
        <v>9783</v>
      </c>
      <c r="Z1140" t="s">
        <v>9784</v>
      </c>
      <c r="AA1140" t="s">
        <v>9785</v>
      </c>
    </row>
    <row r="1141" spans="1:27" x14ac:dyDescent="0.3">
      <c r="A1141" t="s">
        <v>9786</v>
      </c>
      <c r="B1141" t="s">
        <v>9787</v>
      </c>
      <c r="C1141" t="str">
        <f t="shared" si="102"/>
        <v>Crompton</v>
      </c>
      <c r="D1141" t="s">
        <v>8885</v>
      </c>
      <c r="E1141" t="str">
        <f>IFERROR(LEFT(Table1[[#This Row],[category]],FIND("|",Table1[[#This Row],[category]])-1),Table1[[#This Row],[category]])</f>
        <v>Home&amp;Kitchen</v>
      </c>
      <c r="F1141" t="str">
        <f>IFERROR(MID(Table1[[#This Row],[category]],FIND("|",Table1[[#This Row],[category]])+1,50),"N/A")</f>
        <v>Heating,Cooling&amp;AirQuality|WaterHeaters&amp;Geysers|Im</v>
      </c>
      <c r="G1141" s="5">
        <v>610</v>
      </c>
      <c r="H1141" s="5" t="str">
        <f t="shared" si="103"/>
        <v>Mid-Range (501-2000)</v>
      </c>
      <c r="I1141" s="5">
        <v>825</v>
      </c>
      <c r="J1141" s="5">
        <f>Table1[[#This Row],[actual_price]]-Table1[[#This Row],[discounted_price]]</f>
        <v>215</v>
      </c>
      <c r="K1141" s="12">
        <f t="shared" si="104"/>
        <v>0.26060606060606062</v>
      </c>
      <c r="L1141" s="13">
        <v>0.26</v>
      </c>
      <c r="M1141" s="1" t="str">
        <f t="shared" si="105"/>
        <v>Moderate (25-49%)</v>
      </c>
      <c r="N1141">
        <v>4.0999999999999996</v>
      </c>
      <c r="O1141" t="str">
        <f>IF(Table1[[#This Row],[rating]]&gt;=4.5,"Excellent",IF(Table1[[#This Row],[rating]]&gt;=4,"Good",IF(Table1[[#This Row],[rating]]&gt;=3.5,"Average","Below Average")))</f>
        <v>Good</v>
      </c>
      <c r="P1141" t="str">
        <f t="shared" si="106"/>
        <v>⭐⭐⭐⭐ Good</v>
      </c>
      <c r="Q1141" s="2">
        <v>13165</v>
      </c>
      <c r="R1141" s="4" t="str">
        <f>IF(Table1[[#This Row],[rating_count]]&gt;=10000,"High Volume",IF(Table1[[#This Row],[rating_count]]&gt;=1000,"Medium Volume","Low Volume"))</f>
        <v>High Volume</v>
      </c>
      <c r="S1141" s="4" t="str">
        <f t="shared" si="107"/>
        <v>Yes</v>
      </c>
      <c r="T1141" t="s">
        <v>9788</v>
      </c>
      <c r="U1141" t="s">
        <v>9789</v>
      </c>
      <c r="V1141" t="s">
        <v>9790</v>
      </c>
      <c r="W1141" t="s">
        <v>9791</v>
      </c>
      <c r="X1141" t="s">
        <v>9792</v>
      </c>
      <c r="Y1141" t="s">
        <v>9793</v>
      </c>
      <c r="Z1141" t="s">
        <v>9794</v>
      </c>
      <c r="AA1141" t="s">
        <v>9795</v>
      </c>
    </row>
    <row r="1142" spans="1:27" x14ac:dyDescent="0.3">
      <c r="A1142" t="s">
        <v>9796</v>
      </c>
      <c r="B1142" t="s">
        <v>9797</v>
      </c>
      <c r="C1142" t="str">
        <f t="shared" si="102"/>
        <v>InstaCuppa</v>
      </c>
      <c r="D1142" t="s">
        <v>9233</v>
      </c>
      <c r="E1142" t="str">
        <f>IFERROR(LEFT(Table1[[#This Row],[category]],FIND("|",Table1[[#This Row],[category]])-1),Table1[[#This Row],[category]])</f>
        <v>Home&amp;Kitchen</v>
      </c>
      <c r="F1142" t="str">
        <f>IFERROR(MID(Table1[[#This Row],[category]],FIND("|",Table1[[#This Row],[category]])+1,50),"N/A")</f>
        <v>Kitchen&amp;HomeAppliances|SmallKitchenAppliances|Mini</v>
      </c>
      <c r="G1142" s="5">
        <v>999</v>
      </c>
      <c r="H1142" s="5" t="str">
        <f t="shared" si="103"/>
        <v>Mid-Range (501-2000)</v>
      </c>
      <c r="I1142" s="5">
        <v>1499</v>
      </c>
      <c r="J1142" s="5">
        <f>Table1[[#This Row],[actual_price]]-Table1[[#This Row],[discounted_price]]</f>
        <v>500</v>
      </c>
      <c r="K1142" s="12">
        <f t="shared" si="104"/>
        <v>0.33355570380253502</v>
      </c>
      <c r="L1142" s="13">
        <v>0.33</v>
      </c>
      <c r="M1142" s="1" t="str">
        <f t="shared" si="105"/>
        <v>Moderate (25-49%)</v>
      </c>
      <c r="N1142">
        <v>4.0999999999999996</v>
      </c>
      <c r="O1142" t="str">
        <f>IF(Table1[[#This Row],[rating]]&gt;=4.5,"Excellent",IF(Table1[[#This Row],[rating]]&gt;=4,"Good",IF(Table1[[#This Row],[rating]]&gt;=3.5,"Average","Below Average")))</f>
        <v>Good</v>
      </c>
      <c r="P1142" t="str">
        <f t="shared" si="106"/>
        <v>⭐⭐⭐⭐ Good</v>
      </c>
      <c r="Q1142" s="2">
        <v>1646</v>
      </c>
      <c r="R1142" s="4" t="str">
        <f>IF(Table1[[#This Row],[rating_count]]&gt;=10000,"High Volume",IF(Table1[[#This Row],[rating_count]]&gt;=1000,"Medium Volume","Low Volume"))</f>
        <v>Medium Volume</v>
      </c>
      <c r="S1142" s="4" t="str">
        <f t="shared" si="107"/>
        <v>Yes</v>
      </c>
      <c r="T1142" t="s">
        <v>9798</v>
      </c>
      <c r="U1142" t="s">
        <v>9799</v>
      </c>
      <c r="V1142" t="s">
        <v>9800</v>
      </c>
      <c r="W1142" t="s">
        <v>9801</v>
      </c>
      <c r="X1142" t="s">
        <v>9802</v>
      </c>
      <c r="Y1142" t="s">
        <v>9803</v>
      </c>
      <c r="Z1142" t="s">
        <v>9804</v>
      </c>
      <c r="AA1142" t="s">
        <v>9805</v>
      </c>
    </row>
    <row r="1143" spans="1:27" x14ac:dyDescent="0.3">
      <c r="A1143" t="s">
        <v>9806</v>
      </c>
      <c r="B1143" t="s">
        <v>9807</v>
      </c>
      <c r="C1143" t="str">
        <f t="shared" si="102"/>
        <v>Philips</v>
      </c>
      <c r="D1143" t="s">
        <v>9367</v>
      </c>
      <c r="E1143" t="str">
        <f>IFERROR(LEFT(Table1[[#This Row],[category]],FIND("|",Table1[[#This Row],[category]])-1),Table1[[#This Row],[category]])</f>
        <v>Home&amp;Kitchen</v>
      </c>
      <c r="F1143" t="str">
        <f>IFERROR(MID(Table1[[#This Row],[category]],FIND("|",Table1[[#This Row],[category]])+1,50),"N/A")</f>
        <v>Kitchen&amp;HomeAppliances|Vacuum,Cleaning&amp;Ironing|Vac</v>
      </c>
      <c r="G1143" s="5">
        <v>8999</v>
      </c>
      <c r="H1143" s="5" t="str">
        <f t="shared" si="103"/>
        <v>Premium (&gt;2000)</v>
      </c>
      <c r="I1143" s="5">
        <v>9995</v>
      </c>
      <c r="J1143" s="5">
        <f>Table1[[#This Row],[actual_price]]-Table1[[#This Row],[discounted_price]]</f>
        <v>996</v>
      </c>
      <c r="K1143" s="12">
        <f t="shared" si="104"/>
        <v>9.9649824912456234E-2</v>
      </c>
      <c r="L1143" s="13">
        <v>0.1</v>
      </c>
      <c r="M1143" s="1" t="str">
        <f t="shared" si="105"/>
        <v>Minimal (0-24%)</v>
      </c>
      <c r="N1143">
        <v>4.4000000000000004</v>
      </c>
      <c r="O1143" t="str">
        <f>IF(Table1[[#This Row],[rating]]&gt;=4.5,"Excellent",IF(Table1[[#This Row],[rating]]&gt;=4,"Good",IF(Table1[[#This Row],[rating]]&gt;=3.5,"Average","Below Average")))</f>
        <v>Good</v>
      </c>
      <c r="P1143" t="str">
        <f t="shared" si="106"/>
        <v>⭐⭐⭐⭐ Good</v>
      </c>
      <c r="Q1143" s="2">
        <v>17994</v>
      </c>
      <c r="R1143" s="4" t="str">
        <f>IF(Table1[[#This Row],[rating_count]]&gt;=10000,"High Volume",IF(Table1[[#This Row],[rating_count]]&gt;=1000,"Medium Volume","Low Volume"))</f>
        <v>High Volume</v>
      </c>
      <c r="S1143" s="4" t="str">
        <f t="shared" si="107"/>
        <v>Yes</v>
      </c>
      <c r="T1143" t="s">
        <v>9808</v>
      </c>
      <c r="U1143" t="s">
        <v>9809</v>
      </c>
      <c r="V1143" t="s">
        <v>9810</v>
      </c>
      <c r="W1143" t="s">
        <v>9811</v>
      </c>
      <c r="X1143" t="s">
        <v>9812</v>
      </c>
      <c r="Y1143" t="s">
        <v>9813</v>
      </c>
      <c r="Z1143" t="s">
        <v>9814</v>
      </c>
      <c r="AA1143" t="s">
        <v>9815</v>
      </c>
    </row>
    <row r="1144" spans="1:27" x14ac:dyDescent="0.3">
      <c r="A1144" t="s">
        <v>9816</v>
      </c>
      <c r="B1144" t="s">
        <v>9817</v>
      </c>
      <c r="C1144" t="str">
        <f t="shared" si="102"/>
        <v>SAIELLIN</v>
      </c>
      <c r="D1144" t="s">
        <v>8614</v>
      </c>
      <c r="E1144" t="str">
        <f>IFERROR(LEFT(Table1[[#This Row],[category]],FIND("|",Table1[[#This Row],[category]])-1),Table1[[#This Row],[category]])</f>
        <v>Home&amp;Kitchen</v>
      </c>
      <c r="F1144" t="str">
        <f>IFERROR(MID(Table1[[#This Row],[category]],FIND("|",Table1[[#This Row],[category]])+1,50),"N/A")</f>
        <v>Kitchen&amp;HomeAppliances|Vacuum,Cleaning&amp;Ironing|Iro</v>
      </c>
      <c r="G1144" s="5">
        <v>453</v>
      </c>
      <c r="H1144" s="5" t="str">
        <f t="shared" si="103"/>
        <v>Economy (201-500)</v>
      </c>
      <c r="I1144" s="5">
        <v>999</v>
      </c>
      <c r="J1144" s="5">
        <f>Table1[[#This Row],[actual_price]]-Table1[[#This Row],[discounted_price]]</f>
        <v>546</v>
      </c>
      <c r="K1144" s="12">
        <f t="shared" si="104"/>
        <v>0.54654654654654655</v>
      </c>
      <c r="L1144" s="13">
        <v>0.55000000000000004</v>
      </c>
      <c r="M1144" s="1" t="str">
        <f t="shared" si="105"/>
        <v>High (50-69%)</v>
      </c>
      <c r="N1144">
        <v>4.3</v>
      </c>
      <c r="O1144" t="str">
        <f>IF(Table1[[#This Row],[rating]]&gt;=4.5,"Excellent",IF(Table1[[#This Row],[rating]]&gt;=4,"Good",IF(Table1[[#This Row],[rating]]&gt;=3.5,"Average","Below Average")))</f>
        <v>Good</v>
      </c>
      <c r="P1144" t="str">
        <f t="shared" si="106"/>
        <v>⭐⭐⭐⭐ Good</v>
      </c>
      <c r="Q1144">
        <v>610</v>
      </c>
      <c r="R1144" s="4" t="str">
        <f>IF(Table1[[#This Row],[rating_count]]&gt;=10000,"High Volume",IF(Table1[[#This Row],[rating_count]]&gt;=1000,"Medium Volume","Low Volume"))</f>
        <v>Low Volume</v>
      </c>
      <c r="S1144" s="4" t="str">
        <f t="shared" si="107"/>
        <v>Yes</v>
      </c>
      <c r="T1144" t="s">
        <v>9818</v>
      </c>
      <c r="U1144" t="s">
        <v>9819</v>
      </c>
      <c r="V1144" t="s">
        <v>9820</v>
      </c>
      <c r="W1144" t="s">
        <v>9821</v>
      </c>
      <c r="X1144" t="s">
        <v>9822</v>
      </c>
      <c r="Y1144" t="s">
        <v>9823</v>
      </c>
      <c r="Z1144" t="s">
        <v>9824</v>
      </c>
      <c r="AA1144" t="s">
        <v>9825</v>
      </c>
    </row>
    <row r="1145" spans="1:27" x14ac:dyDescent="0.3">
      <c r="A1145" t="s">
        <v>9826</v>
      </c>
      <c r="B1145" t="s">
        <v>9827</v>
      </c>
      <c r="C1145" t="str">
        <f t="shared" si="102"/>
        <v>Cookwell</v>
      </c>
      <c r="D1145" t="s">
        <v>8750</v>
      </c>
      <c r="E1145" t="str">
        <f>IFERROR(LEFT(Table1[[#This Row],[category]],FIND("|",Table1[[#This Row],[category]])-1),Table1[[#This Row],[category]])</f>
        <v>Home&amp;Kitchen</v>
      </c>
      <c r="F1145" t="str">
        <f>IFERROR(MID(Table1[[#This Row],[category]],FIND("|",Table1[[#This Row],[category]])+1,50),"N/A")</f>
        <v>Kitchen&amp;HomeAppliances|SmallKitchenAppliances|Mixe</v>
      </c>
      <c r="G1145" s="5">
        <v>2464</v>
      </c>
      <c r="H1145" s="5" t="str">
        <f t="shared" si="103"/>
        <v>Premium (&gt;2000)</v>
      </c>
      <c r="I1145" s="5">
        <v>6000</v>
      </c>
      <c r="J1145" s="5">
        <f>Table1[[#This Row],[actual_price]]-Table1[[#This Row],[discounted_price]]</f>
        <v>3536</v>
      </c>
      <c r="K1145" s="12">
        <f t="shared" si="104"/>
        <v>0.58933333333333338</v>
      </c>
      <c r="L1145" s="13">
        <v>0.59</v>
      </c>
      <c r="M1145" s="1" t="str">
        <f t="shared" si="105"/>
        <v>High (50-69%)</v>
      </c>
      <c r="N1145">
        <v>4.0999999999999996</v>
      </c>
      <c r="O1145" t="str">
        <f>IF(Table1[[#This Row],[rating]]&gt;=4.5,"Excellent",IF(Table1[[#This Row],[rating]]&gt;=4,"Good",IF(Table1[[#This Row],[rating]]&gt;=3.5,"Average","Below Average")))</f>
        <v>Good</v>
      </c>
      <c r="P1145" t="str">
        <f t="shared" si="106"/>
        <v>⭐⭐⭐⭐ Good</v>
      </c>
      <c r="Q1145" s="2">
        <v>8866</v>
      </c>
      <c r="R1145" s="4" t="str">
        <f>IF(Table1[[#This Row],[rating_count]]&gt;=10000,"High Volume",IF(Table1[[#This Row],[rating_count]]&gt;=1000,"Medium Volume","Low Volume"))</f>
        <v>Medium Volume</v>
      </c>
      <c r="S1145" s="4" t="str">
        <f t="shared" si="107"/>
        <v>Yes</v>
      </c>
      <c r="T1145" t="s">
        <v>9828</v>
      </c>
      <c r="U1145" t="s">
        <v>9829</v>
      </c>
      <c r="V1145" t="s">
        <v>9830</v>
      </c>
      <c r="W1145" t="s">
        <v>9831</v>
      </c>
      <c r="X1145" t="s">
        <v>9832</v>
      </c>
      <c r="Y1145" t="s">
        <v>9833</v>
      </c>
      <c r="Z1145" t="s">
        <v>9834</v>
      </c>
      <c r="AA1145" t="s">
        <v>9835</v>
      </c>
    </row>
    <row r="1146" spans="1:27" x14ac:dyDescent="0.3">
      <c r="A1146" t="s">
        <v>9836</v>
      </c>
      <c r="B1146" t="s">
        <v>9837</v>
      </c>
      <c r="C1146" t="str">
        <f t="shared" si="102"/>
        <v>Prestige</v>
      </c>
      <c r="D1146" t="s">
        <v>9737</v>
      </c>
      <c r="E1146" t="str">
        <f>IFERROR(LEFT(Table1[[#This Row],[category]],FIND("|",Table1[[#This Row],[category]])-1),Table1[[#This Row],[category]])</f>
        <v>Home&amp;Kitchen</v>
      </c>
      <c r="F1146" t="str">
        <f>IFERROR(MID(Table1[[#This Row],[category]],FIND("|",Table1[[#This Row],[category]])+1,50),"N/A")</f>
        <v>Kitchen&amp;HomeAppliances|SmallKitchenAppliances|Rice</v>
      </c>
      <c r="G1146" s="5">
        <v>2719</v>
      </c>
      <c r="H1146" s="5" t="str">
        <f t="shared" si="103"/>
        <v>Premium (&gt;2000)</v>
      </c>
      <c r="I1146" s="5">
        <v>3945</v>
      </c>
      <c r="J1146" s="5">
        <f>Table1[[#This Row],[actual_price]]-Table1[[#This Row],[discounted_price]]</f>
        <v>1226</v>
      </c>
      <c r="K1146" s="12">
        <f t="shared" si="104"/>
        <v>0.31077313054499367</v>
      </c>
      <c r="L1146" s="13">
        <v>0.31</v>
      </c>
      <c r="M1146" s="1" t="str">
        <f t="shared" si="105"/>
        <v>Moderate (25-49%)</v>
      </c>
      <c r="N1146">
        <v>3.7</v>
      </c>
      <c r="O1146" t="str">
        <f>IF(Table1[[#This Row],[rating]]&gt;=4.5,"Excellent",IF(Table1[[#This Row],[rating]]&gt;=4,"Good",IF(Table1[[#This Row],[rating]]&gt;=3.5,"Average","Below Average")))</f>
        <v>Average</v>
      </c>
      <c r="P1146" t="str">
        <f t="shared" si="106"/>
        <v>⭐⭐⭐ Average</v>
      </c>
      <c r="Q1146" s="2">
        <v>13406</v>
      </c>
      <c r="R1146" s="4" t="str">
        <f>IF(Table1[[#This Row],[rating_count]]&gt;=10000,"High Volume",IF(Table1[[#This Row],[rating_count]]&gt;=1000,"Medium Volume","Low Volume"))</f>
        <v>High Volume</v>
      </c>
      <c r="S1146" s="4" t="str">
        <f t="shared" si="107"/>
        <v>Yes</v>
      </c>
      <c r="T1146" t="s">
        <v>9838</v>
      </c>
      <c r="U1146" t="s">
        <v>9839</v>
      </c>
      <c r="V1146" t="s">
        <v>9840</v>
      </c>
      <c r="W1146" t="s">
        <v>9841</v>
      </c>
      <c r="X1146" t="s">
        <v>9842</v>
      </c>
      <c r="Y1146" t="s">
        <v>9843</v>
      </c>
      <c r="Z1146" t="s">
        <v>9844</v>
      </c>
      <c r="AA1146" t="s">
        <v>9845</v>
      </c>
    </row>
    <row r="1147" spans="1:27" x14ac:dyDescent="0.3">
      <c r="A1147" t="s">
        <v>9846</v>
      </c>
      <c r="B1147" t="s">
        <v>9847</v>
      </c>
      <c r="C1147" t="str">
        <f t="shared" si="102"/>
        <v>Swiffer</v>
      </c>
      <c r="D1147" t="s">
        <v>8761</v>
      </c>
      <c r="E1147" t="str">
        <f>IFERROR(LEFT(Table1[[#This Row],[category]],FIND("|",Table1[[#This Row],[category]])-1),Table1[[#This Row],[category]])</f>
        <v>Home&amp;Kitchen</v>
      </c>
      <c r="F1147" t="str">
        <f>IFERROR(MID(Table1[[#This Row],[category]],FIND("|",Table1[[#This Row],[category]])+1,50),"N/A")</f>
        <v>Heating,Cooling&amp;AirQuality|WaterHeaters&amp;Geysers|In</v>
      </c>
      <c r="G1147" s="5">
        <v>1439</v>
      </c>
      <c r="H1147" s="5" t="str">
        <f t="shared" si="103"/>
        <v>Mid-Range (501-2000)</v>
      </c>
      <c r="I1147" s="5">
        <v>1999</v>
      </c>
      <c r="J1147" s="5">
        <f>Table1[[#This Row],[actual_price]]-Table1[[#This Row],[discounted_price]]</f>
        <v>560</v>
      </c>
      <c r="K1147" s="12">
        <f t="shared" si="104"/>
        <v>0.28014007003501751</v>
      </c>
      <c r="L1147" s="13">
        <v>0.28000000000000003</v>
      </c>
      <c r="M1147" s="1" t="str">
        <f t="shared" si="105"/>
        <v>Moderate (25-49%)</v>
      </c>
      <c r="N1147">
        <v>4.8</v>
      </c>
      <c r="O1147" t="str">
        <f>IF(Table1[[#This Row],[rating]]&gt;=4.5,"Excellent",IF(Table1[[#This Row],[rating]]&gt;=4,"Good",IF(Table1[[#This Row],[rating]]&gt;=3.5,"Average","Below Average")))</f>
        <v>Excellent</v>
      </c>
      <c r="P1147" t="str">
        <f t="shared" si="106"/>
        <v>⭐⭐⭐⭐⭐ Excellent</v>
      </c>
      <c r="Q1147" s="2">
        <v>53803</v>
      </c>
      <c r="R1147" s="4" t="str">
        <f>IF(Table1[[#This Row],[rating_count]]&gt;=10000,"High Volume",IF(Table1[[#This Row],[rating_count]]&gt;=1000,"Medium Volume","Low Volume"))</f>
        <v>High Volume</v>
      </c>
      <c r="S1147" s="4" t="str">
        <f t="shared" si="107"/>
        <v>Yes</v>
      </c>
      <c r="T1147" t="s">
        <v>9848</v>
      </c>
      <c r="U1147" t="s">
        <v>9849</v>
      </c>
      <c r="V1147" t="s">
        <v>9850</v>
      </c>
      <c r="W1147" t="s">
        <v>9851</v>
      </c>
      <c r="X1147" t="s">
        <v>9852</v>
      </c>
      <c r="Y1147" t="s">
        <v>9853</v>
      </c>
      <c r="Z1147" t="s">
        <v>9854</v>
      </c>
      <c r="AA1147" t="s">
        <v>9855</v>
      </c>
    </row>
    <row r="1148" spans="1:27" x14ac:dyDescent="0.3">
      <c r="A1148" t="s">
        <v>9856</v>
      </c>
      <c r="B1148" t="s">
        <v>9857</v>
      </c>
      <c r="C1148" t="str">
        <f t="shared" si="102"/>
        <v>InstaCuppa</v>
      </c>
      <c r="D1148" t="s">
        <v>8728</v>
      </c>
      <c r="E1148" t="str">
        <f>IFERROR(LEFT(Table1[[#This Row],[category]],FIND("|",Table1[[#This Row],[category]])-1),Table1[[#This Row],[category]])</f>
        <v>Home&amp;Kitchen</v>
      </c>
      <c r="F1148" t="str">
        <f>IFERROR(MID(Table1[[#This Row],[category]],FIND("|",Table1[[#This Row],[category]])+1,50),"N/A")</f>
        <v>Kitchen&amp;HomeAppliances|SmallKitchenAppliances|Hand</v>
      </c>
      <c r="G1148" s="5">
        <v>2799</v>
      </c>
      <c r="H1148" s="5" t="str">
        <f t="shared" si="103"/>
        <v>Premium (&gt;2000)</v>
      </c>
      <c r="I1148" s="5">
        <v>3499</v>
      </c>
      <c r="J1148" s="5">
        <f>Table1[[#This Row],[actual_price]]-Table1[[#This Row],[discounted_price]]</f>
        <v>700</v>
      </c>
      <c r="K1148" s="12">
        <f t="shared" si="104"/>
        <v>0.20005715918833952</v>
      </c>
      <c r="L1148" s="13">
        <v>0.2</v>
      </c>
      <c r="M1148" s="1" t="str">
        <f t="shared" si="105"/>
        <v>Minimal (0-24%)</v>
      </c>
      <c r="N1148">
        <v>4.5</v>
      </c>
      <c r="O1148" t="str">
        <f>IF(Table1[[#This Row],[rating]]&gt;=4.5,"Excellent",IF(Table1[[#This Row],[rating]]&gt;=4,"Good",IF(Table1[[#This Row],[rating]]&gt;=3.5,"Average","Below Average")))</f>
        <v>Excellent</v>
      </c>
      <c r="P1148" t="str">
        <f t="shared" si="106"/>
        <v>⭐⭐⭐⭐⭐ Excellent</v>
      </c>
      <c r="Q1148">
        <v>546</v>
      </c>
      <c r="R1148" s="4" t="str">
        <f>IF(Table1[[#This Row],[rating_count]]&gt;=10000,"High Volume",IF(Table1[[#This Row],[rating_count]]&gt;=1000,"Medium Volume","Low Volume"))</f>
        <v>Low Volume</v>
      </c>
      <c r="S1148" s="4" t="str">
        <f t="shared" si="107"/>
        <v>Yes</v>
      </c>
      <c r="T1148" t="s">
        <v>9858</v>
      </c>
      <c r="U1148" t="s">
        <v>9859</v>
      </c>
      <c r="V1148" t="s">
        <v>9860</v>
      </c>
      <c r="W1148" t="s">
        <v>9861</v>
      </c>
      <c r="X1148" t="s">
        <v>9862</v>
      </c>
      <c r="Y1148" t="s">
        <v>9863</v>
      </c>
      <c r="Z1148" t="s">
        <v>9864</v>
      </c>
      <c r="AA1148" t="s">
        <v>9865</v>
      </c>
    </row>
    <row r="1149" spans="1:27" x14ac:dyDescent="0.3">
      <c r="A1149" t="s">
        <v>9866</v>
      </c>
      <c r="B1149" t="s">
        <v>9867</v>
      </c>
      <c r="C1149" t="str">
        <f t="shared" si="102"/>
        <v>Lifelong</v>
      </c>
      <c r="D1149" t="s">
        <v>8761</v>
      </c>
      <c r="E1149" t="str">
        <f>IFERROR(LEFT(Table1[[#This Row],[category]],FIND("|",Table1[[#This Row],[category]])-1),Table1[[#This Row],[category]])</f>
        <v>Home&amp;Kitchen</v>
      </c>
      <c r="F1149" t="str">
        <f>IFERROR(MID(Table1[[#This Row],[category]],FIND("|",Table1[[#This Row],[category]])+1,50),"N/A")</f>
        <v>Heating,Cooling&amp;AirQuality|WaterHeaters&amp;Geysers|In</v>
      </c>
      <c r="G1149" s="5">
        <v>2088</v>
      </c>
      <c r="H1149" s="5" t="str">
        <f t="shared" si="103"/>
        <v>Premium (&gt;2000)</v>
      </c>
      <c r="I1149" s="5">
        <v>5550</v>
      </c>
      <c r="J1149" s="5">
        <f>Table1[[#This Row],[actual_price]]-Table1[[#This Row],[discounted_price]]</f>
        <v>3462</v>
      </c>
      <c r="K1149" s="12">
        <f t="shared" si="104"/>
        <v>0.62378378378378374</v>
      </c>
      <c r="L1149" s="13">
        <v>0.62</v>
      </c>
      <c r="M1149" s="1" t="str">
        <f t="shared" si="105"/>
        <v>High (50-69%)</v>
      </c>
      <c r="N1149">
        <v>4</v>
      </c>
      <c r="O1149" t="str">
        <f>IF(Table1[[#This Row],[rating]]&gt;=4.5,"Excellent",IF(Table1[[#This Row],[rating]]&gt;=4,"Good",IF(Table1[[#This Row],[rating]]&gt;=3.5,"Average","Below Average")))</f>
        <v>Good</v>
      </c>
      <c r="P1149" t="str">
        <f t="shared" si="106"/>
        <v>⭐⭐⭐⭐ Good</v>
      </c>
      <c r="Q1149" s="2">
        <v>5292</v>
      </c>
      <c r="R1149" s="4" t="str">
        <f>IF(Table1[[#This Row],[rating_count]]&gt;=10000,"High Volume",IF(Table1[[#This Row],[rating_count]]&gt;=1000,"Medium Volume","Low Volume"))</f>
        <v>Medium Volume</v>
      </c>
      <c r="S1149" s="4" t="str">
        <f t="shared" si="107"/>
        <v>Yes</v>
      </c>
      <c r="T1149" t="s">
        <v>9868</v>
      </c>
      <c r="U1149" t="s">
        <v>9869</v>
      </c>
      <c r="V1149" t="s">
        <v>9870</v>
      </c>
      <c r="W1149" t="s">
        <v>9871</v>
      </c>
      <c r="X1149" t="s">
        <v>9872</v>
      </c>
      <c r="Y1149" t="s">
        <v>9873</v>
      </c>
      <c r="Z1149" t="s">
        <v>9874</v>
      </c>
      <c r="AA1149" t="s">
        <v>9875</v>
      </c>
    </row>
    <row r="1150" spans="1:27" x14ac:dyDescent="0.3">
      <c r="A1150" t="s">
        <v>9876</v>
      </c>
      <c r="B1150" t="s">
        <v>9877</v>
      </c>
      <c r="C1150" t="str">
        <f t="shared" si="102"/>
        <v>Hindware</v>
      </c>
      <c r="D1150" t="s">
        <v>8761</v>
      </c>
      <c r="E1150" t="str">
        <f>IFERROR(LEFT(Table1[[#This Row],[category]],FIND("|",Table1[[#This Row],[category]])-1),Table1[[#This Row],[category]])</f>
        <v>Home&amp;Kitchen</v>
      </c>
      <c r="F1150" t="str">
        <f>IFERROR(MID(Table1[[#This Row],[category]],FIND("|",Table1[[#This Row],[category]])+1,50),"N/A")</f>
        <v>Heating,Cooling&amp;AirQuality|WaterHeaters&amp;Geysers|In</v>
      </c>
      <c r="G1150" s="5">
        <v>2399</v>
      </c>
      <c r="H1150" s="5" t="str">
        <f t="shared" si="103"/>
        <v>Premium (&gt;2000)</v>
      </c>
      <c r="I1150" s="5">
        <v>4590</v>
      </c>
      <c r="J1150" s="5">
        <f>Table1[[#This Row],[actual_price]]-Table1[[#This Row],[discounted_price]]</f>
        <v>2191</v>
      </c>
      <c r="K1150" s="12">
        <f t="shared" si="104"/>
        <v>0.47734204793028323</v>
      </c>
      <c r="L1150" s="13">
        <v>0.48</v>
      </c>
      <c r="M1150" s="1" t="str">
        <f t="shared" si="105"/>
        <v>Moderate (25-49%)</v>
      </c>
      <c r="N1150">
        <v>4.0999999999999996</v>
      </c>
      <c r="O1150" t="str">
        <f>IF(Table1[[#This Row],[rating]]&gt;=4.5,"Excellent",IF(Table1[[#This Row],[rating]]&gt;=4,"Good",IF(Table1[[#This Row],[rating]]&gt;=3.5,"Average","Below Average")))</f>
        <v>Good</v>
      </c>
      <c r="P1150" t="str">
        <f t="shared" si="106"/>
        <v>⭐⭐⭐⭐ Good</v>
      </c>
      <c r="Q1150">
        <v>444</v>
      </c>
      <c r="R1150" s="4" t="str">
        <f>IF(Table1[[#This Row],[rating_count]]&gt;=10000,"High Volume",IF(Table1[[#This Row],[rating_count]]&gt;=1000,"Medium Volume","Low Volume"))</f>
        <v>Low Volume</v>
      </c>
      <c r="S1150" s="4" t="str">
        <f t="shared" si="107"/>
        <v>No</v>
      </c>
      <c r="T1150" t="s">
        <v>9878</v>
      </c>
      <c r="U1150" t="s">
        <v>9879</v>
      </c>
      <c r="V1150" t="s">
        <v>9880</v>
      </c>
      <c r="W1150" t="s">
        <v>9881</v>
      </c>
      <c r="X1150" t="s">
        <v>9882</v>
      </c>
      <c r="Y1150" t="s">
        <v>9883</v>
      </c>
      <c r="Z1150" t="s">
        <v>9884</v>
      </c>
      <c r="AA1150" t="s">
        <v>9885</v>
      </c>
    </row>
    <row r="1151" spans="1:27" x14ac:dyDescent="0.3">
      <c r="A1151" t="s">
        <v>9886</v>
      </c>
      <c r="B1151" t="s">
        <v>9887</v>
      </c>
      <c r="C1151" t="str">
        <f t="shared" si="102"/>
        <v>ATOM</v>
      </c>
      <c r="D1151" t="s">
        <v>8625</v>
      </c>
      <c r="E1151" t="str">
        <f>IFERROR(LEFT(Table1[[#This Row],[category]],FIND("|",Table1[[#This Row],[category]])-1),Table1[[#This Row],[category]])</f>
        <v>Home&amp;Kitchen</v>
      </c>
      <c r="F1151" t="str">
        <f>IFERROR(MID(Table1[[#This Row],[category]],FIND("|",Table1[[#This Row],[category]])+1,50),"N/A")</f>
        <v>Kitchen&amp;HomeAppliances|SmallKitchenAppliances|Digi</v>
      </c>
      <c r="G1151" s="5">
        <v>308</v>
      </c>
      <c r="H1151" s="5" t="str">
        <f t="shared" si="103"/>
        <v>Economy (201-500)</v>
      </c>
      <c r="I1151" s="5">
        <v>499</v>
      </c>
      <c r="J1151" s="5">
        <f>Table1[[#This Row],[actual_price]]-Table1[[#This Row],[discounted_price]]</f>
        <v>191</v>
      </c>
      <c r="K1151" s="12">
        <f t="shared" si="104"/>
        <v>0.38276553106212424</v>
      </c>
      <c r="L1151" s="13">
        <v>0.38</v>
      </c>
      <c r="M1151" s="1" t="str">
        <f t="shared" si="105"/>
        <v>Moderate (25-49%)</v>
      </c>
      <c r="N1151">
        <v>3.9</v>
      </c>
      <c r="O1151" t="str">
        <f>IF(Table1[[#This Row],[rating]]&gt;=4.5,"Excellent",IF(Table1[[#This Row],[rating]]&gt;=4,"Good",IF(Table1[[#This Row],[rating]]&gt;=3.5,"Average","Below Average")))</f>
        <v>Average</v>
      </c>
      <c r="P1151" t="str">
        <f t="shared" si="106"/>
        <v>⭐⭐⭐ Average</v>
      </c>
      <c r="Q1151" s="2">
        <v>4584</v>
      </c>
      <c r="R1151" s="4" t="str">
        <f>IF(Table1[[#This Row],[rating_count]]&gt;=10000,"High Volume",IF(Table1[[#This Row],[rating_count]]&gt;=1000,"Medium Volume","Low Volume"))</f>
        <v>Medium Volume</v>
      </c>
      <c r="S1151" s="4" t="str">
        <f t="shared" si="107"/>
        <v>Yes</v>
      </c>
      <c r="T1151" t="s">
        <v>9888</v>
      </c>
      <c r="U1151" t="s">
        <v>9889</v>
      </c>
      <c r="V1151" t="s">
        <v>9890</v>
      </c>
      <c r="W1151" t="s">
        <v>9891</v>
      </c>
      <c r="X1151" t="s">
        <v>9892</v>
      </c>
      <c r="Y1151" t="s">
        <v>9893</v>
      </c>
      <c r="Z1151" t="s">
        <v>9894</v>
      </c>
      <c r="AA1151" t="s">
        <v>9895</v>
      </c>
    </row>
    <row r="1152" spans="1:27" x14ac:dyDescent="0.3">
      <c r="A1152" t="s">
        <v>9896</v>
      </c>
      <c r="B1152" t="s">
        <v>9897</v>
      </c>
      <c r="C1152" t="str">
        <f t="shared" si="102"/>
        <v>Crompton</v>
      </c>
      <c r="D1152" t="s">
        <v>8761</v>
      </c>
      <c r="E1152" t="str">
        <f>IFERROR(LEFT(Table1[[#This Row],[category]],FIND("|",Table1[[#This Row],[category]])-1),Table1[[#This Row],[category]])</f>
        <v>Home&amp;Kitchen</v>
      </c>
      <c r="F1152" t="str">
        <f>IFERROR(MID(Table1[[#This Row],[category]],FIND("|",Table1[[#This Row],[category]])+1,50),"N/A")</f>
        <v>Heating,Cooling&amp;AirQuality|WaterHeaters&amp;Geysers|In</v>
      </c>
      <c r="G1152" s="5">
        <v>2599</v>
      </c>
      <c r="H1152" s="5" t="str">
        <f t="shared" si="103"/>
        <v>Premium (&gt;2000)</v>
      </c>
      <c r="I1152" s="5">
        <v>4400</v>
      </c>
      <c r="J1152" s="5">
        <f>Table1[[#This Row],[actual_price]]-Table1[[#This Row],[discounted_price]]</f>
        <v>1801</v>
      </c>
      <c r="K1152" s="12">
        <f t="shared" si="104"/>
        <v>0.4093181818181818</v>
      </c>
      <c r="L1152" s="13">
        <v>0.41</v>
      </c>
      <c r="M1152" s="1" t="str">
        <f t="shared" si="105"/>
        <v>Moderate (25-49%)</v>
      </c>
      <c r="N1152">
        <v>4.0999999999999996</v>
      </c>
      <c r="O1152" t="str">
        <f>IF(Table1[[#This Row],[rating]]&gt;=4.5,"Excellent",IF(Table1[[#This Row],[rating]]&gt;=4,"Good",IF(Table1[[#This Row],[rating]]&gt;=3.5,"Average","Below Average")))</f>
        <v>Good</v>
      </c>
      <c r="P1152" t="str">
        <f t="shared" si="106"/>
        <v>⭐⭐⭐⭐ Good</v>
      </c>
      <c r="Q1152" s="2">
        <v>14947</v>
      </c>
      <c r="R1152" s="4" t="str">
        <f>IF(Table1[[#This Row],[rating_count]]&gt;=10000,"High Volume",IF(Table1[[#This Row],[rating_count]]&gt;=1000,"Medium Volume","Low Volume"))</f>
        <v>High Volume</v>
      </c>
      <c r="S1152" s="4" t="str">
        <f t="shared" si="107"/>
        <v>Yes</v>
      </c>
      <c r="T1152" t="s">
        <v>9898</v>
      </c>
      <c r="U1152" t="s">
        <v>9899</v>
      </c>
      <c r="V1152" t="s">
        <v>9900</v>
      </c>
      <c r="W1152" t="s">
        <v>9901</v>
      </c>
      <c r="X1152" t="s">
        <v>9902</v>
      </c>
      <c r="Y1152" t="s">
        <v>9903</v>
      </c>
      <c r="Z1152" t="s">
        <v>9904</v>
      </c>
      <c r="AA1152" t="s">
        <v>9905</v>
      </c>
    </row>
    <row r="1153" spans="1:27" x14ac:dyDescent="0.3">
      <c r="A1153" t="s">
        <v>9906</v>
      </c>
      <c r="B1153" t="s">
        <v>9907</v>
      </c>
      <c r="C1153" t="str">
        <f t="shared" si="102"/>
        <v>Croma</v>
      </c>
      <c r="D1153" t="s">
        <v>8739</v>
      </c>
      <c r="E1153" t="str">
        <f>IFERROR(LEFT(Table1[[#This Row],[category]],FIND("|",Table1[[#This Row],[category]])-1),Table1[[#This Row],[category]])</f>
        <v>Home&amp;Kitchen</v>
      </c>
      <c r="F1153" t="str">
        <f>IFERROR(MID(Table1[[#This Row],[category]],FIND("|",Table1[[#This Row],[category]])+1,50),"N/A")</f>
        <v>Kitchen&amp;HomeAppliances|Vacuum,Cleaning&amp;Ironing|Iro</v>
      </c>
      <c r="G1153" s="5">
        <v>479</v>
      </c>
      <c r="H1153" s="5" t="str">
        <f t="shared" si="103"/>
        <v>Economy (201-500)</v>
      </c>
      <c r="I1153" s="5">
        <v>1000</v>
      </c>
      <c r="J1153" s="5">
        <f>Table1[[#This Row],[actual_price]]-Table1[[#This Row],[discounted_price]]</f>
        <v>521</v>
      </c>
      <c r="K1153" s="12">
        <f t="shared" si="104"/>
        <v>0.52100000000000002</v>
      </c>
      <c r="L1153" s="13">
        <v>0.52</v>
      </c>
      <c r="M1153" s="1" t="str">
        <f t="shared" si="105"/>
        <v>High (50-69%)</v>
      </c>
      <c r="N1153">
        <v>4.2</v>
      </c>
      <c r="O1153" t="str">
        <f>IF(Table1[[#This Row],[rating]]&gt;=4.5,"Excellent",IF(Table1[[#This Row],[rating]]&gt;=4,"Good",IF(Table1[[#This Row],[rating]]&gt;=3.5,"Average","Below Average")))</f>
        <v>Good</v>
      </c>
      <c r="P1153" t="str">
        <f t="shared" si="106"/>
        <v>⭐⭐⭐⭐ Good</v>
      </c>
      <c r="Q1153" s="2">
        <v>1559</v>
      </c>
      <c r="R1153" s="4" t="str">
        <f>IF(Table1[[#This Row],[rating_count]]&gt;=10000,"High Volume",IF(Table1[[#This Row],[rating_count]]&gt;=1000,"Medium Volume","Low Volume"))</f>
        <v>Medium Volume</v>
      </c>
      <c r="S1153" s="4" t="str">
        <f t="shared" si="107"/>
        <v>Yes</v>
      </c>
      <c r="T1153" t="s">
        <v>9908</v>
      </c>
      <c r="U1153" t="s">
        <v>9909</v>
      </c>
      <c r="V1153" t="s">
        <v>9910</v>
      </c>
      <c r="W1153" t="s">
        <v>9911</v>
      </c>
      <c r="X1153" t="s">
        <v>9912</v>
      </c>
      <c r="Y1153" t="s">
        <v>9913</v>
      </c>
      <c r="Z1153" t="s">
        <v>9914</v>
      </c>
      <c r="AA1153" t="s">
        <v>9915</v>
      </c>
    </row>
    <row r="1154" spans="1:27" x14ac:dyDescent="0.3">
      <c r="A1154" t="s">
        <v>9916</v>
      </c>
      <c r="B1154" t="s">
        <v>9917</v>
      </c>
      <c r="C1154" t="str">
        <f t="shared" ref="C1154:C1217" si="108">IFERROR(LEFT(B1154,FIND(" ",B1154)-1),"Unknown")</f>
        <v>Lint</v>
      </c>
      <c r="D1154" t="s">
        <v>8614</v>
      </c>
      <c r="E1154" t="str">
        <f>IFERROR(LEFT(Table1[[#This Row],[category]],FIND("|",Table1[[#This Row],[category]])-1),Table1[[#This Row],[category]])</f>
        <v>Home&amp;Kitchen</v>
      </c>
      <c r="F1154" t="str">
        <f>IFERROR(MID(Table1[[#This Row],[category]],FIND("|",Table1[[#This Row],[category]])+1,50),"N/A")</f>
        <v>Kitchen&amp;HomeAppliances|Vacuum,Cleaning&amp;Ironing|Iro</v>
      </c>
      <c r="G1154" s="5">
        <v>245</v>
      </c>
      <c r="H1154" s="5" t="str">
        <f t="shared" ref="H1154:H1217" si="109">IF(G1154&lt;=200,"Budget (≤200)",IF(G1154&lt;=500,"Economy (201-500)",IF(G1154&lt;=2000,"Mid-Range (501-2000)","Premium (&gt;2000)")))</f>
        <v>Economy (201-500)</v>
      </c>
      <c r="I1154" s="5">
        <v>299</v>
      </c>
      <c r="J1154" s="5">
        <f>Table1[[#This Row],[actual_price]]-Table1[[#This Row],[discounted_price]]</f>
        <v>54</v>
      </c>
      <c r="K1154" s="12">
        <f t="shared" ref="K1154:K1217" si="110">(I1154-G1154)/I1154</f>
        <v>0.1806020066889632</v>
      </c>
      <c r="L1154" s="13">
        <v>0.18</v>
      </c>
      <c r="M1154" s="1" t="str">
        <f t="shared" ref="M1154:M1217" si="111">IF(L1154&gt;=0.7,"Very High (70-100%)",IF(L1154&gt;=0.5,"High (50-69%)",IF(L1154&gt;=0.25,"Moderate (25-49%)","Minimal (0-24%)")))</f>
        <v>Minimal (0-24%)</v>
      </c>
      <c r="N1154">
        <v>4.0999999999999996</v>
      </c>
      <c r="O1154" t="str">
        <f>IF(Table1[[#This Row],[rating]]&gt;=4.5,"Excellent",IF(Table1[[#This Row],[rating]]&gt;=4,"Good",IF(Table1[[#This Row],[rating]]&gt;=3.5,"Average","Below Average")))</f>
        <v>Good</v>
      </c>
      <c r="P1154" t="str">
        <f t="shared" ref="P1154:P1217" si="112">IF(N1154&gt;4.4,"⭐⭐⭐⭐⭐ Excellent",IF(N1154&gt;3.9,"⭐⭐⭐⭐ Good",IF(N1154&gt;3.5,"⭐⭐⭐ Average","⭐⭐ Below Avg")))</f>
        <v>⭐⭐⭐⭐ Good</v>
      </c>
      <c r="Q1154" s="2">
        <v>1660</v>
      </c>
      <c r="R1154" s="4" t="str">
        <f>IF(Table1[[#This Row],[rating_count]]&gt;=10000,"High Volume",IF(Table1[[#This Row],[rating_count]]&gt;=1000,"Medium Volume","Low Volume"))</f>
        <v>Medium Volume</v>
      </c>
      <c r="S1154" s="4" t="str">
        <f t="shared" ref="S1154:S1217" si="113">IF(Q1154&gt;=500,"Yes","No")</f>
        <v>Yes</v>
      </c>
      <c r="T1154" t="s">
        <v>9918</v>
      </c>
      <c r="U1154" t="s">
        <v>9919</v>
      </c>
      <c r="V1154" t="s">
        <v>9920</v>
      </c>
      <c r="W1154" t="s">
        <v>9921</v>
      </c>
      <c r="X1154" t="s">
        <v>9922</v>
      </c>
      <c r="Y1154" t="s">
        <v>9923</v>
      </c>
      <c r="Z1154" t="s">
        <v>9924</v>
      </c>
      <c r="AA1154" t="s">
        <v>9925</v>
      </c>
    </row>
    <row r="1155" spans="1:27" x14ac:dyDescent="0.3">
      <c r="A1155" t="s">
        <v>9926</v>
      </c>
      <c r="B1155" t="s">
        <v>9927</v>
      </c>
      <c r="C1155" t="str">
        <f t="shared" si="108"/>
        <v>Portable</v>
      </c>
      <c r="D1155" t="s">
        <v>8614</v>
      </c>
      <c r="E1155" t="str">
        <f>IFERROR(LEFT(Table1[[#This Row],[category]],FIND("|",Table1[[#This Row],[category]])-1),Table1[[#This Row],[category]])</f>
        <v>Home&amp;Kitchen</v>
      </c>
      <c r="F1155" t="str">
        <f>IFERROR(MID(Table1[[#This Row],[category]],FIND("|",Table1[[#This Row],[category]])+1,50),"N/A")</f>
        <v>Kitchen&amp;HomeAppliances|Vacuum,Cleaning&amp;Ironing|Iro</v>
      </c>
      <c r="G1155" s="5">
        <v>179</v>
      </c>
      <c r="H1155" s="5" t="str">
        <f t="shared" si="109"/>
        <v>Budget (≤200)</v>
      </c>
      <c r="I1155" s="5">
        <v>799</v>
      </c>
      <c r="J1155" s="5">
        <f>Table1[[#This Row],[actual_price]]-Table1[[#This Row],[discounted_price]]</f>
        <v>620</v>
      </c>
      <c r="K1155" s="12">
        <f t="shared" si="110"/>
        <v>0.77596996245306638</v>
      </c>
      <c r="L1155" s="13">
        <v>0.78</v>
      </c>
      <c r="M1155" s="1" t="str">
        <f t="shared" si="111"/>
        <v>Very High (70-100%)</v>
      </c>
      <c r="N1155">
        <v>3.5</v>
      </c>
      <c r="O1155" t="str">
        <f>IF(Table1[[#This Row],[rating]]&gt;=4.5,"Excellent",IF(Table1[[#This Row],[rating]]&gt;=4,"Good",IF(Table1[[#This Row],[rating]]&gt;=3.5,"Average","Below Average")))</f>
        <v>Average</v>
      </c>
      <c r="P1155" t="str">
        <f t="shared" si="112"/>
        <v>⭐⭐ Below Avg</v>
      </c>
      <c r="Q1155">
        <v>132</v>
      </c>
      <c r="R1155" s="4" t="str">
        <f>IF(Table1[[#This Row],[rating_count]]&gt;=10000,"High Volume",IF(Table1[[#This Row],[rating_count]]&gt;=1000,"Medium Volume","Low Volume"))</f>
        <v>Low Volume</v>
      </c>
      <c r="S1155" s="4" t="str">
        <f t="shared" si="113"/>
        <v>No</v>
      </c>
      <c r="T1155" t="s">
        <v>9928</v>
      </c>
      <c r="U1155" t="s">
        <v>9929</v>
      </c>
      <c r="V1155" t="s">
        <v>9930</v>
      </c>
      <c r="W1155" t="s">
        <v>9931</v>
      </c>
      <c r="X1155" t="s">
        <v>9932</v>
      </c>
      <c r="Y1155" t="s">
        <v>9933</v>
      </c>
      <c r="Z1155" t="s">
        <v>9934</v>
      </c>
      <c r="AA1155" t="s">
        <v>9935</v>
      </c>
    </row>
    <row r="1156" spans="1:27" x14ac:dyDescent="0.3">
      <c r="A1156" t="s">
        <v>9936</v>
      </c>
      <c r="B1156" t="s">
        <v>9937</v>
      </c>
      <c r="C1156" t="str">
        <f t="shared" si="108"/>
        <v>atomberg</v>
      </c>
      <c r="D1156" t="s">
        <v>9336</v>
      </c>
      <c r="E1156" t="str">
        <f>IFERROR(LEFT(Table1[[#This Row],[category]],FIND("|",Table1[[#This Row],[category]])-1),Table1[[#This Row],[category]])</f>
        <v>Home&amp;Kitchen</v>
      </c>
      <c r="F1156" t="str">
        <f>IFERROR(MID(Table1[[#This Row],[category]],FIND("|",Table1[[#This Row],[category]])+1,50),"N/A")</f>
        <v>Heating,Cooling&amp;AirQuality|Fans|CeilingFans</v>
      </c>
      <c r="G1156" s="5">
        <v>3569</v>
      </c>
      <c r="H1156" s="5" t="str">
        <f t="shared" si="109"/>
        <v>Premium (&gt;2000)</v>
      </c>
      <c r="I1156" s="5">
        <v>5190</v>
      </c>
      <c r="J1156" s="5">
        <f>Table1[[#This Row],[actual_price]]-Table1[[#This Row],[discounted_price]]</f>
        <v>1621</v>
      </c>
      <c r="K1156" s="12">
        <f t="shared" si="110"/>
        <v>0.31233140655105973</v>
      </c>
      <c r="L1156" s="13">
        <v>0.31</v>
      </c>
      <c r="M1156" s="1" t="str">
        <f t="shared" si="111"/>
        <v>Moderate (25-49%)</v>
      </c>
      <c r="N1156">
        <v>4.3</v>
      </c>
      <c r="O1156" t="str">
        <f>IF(Table1[[#This Row],[rating]]&gt;=4.5,"Excellent",IF(Table1[[#This Row],[rating]]&gt;=4,"Good",IF(Table1[[#This Row],[rating]]&gt;=3.5,"Average","Below Average")))</f>
        <v>Good</v>
      </c>
      <c r="P1156" t="str">
        <f t="shared" si="112"/>
        <v>⭐⭐⭐⭐ Good</v>
      </c>
      <c r="Q1156" s="2">
        <v>28629</v>
      </c>
      <c r="R1156" s="4" t="str">
        <f>IF(Table1[[#This Row],[rating_count]]&gt;=10000,"High Volume",IF(Table1[[#This Row],[rating_count]]&gt;=1000,"Medium Volume","Low Volume"))</f>
        <v>High Volume</v>
      </c>
      <c r="S1156" s="4" t="str">
        <f t="shared" si="113"/>
        <v>Yes</v>
      </c>
      <c r="T1156" t="s">
        <v>9938</v>
      </c>
      <c r="U1156" t="s">
        <v>9939</v>
      </c>
      <c r="V1156" t="s">
        <v>9940</v>
      </c>
      <c r="W1156" t="s">
        <v>9941</v>
      </c>
      <c r="X1156" t="s">
        <v>9942</v>
      </c>
      <c r="Y1156" t="s">
        <v>9943</v>
      </c>
      <c r="Z1156" t="s">
        <v>9944</v>
      </c>
      <c r="AA1156" t="s">
        <v>9945</v>
      </c>
    </row>
    <row r="1157" spans="1:27" x14ac:dyDescent="0.3">
      <c r="A1157" t="s">
        <v>9946</v>
      </c>
      <c r="B1157" t="s">
        <v>9947</v>
      </c>
      <c r="C1157" t="str">
        <f t="shared" si="108"/>
        <v>Pigeon</v>
      </c>
      <c r="D1157" t="s">
        <v>8581</v>
      </c>
      <c r="E1157" t="str">
        <f>IFERROR(LEFT(Table1[[#This Row],[category]],FIND("|",Table1[[#This Row],[category]])-1),Table1[[#This Row],[category]])</f>
        <v>Home&amp;Kitchen</v>
      </c>
      <c r="F1157" t="str">
        <f>IFERROR(MID(Table1[[#This Row],[category]],FIND("|",Table1[[#This Row],[category]])+1,50),"N/A")</f>
        <v>Kitchen&amp;HomeAppliances|SmallKitchenAppliances|Kett</v>
      </c>
      <c r="G1157" s="5">
        <v>699</v>
      </c>
      <c r="H1157" s="5" t="str">
        <f t="shared" si="109"/>
        <v>Mid-Range (501-2000)</v>
      </c>
      <c r="I1157" s="5">
        <v>1345</v>
      </c>
      <c r="J1157" s="5">
        <f>Table1[[#This Row],[actual_price]]-Table1[[#This Row],[discounted_price]]</f>
        <v>646</v>
      </c>
      <c r="K1157" s="12">
        <f t="shared" si="110"/>
        <v>0.48029739776951674</v>
      </c>
      <c r="L1157" s="13">
        <v>0.48</v>
      </c>
      <c r="M1157" s="1" t="str">
        <f t="shared" si="111"/>
        <v>Moderate (25-49%)</v>
      </c>
      <c r="N1157">
        <v>3.9</v>
      </c>
      <c r="O1157" t="str">
        <f>IF(Table1[[#This Row],[rating]]&gt;=4.5,"Excellent",IF(Table1[[#This Row],[rating]]&gt;=4,"Good",IF(Table1[[#This Row],[rating]]&gt;=3.5,"Average","Below Average")))</f>
        <v>Average</v>
      </c>
      <c r="P1157" t="str">
        <f t="shared" si="112"/>
        <v>⭐⭐⭐ Average</v>
      </c>
      <c r="Q1157" s="2">
        <v>8446</v>
      </c>
      <c r="R1157" s="4" t="str">
        <f>IF(Table1[[#This Row],[rating_count]]&gt;=10000,"High Volume",IF(Table1[[#This Row],[rating_count]]&gt;=1000,"Medium Volume","Low Volume"))</f>
        <v>Medium Volume</v>
      </c>
      <c r="S1157" s="4" t="str">
        <f t="shared" si="113"/>
        <v>Yes</v>
      </c>
      <c r="T1157" t="s">
        <v>9948</v>
      </c>
      <c r="U1157" t="s">
        <v>9949</v>
      </c>
      <c r="V1157" t="s">
        <v>9950</v>
      </c>
      <c r="W1157" t="s">
        <v>9951</v>
      </c>
      <c r="X1157" t="s">
        <v>9952</v>
      </c>
      <c r="Y1157" t="s">
        <v>9953</v>
      </c>
      <c r="Z1157" t="s">
        <v>9954</v>
      </c>
      <c r="AA1157" t="s">
        <v>9955</v>
      </c>
    </row>
    <row r="1158" spans="1:27" x14ac:dyDescent="0.3">
      <c r="A1158" t="s">
        <v>9956</v>
      </c>
      <c r="B1158" t="s">
        <v>9957</v>
      </c>
      <c r="C1158" t="str">
        <f t="shared" si="108"/>
        <v>Usha</v>
      </c>
      <c r="D1158" t="s">
        <v>8687</v>
      </c>
      <c r="E1158" t="str">
        <f>IFERROR(LEFT(Table1[[#This Row],[category]],FIND("|",Table1[[#This Row],[category]])-1),Table1[[#This Row],[category]])</f>
        <v>Home&amp;Kitchen</v>
      </c>
      <c r="F1158" t="str">
        <f>IFERROR(MID(Table1[[#This Row],[category]],FIND("|",Table1[[#This Row],[category]])+1,50),"N/A")</f>
        <v>Kitchen&amp;HomeAppliances|SmallKitchenAppliances|Indu</v>
      </c>
      <c r="G1158" s="5">
        <v>2089</v>
      </c>
      <c r="H1158" s="5" t="str">
        <f t="shared" si="109"/>
        <v>Premium (&gt;2000)</v>
      </c>
      <c r="I1158" s="5">
        <v>4000</v>
      </c>
      <c r="J1158" s="5">
        <f>Table1[[#This Row],[actual_price]]-Table1[[#This Row],[discounted_price]]</f>
        <v>1911</v>
      </c>
      <c r="K1158" s="12">
        <f t="shared" si="110"/>
        <v>0.47775000000000001</v>
      </c>
      <c r="L1158" s="13">
        <v>0.48</v>
      </c>
      <c r="M1158" s="1" t="str">
        <f t="shared" si="111"/>
        <v>Moderate (25-49%)</v>
      </c>
      <c r="N1158">
        <v>4.2</v>
      </c>
      <c r="O1158" t="str">
        <f>IF(Table1[[#This Row],[rating]]&gt;=4.5,"Excellent",IF(Table1[[#This Row],[rating]]&gt;=4,"Good",IF(Table1[[#This Row],[rating]]&gt;=3.5,"Average","Below Average")))</f>
        <v>Good</v>
      </c>
      <c r="P1158" t="str">
        <f t="shared" si="112"/>
        <v>⭐⭐⭐⭐ Good</v>
      </c>
      <c r="Q1158" s="2">
        <v>11199</v>
      </c>
      <c r="R1158" s="4" t="str">
        <f>IF(Table1[[#This Row],[rating_count]]&gt;=10000,"High Volume",IF(Table1[[#This Row],[rating_count]]&gt;=1000,"Medium Volume","Low Volume"))</f>
        <v>High Volume</v>
      </c>
      <c r="S1158" s="4" t="str">
        <f t="shared" si="113"/>
        <v>Yes</v>
      </c>
      <c r="T1158" t="s">
        <v>9958</v>
      </c>
      <c r="U1158" t="s">
        <v>9959</v>
      </c>
      <c r="V1158" t="s">
        <v>9960</v>
      </c>
      <c r="W1158" t="s">
        <v>9961</v>
      </c>
      <c r="X1158" t="s">
        <v>9962</v>
      </c>
      <c r="Y1158" t="s">
        <v>9963</v>
      </c>
      <c r="Z1158" t="s">
        <v>9964</v>
      </c>
      <c r="AA1158" t="s">
        <v>9965</v>
      </c>
    </row>
    <row r="1159" spans="1:27" x14ac:dyDescent="0.3">
      <c r="A1159" t="s">
        <v>9966</v>
      </c>
      <c r="B1159" t="s">
        <v>9967</v>
      </c>
      <c r="C1159" t="str">
        <f t="shared" si="108"/>
        <v>Reffair</v>
      </c>
      <c r="D1159" t="s">
        <v>9968</v>
      </c>
      <c r="E1159" t="str">
        <f>IFERROR(LEFT(Table1[[#This Row],[category]],FIND("|",Table1[[#This Row],[category]])-1),Table1[[#This Row],[category]])</f>
        <v>Car&amp;Motorbike</v>
      </c>
      <c r="F1159" t="str">
        <f>IFERROR(MID(Table1[[#This Row],[category]],FIND("|",Table1[[#This Row],[category]])+1,50),"N/A")</f>
        <v>CarAccessories|InteriorAccessories|AirPurifiers&amp;Io</v>
      </c>
      <c r="G1159" s="5">
        <v>2339</v>
      </c>
      <c r="H1159" s="5" t="str">
        <f t="shared" si="109"/>
        <v>Premium (&gt;2000)</v>
      </c>
      <c r="I1159" s="5">
        <v>4000</v>
      </c>
      <c r="J1159" s="5">
        <f>Table1[[#This Row],[actual_price]]-Table1[[#This Row],[discounted_price]]</f>
        <v>1661</v>
      </c>
      <c r="K1159" s="12">
        <f t="shared" si="110"/>
        <v>0.41525000000000001</v>
      </c>
      <c r="L1159" s="13">
        <v>0.42</v>
      </c>
      <c r="M1159" s="1" t="str">
        <f t="shared" si="111"/>
        <v>Moderate (25-49%)</v>
      </c>
      <c r="N1159">
        <v>3.8</v>
      </c>
      <c r="O1159" t="str">
        <f>IF(Table1[[#This Row],[rating]]&gt;=4.5,"Excellent",IF(Table1[[#This Row],[rating]]&gt;=4,"Good",IF(Table1[[#This Row],[rating]]&gt;=3.5,"Average","Below Average")))</f>
        <v>Average</v>
      </c>
      <c r="P1159" t="str">
        <f t="shared" si="112"/>
        <v>⭐⭐⭐ Average</v>
      </c>
      <c r="Q1159" s="2">
        <v>1118</v>
      </c>
      <c r="R1159" s="4" t="str">
        <f>IF(Table1[[#This Row],[rating_count]]&gt;=10000,"High Volume",IF(Table1[[#This Row],[rating_count]]&gt;=1000,"Medium Volume","Low Volume"))</f>
        <v>Medium Volume</v>
      </c>
      <c r="S1159" s="4" t="str">
        <f t="shared" si="113"/>
        <v>Yes</v>
      </c>
      <c r="T1159" t="s">
        <v>9969</v>
      </c>
      <c r="U1159" t="s">
        <v>9970</v>
      </c>
      <c r="V1159" t="s">
        <v>9971</v>
      </c>
      <c r="W1159" t="s">
        <v>9972</v>
      </c>
      <c r="X1159" t="s">
        <v>9973</v>
      </c>
      <c r="Y1159" t="s">
        <v>9974</v>
      </c>
      <c r="Z1159" t="s">
        <v>9975</v>
      </c>
      <c r="AA1159" t="s">
        <v>9976</v>
      </c>
    </row>
    <row r="1160" spans="1:27" x14ac:dyDescent="0.3">
      <c r="A1160" t="s">
        <v>9977</v>
      </c>
      <c r="B1160" t="s">
        <v>9978</v>
      </c>
      <c r="C1160" t="str">
        <f t="shared" si="108"/>
        <v>!!1000</v>
      </c>
      <c r="D1160" t="s">
        <v>8603</v>
      </c>
      <c r="E1160" t="str">
        <f>IFERROR(LEFT(Table1[[#This Row],[category]],FIND("|",Table1[[#This Row],[category]])-1),Table1[[#This Row],[category]])</f>
        <v>Home&amp;Kitchen</v>
      </c>
      <c r="F1160" t="str">
        <f>IFERROR(MID(Table1[[#This Row],[category]],FIND("|",Table1[[#This Row],[category]])+1,50),"N/A")</f>
        <v>Heating,Cooling&amp;AirQuality|RoomHeaters|FanHeaters</v>
      </c>
      <c r="G1160" s="5">
        <v>784</v>
      </c>
      <c r="H1160" s="5" t="str">
        <f t="shared" si="109"/>
        <v>Mid-Range (501-2000)</v>
      </c>
      <c r="I1160" s="5">
        <v>1599</v>
      </c>
      <c r="J1160" s="5">
        <f>Table1[[#This Row],[actual_price]]-Table1[[#This Row],[discounted_price]]</f>
        <v>815</v>
      </c>
      <c r="K1160" s="12">
        <f t="shared" si="110"/>
        <v>0.50969355847404629</v>
      </c>
      <c r="L1160" s="13">
        <v>0.51</v>
      </c>
      <c r="M1160" s="1" t="str">
        <f t="shared" si="111"/>
        <v>High (50-69%)</v>
      </c>
      <c r="N1160">
        <v>4.5</v>
      </c>
      <c r="O1160" t="str">
        <f>IF(Table1[[#This Row],[rating]]&gt;=4.5,"Excellent",IF(Table1[[#This Row],[rating]]&gt;=4,"Good",IF(Table1[[#This Row],[rating]]&gt;=3.5,"Average","Below Average")))</f>
        <v>Excellent</v>
      </c>
      <c r="P1160" t="str">
        <f t="shared" si="112"/>
        <v>⭐⭐⭐⭐⭐ Excellent</v>
      </c>
      <c r="Q1160">
        <v>11</v>
      </c>
      <c r="R1160" s="4" t="str">
        <f>IF(Table1[[#This Row],[rating_count]]&gt;=10000,"High Volume",IF(Table1[[#This Row],[rating_count]]&gt;=1000,"Medium Volume","Low Volume"))</f>
        <v>Low Volume</v>
      </c>
      <c r="S1160" s="4" t="str">
        <f t="shared" si="113"/>
        <v>No</v>
      </c>
      <c r="T1160" t="s">
        <v>9979</v>
      </c>
      <c r="U1160" t="s">
        <v>9980</v>
      </c>
      <c r="V1160" t="s">
        <v>9981</v>
      </c>
      <c r="W1160" t="s">
        <v>9982</v>
      </c>
      <c r="X1160" t="s">
        <v>9983</v>
      </c>
      <c r="Y1160" t="s">
        <v>9984</v>
      </c>
      <c r="Z1160" t="s">
        <v>9985</v>
      </c>
      <c r="AA1160" t="s">
        <v>9986</v>
      </c>
    </row>
    <row r="1161" spans="1:27" x14ac:dyDescent="0.3">
      <c r="A1161" t="s">
        <v>9987</v>
      </c>
      <c r="B1161" t="s">
        <v>9988</v>
      </c>
      <c r="C1161" t="str">
        <f t="shared" si="108"/>
        <v>Eureka</v>
      </c>
      <c r="D1161" t="s">
        <v>9989</v>
      </c>
      <c r="E1161" t="str">
        <f>IFERROR(LEFT(Table1[[#This Row],[category]],FIND("|",Table1[[#This Row],[category]])-1),Table1[[#This Row],[category]])</f>
        <v>Home&amp;Kitchen</v>
      </c>
      <c r="F1161" t="str">
        <f>IFERROR(MID(Table1[[#This Row],[category]],FIND("|",Table1[[#This Row],[category]])+1,50),"N/A")</f>
        <v>Kitchen&amp;HomeAppliances|Vacuum,Cleaning&amp;Ironing|Vac</v>
      </c>
      <c r="G1161" s="5">
        <v>5499</v>
      </c>
      <c r="H1161" s="5" t="str">
        <f t="shared" si="109"/>
        <v>Premium (&gt;2000)</v>
      </c>
      <c r="I1161" s="5">
        <v>9999</v>
      </c>
      <c r="J1161" s="5">
        <f>Table1[[#This Row],[actual_price]]-Table1[[#This Row],[discounted_price]]</f>
        <v>4500</v>
      </c>
      <c r="K1161" s="12">
        <f t="shared" si="110"/>
        <v>0.45004500450045004</v>
      </c>
      <c r="L1161" s="13">
        <v>0.45</v>
      </c>
      <c r="M1161" s="1" t="str">
        <f t="shared" si="111"/>
        <v>Moderate (25-49%)</v>
      </c>
      <c r="N1161">
        <v>3.8</v>
      </c>
      <c r="O1161" t="str">
        <f>IF(Table1[[#This Row],[rating]]&gt;=4.5,"Excellent",IF(Table1[[#This Row],[rating]]&gt;=4,"Good",IF(Table1[[#This Row],[rating]]&gt;=3.5,"Average","Below Average")))</f>
        <v>Average</v>
      </c>
      <c r="P1161" t="str">
        <f t="shared" si="112"/>
        <v>⭐⭐⭐ Average</v>
      </c>
      <c r="Q1161" s="2">
        <v>4353</v>
      </c>
      <c r="R1161" s="4" t="str">
        <f>IF(Table1[[#This Row],[rating_count]]&gt;=10000,"High Volume",IF(Table1[[#This Row],[rating_count]]&gt;=1000,"Medium Volume","Low Volume"))</f>
        <v>Medium Volume</v>
      </c>
      <c r="S1161" s="4" t="str">
        <f t="shared" si="113"/>
        <v>Yes</v>
      </c>
      <c r="T1161" t="s">
        <v>9990</v>
      </c>
      <c r="U1161" t="s">
        <v>9991</v>
      </c>
      <c r="V1161" t="s">
        <v>9992</v>
      </c>
      <c r="W1161" t="s">
        <v>9993</v>
      </c>
      <c r="X1161" t="s">
        <v>9994</v>
      </c>
      <c r="Y1161" t="s">
        <v>9995</v>
      </c>
      <c r="Z1161" t="s">
        <v>9996</v>
      </c>
      <c r="AA1161" t="s">
        <v>9997</v>
      </c>
    </row>
    <row r="1162" spans="1:27" x14ac:dyDescent="0.3">
      <c r="A1162" t="s">
        <v>9998</v>
      </c>
      <c r="B1162" t="s">
        <v>9999</v>
      </c>
      <c r="C1162" t="str">
        <f t="shared" si="108"/>
        <v>Activa</v>
      </c>
      <c r="D1162" t="s">
        <v>8603</v>
      </c>
      <c r="E1162" t="str">
        <f>IFERROR(LEFT(Table1[[#This Row],[category]],FIND("|",Table1[[#This Row],[category]])-1),Table1[[#This Row],[category]])</f>
        <v>Home&amp;Kitchen</v>
      </c>
      <c r="F1162" t="str">
        <f>IFERROR(MID(Table1[[#This Row],[category]],FIND("|",Table1[[#This Row],[category]])+1,50),"N/A")</f>
        <v>Heating,Cooling&amp;AirQuality|RoomHeaters|FanHeaters</v>
      </c>
      <c r="G1162" s="5">
        <v>899</v>
      </c>
      <c r="H1162" s="5" t="str">
        <f t="shared" si="109"/>
        <v>Mid-Range (501-2000)</v>
      </c>
      <c r="I1162" s="5">
        <v>1990</v>
      </c>
      <c r="J1162" s="5">
        <f>Table1[[#This Row],[actual_price]]-Table1[[#This Row],[discounted_price]]</f>
        <v>1091</v>
      </c>
      <c r="K1162" s="12">
        <f t="shared" si="110"/>
        <v>0.54824120603015081</v>
      </c>
      <c r="L1162" s="13">
        <v>0.55000000000000004</v>
      </c>
      <c r="M1162" s="1" t="str">
        <f t="shared" si="111"/>
        <v>High (50-69%)</v>
      </c>
      <c r="N1162">
        <v>4.0999999999999996</v>
      </c>
      <c r="O1162" t="str">
        <f>IF(Table1[[#This Row],[rating]]&gt;=4.5,"Excellent",IF(Table1[[#This Row],[rating]]&gt;=4,"Good",IF(Table1[[#This Row],[rating]]&gt;=3.5,"Average","Below Average")))</f>
        <v>Good</v>
      </c>
      <c r="P1162" t="str">
        <f t="shared" si="112"/>
        <v>⭐⭐⭐⭐ Good</v>
      </c>
      <c r="Q1162">
        <v>185</v>
      </c>
      <c r="R1162" s="4" t="str">
        <f>IF(Table1[[#This Row],[rating_count]]&gt;=10000,"High Volume",IF(Table1[[#This Row],[rating_count]]&gt;=1000,"Medium Volume","Low Volume"))</f>
        <v>Low Volume</v>
      </c>
      <c r="S1162" s="4" t="str">
        <f t="shared" si="113"/>
        <v>No</v>
      </c>
      <c r="T1162" t="s">
        <v>10000</v>
      </c>
      <c r="U1162" t="s">
        <v>10001</v>
      </c>
      <c r="V1162" t="s">
        <v>10002</v>
      </c>
      <c r="W1162" t="s">
        <v>10003</v>
      </c>
      <c r="X1162" t="s">
        <v>10004</v>
      </c>
      <c r="Y1162" t="s">
        <v>10005</v>
      </c>
      <c r="Z1162" t="s">
        <v>10006</v>
      </c>
      <c r="AA1162" t="s">
        <v>10007</v>
      </c>
    </row>
    <row r="1163" spans="1:27" x14ac:dyDescent="0.3">
      <c r="A1163" t="s">
        <v>10008</v>
      </c>
      <c r="B1163" t="s">
        <v>10009</v>
      </c>
      <c r="C1163" t="str">
        <f t="shared" si="108"/>
        <v>PHILIPS</v>
      </c>
      <c r="D1163" t="s">
        <v>8728</v>
      </c>
      <c r="E1163" t="str">
        <f>IFERROR(LEFT(Table1[[#This Row],[category]],FIND("|",Table1[[#This Row],[category]])-1),Table1[[#This Row],[category]])</f>
        <v>Home&amp;Kitchen</v>
      </c>
      <c r="F1163" t="str">
        <f>IFERROR(MID(Table1[[#This Row],[category]],FIND("|",Table1[[#This Row],[category]])+1,50),"N/A")</f>
        <v>Kitchen&amp;HomeAppliances|SmallKitchenAppliances|Hand</v>
      </c>
      <c r="G1163" s="5">
        <v>1695</v>
      </c>
      <c r="H1163" s="5" t="str">
        <f t="shared" si="109"/>
        <v>Mid-Range (501-2000)</v>
      </c>
      <c r="I1163" s="5">
        <v>1695</v>
      </c>
      <c r="J1163" s="5">
        <f>Table1[[#This Row],[actual_price]]-Table1[[#This Row],[discounted_price]]</f>
        <v>0</v>
      </c>
      <c r="K1163" s="12">
        <f t="shared" si="110"/>
        <v>0</v>
      </c>
      <c r="L1163" s="13">
        <v>0</v>
      </c>
      <c r="M1163" s="1" t="str">
        <f t="shared" si="111"/>
        <v>Minimal (0-24%)</v>
      </c>
      <c r="N1163">
        <v>4.2</v>
      </c>
      <c r="O1163" t="str">
        <f>IF(Table1[[#This Row],[rating]]&gt;=4.5,"Excellent",IF(Table1[[#This Row],[rating]]&gt;=4,"Good",IF(Table1[[#This Row],[rating]]&gt;=3.5,"Average","Below Average")))</f>
        <v>Good</v>
      </c>
      <c r="P1163" t="str">
        <f t="shared" si="112"/>
        <v>⭐⭐⭐⭐ Good</v>
      </c>
      <c r="Q1163" s="2">
        <v>14290</v>
      </c>
      <c r="R1163" s="4" t="str">
        <f>IF(Table1[[#This Row],[rating_count]]&gt;=10000,"High Volume",IF(Table1[[#This Row],[rating_count]]&gt;=1000,"Medium Volume","Low Volume"))</f>
        <v>High Volume</v>
      </c>
      <c r="S1163" s="4" t="str">
        <f t="shared" si="113"/>
        <v>Yes</v>
      </c>
      <c r="T1163" t="s">
        <v>10010</v>
      </c>
      <c r="U1163" t="s">
        <v>10011</v>
      </c>
      <c r="V1163" t="s">
        <v>10012</v>
      </c>
      <c r="W1163" t="s">
        <v>10013</v>
      </c>
      <c r="X1163" t="s">
        <v>10014</v>
      </c>
      <c r="Y1163" t="s">
        <v>10015</v>
      </c>
      <c r="Z1163" t="s">
        <v>10016</v>
      </c>
      <c r="AA1163" t="s">
        <v>10017</v>
      </c>
    </row>
    <row r="1164" spans="1:27" x14ac:dyDescent="0.3">
      <c r="A1164" t="s">
        <v>10018</v>
      </c>
      <c r="B1164" t="s">
        <v>10019</v>
      </c>
      <c r="C1164" t="str">
        <f t="shared" si="108"/>
        <v>Bajaj</v>
      </c>
      <c r="D1164" t="s">
        <v>8739</v>
      </c>
      <c r="E1164" t="str">
        <f>IFERROR(LEFT(Table1[[#This Row],[category]],FIND("|",Table1[[#This Row],[category]])-1),Table1[[#This Row],[category]])</f>
        <v>Home&amp;Kitchen</v>
      </c>
      <c r="F1164" t="str">
        <f>IFERROR(MID(Table1[[#This Row],[category]],FIND("|",Table1[[#This Row],[category]])+1,50),"N/A")</f>
        <v>Kitchen&amp;HomeAppliances|Vacuum,Cleaning&amp;Ironing|Iro</v>
      </c>
      <c r="G1164" s="5">
        <v>499</v>
      </c>
      <c r="H1164" s="5" t="str">
        <f t="shared" si="109"/>
        <v>Economy (201-500)</v>
      </c>
      <c r="I1164" s="5">
        <v>940</v>
      </c>
      <c r="J1164" s="5">
        <f>Table1[[#This Row],[actual_price]]-Table1[[#This Row],[discounted_price]]</f>
        <v>441</v>
      </c>
      <c r="K1164" s="12">
        <f t="shared" si="110"/>
        <v>0.46914893617021275</v>
      </c>
      <c r="L1164" s="13">
        <v>0.47</v>
      </c>
      <c r="M1164" s="1" t="str">
        <f t="shared" si="111"/>
        <v>Moderate (25-49%)</v>
      </c>
      <c r="N1164">
        <v>4.0999999999999996</v>
      </c>
      <c r="O1164" t="str">
        <f>IF(Table1[[#This Row],[rating]]&gt;=4.5,"Excellent",IF(Table1[[#This Row],[rating]]&gt;=4,"Good",IF(Table1[[#This Row],[rating]]&gt;=3.5,"Average","Below Average")))</f>
        <v>Good</v>
      </c>
      <c r="P1164" t="str">
        <f t="shared" si="112"/>
        <v>⭐⭐⭐⭐ Good</v>
      </c>
      <c r="Q1164" s="2">
        <v>3036</v>
      </c>
      <c r="R1164" s="4" t="str">
        <f>IF(Table1[[#This Row],[rating_count]]&gt;=10000,"High Volume",IF(Table1[[#This Row],[rating_count]]&gt;=1000,"Medium Volume","Low Volume"))</f>
        <v>Medium Volume</v>
      </c>
      <c r="S1164" s="4" t="str">
        <f t="shared" si="113"/>
        <v>Yes</v>
      </c>
      <c r="T1164" t="s">
        <v>9408</v>
      </c>
      <c r="U1164" t="s">
        <v>10020</v>
      </c>
      <c r="V1164" t="s">
        <v>10021</v>
      </c>
      <c r="W1164" t="s">
        <v>10022</v>
      </c>
      <c r="X1164" t="s">
        <v>10023</v>
      </c>
      <c r="Y1164" t="s">
        <v>10024</v>
      </c>
      <c r="Z1164" t="s">
        <v>10025</v>
      </c>
      <c r="AA1164" t="s">
        <v>10026</v>
      </c>
    </row>
    <row r="1165" spans="1:27" x14ac:dyDescent="0.3">
      <c r="A1165" t="s">
        <v>10027</v>
      </c>
      <c r="B1165" t="s">
        <v>10028</v>
      </c>
      <c r="C1165" t="str">
        <f t="shared" si="108"/>
        <v>V-Guard</v>
      </c>
      <c r="D1165" t="s">
        <v>8761</v>
      </c>
      <c r="E1165" t="str">
        <f>IFERROR(LEFT(Table1[[#This Row],[category]],FIND("|",Table1[[#This Row],[category]])-1),Table1[[#This Row],[category]])</f>
        <v>Home&amp;Kitchen</v>
      </c>
      <c r="F1165" t="str">
        <f>IFERROR(MID(Table1[[#This Row],[category]],FIND("|",Table1[[#This Row],[category]])+1,50),"N/A")</f>
        <v>Heating,Cooling&amp;AirQuality|WaterHeaters&amp;Geysers|In</v>
      </c>
      <c r="G1165" s="5">
        <v>2699</v>
      </c>
      <c r="H1165" s="5" t="str">
        <f t="shared" si="109"/>
        <v>Premium (&gt;2000)</v>
      </c>
      <c r="I1165" s="5">
        <v>4700</v>
      </c>
      <c r="J1165" s="5">
        <f>Table1[[#This Row],[actual_price]]-Table1[[#This Row],[discounted_price]]</f>
        <v>2001</v>
      </c>
      <c r="K1165" s="12">
        <f t="shared" si="110"/>
        <v>0.42574468085106382</v>
      </c>
      <c r="L1165" s="13">
        <v>0.43</v>
      </c>
      <c r="M1165" s="1" t="str">
        <f t="shared" si="111"/>
        <v>Moderate (25-49%)</v>
      </c>
      <c r="N1165">
        <v>4.2</v>
      </c>
      <c r="O1165" t="str">
        <f>IF(Table1[[#This Row],[rating]]&gt;=4.5,"Excellent",IF(Table1[[#This Row],[rating]]&gt;=4,"Good",IF(Table1[[#This Row],[rating]]&gt;=3.5,"Average","Below Average")))</f>
        <v>Good</v>
      </c>
      <c r="P1165" t="str">
        <f t="shared" si="112"/>
        <v>⭐⭐⭐⭐ Good</v>
      </c>
      <c r="Q1165" s="2">
        <v>1296</v>
      </c>
      <c r="R1165" s="4" t="str">
        <f>IF(Table1[[#This Row],[rating_count]]&gt;=10000,"High Volume",IF(Table1[[#This Row],[rating_count]]&gt;=1000,"Medium Volume","Low Volume"))</f>
        <v>Medium Volume</v>
      </c>
      <c r="S1165" s="4" t="str">
        <f t="shared" si="113"/>
        <v>Yes</v>
      </c>
      <c r="T1165" t="s">
        <v>10029</v>
      </c>
      <c r="U1165" t="s">
        <v>10030</v>
      </c>
      <c r="V1165" t="s">
        <v>10031</v>
      </c>
      <c r="W1165" t="s">
        <v>10032</v>
      </c>
      <c r="X1165" t="s">
        <v>10033</v>
      </c>
      <c r="Y1165" t="s">
        <v>10034</v>
      </c>
      <c r="Z1165" t="s">
        <v>10035</v>
      </c>
      <c r="AA1165" t="s">
        <v>10036</v>
      </c>
    </row>
    <row r="1166" spans="1:27" x14ac:dyDescent="0.3">
      <c r="A1166" t="s">
        <v>10037</v>
      </c>
      <c r="B1166" t="s">
        <v>10038</v>
      </c>
      <c r="C1166" t="str">
        <f t="shared" si="108"/>
        <v>Homeistic</v>
      </c>
      <c r="D1166" t="s">
        <v>8761</v>
      </c>
      <c r="E1166" t="str">
        <f>IFERROR(LEFT(Table1[[#This Row],[category]],FIND("|",Table1[[#This Row],[category]])-1),Table1[[#This Row],[category]])</f>
        <v>Home&amp;Kitchen</v>
      </c>
      <c r="F1166" t="str">
        <f>IFERROR(MID(Table1[[#This Row],[category]],FIND("|",Table1[[#This Row],[category]])+1,50),"N/A")</f>
        <v>Heating,Cooling&amp;AirQuality|WaterHeaters&amp;Geysers|In</v>
      </c>
      <c r="G1166" s="5">
        <v>1448</v>
      </c>
      <c r="H1166" s="5" t="str">
        <f t="shared" si="109"/>
        <v>Mid-Range (501-2000)</v>
      </c>
      <c r="I1166" s="5">
        <v>2999</v>
      </c>
      <c r="J1166" s="5">
        <f>Table1[[#This Row],[actual_price]]-Table1[[#This Row],[discounted_price]]</f>
        <v>1551</v>
      </c>
      <c r="K1166" s="12">
        <f t="shared" si="110"/>
        <v>0.51717239079693234</v>
      </c>
      <c r="L1166" s="13">
        <v>0.52</v>
      </c>
      <c r="M1166" s="1" t="str">
        <f t="shared" si="111"/>
        <v>High (50-69%)</v>
      </c>
      <c r="N1166">
        <v>4.5</v>
      </c>
      <c r="O1166" t="str">
        <f>IF(Table1[[#This Row],[rating]]&gt;=4.5,"Excellent",IF(Table1[[#This Row],[rating]]&gt;=4,"Good",IF(Table1[[#This Row],[rating]]&gt;=3.5,"Average","Below Average")))</f>
        <v>Excellent</v>
      </c>
      <c r="P1166" t="str">
        <f t="shared" si="112"/>
        <v>⭐⭐⭐⭐⭐ Excellent</v>
      </c>
      <c r="Q1166">
        <v>19</v>
      </c>
      <c r="R1166" s="4" t="str">
        <f>IF(Table1[[#This Row],[rating_count]]&gt;=10000,"High Volume",IF(Table1[[#This Row],[rating_count]]&gt;=1000,"Medium Volume","Low Volume"))</f>
        <v>Low Volume</v>
      </c>
      <c r="S1166" s="4" t="str">
        <f t="shared" si="113"/>
        <v>No</v>
      </c>
      <c r="T1166" t="s">
        <v>10039</v>
      </c>
      <c r="U1166" t="s">
        <v>10040</v>
      </c>
      <c r="V1166" t="s">
        <v>10041</v>
      </c>
      <c r="W1166" t="s">
        <v>10042</v>
      </c>
      <c r="X1166" t="s">
        <v>10043</v>
      </c>
      <c r="Y1166" t="s">
        <v>10044</v>
      </c>
      <c r="Z1166" t="s">
        <v>10045</v>
      </c>
      <c r="AA1166" t="s">
        <v>10046</v>
      </c>
    </row>
    <row r="1167" spans="1:27" x14ac:dyDescent="0.3">
      <c r="A1167" t="s">
        <v>10047</v>
      </c>
      <c r="B1167" t="s">
        <v>10048</v>
      </c>
      <c r="C1167" t="str">
        <f t="shared" si="108"/>
        <v>Kitchenwell</v>
      </c>
      <c r="D1167" t="s">
        <v>9325</v>
      </c>
      <c r="E1167" t="str">
        <f>IFERROR(LEFT(Table1[[#This Row],[category]],FIND("|",Table1[[#This Row],[category]])-1),Table1[[#This Row],[category]])</f>
        <v>Home&amp;Kitchen</v>
      </c>
      <c r="F1167" t="str">
        <f>IFERROR(MID(Table1[[#This Row],[category]],FIND("|",Table1[[#This Row],[category]])+1,50),"N/A")</f>
        <v>Kitchen&amp;HomeAppliances|SmallKitchenAppliances|Vacu</v>
      </c>
      <c r="G1167" s="5">
        <v>79</v>
      </c>
      <c r="H1167" s="5" t="str">
        <f t="shared" si="109"/>
        <v>Budget (≤200)</v>
      </c>
      <c r="I1167" s="5">
        <v>79</v>
      </c>
      <c r="J1167" s="5">
        <f>Table1[[#This Row],[actual_price]]-Table1[[#This Row],[discounted_price]]</f>
        <v>0</v>
      </c>
      <c r="K1167" s="12">
        <f t="shared" si="110"/>
        <v>0</v>
      </c>
      <c r="L1167" s="13">
        <v>0</v>
      </c>
      <c r="M1167" s="1" t="str">
        <f t="shared" si="111"/>
        <v>Minimal (0-24%)</v>
      </c>
      <c r="N1167">
        <v>4</v>
      </c>
      <c r="O1167" t="str">
        <f>IF(Table1[[#This Row],[rating]]&gt;=4.5,"Excellent",IF(Table1[[#This Row],[rating]]&gt;=4,"Good",IF(Table1[[#This Row],[rating]]&gt;=3.5,"Average","Below Average")))</f>
        <v>Good</v>
      </c>
      <c r="P1167" t="str">
        <f t="shared" si="112"/>
        <v>⭐⭐⭐⭐ Good</v>
      </c>
      <c r="Q1167">
        <v>97</v>
      </c>
      <c r="R1167" s="4" t="str">
        <f>IF(Table1[[#This Row],[rating_count]]&gt;=10000,"High Volume",IF(Table1[[#This Row],[rating_count]]&gt;=1000,"Medium Volume","Low Volume"))</f>
        <v>Low Volume</v>
      </c>
      <c r="S1167" s="4" t="str">
        <f t="shared" si="113"/>
        <v>No</v>
      </c>
      <c r="T1167" t="s">
        <v>10049</v>
      </c>
      <c r="U1167" t="s">
        <v>10050</v>
      </c>
      <c r="V1167" t="s">
        <v>10051</v>
      </c>
      <c r="W1167" t="s">
        <v>10052</v>
      </c>
      <c r="X1167" t="s">
        <v>10053</v>
      </c>
      <c r="Y1167" t="s">
        <v>10054</v>
      </c>
      <c r="Z1167" t="s">
        <v>10055</v>
      </c>
      <c r="AA1167" t="s">
        <v>10056</v>
      </c>
    </row>
    <row r="1168" spans="1:27" x14ac:dyDescent="0.3">
      <c r="A1168" t="s">
        <v>10057</v>
      </c>
      <c r="B1168" t="s">
        <v>10058</v>
      </c>
      <c r="C1168" t="str">
        <f t="shared" si="108"/>
        <v>Havells</v>
      </c>
      <c r="D1168" t="s">
        <v>8814</v>
      </c>
      <c r="E1168" t="str">
        <f>IFERROR(LEFT(Table1[[#This Row],[category]],FIND("|",Table1[[#This Row],[category]])-1),Table1[[#This Row],[category]])</f>
        <v>Home&amp;Kitchen</v>
      </c>
      <c r="F1168" t="str">
        <f>IFERROR(MID(Table1[[#This Row],[category]],FIND("|",Table1[[#This Row],[category]])+1,50),"N/A")</f>
        <v>Heating,Cooling&amp;AirQuality|WaterHeaters&amp;Geysers|St</v>
      </c>
      <c r="G1168" s="5">
        <v>6990</v>
      </c>
      <c r="H1168" s="5" t="str">
        <f t="shared" si="109"/>
        <v>Premium (&gt;2000)</v>
      </c>
      <c r="I1168" s="5">
        <v>14290</v>
      </c>
      <c r="J1168" s="5">
        <f>Table1[[#This Row],[actual_price]]-Table1[[#This Row],[discounted_price]]</f>
        <v>7300</v>
      </c>
      <c r="K1168" s="12">
        <f t="shared" si="110"/>
        <v>0.51084674597620716</v>
      </c>
      <c r="L1168" s="13">
        <v>0.51</v>
      </c>
      <c r="M1168" s="1" t="str">
        <f t="shared" si="111"/>
        <v>High (50-69%)</v>
      </c>
      <c r="N1168">
        <v>4.4000000000000004</v>
      </c>
      <c r="O1168" t="str">
        <f>IF(Table1[[#This Row],[rating]]&gt;=4.5,"Excellent",IF(Table1[[#This Row],[rating]]&gt;=4,"Good",IF(Table1[[#This Row],[rating]]&gt;=3.5,"Average","Below Average")))</f>
        <v>Good</v>
      </c>
      <c r="P1168" t="str">
        <f t="shared" si="112"/>
        <v>⭐⭐⭐⭐ Good</v>
      </c>
      <c r="Q1168" s="2">
        <v>1771</v>
      </c>
      <c r="R1168" s="4" t="str">
        <f>IF(Table1[[#This Row],[rating_count]]&gt;=10000,"High Volume",IF(Table1[[#This Row],[rating_count]]&gt;=1000,"Medium Volume","Low Volume"))</f>
        <v>Medium Volume</v>
      </c>
      <c r="S1168" s="4" t="str">
        <f t="shared" si="113"/>
        <v>Yes</v>
      </c>
      <c r="T1168" t="s">
        <v>10059</v>
      </c>
      <c r="U1168" t="s">
        <v>10060</v>
      </c>
      <c r="V1168" t="s">
        <v>10061</v>
      </c>
      <c r="W1168" t="s">
        <v>10062</v>
      </c>
      <c r="X1168" t="s">
        <v>10063</v>
      </c>
      <c r="Y1168" t="s">
        <v>10064</v>
      </c>
      <c r="Z1168" t="s">
        <v>10065</v>
      </c>
      <c r="AA1168" t="s">
        <v>10066</v>
      </c>
    </row>
    <row r="1169" spans="1:27" x14ac:dyDescent="0.3">
      <c r="A1169" t="s">
        <v>10067</v>
      </c>
      <c r="B1169" t="s">
        <v>10068</v>
      </c>
      <c r="C1169" t="str">
        <f t="shared" si="108"/>
        <v>Prestige</v>
      </c>
      <c r="D1169" t="s">
        <v>8687</v>
      </c>
      <c r="E1169" t="str">
        <f>IFERROR(LEFT(Table1[[#This Row],[category]],FIND("|",Table1[[#This Row],[category]])-1),Table1[[#This Row],[category]])</f>
        <v>Home&amp;Kitchen</v>
      </c>
      <c r="F1169" t="str">
        <f>IFERROR(MID(Table1[[#This Row],[category]],FIND("|",Table1[[#This Row],[category]])+1,50),"N/A")</f>
        <v>Kitchen&amp;HomeAppliances|SmallKitchenAppliances|Indu</v>
      </c>
      <c r="G1169" s="5">
        <v>2698</v>
      </c>
      <c r="H1169" s="5" t="str">
        <f t="shared" si="109"/>
        <v>Premium (&gt;2000)</v>
      </c>
      <c r="I1169" s="5">
        <v>3945</v>
      </c>
      <c r="J1169" s="5">
        <f>Table1[[#This Row],[actual_price]]-Table1[[#This Row],[discounted_price]]</f>
        <v>1247</v>
      </c>
      <c r="K1169" s="12">
        <f t="shared" si="110"/>
        <v>0.31609632446134345</v>
      </c>
      <c r="L1169" s="13">
        <v>0.32</v>
      </c>
      <c r="M1169" s="1" t="str">
        <f t="shared" si="111"/>
        <v>Moderate (25-49%)</v>
      </c>
      <c r="N1169">
        <v>4</v>
      </c>
      <c r="O1169" t="str">
        <f>IF(Table1[[#This Row],[rating]]&gt;=4.5,"Excellent",IF(Table1[[#This Row],[rating]]&gt;=4,"Good",IF(Table1[[#This Row],[rating]]&gt;=3.5,"Average","Below Average")))</f>
        <v>Good</v>
      </c>
      <c r="P1169" t="str">
        <f t="shared" si="112"/>
        <v>⭐⭐⭐⭐ Good</v>
      </c>
      <c r="Q1169" s="2">
        <v>15034</v>
      </c>
      <c r="R1169" s="4" t="str">
        <f>IF(Table1[[#This Row],[rating_count]]&gt;=10000,"High Volume",IF(Table1[[#This Row],[rating_count]]&gt;=1000,"Medium Volume","Low Volume"))</f>
        <v>High Volume</v>
      </c>
      <c r="S1169" s="4" t="str">
        <f t="shared" si="113"/>
        <v>Yes</v>
      </c>
      <c r="T1169" t="s">
        <v>10069</v>
      </c>
      <c r="U1169" t="s">
        <v>10070</v>
      </c>
      <c r="V1169" t="s">
        <v>10071</v>
      </c>
      <c r="W1169" t="s">
        <v>10072</v>
      </c>
      <c r="X1169" t="s">
        <v>10073</v>
      </c>
      <c r="Y1169" t="s">
        <v>10074</v>
      </c>
      <c r="Z1169" t="s">
        <v>10075</v>
      </c>
      <c r="AA1169" t="s">
        <v>10076</v>
      </c>
    </row>
    <row r="1170" spans="1:27" x14ac:dyDescent="0.3">
      <c r="A1170" t="s">
        <v>10077</v>
      </c>
      <c r="B1170" t="s">
        <v>10078</v>
      </c>
      <c r="C1170" t="str">
        <f t="shared" si="108"/>
        <v>AGARO</v>
      </c>
      <c r="D1170" t="s">
        <v>9989</v>
      </c>
      <c r="E1170" t="str">
        <f>IFERROR(LEFT(Table1[[#This Row],[category]],FIND("|",Table1[[#This Row],[category]])-1),Table1[[#This Row],[category]])</f>
        <v>Home&amp;Kitchen</v>
      </c>
      <c r="F1170" t="str">
        <f>IFERROR(MID(Table1[[#This Row],[category]],FIND("|",Table1[[#This Row],[category]])+1,50),"N/A")</f>
        <v>Kitchen&amp;HomeAppliances|Vacuum,Cleaning&amp;Ironing|Vac</v>
      </c>
      <c r="G1170" s="5">
        <v>3199</v>
      </c>
      <c r="H1170" s="5" t="str">
        <f t="shared" si="109"/>
        <v>Premium (&gt;2000)</v>
      </c>
      <c r="I1170" s="5">
        <v>5999</v>
      </c>
      <c r="J1170" s="5">
        <f>Table1[[#This Row],[actual_price]]-Table1[[#This Row],[discounted_price]]</f>
        <v>2800</v>
      </c>
      <c r="K1170" s="12">
        <f t="shared" si="110"/>
        <v>0.46674445740956827</v>
      </c>
      <c r="L1170" s="13">
        <v>0.47</v>
      </c>
      <c r="M1170" s="1" t="str">
        <f t="shared" si="111"/>
        <v>Moderate (25-49%)</v>
      </c>
      <c r="N1170">
        <v>4</v>
      </c>
      <c r="O1170" t="str">
        <f>IF(Table1[[#This Row],[rating]]&gt;=4.5,"Excellent",IF(Table1[[#This Row],[rating]]&gt;=4,"Good",IF(Table1[[#This Row],[rating]]&gt;=3.5,"Average","Below Average")))</f>
        <v>Good</v>
      </c>
      <c r="P1170" t="str">
        <f t="shared" si="112"/>
        <v>⭐⭐⭐⭐ Good</v>
      </c>
      <c r="Q1170" s="2">
        <v>3242</v>
      </c>
      <c r="R1170" s="4" t="str">
        <f>IF(Table1[[#This Row],[rating_count]]&gt;=10000,"High Volume",IF(Table1[[#This Row],[rating_count]]&gt;=1000,"Medium Volume","Low Volume"))</f>
        <v>Medium Volume</v>
      </c>
      <c r="S1170" s="4" t="str">
        <f t="shared" si="113"/>
        <v>Yes</v>
      </c>
      <c r="T1170" t="s">
        <v>10079</v>
      </c>
      <c r="U1170" t="s">
        <v>10080</v>
      </c>
      <c r="V1170" t="s">
        <v>10081</v>
      </c>
      <c r="W1170" t="s">
        <v>10082</v>
      </c>
      <c r="X1170" t="s">
        <v>10083</v>
      </c>
      <c r="Y1170" t="s">
        <v>10084</v>
      </c>
      <c r="Z1170" t="s">
        <v>10085</v>
      </c>
      <c r="AA1170" t="s">
        <v>10086</v>
      </c>
    </row>
    <row r="1171" spans="1:27" x14ac:dyDescent="0.3">
      <c r="A1171" t="s">
        <v>10087</v>
      </c>
      <c r="B1171" t="s">
        <v>10088</v>
      </c>
      <c r="C1171" t="str">
        <f t="shared" si="108"/>
        <v>KENT</v>
      </c>
      <c r="D1171" t="s">
        <v>8803</v>
      </c>
      <c r="E1171" t="str">
        <f>IFERROR(LEFT(Table1[[#This Row],[category]],FIND("|",Table1[[#This Row],[category]])-1),Table1[[#This Row],[category]])</f>
        <v>Home&amp;Kitchen</v>
      </c>
      <c r="F1171" t="str">
        <f>IFERROR(MID(Table1[[#This Row],[category]],FIND("|",Table1[[#This Row],[category]])+1,50),"N/A")</f>
        <v>Kitchen&amp;HomeAppliances|SmallKitchenAppliances|Kett</v>
      </c>
      <c r="G1171" s="5">
        <v>1199</v>
      </c>
      <c r="H1171" s="5" t="str">
        <f t="shared" si="109"/>
        <v>Mid-Range (501-2000)</v>
      </c>
      <c r="I1171" s="5">
        <v>1950</v>
      </c>
      <c r="J1171" s="5">
        <f>Table1[[#This Row],[actual_price]]-Table1[[#This Row],[discounted_price]]</f>
        <v>751</v>
      </c>
      <c r="K1171" s="12">
        <f t="shared" si="110"/>
        <v>0.38512820512820511</v>
      </c>
      <c r="L1171" s="13">
        <v>0.39</v>
      </c>
      <c r="M1171" s="1" t="str">
        <f t="shared" si="111"/>
        <v>Moderate (25-49%)</v>
      </c>
      <c r="N1171">
        <v>3.9</v>
      </c>
      <c r="O1171" t="str">
        <f>IF(Table1[[#This Row],[rating]]&gt;=4.5,"Excellent",IF(Table1[[#This Row],[rating]]&gt;=4,"Good",IF(Table1[[#This Row],[rating]]&gt;=3.5,"Average","Below Average")))</f>
        <v>Average</v>
      </c>
      <c r="P1171" t="str">
        <f t="shared" si="112"/>
        <v>⭐⭐⭐ Average</v>
      </c>
      <c r="Q1171" s="2">
        <v>2832</v>
      </c>
      <c r="R1171" s="4" t="str">
        <f>IF(Table1[[#This Row],[rating_count]]&gt;=10000,"High Volume",IF(Table1[[#This Row],[rating_count]]&gt;=1000,"Medium Volume","Low Volume"))</f>
        <v>Medium Volume</v>
      </c>
      <c r="S1171" s="4" t="str">
        <f t="shared" si="113"/>
        <v>Yes</v>
      </c>
      <c r="T1171" t="s">
        <v>10089</v>
      </c>
      <c r="U1171" t="s">
        <v>10090</v>
      </c>
      <c r="V1171" t="s">
        <v>10091</v>
      </c>
      <c r="W1171" t="s">
        <v>10092</v>
      </c>
      <c r="X1171" t="s">
        <v>10093</v>
      </c>
      <c r="Y1171" t="s">
        <v>10094</v>
      </c>
      <c r="Z1171" t="s">
        <v>10095</v>
      </c>
      <c r="AA1171" t="s">
        <v>10096</v>
      </c>
    </row>
    <row r="1172" spans="1:27" x14ac:dyDescent="0.3">
      <c r="A1172" t="s">
        <v>10097</v>
      </c>
      <c r="B1172" t="s">
        <v>10098</v>
      </c>
      <c r="C1172" t="str">
        <f t="shared" si="108"/>
        <v>SKYTONE</v>
      </c>
      <c r="D1172" t="s">
        <v>9233</v>
      </c>
      <c r="E1172" t="str">
        <f>IFERROR(LEFT(Table1[[#This Row],[category]],FIND("|",Table1[[#This Row],[category]])-1),Table1[[#This Row],[category]])</f>
        <v>Home&amp;Kitchen</v>
      </c>
      <c r="F1172" t="str">
        <f>IFERROR(MID(Table1[[#This Row],[category]],FIND("|",Table1[[#This Row],[category]])+1,50),"N/A")</f>
        <v>Kitchen&amp;HomeAppliances|SmallKitchenAppliances|Mini</v>
      </c>
      <c r="G1172" s="5">
        <v>1414</v>
      </c>
      <c r="H1172" s="5" t="str">
        <f t="shared" si="109"/>
        <v>Mid-Range (501-2000)</v>
      </c>
      <c r="I1172" s="5">
        <v>2799</v>
      </c>
      <c r="J1172" s="5">
        <f>Table1[[#This Row],[actual_price]]-Table1[[#This Row],[discounted_price]]</f>
        <v>1385</v>
      </c>
      <c r="K1172" s="12">
        <f t="shared" si="110"/>
        <v>0.4948195784208646</v>
      </c>
      <c r="L1172" s="13">
        <v>0.49</v>
      </c>
      <c r="M1172" s="1" t="str">
        <f t="shared" si="111"/>
        <v>Moderate (25-49%)</v>
      </c>
      <c r="N1172">
        <v>4</v>
      </c>
      <c r="O1172" t="str">
        <f>IF(Table1[[#This Row],[rating]]&gt;=4.5,"Excellent",IF(Table1[[#This Row],[rating]]&gt;=4,"Good",IF(Table1[[#This Row],[rating]]&gt;=3.5,"Average","Below Average")))</f>
        <v>Good</v>
      </c>
      <c r="P1172" t="str">
        <f t="shared" si="112"/>
        <v>⭐⭐⭐⭐ Good</v>
      </c>
      <c r="Q1172" s="2">
        <v>1498</v>
      </c>
      <c r="R1172" s="4" t="str">
        <f>IF(Table1[[#This Row],[rating_count]]&gt;=10000,"High Volume",IF(Table1[[#This Row],[rating_count]]&gt;=1000,"Medium Volume","Low Volume"))</f>
        <v>Medium Volume</v>
      </c>
      <c r="S1172" s="4" t="str">
        <f t="shared" si="113"/>
        <v>Yes</v>
      </c>
      <c r="T1172" t="s">
        <v>10099</v>
      </c>
      <c r="U1172" t="s">
        <v>10100</v>
      </c>
      <c r="V1172" t="s">
        <v>10101</v>
      </c>
      <c r="W1172" t="s">
        <v>10102</v>
      </c>
      <c r="X1172" t="s">
        <v>10103</v>
      </c>
      <c r="Y1172" t="s">
        <v>10104</v>
      </c>
      <c r="Z1172" t="s">
        <v>10105</v>
      </c>
      <c r="AA1172" t="s">
        <v>10106</v>
      </c>
    </row>
    <row r="1173" spans="1:27" x14ac:dyDescent="0.3">
      <c r="A1173" t="s">
        <v>10107</v>
      </c>
      <c r="B1173" t="s">
        <v>10108</v>
      </c>
      <c r="C1173" t="str">
        <f t="shared" si="108"/>
        <v>KENT</v>
      </c>
      <c r="D1173" t="s">
        <v>8581</v>
      </c>
      <c r="E1173" t="str">
        <f>IFERROR(LEFT(Table1[[#This Row],[category]],FIND("|",Table1[[#This Row],[category]])-1),Table1[[#This Row],[category]])</f>
        <v>Home&amp;Kitchen</v>
      </c>
      <c r="F1173" t="str">
        <f>IFERROR(MID(Table1[[#This Row],[category]],FIND("|",Table1[[#This Row],[category]])+1,50),"N/A")</f>
        <v>Kitchen&amp;HomeAppliances|SmallKitchenAppliances|Kett</v>
      </c>
      <c r="G1173" s="5">
        <v>999</v>
      </c>
      <c r="H1173" s="5" t="str">
        <f t="shared" si="109"/>
        <v>Mid-Range (501-2000)</v>
      </c>
      <c r="I1173" s="5">
        <v>1950</v>
      </c>
      <c r="J1173" s="5">
        <f>Table1[[#This Row],[actual_price]]-Table1[[#This Row],[discounted_price]]</f>
        <v>951</v>
      </c>
      <c r="K1173" s="12">
        <f t="shared" si="110"/>
        <v>0.4876923076923077</v>
      </c>
      <c r="L1173" s="13">
        <v>0.49</v>
      </c>
      <c r="M1173" s="1" t="str">
        <f t="shared" si="111"/>
        <v>Moderate (25-49%)</v>
      </c>
      <c r="N1173">
        <v>3.8</v>
      </c>
      <c r="O1173" t="str">
        <f>IF(Table1[[#This Row],[rating]]&gt;=4.5,"Excellent",IF(Table1[[#This Row],[rating]]&gt;=4,"Good",IF(Table1[[#This Row],[rating]]&gt;=3.5,"Average","Below Average")))</f>
        <v>Average</v>
      </c>
      <c r="P1173" t="str">
        <f t="shared" si="112"/>
        <v>⭐⭐⭐ Average</v>
      </c>
      <c r="Q1173">
        <v>305</v>
      </c>
      <c r="R1173" s="4" t="str">
        <f>IF(Table1[[#This Row],[rating_count]]&gt;=10000,"High Volume",IF(Table1[[#This Row],[rating_count]]&gt;=1000,"Medium Volume","Low Volume"))</f>
        <v>Low Volume</v>
      </c>
      <c r="S1173" s="4" t="str">
        <f t="shared" si="113"/>
        <v>No</v>
      </c>
      <c r="T1173" t="s">
        <v>10109</v>
      </c>
      <c r="U1173" t="s">
        <v>10110</v>
      </c>
      <c r="V1173" t="s">
        <v>10111</v>
      </c>
      <c r="W1173" t="s">
        <v>10112</v>
      </c>
      <c r="X1173" t="s">
        <v>10113</v>
      </c>
      <c r="Y1173" t="s">
        <v>10114</v>
      </c>
      <c r="Z1173" t="s">
        <v>10115</v>
      </c>
      <c r="AA1173" t="s">
        <v>10116</v>
      </c>
    </row>
    <row r="1174" spans="1:27" x14ac:dyDescent="0.3">
      <c r="A1174" t="s">
        <v>10117</v>
      </c>
      <c r="B1174" t="s">
        <v>10118</v>
      </c>
      <c r="C1174" t="str">
        <f t="shared" si="108"/>
        <v>Eureka</v>
      </c>
      <c r="D1174" t="s">
        <v>9367</v>
      </c>
      <c r="E1174" t="str">
        <f>IFERROR(LEFT(Table1[[#This Row],[category]],FIND("|",Table1[[#This Row],[category]])-1),Table1[[#This Row],[category]])</f>
        <v>Home&amp;Kitchen</v>
      </c>
      <c r="F1174" t="str">
        <f>IFERROR(MID(Table1[[#This Row],[category]],FIND("|",Table1[[#This Row],[category]])+1,50),"N/A")</f>
        <v>Kitchen&amp;HomeAppliances|Vacuum,Cleaning&amp;Ironing|Vac</v>
      </c>
      <c r="G1174" s="5">
        <v>5999</v>
      </c>
      <c r="H1174" s="5" t="str">
        <f t="shared" si="109"/>
        <v>Premium (&gt;2000)</v>
      </c>
      <c r="I1174" s="5">
        <v>9999</v>
      </c>
      <c r="J1174" s="5">
        <f>Table1[[#This Row],[actual_price]]-Table1[[#This Row],[discounted_price]]</f>
        <v>4000</v>
      </c>
      <c r="K1174" s="12">
        <f t="shared" si="110"/>
        <v>0.40004000400040002</v>
      </c>
      <c r="L1174" s="13">
        <v>0.4</v>
      </c>
      <c r="M1174" s="1" t="str">
        <f t="shared" si="111"/>
        <v>Moderate (25-49%)</v>
      </c>
      <c r="N1174">
        <v>4.2</v>
      </c>
      <c r="O1174" t="str">
        <f>IF(Table1[[#This Row],[rating]]&gt;=4.5,"Excellent",IF(Table1[[#This Row],[rating]]&gt;=4,"Good",IF(Table1[[#This Row],[rating]]&gt;=3.5,"Average","Below Average")))</f>
        <v>Good</v>
      </c>
      <c r="P1174" t="str">
        <f t="shared" si="112"/>
        <v>⭐⭐⭐⭐ Good</v>
      </c>
      <c r="Q1174" s="2">
        <v>1191</v>
      </c>
      <c r="R1174" s="4" t="str">
        <f>IF(Table1[[#This Row],[rating_count]]&gt;=10000,"High Volume",IF(Table1[[#This Row],[rating_count]]&gt;=1000,"Medium Volume","Low Volume"))</f>
        <v>Medium Volume</v>
      </c>
      <c r="S1174" s="4" t="str">
        <f t="shared" si="113"/>
        <v>Yes</v>
      </c>
      <c r="T1174" t="s">
        <v>10119</v>
      </c>
      <c r="U1174" t="s">
        <v>10120</v>
      </c>
      <c r="V1174" t="s">
        <v>10121</v>
      </c>
      <c r="W1174" t="s">
        <v>10122</v>
      </c>
      <c r="X1174" t="s">
        <v>10123</v>
      </c>
      <c r="Y1174" t="s">
        <v>10124</v>
      </c>
      <c r="Z1174" t="s">
        <v>10125</v>
      </c>
      <c r="AA1174" t="s">
        <v>10126</v>
      </c>
    </row>
    <row r="1175" spans="1:27" x14ac:dyDescent="0.3">
      <c r="A1175" t="s">
        <v>10127</v>
      </c>
      <c r="B1175" t="s">
        <v>10128</v>
      </c>
      <c r="C1175" t="str">
        <f t="shared" si="108"/>
        <v>Mi</v>
      </c>
      <c r="D1175" t="s">
        <v>10129</v>
      </c>
      <c r="E1175" t="str">
        <f>IFERROR(LEFT(Table1[[#This Row],[category]],FIND("|",Table1[[#This Row],[category]])-1),Table1[[#This Row],[category]])</f>
        <v>Home&amp;Kitchen</v>
      </c>
      <c r="F1175" t="str">
        <f>IFERROR(MID(Table1[[#This Row],[category]],FIND("|",Table1[[#This Row],[category]])+1,50),"N/A")</f>
        <v>Heating,Cooling&amp;AirQuality|AirPurifiers|HEPAAirPur</v>
      </c>
      <c r="G1175" s="5">
        <v>9970</v>
      </c>
      <c r="H1175" s="5" t="str">
        <f t="shared" si="109"/>
        <v>Premium (&gt;2000)</v>
      </c>
      <c r="I1175" s="5">
        <v>12999</v>
      </c>
      <c r="J1175" s="5">
        <f>Table1[[#This Row],[actual_price]]-Table1[[#This Row],[discounted_price]]</f>
        <v>3029</v>
      </c>
      <c r="K1175" s="12">
        <f t="shared" si="110"/>
        <v>0.23301792445572736</v>
      </c>
      <c r="L1175" s="13">
        <v>0.23</v>
      </c>
      <c r="M1175" s="1" t="str">
        <f t="shared" si="111"/>
        <v>Minimal (0-24%)</v>
      </c>
      <c r="N1175">
        <v>4.3</v>
      </c>
      <c r="O1175" t="str">
        <f>IF(Table1[[#This Row],[rating]]&gt;=4.5,"Excellent",IF(Table1[[#This Row],[rating]]&gt;=4,"Good",IF(Table1[[#This Row],[rating]]&gt;=3.5,"Average","Below Average")))</f>
        <v>Good</v>
      </c>
      <c r="P1175" t="str">
        <f t="shared" si="112"/>
        <v>⭐⭐⭐⭐ Good</v>
      </c>
      <c r="Q1175" s="2">
        <v>4049</v>
      </c>
      <c r="R1175" s="4" t="str">
        <f>IF(Table1[[#This Row],[rating_count]]&gt;=10000,"High Volume",IF(Table1[[#This Row],[rating_count]]&gt;=1000,"Medium Volume","Low Volume"))</f>
        <v>Medium Volume</v>
      </c>
      <c r="S1175" s="4" t="str">
        <f t="shared" si="113"/>
        <v>Yes</v>
      </c>
      <c r="T1175" t="s">
        <v>10130</v>
      </c>
      <c r="U1175" t="s">
        <v>10131</v>
      </c>
      <c r="V1175" t="s">
        <v>10132</v>
      </c>
      <c r="W1175" t="s">
        <v>10133</v>
      </c>
      <c r="X1175" t="s">
        <v>10134</v>
      </c>
      <c r="Y1175" t="s">
        <v>10135</v>
      </c>
      <c r="Z1175" t="s">
        <v>10136</v>
      </c>
      <c r="AA1175" t="s">
        <v>10137</v>
      </c>
    </row>
    <row r="1176" spans="1:27" x14ac:dyDescent="0.3">
      <c r="A1176" t="s">
        <v>10138</v>
      </c>
      <c r="B1176" t="s">
        <v>10139</v>
      </c>
      <c r="C1176" t="str">
        <f t="shared" si="108"/>
        <v>Tata</v>
      </c>
      <c r="D1176" t="s">
        <v>10140</v>
      </c>
      <c r="E1176" t="str">
        <f>IFERROR(LEFT(Table1[[#This Row],[category]],FIND("|",Table1[[#This Row],[category]])-1),Table1[[#This Row],[category]])</f>
        <v>Home&amp;Kitchen</v>
      </c>
      <c r="F1176" t="str">
        <f>IFERROR(MID(Table1[[#This Row],[category]],FIND("|",Table1[[#This Row],[category]])+1,50),"N/A")</f>
        <v>Kitchen&amp;HomeAppliances|WaterPurifiers&amp;Accessories|</v>
      </c>
      <c r="G1176" s="5">
        <v>698</v>
      </c>
      <c r="H1176" s="5" t="str">
        <f t="shared" si="109"/>
        <v>Mid-Range (501-2000)</v>
      </c>
      <c r="I1176" s="5">
        <v>699</v>
      </c>
      <c r="J1176" s="5">
        <f>Table1[[#This Row],[actual_price]]-Table1[[#This Row],[discounted_price]]</f>
        <v>1</v>
      </c>
      <c r="K1176" s="12">
        <f t="shared" si="110"/>
        <v>1.4306151645207439E-3</v>
      </c>
      <c r="L1176" s="13">
        <v>0</v>
      </c>
      <c r="M1176" s="1" t="str">
        <f t="shared" si="111"/>
        <v>Minimal (0-24%)</v>
      </c>
      <c r="N1176">
        <v>4.2</v>
      </c>
      <c r="O1176" t="str">
        <f>IF(Table1[[#This Row],[rating]]&gt;=4.5,"Excellent",IF(Table1[[#This Row],[rating]]&gt;=4,"Good",IF(Table1[[#This Row],[rating]]&gt;=3.5,"Average","Below Average")))</f>
        <v>Good</v>
      </c>
      <c r="P1176" t="str">
        <f t="shared" si="112"/>
        <v>⭐⭐⭐⭐ Good</v>
      </c>
      <c r="Q1176" s="2">
        <v>3160</v>
      </c>
      <c r="R1176" s="4" t="str">
        <f>IF(Table1[[#This Row],[rating_count]]&gt;=10000,"High Volume",IF(Table1[[#This Row],[rating_count]]&gt;=1000,"Medium Volume","Low Volume"))</f>
        <v>Medium Volume</v>
      </c>
      <c r="S1176" s="4" t="str">
        <f t="shared" si="113"/>
        <v>Yes</v>
      </c>
      <c r="T1176" t="s">
        <v>10141</v>
      </c>
      <c r="U1176" t="s">
        <v>10142</v>
      </c>
      <c r="V1176" t="s">
        <v>10143</v>
      </c>
      <c r="W1176" t="s">
        <v>10144</v>
      </c>
      <c r="X1176" t="s">
        <v>10145</v>
      </c>
      <c r="Y1176" t="s">
        <v>10146</v>
      </c>
      <c r="Z1176" t="s">
        <v>10147</v>
      </c>
      <c r="AA1176" t="s">
        <v>10148</v>
      </c>
    </row>
    <row r="1177" spans="1:27" x14ac:dyDescent="0.3">
      <c r="A1177" t="s">
        <v>10149</v>
      </c>
      <c r="B1177" t="s">
        <v>10150</v>
      </c>
      <c r="C1177" t="str">
        <f t="shared" si="108"/>
        <v>Havells</v>
      </c>
      <c r="D1177" t="s">
        <v>9336</v>
      </c>
      <c r="E1177" t="str">
        <f>IFERROR(LEFT(Table1[[#This Row],[category]],FIND("|",Table1[[#This Row],[category]])-1),Table1[[#This Row],[category]])</f>
        <v>Home&amp;Kitchen</v>
      </c>
      <c r="F1177" t="str">
        <f>IFERROR(MID(Table1[[#This Row],[category]],FIND("|",Table1[[#This Row],[category]])+1,50),"N/A")</f>
        <v>Heating,Cooling&amp;AirQuality|Fans|CeilingFans</v>
      </c>
      <c r="G1177" s="5">
        <v>2199</v>
      </c>
      <c r="H1177" s="5" t="str">
        <f t="shared" si="109"/>
        <v>Premium (&gt;2000)</v>
      </c>
      <c r="I1177" s="5">
        <v>3190</v>
      </c>
      <c r="J1177" s="5">
        <f>Table1[[#This Row],[actual_price]]-Table1[[#This Row],[discounted_price]]</f>
        <v>991</v>
      </c>
      <c r="K1177" s="12">
        <f t="shared" si="110"/>
        <v>0.31065830721003135</v>
      </c>
      <c r="L1177" s="13">
        <v>0.31</v>
      </c>
      <c r="M1177" s="1" t="str">
        <f t="shared" si="111"/>
        <v>Moderate (25-49%)</v>
      </c>
      <c r="N1177">
        <v>4.3</v>
      </c>
      <c r="O1177" t="str">
        <f>IF(Table1[[#This Row],[rating]]&gt;=4.5,"Excellent",IF(Table1[[#This Row],[rating]]&gt;=4,"Good",IF(Table1[[#This Row],[rating]]&gt;=3.5,"Average","Below Average")))</f>
        <v>Good</v>
      </c>
      <c r="P1177" t="str">
        <f t="shared" si="112"/>
        <v>⭐⭐⭐⭐ Good</v>
      </c>
      <c r="Q1177" s="2">
        <v>9650</v>
      </c>
      <c r="R1177" s="4" t="str">
        <f>IF(Table1[[#This Row],[rating_count]]&gt;=10000,"High Volume",IF(Table1[[#This Row],[rating_count]]&gt;=1000,"Medium Volume","Low Volume"))</f>
        <v>Medium Volume</v>
      </c>
      <c r="S1177" s="4" t="str">
        <f t="shared" si="113"/>
        <v>Yes</v>
      </c>
      <c r="T1177" t="s">
        <v>10151</v>
      </c>
      <c r="U1177" t="s">
        <v>10152</v>
      </c>
      <c r="V1177" t="s">
        <v>10153</v>
      </c>
      <c r="W1177" t="s">
        <v>10154</v>
      </c>
      <c r="X1177" t="s">
        <v>10155</v>
      </c>
      <c r="Y1177" t="s">
        <v>10156</v>
      </c>
      <c r="Z1177" t="s">
        <v>10157</v>
      </c>
      <c r="AA1177" t="s">
        <v>10158</v>
      </c>
    </row>
    <row r="1178" spans="1:27" x14ac:dyDescent="0.3">
      <c r="A1178" t="s">
        <v>10159</v>
      </c>
      <c r="B1178" t="s">
        <v>10160</v>
      </c>
      <c r="C1178" t="str">
        <f t="shared" si="108"/>
        <v>PrettyKrafts</v>
      </c>
      <c r="D1178" t="s">
        <v>10161</v>
      </c>
      <c r="E1178" t="str">
        <f>IFERROR(LEFT(Table1[[#This Row],[category]],FIND("|",Table1[[#This Row],[category]])-1),Table1[[#This Row],[category]])</f>
        <v>Home&amp;Kitchen</v>
      </c>
      <c r="F1178" t="str">
        <f>IFERROR(MID(Table1[[#This Row],[category]],FIND("|",Table1[[#This Row],[category]])+1,50),"N/A")</f>
        <v>HomeStorage&amp;Organization|LaundryOrganization|Laund</v>
      </c>
      <c r="G1178" s="5">
        <v>320</v>
      </c>
      <c r="H1178" s="5" t="str">
        <f t="shared" si="109"/>
        <v>Economy (201-500)</v>
      </c>
      <c r="I1178" s="5">
        <v>799</v>
      </c>
      <c r="J1178" s="5">
        <f>Table1[[#This Row],[actual_price]]-Table1[[#This Row],[discounted_price]]</f>
        <v>479</v>
      </c>
      <c r="K1178" s="12">
        <f t="shared" si="110"/>
        <v>0.59949937421777222</v>
      </c>
      <c r="L1178" s="13">
        <v>0.6</v>
      </c>
      <c r="M1178" s="1" t="str">
        <f t="shared" si="111"/>
        <v>High (50-69%)</v>
      </c>
      <c r="N1178">
        <v>4.2</v>
      </c>
      <c r="O1178" t="str">
        <f>IF(Table1[[#This Row],[rating]]&gt;=4.5,"Excellent",IF(Table1[[#This Row],[rating]]&gt;=4,"Good",IF(Table1[[#This Row],[rating]]&gt;=3.5,"Average","Below Average")))</f>
        <v>Good</v>
      </c>
      <c r="P1178" t="str">
        <f t="shared" si="112"/>
        <v>⭐⭐⭐⭐ Good</v>
      </c>
      <c r="Q1178" s="2">
        <v>3846</v>
      </c>
      <c r="R1178" s="4" t="str">
        <f>IF(Table1[[#This Row],[rating_count]]&gt;=10000,"High Volume",IF(Table1[[#This Row],[rating_count]]&gt;=1000,"Medium Volume","Low Volume"))</f>
        <v>Medium Volume</v>
      </c>
      <c r="S1178" s="4" t="str">
        <f t="shared" si="113"/>
        <v>Yes</v>
      </c>
      <c r="T1178" t="s">
        <v>10162</v>
      </c>
      <c r="U1178" t="s">
        <v>10163</v>
      </c>
      <c r="V1178" t="s">
        <v>10164</v>
      </c>
      <c r="W1178" t="s">
        <v>10165</v>
      </c>
      <c r="X1178" t="s">
        <v>10166</v>
      </c>
      <c r="Y1178" t="s">
        <v>10167</v>
      </c>
      <c r="Z1178" t="s">
        <v>10168</v>
      </c>
      <c r="AA1178" t="s">
        <v>10169</v>
      </c>
    </row>
    <row r="1179" spans="1:27" x14ac:dyDescent="0.3">
      <c r="A1179" t="s">
        <v>10170</v>
      </c>
      <c r="B1179" t="s">
        <v>10171</v>
      </c>
      <c r="C1179" t="str">
        <f t="shared" si="108"/>
        <v>FABWARE</v>
      </c>
      <c r="D1179" t="s">
        <v>8614</v>
      </c>
      <c r="E1179" t="str">
        <f>IFERROR(LEFT(Table1[[#This Row],[category]],FIND("|",Table1[[#This Row],[category]])-1),Table1[[#This Row],[category]])</f>
        <v>Home&amp;Kitchen</v>
      </c>
      <c r="F1179" t="str">
        <f>IFERROR(MID(Table1[[#This Row],[category]],FIND("|",Table1[[#This Row],[category]])+1,50),"N/A")</f>
        <v>Kitchen&amp;HomeAppliances|Vacuum,Cleaning&amp;Ironing|Iro</v>
      </c>
      <c r="G1179" s="5">
        <v>298</v>
      </c>
      <c r="H1179" s="5" t="str">
        <f t="shared" si="109"/>
        <v>Economy (201-500)</v>
      </c>
      <c r="I1179" s="5">
        <v>499</v>
      </c>
      <c r="J1179" s="5">
        <f>Table1[[#This Row],[actual_price]]-Table1[[#This Row],[discounted_price]]</f>
        <v>201</v>
      </c>
      <c r="K1179" s="12">
        <f t="shared" si="110"/>
        <v>0.4028056112224449</v>
      </c>
      <c r="L1179" s="13">
        <v>0.4</v>
      </c>
      <c r="M1179" s="1" t="str">
        <f t="shared" si="111"/>
        <v>Moderate (25-49%)</v>
      </c>
      <c r="N1179">
        <v>4.4000000000000004</v>
      </c>
      <c r="O1179" t="str">
        <f>IF(Table1[[#This Row],[rating]]&gt;=4.5,"Excellent",IF(Table1[[#This Row],[rating]]&gt;=4,"Good",IF(Table1[[#This Row],[rating]]&gt;=3.5,"Average","Below Average")))</f>
        <v>Good</v>
      </c>
      <c r="P1179" t="str">
        <f t="shared" si="112"/>
        <v>⭐⭐⭐⭐ Good</v>
      </c>
      <c r="Q1179">
        <v>290</v>
      </c>
      <c r="R1179" s="4" t="str">
        <f>IF(Table1[[#This Row],[rating_count]]&gt;=10000,"High Volume",IF(Table1[[#This Row],[rating_count]]&gt;=1000,"Medium Volume","Low Volume"))</f>
        <v>Low Volume</v>
      </c>
      <c r="S1179" s="4" t="str">
        <f t="shared" si="113"/>
        <v>No</v>
      </c>
      <c r="T1179" t="s">
        <v>10172</v>
      </c>
      <c r="U1179" t="s">
        <v>10173</v>
      </c>
      <c r="V1179" t="s">
        <v>10174</v>
      </c>
      <c r="W1179" t="s">
        <v>10175</v>
      </c>
      <c r="X1179" t="s">
        <v>10176</v>
      </c>
      <c r="Y1179" t="s">
        <v>10177</v>
      </c>
      <c r="Z1179" t="s">
        <v>10178</v>
      </c>
      <c r="AA1179" t="s">
        <v>10179</v>
      </c>
    </row>
    <row r="1180" spans="1:27" x14ac:dyDescent="0.3">
      <c r="A1180" t="s">
        <v>10180</v>
      </c>
      <c r="B1180" t="s">
        <v>10181</v>
      </c>
      <c r="C1180" t="str">
        <f t="shared" si="108"/>
        <v>Brayden</v>
      </c>
      <c r="D1180" t="s">
        <v>8979</v>
      </c>
      <c r="E1180" t="str">
        <f>IFERROR(LEFT(Table1[[#This Row],[category]],FIND("|",Table1[[#This Row],[category]])-1),Table1[[#This Row],[category]])</f>
        <v>Home&amp;Kitchen</v>
      </c>
      <c r="F1180" t="str">
        <f>IFERROR(MID(Table1[[#This Row],[category]],FIND("|",Table1[[#This Row],[category]])+1,50),"N/A")</f>
        <v>Kitchen&amp;HomeAppliances|SmallKitchenAppliances|Juic</v>
      </c>
      <c r="G1180" s="5">
        <v>1199</v>
      </c>
      <c r="H1180" s="5" t="str">
        <f t="shared" si="109"/>
        <v>Mid-Range (501-2000)</v>
      </c>
      <c r="I1180" s="5">
        <v>1499</v>
      </c>
      <c r="J1180" s="5">
        <f>Table1[[#This Row],[actual_price]]-Table1[[#This Row],[discounted_price]]</f>
        <v>300</v>
      </c>
      <c r="K1180" s="12">
        <f t="shared" si="110"/>
        <v>0.20013342228152101</v>
      </c>
      <c r="L1180" s="13">
        <v>0.2</v>
      </c>
      <c r="M1180" s="1" t="str">
        <f t="shared" si="111"/>
        <v>Minimal (0-24%)</v>
      </c>
      <c r="N1180">
        <v>3.8</v>
      </c>
      <c r="O1180" t="str">
        <f>IF(Table1[[#This Row],[rating]]&gt;=4.5,"Excellent",IF(Table1[[#This Row],[rating]]&gt;=4,"Good",IF(Table1[[#This Row],[rating]]&gt;=3.5,"Average","Below Average")))</f>
        <v>Average</v>
      </c>
      <c r="P1180" t="str">
        <f t="shared" si="112"/>
        <v>⭐⭐⭐ Average</v>
      </c>
      <c r="Q1180" s="2">
        <v>2206</v>
      </c>
      <c r="R1180" s="4" t="str">
        <f>IF(Table1[[#This Row],[rating_count]]&gt;=10000,"High Volume",IF(Table1[[#This Row],[rating_count]]&gt;=1000,"Medium Volume","Low Volume"))</f>
        <v>Medium Volume</v>
      </c>
      <c r="S1180" s="4" t="str">
        <f t="shared" si="113"/>
        <v>Yes</v>
      </c>
      <c r="T1180" t="s">
        <v>10182</v>
      </c>
      <c r="U1180" t="s">
        <v>10183</v>
      </c>
      <c r="V1180" t="s">
        <v>10184</v>
      </c>
      <c r="W1180" t="s">
        <v>10185</v>
      </c>
      <c r="X1180" t="s">
        <v>10186</v>
      </c>
      <c r="Y1180" t="s">
        <v>10187</v>
      </c>
      <c r="Z1180" t="s">
        <v>10188</v>
      </c>
      <c r="AA1180" t="s">
        <v>10189</v>
      </c>
    </row>
    <row r="1181" spans="1:27" x14ac:dyDescent="0.3">
      <c r="A1181" t="s">
        <v>10190</v>
      </c>
      <c r="B1181" t="s">
        <v>10191</v>
      </c>
      <c r="C1181" t="str">
        <f t="shared" si="108"/>
        <v>Bajaj</v>
      </c>
      <c r="D1181" t="s">
        <v>9336</v>
      </c>
      <c r="E1181" t="str">
        <f>IFERROR(LEFT(Table1[[#This Row],[category]],FIND("|",Table1[[#This Row],[category]])-1),Table1[[#This Row],[category]])</f>
        <v>Home&amp;Kitchen</v>
      </c>
      <c r="F1181" t="str">
        <f>IFERROR(MID(Table1[[#This Row],[category]],FIND("|",Table1[[#This Row],[category]])+1,50),"N/A")</f>
        <v>Heating,Cooling&amp;AirQuality|Fans|CeilingFans</v>
      </c>
      <c r="G1181" s="5">
        <v>1399</v>
      </c>
      <c r="H1181" s="5" t="str">
        <f t="shared" si="109"/>
        <v>Mid-Range (501-2000)</v>
      </c>
      <c r="I1181" s="5">
        <v>2660</v>
      </c>
      <c r="J1181" s="5">
        <f>Table1[[#This Row],[actual_price]]-Table1[[#This Row],[discounted_price]]</f>
        <v>1261</v>
      </c>
      <c r="K1181" s="12">
        <f t="shared" si="110"/>
        <v>0.47406015037593985</v>
      </c>
      <c r="L1181" s="13">
        <v>0.47</v>
      </c>
      <c r="M1181" s="1" t="str">
        <f t="shared" si="111"/>
        <v>Moderate (25-49%)</v>
      </c>
      <c r="N1181">
        <v>4.0999999999999996</v>
      </c>
      <c r="O1181" t="str">
        <f>IF(Table1[[#This Row],[rating]]&gt;=4.5,"Excellent",IF(Table1[[#This Row],[rating]]&gt;=4,"Good",IF(Table1[[#This Row],[rating]]&gt;=3.5,"Average","Below Average")))</f>
        <v>Good</v>
      </c>
      <c r="P1181" t="str">
        <f t="shared" si="112"/>
        <v>⭐⭐⭐⭐ Good</v>
      </c>
      <c r="Q1181" s="2">
        <v>9349</v>
      </c>
      <c r="R1181" s="4" t="str">
        <f>IF(Table1[[#This Row],[rating_count]]&gt;=10000,"High Volume",IF(Table1[[#This Row],[rating_count]]&gt;=1000,"Medium Volume","Low Volume"))</f>
        <v>Medium Volume</v>
      </c>
      <c r="S1181" s="4" t="str">
        <f t="shared" si="113"/>
        <v>Yes</v>
      </c>
      <c r="T1181" t="s">
        <v>10192</v>
      </c>
      <c r="U1181" t="s">
        <v>10193</v>
      </c>
      <c r="V1181" t="s">
        <v>10194</v>
      </c>
      <c r="W1181" t="s">
        <v>10195</v>
      </c>
      <c r="X1181" t="s">
        <v>10196</v>
      </c>
      <c r="Y1181" t="s">
        <v>10197</v>
      </c>
      <c r="Z1181" t="s">
        <v>10198</v>
      </c>
      <c r="AA1181" t="s">
        <v>10199</v>
      </c>
    </row>
    <row r="1182" spans="1:27" x14ac:dyDescent="0.3">
      <c r="A1182" t="s">
        <v>10200</v>
      </c>
      <c r="B1182" t="s">
        <v>10201</v>
      </c>
      <c r="C1182" t="str">
        <f t="shared" si="108"/>
        <v>Venus</v>
      </c>
      <c r="D1182" t="s">
        <v>8625</v>
      </c>
      <c r="E1182" t="str">
        <f>IFERROR(LEFT(Table1[[#This Row],[category]],FIND("|",Table1[[#This Row],[category]])-1),Table1[[#This Row],[category]])</f>
        <v>Home&amp;Kitchen</v>
      </c>
      <c r="F1182" t="str">
        <f>IFERROR(MID(Table1[[#This Row],[category]],FIND("|",Table1[[#This Row],[category]])+1,50),"N/A")</f>
        <v>Kitchen&amp;HomeAppliances|SmallKitchenAppliances|Digi</v>
      </c>
      <c r="G1182" s="5">
        <v>599</v>
      </c>
      <c r="H1182" s="5" t="str">
        <f t="shared" si="109"/>
        <v>Mid-Range (501-2000)</v>
      </c>
      <c r="I1182" s="5">
        <v>2799</v>
      </c>
      <c r="J1182" s="5">
        <f>Table1[[#This Row],[actual_price]]-Table1[[#This Row],[discounted_price]]</f>
        <v>2200</v>
      </c>
      <c r="K1182" s="12">
        <f t="shared" si="110"/>
        <v>0.78599499821364771</v>
      </c>
      <c r="L1182" s="13">
        <v>0.79</v>
      </c>
      <c r="M1182" s="1" t="str">
        <f t="shared" si="111"/>
        <v>Very High (70-100%)</v>
      </c>
      <c r="N1182">
        <v>3.9</v>
      </c>
      <c r="O1182" t="str">
        <f>IF(Table1[[#This Row],[rating]]&gt;=4.5,"Excellent",IF(Table1[[#This Row],[rating]]&gt;=4,"Good",IF(Table1[[#This Row],[rating]]&gt;=3.5,"Average","Below Average")))</f>
        <v>Average</v>
      </c>
      <c r="P1182" t="str">
        <f t="shared" si="112"/>
        <v>⭐⭐⭐ Average</v>
      </c>
      <c r="Q1182">
        <v>578</v>
      </c>
      <c r="R1182" s="4" t="str">
        <f>IF(Table1[[#This Row],[rating_count]]&gt;=10000,"High Volume",IF(Table1[[#This Row],[rating_count]]&gt;=1000,"Medium Volume","Low Volume"))</f>
        <v>Low Volume</v>
      </c>
      <c r="S1182" s="4" t="str">
        <f t="shared" si="113"/>
        <v>Yes</v>
      </c>
      <c r="T1182" t="s">
        <v>10202</v>
      </c>
      <c r="U1182" t="s">
        <v>10203</v>
      </c>
      <c r="V1182" t="s">
        <v>10204</v>
      </c>
      <c r="W1182" t="s">
        <v>10205</v>
      </c>
      <c r="X1182" t="s">
        <v>10206</v>
      </c>
      <c r="Y1182" t="s">
        <v>10207</v>
      </c>
      <c r="Z1182" t="s">
        <v>10208</v>
      </c>
      <c r="AA1182" t="s">
        <v>10209</v>
      </c>
    </row>
    <row r="1183" spans="1:27" x14ac:dyDescent="0.3">
      <c r="A1183" t="s">
        <v>10210</v>
      </c>
      <c r="B1183" t="s">
        <v>10211</v>
      </c>
      <c r="C1183" t="str">
        <f t="shared" si="108"/>
        <v>Bajaj</v>
      </c>
      <c r="D1183" t="s">
        <v>9500</v>
      </c>
      <c r="E1183" t="str">
        <f>IFERROR(LEFT(Table1[[#This Row],[category]],FIND("|",Table1[[#This Row],[category]])-1),Table1[[#This Row],[category]])</f>
        <v>Home&amp;Kitchen</v>
      </c>
      <c r="F1183" t="str">
        <f>IFERROR(MID(Table1[[#This Row],[category]],FIND("|",Table1[[#This Row],[category]])+1,50),"N/A")</f>
        <v>Kitchen&amp;HomeAppliances|SmallKitchenAppliances|Pop-</v>
      </c>
      <c r="G1183" s="5">
        <v>1499</v>
      </c>
      <c r="H1183" s="5" t="str">
        <f t="shared" si="109"/>
        <v>Mid-Range (501-2000)</v>
      </c>
      <c r="I1183" s="5">
        <v>1499</v>
      </c>
      <c r="J1183" s="5">
        <f>Table1[[#This Row],[actual_price]]-Table1[[#This Row],[discounted_price]]</f>
        <v>0</v>
      </c>
      <c r="K1183" s="12">
        <f t="shared" si="110"/>
        <v>0</v>
      </c>
      <c r="L1183" s="13">
        <v>0</v>
      </c>
      <c r="M1183" s="1" t="str">
        <f t="shared" si="111"/>
        <v>Minimal (0-24%)</v>
      </c>
      <c r="N1183">
        <v>4.3</v>
      </c>
      <c r="O1183" t="str">
        <f>IF(Table1[[#This Row],[rating]]&gt;=4.5,"Excellent",IF(Table1[[#This Row],[rating]]&gt;=4,"Good",IF(Table1[[#This Row],[rating]]&gt;=3.5,"Average","Below Average")))</f>
        <v>Good</v>
      </c>
      <c r="P1183" t="str">
        <f t="shared" si="112"/>
        <v>⭐⭐⭐⭐ Good</v>
      </c>
      <c r="Q1183" s="2">
        <v>9331</v>
      </c>
      <c r="R1183" s="4" t="str">
        <f>IF(Table1[[#This Row],[rating_count]]&gt;=10000,"High Volume",IF(Table1[[#This Row],[rating_count]]&gt;=1000,"Medium Volume","Low Volume"))</f>
        <v>Medium Volume</v>
      </c>
      <c r="S1183" s="4" t="str">
        <f t="shared" si="113"/>
        <v>Yes</v>
      </c>
      <c r="T1183" t="s">
        <v>10212</v>
      </c>
      <c r="U1183" t="s">
        <v>10213</v>
      </c>
      <c r="V1183" t="s">
        <v>10214</v>
      </c>
      <c r="W1183" t="s">
        <v>10215</v>
      </c>
      <c r="X1183" t="s">
        <v>10216</v>
      </c>
      <c r="Y1183" t="s">
        <v>10217</v>
      </c>
      <c r="Z1183" t="s">
        <v>10218</v>
      </c>
      <c r="AA1183" t="s">
        <v>10219</v>
      </c>
    </row>
    <row r="1184" spans="1:27" x14ac:dyDescent="0.3">
      <c r="A1184" t="s">
        <v>10220</v>
      </c>
      <c r="B1184" t="s">
        <v>10221</v>
      </c>
      <c r="C1184" t="str">
        <f t="shared" si="108"/>
        <v>Coway</v>
      </c>
      <c r="D1184" t="s">
        <v>10129</v>
      </c>
      <c r="E1184" t="str">
        <f>IFERROR(LEFT(Table1[[#This Row],[category]],FIND("|",Table1[[#This Row],[category]])-1),Table1[[#This Row],[category]])</f>
        <v>Home&amp;Kitchen</v>
      </c>
      <c r="F1184" t="str">
        <f>IFERROR(MID(Table1[[#This Row],[category]],FIND("|",Table1[[#This Row],[category]])+1,50),"N/A")</f>
        <v>Heating,Cooling&amp;AirQuality|AirPurifiers|HEPAAirPur</v>
      </c>
      <c r="G1184" s="5">
        <v>14400</v>
      </c>
      <c r="H1184" s="5" t="str">
        <f t="shared" si="109"/>
        <v>Premium (&gt;2000)</v>
      </c>
      <c r="I1184" s="5">
        <v>59900</v>
      </c>
      <c r="J1184" s="5">
        <f>Table1[[#This Row],[actual_price]]-Table1[[#This Row],[discounted_price]]</f>
        <v>45500</v>
      </c>
      <c r="K1184" s="12">
        <f t="shared" si="110"/>
        <v>0.75959933222036724</v>
      </c>
      <c r="L1184" s="13">
        <v>0.76</v>
      </c>
      <c r="M1184" s="1" t="str">
        <f t="shared" si="111"/>
        <v>Very High (70-100%)</v>
      </c>
      <c r="N1184">
        <v>4.4000000000000004</v>
      </c>
      <c r="O1184" t="str">
        <f>IF(Table1[[#This Row],[rating]]&gt;=4.5,"Excellent",IF(Table1[[#This Row],[rating]]&gt;=4,"Good",IF(Table1[[#This Row],[rating]]&gt;=3.5,"Average","Below Average")))</f>
        <v>Good</v>
      </c>
      <c r="P1184" t="str">
        <f t="shared" si="112"/>
        <v>⭐⭐⭐⭐ Good</v>
      </c>
      <c r="Q1184" s="2">
        <v>3837</v>
      </c>
      <c r="R1184" s="4" t="str">
        <f>IF(Table1[[#This Row],[rating_count]]&gt;=10000,"High Volume",IF(Table1[[#This Row],[rating_count]]&gt;=1000,"Medium Volume","Low Volume"))</f>
        <v>Medium Volume</v>
      </c>
      <c r="S1184" s="4" t="str">
        <f t="shared" si="113"/>
        <v>Yes</v>
      </c>
      <c r="T1184" t="s">
        <v>10222</v>
      </c>
      <c r="U1184" t="s">
        <v>10223</v>
      </c>
      <c r="V1184" t="s">
        <v>10224</v>
      </c>
      <c r="W1184" t="s">
        <v>10225</v>
      </c>
      <c r="X1184" t="s">
        <v>10226</v>
      </c>
      <c r="Y1184" t="s">
        <v>10227</v>
      </c>
      <c r="Z1184" t="s">
        <v>10228</v>
      </c>
      <c r="AA1184" t="s">
        <v>10229</v>
      </c>
    </row>
    <row r="1185" spans="1:27" x14ac:dyDescent="0.3">
      <c r="A1185" t="s">
        <v>10230</v>
      </c>
      <c r="B1185" t="s">
        <v>10231</v>
      </c>
      <c r="C1185" t="str">
        <f t="shared" si="108"/>
        <v>KENT</v>
      </c>
      <c r="D1185" t="s">
        <v>10140</v>
      </c>
      <c r="E1185" t="str">
        <f>IFERROR(LEFT(Table1[[#This Row],[category]],FIND("|",Table1[[#This Row],[category]])-1),Table1[[#This Row],[category]])</f>
        <v>Home&amp;Kitchen</v>
      </c>
      <c r="F1185" t="str">
        <f>IFERROR(MID(Table1[[#This Row],[category]],FIND("|",Table1[[#This Row],[category]])+1,50),"N/A")</f>
        <v>Kitchen&amp;HomeAppliances|WaterPurifiers&amp;Accessories|</v>
      </c>
      <c r="G1185" s="5">
        <v>1699</v>
      </c>
      <c r="H1185" s="5" t="str">
        <f t="shared" si="109"/>
        <v>Mid-Range (501-2000)</v>
      </c>
      <c r="I1185" s="5">
        <v>1900</v>
      </c>
      <c r="J1185" s="5">
        <f>Table1[[#This Row],[actual_price]]-Table1[[#This Row],[discounted_price]]</f>
        <v>201</v>
      </c>
      <c r="K1185" s="12">
        <f t="shared" si="110"/>
        <v>0.10578947368421053</v>
      </c>
      <c r="L1185" s="13">
        <v>0.11</v>
      </c>
      <c r="M1185" s="1" t="str">
        <f t="shared" si="111"/>
        <v>Minimal (0-24%)</v>
      </c>
      <c r="N1185">
        <v>3.6</v>
      </c>
      <c r="O1185" t="str">
        <f>IF(Table1[[#This Row],[rating]]&gt;=4.5,"Excellent",IF(Table1[[#This Row],[rating]]&gt;=4,"Good",IF(Table1[[#This Row],[rating]]&gt;=3.5,"Average","Below Average")))</f>
        <v>Average</v>
      </c>
      <c r="P1185" t="str">
        <f t="shared" si="112"/>
        <v>⭐⭐⭐ Average</v>
      </c>
      <c r="Q1185" s="2">
        <v>11456</v>
      </c>
      <c r="R1185" s="4" t="str">
        <f>IF(Table1[[#This Row],[rating_count]]&gt;=10000,"High Volume",IF(Table1[[#This Row],[rating_count]]&gt;=1000,"Medium Volume","Low Volume"))</f>
        <v>High Volume</v>
      </c>
      <c r="S1185" s="4" t="str">
        <f t="shared" si="113"/>
        <v>Yes</v>
      </c>
      <c r="T1185" t="s">
        <v>10232</v>
      </c>
      <c r="U1185" t="s">
        <v>10233</v>
      </c>
      <c r="V1185" t="s">
        <v>10234</v>
      </c>
      <c r="W1185" t="s">
        <v>10235</v>
      </c>
      <c r="X1185" t="s">
        <v>10236</v>
      </c>
      <c r="Y1185" t="s">
        <v>10237</v>
      </c>
      <c r="Z1185" t="s">
        <v>10238</v>
      </c>
      <c r="AA1185" t="s">
        <v>10239</v>
      </c>
    </row>
    <row r="1186" spans="1:27" x14ac:dyDescent="0.3">
      <c r="A1186" t="s">
        <v>10240</v>
      </c>
      <c r="B1186" t="s">
        <v>10241</v>
      </c>
      <c r="C1186" t="str">
        <f t="shared" si="108"/>
        <v>HOMEPACK</v>
      </c>
      <c r="D1186" t="s">
        <v>8592</v>
      </c>
      <c r="E1186" t="str">
        <f>IFERROR(LEFT(Table1[[#This Row],[category]],FIND("|",Table1[[#This Row],[category]])-1),Table1[[#This Row],[category]])</f>
        <v>Home&amp;Kitchen</v>
      </c>
      <c r="F1186" t="str">
        <f>IFERROR(MID(Table1[[#This Row],[category]],FIND("|",Table1[[#This Row],[category]])+1,50),"N/A")</f>
        <v>Heating,Cooling&amp;AirQuality|RoomHeaters|ElectricHea</v>
      </c>
      <c r="G1186" s="5">
        <v>649</v>
      </c>
      <c r="H1186" s="5" t="str">
        <f t="shared" si="109"/>
        <v>Mid-Range (501-2000)</v>
      </c>
      <c r="I1186" s="5">
        <v>999</v>
      </c>
      <c r="J1186" s="5">
        <f>Table1[[#This Row],[actual_price]]-Table1[[#This Row],[discounted_price]]</f>
        <v>350</v>
      </c>
      <c r="K1186" s="12">
        <f t="shared" si="110"/>
        <v>0.35035035035035034</v>
      </c>
      <c r="L1186" s="13">
        <v>0.35</v>
      </c>
      <c r="M1186" s="1" t="str">
        <f t="shared" si="111"/>
        <v>Moderate (25-49%)</v>
      </c>
      <c r="N1186">
        <v>3.8</v>
      </c>
      <c r="O1186" t="str">
        <f>IF(Table1[[#This Row],[rating]]&gt;=4.5,"Excellent",IF(Table1[[#This Row],[rating]]&gt;=4,"Good",IF(Table1[[#This Row],[rating]]&gt;=3.5,"Average","Below Average")))</f>
        <v>Average</v>
      </c>
      <c r="P1186" t="str">
        <f t="shared" si="112"/>
        <v>⭐⭐⭐ Average</v>
      </c>
      <c r="Q1186">
        <v>49</v>
      </c>
      <c r="R1186" s="4" t="str">
        <f>IF(Table1[[#This Row],[rating_count]]&gt;=10000,"High Volume",IF(Table1[[#This Row],[rating_count]]&gt;=1000,"Medium Volume","Low Volume"))</f>
        <v>Low Volume</v>
      </c>
      <c r="S1186" s="4" t="str">
        <f t="shared" si="113"/>
        <v>No</v>
      </c>
      <c r="T1186" t="s">
        <v>10242</v>
      </c>
      <c r="U1186" t="s">
        <v>10243</v>
      </c>
      <c r="V1186" t="s">
        <v>10244</v>
      </c>
      <c r="W1186" t="s">
        <v>10245</v>
      </c>
      <c r="X1186" t="s">
        <v>10246</v>
      </c>
      <c r="Y1186" t="s">
        <v>10247</v>
      </c>
      <c r="Z1186" t="s">
        <v>10248</v>
      </c>
      <c r="AA1186" t="s">
        <v>10249</v>
      </c>
    </row>
    <row r="1187" spans="1:27" x14ac:dyDescent="0.3">
      <c r="A1187" t="s">
        <v>10250</v>
      </c>
      <c r="B1187" t="s">
        <v>10251</v>
      </c>
      <c r="C1187" t="str">
        <f t="shared" si="108"/>
        <v>Bajaj</v>
      </c>
      <c r="D1187" t="s">
        <v>8750</v>
      </c>
      <c r="E1187" t="str">
        <f>IFERROR(LEFT(Table1[[#This Row],[category]],FIND("|",Table1[[#This Row],[category]])-1),Table1[[#This Row],[category]])</f>
        <v>Home&amp;Kitchen</v>
      </c>
      <c r="F1187" t="str">
        <f>IFERROR(MID(Table1[[#This Row],[category]],FIND("|",Table1[[#This Row],[category]])+1,50),"N/A")</f>
        <v>Kitchen&amp;HomeAppliances|SmallKitchenAppliances|Mixe</v>
      </c>
      <c r="G1187" s="5">
        <v>3249</v>
      </c>
      <c r="H1187" s="5" t="str">
        <f t="shared" si="109"/>
        <v>Premium (&gt;2000)</v>
      </c>
      <c r="I1187" s="5">
        <v>6375</v>
      </c>
      <c r="J1187" s="5">
        <f>Table1[[#This Row],[actual_price]]-Table1[[#This Row],[discounted_price]]</f>
        <v>3126</v>
      </c>
      <c r="K1187" s="12">
        <f t="shared" si="110"/>
        <v>0.4903529411764706</v>
      </c>
      <c r="L1187" s="13">
        <v>0.49</v>
      </c>
      <c r="M1187" s="1" t="str">
        <f t="shared" si="111"/>
        <v>Moderate (25-49%)</v>
      </c>
      <c r="N1187">
        <v>4</v>
      </c>
      <c r="O1187" t="str">
        <f>IF(Table1[[#This Row],[rating]]&gt;=4.5,"Excellent",IF(Table1[[#This Row],[rating]]&gt;=4,"Good",IF(Table1[[#This Row],[rating]]&gt;=3.5,"Average","Below Average")))</f>
        <v>Good</v>
      </c>
      <c r="P1187" t="str">
        <f t="shared" si="112"/>
        <v>⭐⭐⭐⭐ Good</v>
      </c>
      <c r="Q1187" s="2">
        <v>4978</v>
      </c>
      <c r="R1187" s="4" t="str">
        <f>IF(Table1[[#This Row],[rating_count]]&gt;=10000,"High Volume",IF(Table1[[#This Row],[rating_count]]&gt;=1000,"Medium Volume","Low Volume"))</f>
        <v>Medium Volume</v>
      </c>
      <c r="S1187" s="4" t="str">
        <f t="shared" si="113"/>
        <v>Yes</v>
      </c>
      <c r="T1187" t="s">
        <v>10252</v>
      </c>
      <c r="U1187" t="s">
        <v>10253</v>
      </c>
      <c r="V1187" t="s">
        <v>10254</v>
      </c>
      <c r="W1187" t="s">
        <v>10255</v>
      </c>
      <c r="X1187" t="s">
        <v>10256</v>
      </c>
      <c r="Y1187" t="s">
        <v>10257</v>
      </c>
      <c r="Z1187" t="s">
        <v>10258</v>
      </c>
      <c r="AA1187" t="s">
        <v>10259</v>
      </c>
    </row>
    <row r="1188" spans="1:27" x14ac:dyDescent="0.3">
      <c r="A1188" t="s">
        <v>10260</v>
      </c>
      <c r="B1188" t="s">
        <v>10261</v>
      </c>
      <c r="C1188" t="str">
        <f t="shared" si="108"/>
        <v>Heart</v>
      </c>
      <c r="D1188" t="s">
        <v>8927</v>
      </c>
      <c r="E1188" t="str">
        <f>IFERROR(LEFT(Table1[[#This Row],[category]],FIND("|",Table1[[#This Row],[category]])-1),Table1[[#This Row],[category]])</f>
        <v>Home&amp;Kitchen</v>
      </c>
      <c r="F1188" t="str">
        <f>IFERROR(MID(Table1[[#This Row],[category]],FIND("|",Table1[[#This Row],[category]])+1,50),"N/A")</f>
        <v>HomeStorage&amp;Organization|LaundryOrganization|Laund</v>
      </c>
      <c r="G1188" s="5">
        <v>199</v>
      </c>
      <c r="H1188" s="5" t="str">
        <f t="shared" si="109"/>
        <v>Budget (≤200)</v>
      </c>
      <c r="I1188" s="5">
        <v>499</v>
      </c>
      <c r="J1188" s="5">
        <f>Table1[[#This Row],[actual_price]]-Table1[[#This Row],[discounted_price]]</f>
        <v>300</v>
      </c>
      <c r="K1188" s="12">
        <f t="shared" si="110"/>
        <v>0.60120240480961928</v>
      </c>
      <c r="L1188" s="13">
        <v>0.6</v>
      </c>
      <c r="M1188" s="1" t="str">
        <f t="shared" si="111"/>
        <v>High (50-69%)</v>
      </c>
      <c r="N1188">
        <v>4.0999999999999996</v>
      </c>
      <c r="O1188" t="str">
        <f>IF(Table1[[#This Row],[rating]]&gt;=4.5,"Excellent",IF(Table1[[#This Row],[rating]]&gt;=4,"Good",IF(Table1[[#This Row],[rating]]&gt;=3.5,"Average","Below Average")))</f>
        <v>Good</v>
      </c>
      <c r="P1188" t="str">
        <f t="shared" si="112"/>
        <v>⭐⭐⭐⭐ Good</v>
      </c>
      <c r="Q1188" s="2">
        <v>1996</v>
      </c>
      <c r="R1188" s="4" t="str">
        <f>IF(Table1[[#This Row],[rating_count]]&gt;=10000,"High Volume",IF(Table1[[#This Row],[rating_count]]&gt;=1000,"Medium Volume","Low Volume"))</f>
        <v>Medium Volume</v>
      </c>
      <c r="S1188" s="4" t="str">
        <f t="shared" si="113"/>
        <v>Yes</v>
      </c>
      <c r="T1188" t="s">
        <v>10262</v>
      </c>
      <c r="U1188" t="s">
        <v>10263</v>
      </c>
      <c r="V1188" t="s">
        <v>10264</v>
      </c>
      <c r="W1188" t="s">
        <v>10265</v>
      </c>
      <c r="X1188" t="s">
        <v>10266</v>
      </c>
      <c r="Y1188" t="s">
        <v>10267</v>
      </c>
      <c r="Z1188" t="s">
        <v>10268</v>
      </c>
      <c r="AA1188" t="s">
        <v>10269</v>
      </c>
    </row>
    <row r="1189" spans="1:27" x14ac:dyDescent="0.3">
      <c r="A1189" t="s">
        <v>10270</v>
      </c>
      <c r="B1189" t="s">
        <v>10271</v>
      </c>
      <c r="C1189" t="str">
        <f t="shared" si="108"/>
        <v>MILTON</v>
      </c>
      <c r="D1189" t="s">
        <v>9071</v>
      </c>
      <c r="E1189" t="str">
        <f>IFERROR(LEFT(Table1[[#This Row],[category]],FIND("|",Table1[[#This Row],[category]])-1),Table1[[#This Row],[category]])</f>
        <v>Home&amp;Kitchen</v>
      </c>
      <c r="F1189" t="str">
        <f>IFERROR(MID(Table1[[#This Row],[category]],FIND("|",Table1[[#This Row],[category]])+1,50),"N/A")</f>
        <v>Kitchen&amp;HomeAppliances|SmallKitchenAppliances|EggB</v>
      </c>
      <c r="G1189" s="5">
        <v>1099</v>
      </c>
      <c r="H1189" s="5" t="str">
        <f t="shared" si="109"/>
        <v>Mid-Range (501-2000)</v>
      </c>
      <c r="I1189" s="5">
        <v>1899</v>
      </c>
      <c r="J1189" s="5">
        <f>Table1[[#This Row],[actual_price]]-Table1[[#This Row],[discounted_price]]</f>
        <v>800</v>
      </c>
      <c r="K1189" s="12">
        <f t="shared" si="110"/>
        <v>0.42127435492364401</v>
      </c>
      <c r="L1189" s="13">
        <v>0.42</v>
      </c>
      <c r="M1189" s="1" t="str">
        <f t="shared" si="111"/>
        <v>Moderate (25-49%)</v>
      </c>
      <c r="N1189">
        <v>4.3</v>
      </c>
      <c r="O1189" t="str">
        <f>IF(Table1[[#This Row],[rating]]&gt;=4.5,"Excellent",IF(Table1[[#This Row],[rating]]&gt;=4,"Good",IF(Table1[[#This Row],[rating]]&gt;=3.5,"Average","Below Average")))</f>
        <v>Good</v>
      </c>
      <c r="P1189" t="str">
        <f t="shared" si="112"/>
        <v>⭐⭐⭐⭐ Good</v>
      </c>
      <c r="Q1189" s="2">
        <v>1811</v>
      </c>
      <c r="R1189" s="4" t="str">
        <f>IF(Table1[[#This Row],[rating_count]]&gt;=10000,"High Volume",IF(Table1[[#This Row],[rating_count]]&gt;=1000,"Medium Volume","Low Volume"))</f>
        <v>Medium Volume</v>
      </c>
      <c r="S1189" s="4" t="str">
        <f t="shared" si="113"/>
        <v>Yes</v>
      </c>
      <c r="T1189" t="s">
        <v>10272</v>
      </c>
      <c r="U1189" t="s">
        <v>10273</v>
      </c>
      <c r="V1189" t="s">
        <v>10274</v>
      </c>
      <c r="W1189" t="s">
        <v>10275</v>
      </c>
      <c r="X1189" t="s">
        <v>10276</v>
      </c>
      <c r="Y1189" t="s">
        <v>10277</v>
      </c>
      <c r="Z1189" t="s">
        <v>10278</v>
      </c>
      <c r="AA1189" t="s">
        <v>10279</v>
      </c>
    </row>
    <row r="1190" spans="1:27" x14ac:dyDescent="0.3">
      <c r="A1190" t="s">
        <v>10280</v>
      </c>
      <c r="B1190" t="s">
        <v>10281</v>
      </c>
      <c r="C1190" t="str">
        <f t="shared" si="108"/>
        <v>iBELL</v>
      </c>
      <c r="D1190" t="s">
        <v>8581</v>
      </c>
      <c r="E1190" t="str">
        <f>IFERROR(LEFT(Table1[[#This Row],[category]],FIND("|",Table1[[#This Row],[category]])-1),Table1[[#This Row],[category]])</f>
        <v>Home&amp;Kitchen</v>
      </c>
      <c r="F1190" t="str">
        <f>IFERROR(MID(Table1[[#This Row],[category]],FIND("|",Table1[[#This Row],[category]])+1,50),"N/A")</f>
        <v>Kitchen&amp;HomeAppliances|SmallKitchenAppliances|Kett</v>
      </c>
      <c r="G1190" s="5">
        <v>664</v>
      </c>
      <c r="H1190" s="5" t="str">
        <f t="shared" si="109"/>
        <v>Mid-Range (501-2000)</v>
      </c>
      <c r="I1190" s="5">
        <v>1490</v>
      </c>
      <c r="J1190" s="5">
        <f>Table1[[#This Row],[actual_price]]-Table1[[#This Row],[discounted_price]]</f>
        <v>826</v>
      </c>
      <c r="K1190" s="12">
        <f t="shared" si="110"/>
        <v>0.55436241610738257</v>
      </c>
      <c r="L1190" s="13">
        <v>0.55000000000000004</v>
      </c>
      <c r="M1190" s="1" t="str">
        <f t="shared" si="111"/>
        <v>High (50-69%)</v>
      </c>
      <c r="N1190">
        <v>4</v>
      </c>
      <c r="O1190" t="str">
        <f>IF(Table1[[#This Row],[rating]]&gt;=4.5,"Excellent",IF(Table1[[#This Row],[rating]]&gt;=4,"Good",IF(Table1[[#This Row],[rating]]&gt;=3.5,"Average","Below Average")))</f>
        <v>Good</v>
      </c>
      <c r="P1190" t="str">
        <f t="shared" si="112"/>
        <v>⭐⭐⭐⭐ Good</v>
      </c>
      <c r="Q1190" s="2">
        <v>2198</v>
      </c>
      <c r="R1190" s="4" t="str">
        <f>IF(Table1[[#This Row],[rating_count]]&gt;=10000,"High Volume",IF(Table1[[#This Row],[rating_count]]&gt;=1000,"Medium Volume","Low Volume"))</f>
        <v>Medium Volume</v>
      </c>
      <c r="S1190" s="4" t="str">
        <f t="shared" si="113"/>
        <v>Yes</v>
      </c>
      <c r="T1190" t="s">
        <v>10282</v>
      </c>
      <c r="U1190" t="s">
        <v>10283</v>
      </c>
      <c r="V1190" t="s">
        <v>10284</v>
      </c>
      <c r="W1190" t="s">
        <v>10285</v>
      </c>
      <c r="X1190" t="s">
        <v>10286</v>
      </c>
      <c r="Y1190" t="s">
        <v>10287</v>
      </c>
      <c r="Z1190" t="s">
        <v>10288</v>
      </c>
      <c r="AA1190" t="s">
        <v>10289</v>
      </c>
    </row>
    <row r="1191" spans="1:27" x14ac:dyDescent="0.3">
      <c r="A1191" t="s">
        <v>10290</v>
      </c>
      <c r="B1191" t="s">
        <v>10291</v>
      </c>
      <c r="C1191" t="str">
        <f t="shared" si="108"/>
        <v>Tosaa</v>
      </c>
      <c r="D1191" t="s">
        <v>9102</v>
      </c>
      <c r="E1191" t="str">
        <f>IFERROR(LEFT(Table1[[#This Row],[category]],FIND("|",Table1[[#This Row],[category]])-1),Table1[[#This Row],[category]])</f>
        <v>Home&amp;Kitchen</v>
      </c>
      <c r="F1191" t="str">
        <f>IFERROR(MID(Table1[[#This Row],[category]],FIND("|",Table1[[#This Row],[category]])+1,50),"N/A")</f>
        <v>Kitchen&amp;HomeAppliances|SmallKitchenAppliances|Sand</v>
      </c>
      <c r="G1191" s="5">
        <v>260</v>
      </c>
      <c r="H1191" s="5" t="str">
        <f t="shared" si="109"/>
        <v>Economy (201-500)</v>
      </c>
      <c r="I1191" s="5">
        <v>350</v>
      </c>
      <c r="J1191" s="5">
        <f>Table1[[#This Row],[actual_price]]-Table1[[#This Row],[discounted_price]]</f>
        <v>90</v>
      </c>
      <c r="K1191" s="12">
        <f t="shared" si="110"/>
        <v>0.25714285714285712</v>
      </c>
      <c r="L1191" s="13">
        <v>0.26</v>
      </c>
      <c r="M1191" s="1" t="str">
        <f t="shared" si="111"/>
        <v>Moderate (25-49%)</v>
      </c>
      <c r="N1191">
        <v>3.9</v>
      </c>
      <c r="O1191" t="str">
        <f>IF(Table1[[#This Row],[rating]]&gt;=4.5,"Excellent",IF(Table1[[#This Row],[rating]]&gt;=4,"Good",IF(Table1[[#This Row],[rating]]&gt;=3.5,"Average","Below Average")))</f>
        <v>Average</v>
      </c>
      <c r="P1191" t="str">
        <f t="shared" si="112"/>
        <v>⭐⭐⭐ Average</v>
      </c>
      <c r="Q1191" s="2">
        <v>13127</v>
      </c>
      <c r="R1191" s="4" t="str">
        <f>IF(Table1[[#This Row],[rating_count]]&gt;=10000,"High Volume",IF(Table1[[#This Row],[rating_count]]&gt;=1000,"Medium Volume","Low Volume"))</f>
        <v>High Volume</v>
      </c>
      <c r="S1191" s="4" t="str">
        <f t="shared" si="113"/>
        <v>Yes</v>
      </c>
      <c r="T1191" t="s">
        <v>10292</v>
      </c>
      <c r="U1191" t="s">
        <v>10293</v>
      </c>
      <c r="V1191" t="s">
        <v>10294</v>
      </c>
      <c r="W1191" t="s">
        <v>10295</v>
      </c>
      <c r="X1191" t="s">
        <v>10296</v>
      </c>
      <c r="Y1191" t="s">
        <v>10297</v>
      </c>
      <c r="Z1191" t="s">
        <v>10298</v>
      </c>
      <c r="AA1191" t="s">
        <v>10299</v>
      </c>
    </row>
    <row r="1192" spans="1:27" x14ac:dyDescent="0.3">
      <c r="A1192" t="s">
        <v>10300</v>
      </c>
      <c r="B1192" t="s">
        <v>10301</v>
      </c>
      <c r="C1192" t="str">
        <f t="shared" si="108"/>
        <v>V-Guard</v>
      </c>
      <c r="D1192" t="s">
        <v>8814</v>
      </c>
      <c r="E1192" t="str">
        <f>IFERROR(LEFT(Table1[[#This Row],[category]],FIND("|",Table1[[#This Row],[category]])-1),Table1[[#This Row],[category]])</f>
        <v>Home&amp;Kitchen</v>
      </c>
      <c r="F1192" t="str">
        <f>IFERROR(MID(Table1[[#This Row],[category]],FIND("|",Table1[[#This Row],[category]])+1,50),"N/A")</f>
        <v>Heating,Cooling&amp;AirQuality|WaterHeaters&amp;Geysers|St</v>
      </c>
      <c r="G1192" s="5">
        <v>6499</v>
      </c>
      <c r="H1192" s="5" t="str">
        <f t="shared" si="109"/>
        <v>Premium (&gt;2000)</v>
      </c>
      <c r="I1192" s="5">
        <v>8500</v>
      </c>
      <c r="J1192" s="5">
        <f>Table1[[#This Row],[actual_price]]-Table1[[#This Row],[discounted_price]]</f>
        <v>2001</v>
      </c>
      <c r="K1192" s="12">
        <f t="shared" si="110"/>
        <v>0.23541176470588235</v>
      </c>
      <c r="L1192" s="13">
        <v>0.24</v>
      </c>
      <c r="M1192" s="1" t="str">
        <f t="shared" si="111"/>
        <v>Minimal (0-24%)</v>
      </c>
      <c r="N1192">
        <v>4.4000000000000004</v>
      </c>
      <c r="O1192" t="str">
        <f>IF(Table1[[#This Row],[rating]]&gt;=4.5,"Excellent",IF(Table1[[#This Row],[rating]]&gt;=4,"Good",IF(Table1[[#This Row],[rating]]&gt;=3.5,"Average","Below Average")))</f>
        <v>Good</v>
      </c>
      <c r="P1192" t="str">
        <f t="shared" si="112"/>
        <v>⭐⭐⭐⭐ Good</v>
      </c>
      <c r="Q1192" s="2">
        <v>5865</v>
      </c>
      <c r="R1192" s="4" t="str">
        <f>IF(Table1[[#This Row],[rating_count]]&gt;=10000,"High Volume",IF(Table1[[#This Row],[rating_count]]&gt;=1000,"Medium Volume","Low Volume"))</f>
        <v>Medium Volume</v>
      </c>
      <c r="S1192" s="4" t="str">
        <f t="shared" si="113"/>
        <v>Yes</v>
      </c>
      <c r="T1192" t="s">
        <v>10302</v>
      </c>
      <c r="U1192" t="s">
        <v>10303</v>
      </c>
      <c r="V1192" t="s">
        <v>10304</v>
      </c>
      <c r="W1192" t="s">
        <v>10305</v>
      </c>
      <c r="X1192" t="s">
        <v>10306</v>
      </c>
      <c r="Y1192" t="s">
        <v>10307</v>
      </c>
      <c r="Z1192" t="s">
        <v>10308</v>
      </c>
      <c r="AA1192" t="s">
        <v>10309</v>
      </c>
    </row>
    <row r="1193" spans="1:27" x14ac:dyDescent="0.3">
      <c r="A1193" t="s">
        <v>10310</v>
      </c>
      <c r="B1193" t="s">
        <v>10311</v>
      </c>
      <c r="C1193" t="str">
        <f t="shared" si="108"/>
        <v>AkiaraÂ®</v>
      </c>
      <c r="D1193" t="s">
        <v>10312</v>
      </c>
      <c r="E1193" t="str">
        <f>IFERROR(LEFT(Table1[[#This Row],[category]],FIND("|",Table1[[#This Row],[category]])-1),Table1[[#This Row],[category]])</f>
        <v>Home&amp;Kitchen</v>
      </c>
      <c r="F1193" t="str">
        <f>IFERROR(MID(Table1[[#This Row],[category]],FIND("|",Table1[[#This Row],[category]])+1,50),"N/A")</f>
        <v>Kitchen&amp;HomeAppliances|SewingMachines&amp;Accessories|</v>
      </c>
      <c r="G1193" s="5">
        <v>1484</v>
      </c>
      <c r="H1193" s="5" t="str">
        <f t="shared" si="109"/>
        <v>Mid-Range (501-2000)</v>
      </c>
      <c r="I1193" s="5">
        <v>2499</v>
      </c>
      <c r="J1193" s="5">
        <f>Table1[[#This Row],[actual_price]]-Table1[[#This Row],[discounted_price]]</f>
        <v>1015</v>
      </c>
      <c r="K1193" s="12">
        <f t="shared" si="110"/>
        <v>0.4061624649859944</v>
      </c>
      <c r="L1193" s="13">
        <v>0.41</v>
      </c>
      <c r="M1193" s="1" t="str">
        <f t="shared" si="111"/>
        <v>Moderate (25-49%)</v>
      </c>
      <c r="N1193">
        <v>3.7</v>
      </c>
      <c r="O1193" t="str">
        <f>IF(Table1[[#This Row],[rating]]&gt;=4.5,"Excellent",IF(Table1[[#This Row],[rating]]&gt;=4,"Good",IF(Table1[[#This Row],[rating]]&gt;=3.5,"Average","Below Average")))</f>
        <v>Average</v>
      </c>
      <c r="P1193" t="str">
        <f t="shared" si="112"/>
        <v>⭐⭐⭐ Average</v>
      </c>
      <c r="Q1193" s="2">
        <v>1067</v>
      </c>
      <c r="R1193" s="4" t="str">
        <f>IF(Table1[[#This Row],[rating_count]]&gt;=10000,"High Volume",IF(Table1[[#This Row],[rating_count]]&gt;=1000,"Medium Volume","Low Volume"))</f>
        <v>Medium Volume</v>
      </c>
      <c r="S1193" s="4" t="str">
        <f t="shared" si="113"/>
        <v>Yes</v>
      </c>
      <c r="T1193" t="s">
        <v>10313</v>
      </c>
      <c r="U1193" t="s">
        <v>10314</v>
      </c>
      <c r="V1193" t="s">
        <v>10315</v>
      </c>
      <c r="W1193" t="s">
        <v>10316</v>
      </c>
      <c r="X1193" t="s">
        <v>10317</v>
      </c>
      <c r="Y1193" t="s">
        <v>10318</v>
      </c>
      <c r="Z1193" t="s">
        <v>10319</v>
      </c>
      <c r="AA1193" t="s">
        <v>10320</v>
      </c>
    </row>
    <row r="1194" spans="1:27" x14ac:dyDescent="0.3">
      <c r="A1194" t="s">
        <v>10321</v>
      </c>
      <c r="B1194" t="s">
        <v>10322</v>
      </c>
      <c r="C1194" t="str">
        <f t="shared" si="108"/>
        <v>Usha</v>
      </c>
      <c r="D1194" t="s">
        <v>8938</v>
      </c>
      <c r="E1194" t="str">
        <f>IFERROR(LEFT(Table1[[#This Row],[category]],FIND("|",Table1[[#This Row],[category]])-1),Table1[[#This Row],[category]])</f>
        <v>Home&amp;Kitchen</v>
      </c>
      <c r="F1194" t="str">
        <f>IFERROR(MID(Table1[[#This Row],[category]],FIND("|",Table1[[#This Row],[category]])+1,50),"N/A")</f>
        <v>Kitchen&amp;HomeAppliances|Vacuum,Cleaning&amp;Ironing|Iro</v>
      </c>
      <c r="G1194" s="5">
        <v>999</v>
      </c>
      <c r="H1194" s="5" t="str">
        <f t="shared" si="109"/>
        <v>Mid-Range (501-2000)</v>
      </c>
      <c r="I1194" s="5">
        <v>1560</v>
      </c>
      <c r="J1194" s="5">
        <f>Table1[[#This Row],[actual_price]]-Table1[[#This Row],[discounted_price]]</f>
        <v>561</v>
      </c>
      <c r="K1194" s="12">
        <f t="shared" si="110"/>
        <v>0.35961538461538461</v>
      </c>
      <c r="L1194" s="13">
        <v>0.36</v>
      </c>
      <c r="M1194" s="1" t="str">
        <f t="shared" si="111"/>
        <v>Moderate (25-49%)</v>
      </c>
      <c r="N1194">
        <v>3.6</v>
      </c>
      <c r="O1194" t="str">
        <f>IF(Table1[[#This Row],[rating]]&gt;=4.5,"Excellent",IF(Table1[[#This Row],[rating]]&gt;=4,"Good",IF(Table1[[#This Row],[rating]]&gt;=3.5,"Average","Below Average")))</f>
        <v>Average</v>
      </c>
      <c r="P1194" t="str">
        <f t="shared" si="112"/>
        <v>⭐⭐⭐ Average</v>
      </c>
      <c r="Q1194" s="2">
        <v>4881</v>
      </c>
      <c r="R1194" s="4" t="str">
        <f>IF(Table1[[#This Row],[rating_count]]&gt;=10000,"High Volume",IF(Table1[[#This Row],[rating_count]]&gt;=1000,"Medium Volume","Low Volume"))</f>
        <v>Medium Volume</v>
      </c>
      <c r="S1194" s="4" t="str">
        <f t="shared" si="113"/>
        <v>Yes</v>
      </c>
      <c r="T1194" t="s">
        <v>10323</v>
      </c>
      <c r="U1194" t="s">
        <v>10324</v>
      </c>
      <c r="V1194" t="s">
        <v>10325</v>
      </c>
      <c r="W1194" t="s">
        <v>10326</v>
      </c>
      <c r="X1194" t="s">
        <v>10327</v>
      </c>
      <c r="Y1194" t="s">
        <v>10328</v>
      </c>
      <c r="Z1194" t="s">
        <v>10329</v>
      </c>
      <c r="AA1194" t="s">
        <v>10330</v>
      </c>
    </row>
    <row r="1195" spans="1:27" x14ac:dyDescent="0.3">
      <c r="A1195" t="s">
        <v>10331</v>
      </c>
      <c r="B1195" t="s">
        <v>10332</v>
      </c>
      <c r="C1195" t="str">
        <f t="shared" si="108"/>
        <v>Wonderchef</v>
      </c>
      <c r="D1195" t="s">
        <v>8979</v>
      </c>
      <c r="E1195" t="str">
        <f>IFERROR(LEFT(Table1[[#This Row],[category]],FIND("|",Table1[[#This Row],[category]])-1),Table1[[#This Row],[category]])</f>
        <v>Home&amp;Kitchen</v>
      </c>
      <c r="F1195" t="str">
        <f>IFERROR(MID(Table1[[#This Row],[category]],FIND("|",Table1[[#This Row],[category]])+1,50),"N/A")</f>
        <v>Kitchen&amp;HomeAppliances|SmallKitchenAppliances|Juic</v>
      </c>
      <c r="G1195" s="5">
        <v>3299</v>
      </c>
      <c r="H1195" s="5" t="str">
        <f t="shared" si="109"/>
        <v>Premium (&gt;2000)</v>
      </c>
      <c r="I1195" s="5">
        <v>6500</v>
      </c>
      <c r="J1195" s="5">
        <f>Table1[[#This Row],[actual_price]]-Table1[[#This Row],[discounted_price]]</f>
        <v>3201</v>
      </c>
      <c r="K1195" s="12">
        <f t="shared" si="110"/>
        <v>0.49246153846153845</v>
      </c>
      <c r="L1195" s="13">
        <v>0.49</v>
      </c>
      <c r="M1195" s="1" t="str">
        <f t="shared" si="111"/>
        <v>Moderate (25-49%)</v>
      </c>
      <c r="N1195">
        <v>3.7</v>
      </c>
      <c r="O1195" t="str">
        <f>IF(Table1[[#This Row],[rating]]&gt;=4.5,"Excellent",IF(Table1[[#This Row],[rating]]&gt;=4,"Good",IF(Table1[[#This Row],[rating]]&gt;=3.5,"Average","Below Average")))</f>
        <v>Average</v>
      </c>
      <c r="P1195" t="str">
        <f t="shared" si="112"/>
        <v>⭐⭐⭐ Average</v>
      </c>
      <c r="Q1195" s="2">
        <v>11217</v>
      </c>
      <c r="R1195" s="4" t="str">
        <f>IF(Table1[[#This Row],[rating_count]]&gt;=10000,"High Volume",IF(Table1[[#This Row],[rating_count]]&gt;=1000,"Medium Volume","Low Volume"))</f>
        <v>High Volume</v>
      </c>
      <c r="S1195" s="4" t="str">
        <f t="shared" si="113"/>
        <v>Yes</v>
      </c>
      <c r="T1195" t="s">
        <v>10333</v>
      </c>
      <c r="U1195" t="s">
        <v>10334</v>
      </c>
      <c r="V1195" t="s">
        <v>10335</v>
      </c>
      <c r="W1195" t="s">
        <v>10336</v>
      </c>
      <c r="X1195" t="s">
        <v>10337</v>
      </c>
      <c r="Y1195" t="s">
        <v>10338</v>
      </c>
      <c r="Z1195" t="s">
        <v>10339</v>
      </c>
      <c r="AA1195" t="s">
        <v>10340</v>
      </c>
    </row>
    <row r="1196" spans="1:27" x14ac:dyDescent="0.3">
      <c r="A1196" t="s">
        <v>10341</v>
      </c>
      <c r="B1196" t="s">
        <v>10342</v>
      </c>
      <c r="C1196" t="str">
        <f t="shared" si="108"/>
        <v>WIDEWINGS</v>
      </c>
      <c r="D1196" t="s">
        <v>8728</v>
      </c>
      <c r="E1196" t="str">
        <f>IFERROR(LEFT(Table1[[#This Row],[category]],FIND("|",Table1[[#This Row],[category]])-1),Table1[[#This Row],[category]])</f>
        <v>Home&amp;Kitchen</v>
      </c>
      <c r="F1196" t="str">
        <f>IFERROR(MID(Table1[[#This Row],[category]],FIND("|",Table1[[#This Row],[category]])+1,50),"N/A")</f>
        <v>Kitchen&amp;HomeAppliances|SmallKitchenAppliances|Hand</v>
      </c>
      <c r="G1196" s="5">
        <v>259</v>
      </c>
      <c r="H1196" s="5" t="str">
        <f t="shared" si="109"/>
        <v>Economy (201-500)</v>
      </c>
      <c r="I1196" s="5">
        <v>999</v>
      </c>
      <c r="J1196" s="5">
        <f>Table1[[#This Row],[actual_price]]-Table1[[#This Row],[discounted_price]]</f>
        <v>740</v>
      </c>
      <c r="K1196" s="12">
        <f t="shared" si="110"/>
        <v>0.7407407407407407</v>
      </c>
      <c r="L1196" s="13">
        <v>0.74</v>
      </c>
      <c r="M1196" s="1" t="str">
        <f t="shared" si="111"/>
        <v>Very High (70-100%)</v>
      </c>
      <c r="N1196">
        <v>4</v>
      </c>
      <c r="O1196" t="str">
        <f>IF(Table1[[#This Row],[rating]]&gt;=4.5,"Excellent",IF(Table1[[#This Row],[rating]]&gt;=4,"Good",IF(Table1[[#This Row],[rating]]&gt;=3.5,"Average","Below Average")))</f>
        <v>Good</v>
      </c>
      <c r="P1196" t="str">
        <f t="shared" si="112"/>
        <v>⭐⭐⭐⭐ Good</v>
      </c>
      <c r="Q1196">
        <v>43</v>
      </c>
      <c r="R1196" s="4" t="str">
        <f>IF(Table1[[#This Row],[rating_count]]&gt;=10000,"High Volume",IF(Table1[[#This Row],[rating_count]]&gt;=1000,"Medium Volume","Low Volume"))</f>
        <v>Low Volume</v>
      </c>
      <c r="S1196" s="4" t="str">
        <f t="shared" si="113"/>
        <v>No</v>
      </c>
      <c r="T1196" t="s">
        <v>10343</v>
      </c>
      <c r="U1196" t="s">
        <v>10344</v>
      </c>
      <c r="V1196" t="s">
        <v>10345</v>
      </c>
      <c r="W1196" t="s">
        <v>10346</v>
      </c>
      <c r="X1196" t="s">
        <v>10347</v>
      </c>
      <c r="Y1196" t="s">
        <v>10348</v>
      </c>
      <c r="Z1196" t="s">
        <v>10349</v>
      </c>
      <c r="AA1196" t="s">
        <v>10350</v>
      </c>
    </row>
    <row r="1197" spans="1:27" x14ac:dyDescent="0.3">
      <c r="A1197" t="s">
        <v>10351</v>
      </c>
      <c r="B1197" t="s">
        <v>10352</v>
      </c>
      <c r="C1197" t="str">
        <f t="shared" si="108"/>
        <v>Morphy</v>
      </c>
      <c r="D1197" t="s">
        <v>8750</v>
      </c>
      <c r="E1197" t="str">
        <f>IFERROR(LEFT(Table1[[#This Row],[category]],FIND("|",Table1[[#This Row],[category]])-1),Table1[[#This Row],[category]])</f>
        <v>Home&amp;Kitchen</v>
      </c>
      <c r="F1197" t="str">
        <f>IFERROR(MID(Table1[[#This Row],[category]],FIND("|",Table1[[#This Row],[category]])+1,50),"N/A")</f>
        <v>Kitchen&amp;HomeAppliances|SmallKitchenAppliances|Mixe</v>
      </c>
      <c r="G1197" s="5">
        <v>3249</v>
      </c>
      <c r="H1197" s="5" t="str">
        <f t="shared" si="109"/>
        <v>Premium (&gt;2000)</v>
      </c>
      <c r="I1197" s="5">
        <v>7795</v>
      </c>
      <c r="J1197" s="5">
        <f>Table1[[#This Row],[actual_price]]-Table1[[#This Row],[discounted_price]]</f>
        <v>4546</v>
      </c>
      <c r="K1197" s="12">
        <f t="shared" si="110"/>
        <v>0.5831943553559974</v>
      </c>
      <c r="L1197" s="13">
        <v>0.57999999999999996</v>
      </c>
      <c r="M1197" s="1" t="str">
        <f t="shared" si="111"/>
        <v>High (50-69%)</v>
      </c>
      <c r="N1197">
        <v>4.2</v>
      </c>
      <c r="O1197" t="str">
        <f>IF(Table1[[#This Row],[rating]]&gt;=4.5,"Excellent",IF(Table1[[#This Row],[rating]]&gt;=4,"Good",IF(Table1[[#This Row],[rating]]&gt;=3.5,"Average","Below Average")))</f>
        <v>Good</v>
      </c>
      <c r="P1197" t="str">
        <f t="shared" si="112"/>
        <v>⭐⭐⭐⭐ Good</v>
      </c>
      <c r="Q1197" s="2">
        <v>4664</v>
      </c>
      <c r="R1197" s="4" t="str">
        <f>IF(Table1[[#This Row],[rating_count]]&gt;=10000,"High Volume",IF(Table1[[#This Row],[rating_count]]&gt;=1000,"Medium Volume","Low Volume"))</f>
        <v>Medium Volume</v>
      </c>
      <c r="S1197" s="4" t="str">
        <f t="shared" si="113"/>
        <v>Yes</v>
      </c>
      <c r="T1197" t="s">
        <v>10353</v>
      </c>
      <c r="U1197" t="s">
        <v>10354</v>
      </c>
      <c r="V1197" t="s">
        <v>10355</v>
      </c>
      <c r="W1197" t="s">
        <v>10356</v>
      </c>
      <c r="X1197" t="s">
        <v>10357</v>
      </c>
      <c r="Y1197" t="s">
        <v>10358</v>
      </c>
      <c r="Z1197" t="s">
        <v>10359</v>
      </c>
      <c r="AA1197" t="s">
        <v>10360</v>
      </c>
    </row>
    <row r="1198" spans="1:27" x14ac:dyDescent="0.3">
      <c r="A1198" t="s">
        <v>10361</v>
      </c>
      <c r="B1198" t="s">
        <v>10362</v>
      </c>
      <c r="C1198" t="str">
        <f t="shared" si="108"/>
        <v>Philips</v>
      </c>
      <c r="D1198" t="s">
        <v>8938</v>
      </c>
      <c r="E1198" t="str">
        <f>IFERROR(LEFT(Table1[[#This Row],[category]],FIND("|",Table1[[#This Row],[category]])-1),Table1[[#This Row],[category]])</f>
        <v>Home&amp;Kitchen</v>
      </c>
      <c r="F1198" t="str">
        <f>IFERROR(MID(Table1[[#This Row],[category]],FIND("|",Table1[[#This Row],[category]])+1,50),"N/A")</f>
        <v>Kitchen&amp;HomeAppliances|Vacuum,Cleaning&amp;Ironing|Iro</v>
      </c>
      <c r="G1198" s="5">
        <v>4280</v>
      </c>
      <c r="H1198" s="5" t="str">
        <f t="shared" si="109"/>
        <v>Premium (&gt;2000)</v>
      </c>
      <c r="I1198" s="5">
        <v>5995</v>
      </c>
      <c r="J1198" s="5">
        <f>Table1[[#This Row],[actual_price]]-Table1[[#This Row],[discounted_price]]</f>
        <v>1715</v>
      </c>
      <c r="K1198" s="12">
        <f t="shared" si="110"/>
        <v>0.28607172643869894</v>
      </c>
      <c r="L1198" s="13">
        <v>0.28999999999999998</v>
      </c>
      <c r="M1198" s="1" t="str">
        <f t="shared" si="111"/>
        <v>Moderate (25-49%)</v>
      </c>
      <c r="N1198">
        <v>3.8</v>
      </c>
      <c r="O1198" t="str">
        <f>IF(Table1[[#This Row],[rating]]&gt;=4.5,"Excellent",IF(Table1[[#This Row],[rating]]&gt;=4,"Good",IF(Table1[[#This Row],[rating]]&gt;=3.5,"Average","Below Average")))</f>
        <v>Average</v>
      </c>
      <c r="P1198" t="str">
        <f t="shared" si="112"/>
        <v>⭐⭐⭐ Average</v>
      </c>
      <c r="Q1198" s="2">
        <v>2112</v>
      </c>
      <c r="R1198" s="4" t="str">
        <f>IF(Table1[[#This Row],[rating_count]]&gt;=10000,"High Volume",IF(Table1[[#This Row],[rating_count]]&gt;=1000,"Medium Volume","Low Volume"))</f>
        <v>Medium Volume</v>
      </c>
      <c r="S1198" s="4" t="str">
        <f t="shared" si="113"/>
        <v>Yes</v>
      </c>
      <c r="T1198" t="s">
        <v>10363</v>
      </c>
      <c r="U1198" t="s">
        <v>10364</v>
      </c>
      <c r="V1198" t="s">
        <v>10365</v>
      </c>
      <c r="W1198" t="s">
        <v>10366</v>
      </c>
      <c r="X1198" t="s">
        <v>10367</v>
      </c>
      <c r="Y1198" t="s">
        <v>10368</v>
      </c>
      <c r="Z1198" t="s">
        <v>10369</v>
      </c>
      <c r="AA1198" t="s">
        <v>10370</v>
      </c>
    </row>
    <row r="1199" spans="1:27" x14ac:dyDescent="0.3">
      <c r="A1199" t="s">
        <v>10371</v>
      </c>
      <c r="B1199" t="s">
        <v>10372</v>
      </c>
      <c r="C1199" t="str">
        <f t="shared" si="108"/>
        <v>Vedini</v>
      </c>
      <c r="D1199" t="s">
        <v>10373</v>
      </c>
      <c r="E1199" t="str">
        <f>IFERROR(LEFT(Table1[[#This Row],[category]],FIND("|",Table1[[#This Row],[category]])-1),Table1[[#This Row],[category]])</f>
        <v>Home&amp;Kitchen</v>
      </c>
      <c r="F1199" t="str">
        <f>IFERROR(MID(Table1[[#This Row],[category]],FIND("|",Table1[[#This Row],[category]])+1,50),"N/A")</f>
        <v>HomeStorage&amp;Organization|LaundryOrganization|Ironi</v>
      </c>
      <c r="G1199" s="5">
        <v>189</v>
      </c>
      <c r="H1199" s="5" t="str">
        <f t="shared" si="109"/>
        <v>Budget (≤200)</v>
      </c>
      <c r="I1199" s="5">
        <v>299</v>
      </c>
      <c r="J1199" s="5">
        <f>Table1[[#This Row],[actual_price]]-Table1[[#This Row],[discounted_price]]</f>
        <v>110</v>
      </c>
      <c r="K1199" s="12">
        <f t="shared" si="110"/>
        <v>0.36789297658862874</v>
      </c>
      <c r="L1199" s="13">
        <v>0.37</v>
      </c>
      <c r="M1199" s="1" t="str">
        <f t="shared" si="111"/>
        <v>Moderate (25-49%)</v>
      </c>
      <c r="N1199">
        <v>4.2</v>
      </c>
      <c r="O1199" t="str">
        <f>IF(Table1[[#This Row],[rating]]&gt;=4.5,"Excellent",IF(Table1[[#This Row],[rating]]&gt;=4,"Good",IF(Table1[[#This Row],[rating]]&gt;=3.5,"Average","Below Average")))</f>
        <v>Good</v>
      </c>
      <c r="P1199" t="str">
        <f t="shared" si="112"/>
        <v>⭐⭐⭐⭐ Good</v>
      </c>
      <c r="Q1199" s="2">
        <v>2737</v>
      </c>
      <c r="R1199" s="4" t="str">
        <f>IF(Table1[[#This Row],[rating_count]]&gt;=10000,"High Volume",IF(Table1[[#This Row],[rating_count]]&gt;=1000,"Medium Volume","Low Volume"))</f>
        <v>Medium Volume</v>
      </c>
      <c r="S1199" s="4" t="str">
        <f t="shared" si="113"/>
        <v>Yes</v>
      </c>
      <c r="T1199" t="s">
        <v>10374</v>
      </c>
      <c r="U1199" t="s">
        <v>10375</v>
      </c>
      <c r="V1199" t="s">
        <v>10376</v>
      </c>
      <c r="W1199" t="s">
        <v>10377</v>
      </c>
      <c r="X1199" t="s">
        <v>10378</v>
      </c>
      <c r="Y1199" t="s">
        <v>10379</v>
      </c>
      <c r="Z1199" t="s">
        <v>10380</v>
      </c>
      <c r="AA1199" t="s">
        <v>10381</v>
      </c>
    </row>
    <row r="1200" spans="1:27" x14ac:dyDescent="0.3">
      <c r="A1200" t="s">
        <v>10382</v>
      </c>
      <c r="B1200" t="s">
        <v>10383</v>
      </c>
      <c r="C1200" t="str">
        <f t="shared" si="108"/>
        <v>Crompton</v>
      </c>
      <c r="D1200" t="s">
        <v>9336</v>
      </c>
      <c r="E1200" t="str">
        <f>IFERROR(LEFT(Table1[[#This Row],[category]],FIND("|",Table1[[#This Row],[category]])-1),Table1[[#This Row],[category]])</f>
        <v>Home&amp;Kitchen</v>
      </c>
      <c r="F1200" t="str">
        <f>IFERROR(MID(Table1[[#This Row],[category]],FIND("|",Table1[[#This Row],[category]])+1,50),"N/A")</f>
        <v>Heating,Cooling&amp;AirQuality|Fans|CeilingFans</v>
      </c>
      <c r="G1200" s="5">
        <v>1449</v>
      </c>
      <c r="H1200" s="5" t="str">
        <f t="shared" si="109"/>
        <v>Mid-Range (501-2000)</v>
      </c>
      <c r="I1200" s="5">
        <v>2349</v>
      </c>
      <c r="J1200" s="5">
        <f>Table1[[#This Row],[actual_price]]-Table1[[#This Row],[discounted_price]]</f>
        <v>900</v>
      </c>
      <c r="K1200" s="12">
        <f t="shared" si="110"/>
        <v>0.38314176245210729</v>
      </c>
      <c r="L1200" s="13">
        <v>0.38</v>
      </c>
      <c r="M1200" s="1" t="str">
        <f t="shared" si="111"/>
        <v>Moderate (25-49%)</v>
      </c>
      <c r="N1200">
        <v>3.9</v>
      </c>
      <c r="O1200" t="str">
        <f>IF(Table1[[#This Row],[rating]]&gt;=4.5,"Excellent",IF(Table1[[#This Row],[rating]]&gt;=4,"Good",IF(Table1[[#This Row],[rating]]&gt;=3.5,"Average","Below Average")))</f>
        <v>Average</v>
      </c>
      <c r="P1200" t="str">
        <f t="shared" si="112"/>
        <v>⭐⭐⭐ Average</v>
      </c>
      <c r="Q1200" s="2">
        <v>9019</v>
      </c>
      <c r="R1200" s="4" t="str">
        <f>IF(Table1[[#This Row],[rating_count]]&gt;=10000,"High Volume",IF(Table1[[#This Row],[rating_count]]&gt;=1000,"Medium Volume","Low Volume"))</f>
        <v>Medium Volume</v>
      </c>
      <c r="S1200" s="4" t="str">
        <f t="shared" si="113"/>
        <v>Yes</v>
      </c>
      <c r="T1200" t="s">
        <v>10384</v>
      </c>
      <c r="U1200" t="s">
        <v>10385</v>
      </c>
      <c r="V1200" t="s">
        <v>10386</v>
      </c>
      <c r="W1200" t="s">
        <v>10387</v>
      </c>
      <c r="X1200" t="s">
        <v>10388</v>
      </c>
      <c r="Y1200" t="s">
        <v>10389</v>
      </c>
      <c r="Z1200" t="s">
        <v>10390</v>
      </c>
      <c r="AA1200" t="s">
        <v>10391</v>
      </c>
    </row>
    <row r="1201" spans="1:27" x14ac:dyDescent="0.3">
      <c r="A1201" t="s">
        <v>10392</v>
      </c>
      <c r="B1201" t="s">
        <v>10393</v>
      </c>
      <c r="C1201" t="str">
        <f t="shared" si="108"/>
        <v>Kuber</v>
      </c>
      <c r="D1201" t="s">
        <v>8927</v>
      </c>
      <c r="E1201" t="str">
        <f>IFERROR(LEFT(Table1[[#This Row],[category]],FIND("|",Table1[[#This Row],[category]])-1),Table1[[#This Row],[category]])</f>
        <v>Home&amp;Kitchen</v>
      </c>
      <c r="F1201" t="str">
        <f>IFERROR(MID(Table1[[#This Row],[category]],FIND("|",Table1[[#This Row],[category]])+1,50),"N/A")</f>
        <v>HomeStorage&amp;Organization|LaundryOrganization|Laund</v>
      </c>
      <c r="G1201" s="5">
        <v>199</v>
      </c>
      <c r="H1201" s="5" t="str">
        <f t="shared" si="109"/>
        <v>Budget (≤200)</v>
      </c>
      <c r="I1201" s="5">
        <v>499</v>
      </c>
      <c r="J1201" s="5">
        <f>Table1[[#This Row],[actual_price]]-Table1[[#This Row],[discounted_price]]</f>
        <v>300</v>
      </c>
      <c r="K1201" s="12">
        <f t="shared" si="110"/>
        <v>0.60120240480961928</v>
      </c>
      <c r="L1201" s="13">
        <v>0.6</v>
      </c>
      <c r="M1201" s="1" t="str">
        <f t="shared" si="111"/>
        <v>High (50-69%)</v>
      </c>
      <c r="N1201">
        <v>4</v>
      </c>
      <c r="O1201" t="str">
        <f>IF(Table1[[#This Row],[rating]]&gt;=4.5,"Excellent",IF(Table1[[#This Row],[rating]]&gt;=4,"Good",IF(Table1[[#This Row],[rating]]&gt;=3.5,"Average","Below Average")))</f>
        <v>Good</v>
      </c>
      <c r="P1201" t="str">
        <f t="shared" si="112"/>
        <v>⭐⭐⭐⭐ Good</v>
      </c>
      <c r="Q1201" s="2">
        <v>10234</v>
      </c>
      <c r="R1201" s="4" t="str">
        <f>IF(Table1[[#This Row],[rating_count]]&gt;=10000,"High Volume",IF(Table1[[#This Row],[rating_count]]&gt;=1000,"Medium Volume","Low Volume"))</f>
        <v>High Volume</v>
      </c>
      <c r="S1201" s="4" t="str">
        <f t="shared" si="113"/>
        <v>Yes</v>
      </c>
      <c r="T1201" t="s">
        <v>10394</v>
      </c>
      <c r="U1201" t="s">
        <v>10395</v>
      </c>
      <c r="V1201" t="s">
        <v>10396</v>
      </c>
      <c r="W1201" t="s">
        <v>10397</v>
      </c>
      <c r="X1201" t="s">
        <v>10398</v>
      </c>
      <c r="Y1201" t="s">
        <v>10399</v>
      </c>
      <c r="Z1201" t="s">
        <v>10400</v>
      </c>
      <c r="AA1201" t="s">
        <v>10401</v>
      </c>
    </row>
    <row r="1202" spans="1:27" x14ac:dyDescent="0.3">
      <c r="A1202" t="s">
        <v>10402</v>
      </c>
      <c r="B1202" t="s">
        <v>10403</v>
      </c>
      <c r="C1202" t="str">
        <f t="shared" si="108"/>
        <v>JM</v>
      </c>
      <c r="D1202" t="s">
        <v>10404</v>
      </c>
      <c r="E1202" t="str">
        <f>IFERROR(LEFT(Table1[[#This Row],[category]],FIND("|",Table1[[#This Row],[category]])-1),Table1[[#This Row],[category]])</f>
        <v>Home&amp;Kitchen</v>
      </c>
      <c r="F1202" t="str">
        <f>IFERROR(MID(Table1[[#This Row],[category]],FIND("|",Table1[[#This Row],[category]])+1,50),"N/A")</f>
        <v>Kitchen&amp;HomeAppliances|SmallKitchenAppliances|Hand</v>
      </c>
      <c r="G1202" s="5">
        <v>474</v>
      </c>
      <c r="H1202" s="5" t="str">
        <f t="shared" si="109"/>
        <v>Economy (201-500)</v>
      </c>
      <c r="I1202" s="5">
        <v>1299</v>
      </c>
      <c r="J1202" s="5">
        <f>Table1[[#This Row],[actual_price]]-Table1[[#This Row],[discounted_price]]</f>
        <v>825</v>
      </c>
      <c r="K1202" s="12">
        <f t="shared" si="110"/>
        <v>0.63510392609699773</v>
      </c>
      <c r="L1202" s="13">
        <v>0.64</v>
      </c>
      <c r="M1202" s="1" t="str">
        <f t="shared" si="111"/>
        <v>High (50-69%)</v>
      </c>
      <c r="N1202">
        <v>4.0999999999999996</v>
      </c>
      <c r="O1202" t="str">
        <f>IF(Table1[[#This Row],[rating]]&gt;=4.5,"Excellent",IF(Table1[[#This Row],[rating]]&gt;=4,"Good",IF(Table1[[#This Row],[rating]]&gt;=3.5,"Average","Below Average")))</f>
        <v>Good</v>
      </c>
      <c r="P1202" t="str">
        <f t="shared" si="112"/>
        <v>⭐⭐⭐⭐ Good</v>
      </c>
      <c r="Q1202">
        <v>550</v>
      </c>
      <c r="R1202" s="4" t="str">
        <f>IF(Table1[[#This Row],[rating_count]]&gt;=10000,"High Volume",IF(Table1[[#This Row],[rating_count]]&gt;=1000,"Medium Volume","Low Volume"))</f>
        <v>Low Volume</v>
      </c>
      <c r="S1202" s="4" t="str">
        <f t="shared" si="113"/>
        <v>Yes</v>
      </c>
      <c r="T1202" t="s">
        <v>10405</v>
      </c>
      <c r="U1202" t="s">
        <v>10406</v>
      </c>
      <c r="V1202" t="s">
        <v>10407</v>
      </c>
      <c r="W1202" t="s">
        <v>10408</v>
      </c>
      <c r="X1202" t="s">
        <v>10409</v>
      </c>
      <c r="Y1202" t="s">
        <v>10410</v>
      </c>
      <c r="Z1202" t="s">
        <v>10411</v>
      </c>
      <c r="AA1202" t="s">
        <v>10412</v>
      </c>
    </row>
    <row r="1203" spans="1:27" x14ac:dyDescent="0.3">
      <c r="A1203" t="s">
        <v>10413</v>
      </c>
      <c r="B1203" t="s">
        <v>10414</v>
      </c>
      <c r="C1203" t="str">
        <f t="shared" si="108"/>
        <v>Oratech</v>
      </c>
      <c r="D1203" t="s">
        <v>8728</v>
      </c>
      <c r="E1203" t="str">
        <f>IFERROR(LEFT(Table1[[#This Row],[category]],FIND("|",Table1[[#This Row],[category]])-1),Table1[[#This Row],[category]])</f>
        <v>Home&amp;Kitchen</v>
      </c>
      <c r="F1203" t="str">
        <f>IFERROR(MID(Table1[[#This Row],[category]],FIND("|",Table1[[#This Row],[category]])+1,50),"N/A")</f>
        <v>Kitchen&amp;HomeAppliances|SmallKitchenAppliances|Hand</v>
      </c>
      <c r="G1203" s="5">
        <v>279</v>
      </c>
      <c r="H1203" s="5" t="str">
        <f t="shared" si="109"/>
        <v>Economy (201-500)</v>
      </c>
      <c r="I1203" s="5">
        <v>499</v>
      </c>
      <c r="J1203" s="5">
        <f>Table1[[#This Row],[actual_price]]-Table1[[#This Row],[discounted_price]]</f>
        <v>220</v>
      </c>
      <c r="K1203" s="12">
        <f t="shared" si="110"/>
        <v>0.4408817635270541</v>
      </c>
      <c r="L1203" s="13">
        <v>0.44</v>
      </c>
      <c r="M1203" s="1" t="str">
        <f t="shared" si="111"/>
        <v>Moderate (25-49%)</v>
      </c>
      <c r="N1203">
        <v>4.8</v>
      </c>
      <c r="O1203" t="str">
        <f>IF(Table1[[#This Row],[rating]]&gt;=4.5,"Excellent",IF(Table1[[#This Row],[rating]]&gt;=4,"Good",IF(Table1[[#This Row],[rating]]&gt;=3.5,"Average","Below Average")))</f>
        <v>Excellent</v>
      </c>
      <c r="P1203" t="str">
        <f t="shared" si="112"/>
        <v>⭐⭐⭐⭐⭐ Excellent</v>
      </c>
      <c r="Q1203">
        <v>28</v>
      </c>
      <c r="R1203" s="4" t="str">
        <f>IF(Table1[[#This Row],[rating_count]]&gt;=10000,"High Volume",IF(Table1[[#This Row],[rating_count]]&gt;=1000,"Medium Volume","Low Volume"))</f>
        <v>Low Volume</v>
      </c>
      <c r="S1203" s="4" t="str">
        <f t="shared" si="113"/>
        <v>No</v>
      </c>
      <c r="T1203" t="s">
        <v>10415</v>
      </c>
      <c r="U1203" t="s">
        <v>10416</v>
      </c>
      <c r="V1203" t="s">
        <v>10417</v>
      </c>
      <c r="W1203" t="s">
        <v>10418</v>
      </c>
      <c r="X1203" t="s">
        <v>10419</v>
      </c>
      <c r="Y1203" t="s">
        <v>10420</v>
      </c>
      <c r="Z1203" t="s">
        <v>10421</v>
      </c>
      <c r="AA1203" t="s">
        <v>10422</v>
      </c>
    </row>
    <row r="1204" spans="1:27" x14ac:dyDescent="0.3">
      <c r="A1204" t="s">
        <v>10423</v>
      </c>
      <c r="B1204" t="s">
        <v>10424</v>
      </c>
      <c r="C1204" t="str">
        <f t="shared" si="108"/>
        <v>Havells</v>
      </c>
      <c r="D1204" t="s">
        <v>9336</v>
      </c>
      <c r="E1204" t="str">
        <f>IFERROR(LEFT(Table1[[#This Row],[category]],FIND("|",Table1[[#This Row],[category]])-1),Table1[[#This Row],[category]])</f>
        <v>Home&amp;Kitchen</v>
      </c>
      <c r="F1204" t="str">
        <f>IFERROR(MID(Table1[[#This Row],[category]],FIND("|",Table1[[#This Row],[category]])+1,50),"N/A")</f>
        <v>Heating,Cooling&amp;AirQuality|Fans|CeilingFans</v>
      </c>
      <c r="G1204" s="5">
        <v>1999</v>
      </c>
      <c r="H1204" s="5" t="str">
        <f t="shared" si="109"/>
        <v>Mid-Range (501-2000)</v>
      </c>
      <c r="I1204" s="5">
        <v>4775</v>
      </c>
      <c r="J1204" s="5">
        <f>Table1[[#This Row],[actual_price]]-Table1[[#This Row],[discounted_price]]</f>
        <v>2776</v>
      </c>
      <c r="K1204" s="12">
        <f t="shared" si="110"/>
        <v>0.58136125654450266</v>
      </c>
      <c r="L1204" s="13">
        <v>0.57999999999999996</v>
      </c>
      <c r="M1204" s="1" t="str">
        <f t="shared" si="111"/>
        <v>High (50-69%)</v>
      </c>
      <c r="N1204">
        <v>4.2</v>
      </c>
      <c r="O1204" t="str">
        <f>IF(Table1[[#This Row],[rating]]&gt;=4.5,"Excellent",IF(Table1[[#This Row],[rating]]&gt;=4,"Good",IF(Table1[[#This Row],[rating]]&gt;=3.5,"Average","Below Average")))</f>
        <v>Good</v>
      </c>
      <c r="P1204" t="str">
        <f t="shared" si="112"/>
        <v>⭐⭐⭐⭐ Good</v>
      </c>
      <c r="Q1204" s="2">
        <v>1353</v>
      </c>
      <c r="R1204" s="4" t="str">
        <f>IF(Table1[[#This Row],[rating_count]]&gt;=10000,"High Volume",IF(Table1[[#This Row],[rating_count]]&gt;=1000,"Medium Volume","Low Volume"))</f>
        <v>Medium Volume</v>
      </c>
      <c r="S1204" s="4" t="str">
        <f t="shared" si="113"/>
        <v>Yes</v>
      </c>
      <c r="T1204" t="s">
        <v>10425</v>
      </c>
      <c r="U1204" t="s">
        <v>10426</v>
      </c>
      <c r="V1204" t="s">
        <v>10427</v>
      </c>
      <c r="W1204" t="s">
        <v>10428</v>
      </c>
      <c r="X1204" t="s">
        <v>10429</v>
      </c>
      <c r="Y1204" t="s">
        <v>10430</v>
      </c>
      <c r="Z1204" t="s">
        <v>10431</v>
      </c>
      <c r="AA1204" t="s">
        <v>10432</v>
      </c>
    </row>
    <row r="1205" spans="1:27" x14ac:dyDescent="0.3">
      <c r="A1205" t="s">
        <v>10433</v>
      </c>
      <c r="B1205" t="s">
        <v>10434</v>
      </c>
      <c r="C1205" t="str">
        <f t="shared" si="108"/>
        <v>Pick</v>
      </c>
      <c r="D1205" t="s">
        <v>8614</v>
      </c>
      <c r="E1205" t="str">
        <f>IFERROR(LEFT(Table1[[#This Row],[category]],FIND("|",Table1[[#This Row],[category]])-1),Table1[[#This Row],[category]])</f>
        <v>Home&amp;Kitchen</v>
      </c>
      <c r="F1205" t="str">
        <f>IFERROR(MID(Table1[[#This Row],[category]],FIND("|",Table1[[#This Row],[category]])+1,50),"N/A")</f>
        <v>Kitchen&amp;HomeAppliances|Vacuum,Cleaning&amp;Ironing|Iro</v>
      </c>
      <c r="G1205" s="5">
        <v>799</v>
      </c>
      <c r="H1205" s="5" t="str">
        <f t="shared" si="109"/>
        <v>Mid-Range (501-2000)</v>
      </c>
      <c r="I1205" s="5">
        <v>1230</v>
      </c>
      <c r="J1205" s="5">
        <f>Table1[[#This Row],[actual_price]]-Table1[[#This Row],[discounted_price]]</f>
        <v>431</v>
      </c>
      <c r="K1205" s="12">
        <f t="shared" si="110"/>
        <v>0.35040650406504065</v>
      </c>
      <c r="L1205" s="13">
        <v>0.35</v>
      </c>
      <c r="M1205" s="1" t="str">
        <f t="shared" si="111"/>
        <v>Moderate (25-49%)</v>
      </c>
      <c r="N1205">
        <v>4.0999999999999996</v>
      </c>
      <c r="O1205" t="str">
        <f>IF(Table1[[#This Row],[rating]]&gt;=4.5,"Excellent",IF(Table1[[#This Row],[rating]]&gt;=4,"Good",IF(Table1[[#This Row],[rating]]&gt;=3.5,"Average","Below Average")))</f>
        <v>Good</v>
      </c>
      <c r="P1205" t="str">
        <f t="shared" si="112"/>
        <v>⭐⭐⭐⭐ Good</v>
      </c>
      <c r="Q1205" s="2">
        <v>2138</v>
      </c>
      <c r="R1205" s="4" t="str">
        <f>IF(Table1[[#This Row],[rating_count]]&gt;=10000,"High Volume",IF(Table1[[#This Row],[rating_count]]&gt;=1000,"Medium Volume","Low Volume"))</f>
        <v>Medium Volume</v>
      </c>
      <c r="S1205" s="4" t="str">
        <f t="shared" si="113"/>
        <v>Yes</v>
      </c>
      <c r="T1205" t="s">
        <v>10435</v>
      </c>
      <c r="U1205" t="s">
        <v>10436</v>
      </c>
      <c r="V1205" t="s">
        <v>10437</v>
      </c>
      <c r="W1205" t="s">
        <v>10438</v>
      </c>
      <c r="X1205" t="s">
        <v>10439</v>
      </c>
      <c r="Y1205" t="s">
        <v>10440</v>
      </c>
      <c r="Z1205" t="s">
        <v>10441</v>
      </c>
      <c r="AA1205" t="s">
        <v>10442</v>
      </c>
    </row>
    <row r="1206" spans="1:27" x14ac:dyDescent="0.3">
      <c r="A1206" t="s">
        <v>10443</v>
      </c>
      <c r="B1206" t="s">
        <v>10444</v>
      </c>
      <c r="C1206" t="str">
        <f t="shared" si="108"/>
        <v>Rico</v>
      </c>
      <c r="D1206" t="s">
        <v>9233</v>
      </c>
      <c r="E1206" t="str">
        <f>IFERROR(LEFT(Table1[[#This Row],[category]],FIND("|",Table1[[#This Row],[category]])-1),Table1[[#This Row],[category]])</f>
        <v>Home&amp;Kitchen</v>
      </c>
      <c r="F1206" t="str">
        <f>IFERROR(MID(Table1[[#This Row],[category]],FIND("|",Table1[[#This Row],[category]])+1,50),"N/A")</f>
        <v>Kitchen&amp;HomeAppliances|SmallKitchenAppliances|Mini</v>
      </c>
      <c r="G1206" s="5">
        <v>949</v>
      </c>
      <c r="H1206" s="5" t="str">
        <f t="shared" si="109"/>
        <v>Mid-Range (501-2000)</v>
      </c>
      <c r="I1206" s="5">
        <v>1999</v>
      </c>
      <c r="J1206" s="5">
        <f>Table1[[#This Row],[actual_price]]-Table1[[#This Row],[discounted_price]]</f>
        <v>1050</v>
      </c>
      <c r="K1206" s="12">
        <f t="shared" si="110"/>
        <v>0.52526263131565787</v>
      </c>
      <c r="L1206" s="13">
        <v>0.53</v>
      </c>
      <c r="M1206" s="1" t="str">
        <f t="shared" si="111"/>
        <v>High (50-69%)</v>
      </c>
      <c r="N1206">
        <v>4</v>
      </c>
      <c r="O1206" t="str">
        <f>IF(Table1[[#This Row],[rating]]&gt;=4.5,"Excellent",IF(Table1[[#This Row],[rating]]&gt;=4,"Good",IF(Table1[[#This Row],[rating]]&gt;=3.5,"Average","Below Average")))</f>
        <v>Good</v>
      </c>
      <c r="P1206" t="str">
        <f t="shared" si="112"/>
        <v>⭐⭐⭐⭐ Good</v>
      </c>
      <c r="Q1206" s="2">
        <v>1679</v>
      </c>
      <c r="R1206" s="4" t="str">
        <f>IF(Table1[[#This Row],[rating_count]]&gt;=10000,"High Volume",IF(Table1[[#This Row],[rating_count]]&gt;=1000,"Medium Volume","Low Volume"))</f>
        <v>Medium Volume</v>
      </c>
      <c r="S1206" s="4" t="str">
        <f t="shared" si="113"/>
        <v>Yes</v>
      </c>
      <c r="T1206" t="s">
        <v>10445</v>
      </c>
      <c r="U1206" t="s">
        <v>10446</v>
      </c>
      <c r="V1206" t="s">
        <v>10447</v>
      </c>
      <c r="W1206" t="s">
        <v>10448</v>
      </c>
      <c r="X1206" t="s">
        <v>10449</v>
      </c>
      <c r="Y1206" t="s">
        <v>10450</v>
      </c>
      <c r="Z1206" t="s">
        <v>10451</v>
      </c>
      <c r="AA1206" t="s">
        <v>10452</v>
      </c>
    </row>
    <row r="1207" spans="1:27" x14ac:dyDescent="0.3">
      <c r="A1207" t="s">
        <v>10453</v>
      </c>
      <c r="B1207" t="s">
        <v>10454</v>
      </c>
      <c r="C1207" t="str">
        <f t="shared" si="108"/>
        <v>Butterfly</v>
      </c>
      <c r="D1207" t="s">
        <v>10455</v>
      </c>
      <c r="E1207" t="str">
        <f>IFERROR(LEFT(Table1[[#This Row],[category]],FIND("|",Table1[[#This Row],[category]])-1),Table1[[#This Row],[category]])</f>
        <v>Home&amp;Kitchen</v>
      </c>
      <c r="F1207" t="str">
        <f>IFERROR(MID(Table1[[#This Row],[category]],FIND("|",Table1[[#This Row],[category]])+1,50),"N/A")</f>
        <v>Kitchen&amp;HomeAppliances|SmallKitchenAppliances|Mill</v>
      </c>
      <c r="G1207" s="5">
        <v>3658</v>
      </c>
      <c r="H1207" s="5" t="str">
        <f t="shared" si="109"/>
        <v>Premium (&gt;2000)</v>
      </c>
      <c r="I1207" s="5">
        <v>5156</v>
      </c>
      <c r="J1207" s="5">
        <f>Table1[[#This Row],[actual_price]]-Table1[[#This Row],[discounted_price]]</f>
        <v>1498</v>
      </c>
      <c r="K1207" s="12">
        <f t="shared" si="110"/>
        <v>0.29053529868114819</v>
      </c>
      <c r="L1207" s="13">
        <v>0.28999999999999998</v>
      </c>
      <c r="M1207" s="1" t="str">
        <f t="shared" si="111"/>
        <v>Moderate (25-49%)</v>
      </c>
      <c r="N1207">
        <v>3.9</v>
      </c>
      <c r="O1207" t="str">
        <f>IF(Table1[[#This Row],[rating]]&gt;=4.5,"Excellent",IF(Table1[[#This Row],[rating]]&gt;=4,"Good",IF(Table1[[#This Row],[rating]]&gt;=3.5,"Average","Below Average")))</f>
        <v>Average</v>
      </c>
      <c r="P1207" t="str">
        <f t="shared" si="112"/>
        <v>⭐⭐⭐ Average</v>
      </c>
      <c r="Q1207" s="2">
        <v>12837</v>
      </c>
      <c r="R1207" s="4" t="str">
        <f>IF(Table1[[#This Row],[rating_count]]&gt;=10000,"High Volume",IF(Table1[[#This Row],[rating_count]]&gt;=1000,"Medium Volume","Low Volume"))</f>
        <v>High Volume</v>
      </c>
      <c r="S1207" s="4" t="str">
        <f t="shared" si="113"/>
        <v>Yes</v>
      </c>
      <c r="T1207" t="s">
        <v>10456</v>
      </c>
      <c r="U1207" t="s">
        <v>10457</v>
      </c>
      <c r="V1207" t="s">
        <v>10458</v>
      </c>
      <c r="W1207" t="s">
        <v>10459</v>
      </c>
      <c r="X1207" t="s">
        <v>10460</v>
      </c>
      <c r="Y1207" t="s">
        <v>10461</v>
      </c>
      <c r="Z1207" t="s">
        <v>10462</v>
      </c>
      <c r="AA1207" t="s">
        <v>10463</v>
      </c>
    </row>
    <row r="1208" spans="1:27" x14ac:dyDescent="0.3">
      <c r="A1208" t="s">
        <v>10464</v>
      </c>
      <c r="B1208" t="s">
        <v>10465</v>
      </c>
      <c r="C1208" t="str">
        <f t="shared" si="108"/>
        <v>AGARO</v>
      </c>
      <c r="D1208" t="s">
        <v>10466</v>
      </c>
      <c r="E1208" t="str">
        <f>IFERROR(LEFT(Table1[[#This Row],[category]],FIND("|",Table1[[#This Row],[category]])-1),Table1[[#This Row],[category]])</f>
        <v>Home&amp;Kitchen</v>
      </c>
      <c r="F1208" t="str">
        <f>IFERROR(MID(Table1[[#This Row],[category]],FIND("|",Table1[[#This Row],[category]])+1,50),"N/A")</f>
        <v>Kitchen&amp;HomeAppliances|SmallKitchenAppliances|Oven</v>
      </c>
      <c r="G1208" s="5">
        <v>1699</v>
      </c>
      <c r="H1208" s="5" t="str">
        <f t="shared" si="109"/>
        <v>Mid-Range (501-2000)</v>
      </c>
      <c r="I1208" s="5">
        <v>1999</v>
      </c>
      <c r="J1208" s="5">
        <f>Table1[[#This Row],[actual_price]]-Table1[[#This Row],[discounted_price]]</f>
        <v>300</v>
      </c>
      <c r="K1208" s="12">
        <f t="shared" si="110"/>
        <v>0.15007503751875939</v>
      </c>
      <c r="L1208" s="13">
        <v>0.15</v>
      </c>
      <c r="M1208" s="1" t="str">
        <f t="shared" si="111"/>
        <v>Minimal (0-24%)</v>
      </c>
      <c r="N1208">
        <v>4.0999999999999996</v>
      </c>
      <c r="O1208" t="str">
        <f>IF(Table1[[#This Row],[rating]]&gt;=4.5,"Excellent",IF(Table1[[#This Row],[rating]]&gt;=4,"Good",IF(Table1[[#This Row],[rating]]&gt;=3.5,"Average","Below Average")))</f>
        <v>Good</v>
      </c>
      <c r="P1208" t="str">
        <f t="shared" si="112"/>
        <v>⭐⭐⭐⭐ Good</v>
      </c>
      <c r="Q1208" s="2">
        <v>8873</v>
      </c>
      <c r="R1208" s="4" t="str">
        <f>IF(Table1[[#This Row],[rating_count]]&gt;=10000,"High Volume",IF(Table1[[#This Row],[rating_count]]&gt;=1000,"Medium Volume","Low Volume"))</f>
        <v>Medium Volume</v>
      </c>
      <c r="S1208" s="4" t="str">
        <f t="shared" si="113"/>
        <v>Yes</v>
      </c>
      <c r="T1208" t="s">
        <v>10467</v>
      </c>
      <c r="U1208" t="s">
        <v>10468</v>
      </c>
      <c r="V1208" t="s">
        <v>10469</v>
      </c>
      <c r="W1208" t="s">
        <v>10470</v>
      </c>
      <c r="X1208" t="s">
        <v>10471</v>
      </c>
      <c r="Y1208" t="s">
        <v>10472</v>
      </c>
      <c r="Z1208" t="s">
        <v>10473</v>
      </c>
      <c r="AA1208" t="s">
        <v>10474</v>
      </c>
    </row>
    <row r="1209" spans="1:27" x14ac:dyDescent="0.3">
      <c r="A1209" t="s">
        <v>10475</v>
      </c>
      <c r="B1209" t="s">
        <v>10476</v>
      </c>
      <c r="C1209" t="str">
        <f t="shared" si="108"/>
        <v>Philips</v>
      </c>
      <c r="D1209" t="s">
        <v>8938</v>
      </c>
      <c r="E1209" t="str">
        <f>IFERROR(LEFT(Table1[[#This Row],[category]],FIND("|",Table1[[#This Row],[category]])-1),Table1[[#This Row],[category]])</f>
        <v>Home&amp;Kitchen</v>
      </c>
      <c r="F1209" t="str">
        <f>IFERROR(MID(Table1[[#This Row],[category]],FIND("|",Table1[[#This Row],[category]])+1,50),"N/A")</f>
        <v>Kitchen&amp;HomeAppliances|Vacuum,Cleaning&amp;Ironing|Iro</v>
      </c>
      <c r="G1209" s="5">
        <v>1849</v>
      </c>
      <c r="H1209" s="5" t="str">
        <f t="shared" si="109"/>
        <v>Mid-Range (501-2000)</v>
      </c>
      <c r="I1209" s="5">
        <v>2095</v>
      </c>
      <c r="J1209" s="5">
        <f>Table1[[#This Row],[actual_price]]-Table1[[#This Row],[discounted_price]]</f>
        <v>246</v>
      </c>
      <c r="K1209" s="12">
        <f t="shared" si="110"/>
        <v>0.11742243436754177</v>
      </c>
      <c r="L1209" s="13">
        <v>0.12</v>
      </c>
      <c r="M1209" s="1" t="str">
        <f t="shared" si="111"/>
        <v>Minimal (0-24%)</v>
      </c>
      <c r="N1209">
        <v>4.3</v>
      </c>
      <c r="O1209" t="str">
        <f>IF(Table1[[#This Row],[rating]]&gt;=4.5,"Excellent",IF(Table1[[#This Row],[rating]]&gt;=4,"Good",IF(Table1[[#This Row],[rating]]&gt;=3.5,"Average","Below Average")))</f>
        <v>Good</v>
      </c>
      <c r="P1209" t="str">
        <f t="shared" si="112"/>
        <v>⭐⭐⭐⭐ Good</v>
      </c>
      <c r="Q1209" s="2">
        <v>7681</v>
      </c>
      <c r="R1209" s="4" t="str">
        <f>IF(Table1[[#This Row],[rating_count]]&gt;=10000,"High Volume",IF(Table1[[#This Row],[rating_count]]&gt;=1000,"Medium Volume","Low Volume"))</f>
        <v>Medium Volume</v>
      </c>
      <c r="S1209" s="4" t="str">
        <f t="shared" si="113"/>
        <v>Yes</v>
      </c>
      <c r="T1209" t="s">
        <v>10477</v>
      </c>
      <c r="U1209" t="s">
        <v>10478</v>
      </c>
      <c r="V1209" t="s">
        <v>10479</v>
      </c>
      <c r="W1209" t="s">
        <v>10480</v>
      </c>
      <c r="X1209" t="s">
        <v>10481</v>
      </c>
      <c r="Y1209" t="s">
        <v>10482</v>
      </c>
      <c r="Z1209" t="s">
        <v>10483</v>
      </c>
      <c r="AA1209" t="s">
        <v>10484</v>
      </c>
    </row>
    <row r="1210" spans="1:27" x14ac:dyDescent="0.3">
      <c r="A1210" t="s">
        <v>10485</v>
      </c>
      <c r="B1210" t="s">
        <v>10486</v>
      </c>
      <c r="C1210" t="str">
        <f t="shared" si="108"/>
        <v>Havells</v>
      </c>
      <c r="D1210" t="s">
        <v>8603</v>
      </c>
      <c r="E1210" t="str">
        <f>IFERROR(LEFT(Table1[[#This Row],[category]],FIND("|",Table1[[#This Row],[category]])-1),Table1[[#This Row],[category]])</f>
        <v>Home&amp;Kitchen</v>
      </c>
      <c r="F1210" t="str">
        <f>IFERROR(MID(Table1[[#This Row],[category]],FIND("|",Table1[[#This Row],[category]])+1,50),"N/A")</f>
        <v>Heating,Cooling&amp;AirQuality|RoomHeaters|FanHeaters</v>
      </c>
      <c r="G1210" s="5">
        <v>12499</v>
      </c>
      <c r="H1210" s="5" t="str">
        <f t="shared" si="109"/>
        <v>Premium (&gt;2000)</v>
      </c>
      <c r="I1210" s="5">
        <v>19825</v>
      </c>
      <c r="J1210" s="5">
        <f>Table1[[#This Row],[actual_price]]-Table1[[#This Row],[discounted_price]]</f>
        <v>7326</v>
      </c>
      <c r="K1210" s="12">
        <f t="shared" si="110"/>
        <v>0.36953341740226986</v>
      </c>
      <c r="L1210" s="13">
        <v>0.37</v>
      </c>
      <c r="M1210" s="1" t="str">
        <f t="shared" si="111"/>
        <v>Moderate (25-49%)</v>
      </c>
      <c r="N1210">
        <v>4.0999999999999996</v>
      </c>
      <c r="O1210" t="str">
        <f>IF(Table1[[#This Row],[rating]]&gt;=4.5,"Excellent",IF(Table1[[#This Row],[rating]]&gt;=4,"Good",IF(Table1[[#This Row],[rating]]&gt;=3.5,"Average","Below Average")))</f>
        <v>Good</v>
      </c>
      <c r="P1210" t="str">
        <f t="shared" si="112"/>
        <v>⭐⭐⭐⭐ Good</v>
      </c>
      <c r="Q1210">
        <v>322</v>
      </c>
      <c r="R1210" s="4" t="str">
        <f>IF(Table1[[#This Row],[rating_count]]&gt;=10000,"High Volume",IF(Table1[[#This Row],[rating_count]]&gt;=1000,"Medium Volume","Low Volume"))</f>
        <v>Low Volume</v>
      </c>
      <c r="S1210" s="4" t="str">
        <f t="shared" si="113"/>
        <v>No</v>
      </c>
      <c r="T1210" t="s">
        <v>10487</v>
      </c>
      <c r="U1210" t="s">
        <v>10488</v>
      </c>
      <c r="V1210" t="s">
        <v>10489</v>
      </c>
      <c r="W1210" t="s">
        <v>10490</v>
      </c>
      <c r="X1210" t="s">
        <v>10491</v>
      </c>
      <c r="Y1210" t="s">
        <v>10492</v>
      </c>
      <c r="Z1210" t="s">
        <v>10493</v>
      </c>
      <c r="AA1210" t="s">
        <v>10494</v>
      </c>
    </row>
    <row r="1211" spans="1:27" x14ac:dyDescent="0.3">
      <c r="A1211" t="s">
        <v>10495</v>
      </c>
      <c r="B1211" t="s">
        <v>10496</v>
      </c>
      <c r="C1211" t="str">
        <f t="shared" si="108"/>
        <v>Bajaj</v>
      </c>
      <c r="D1211" t="s">
        <v>8739</v>
      </c>
      <c r="E1211" t="str">
        <f>IFERROR(LEFT(Table1[[#This Row],[category]],FIND("|",Table1[[#This Row],[category]])-1),Table1[[#This Row],[category]])</f>
        <v>Home&amp;Kitchen</v>
      </c>
      <c r="F1211" t="str">
        <f>IFERROR(MID(Table1[[#This Row],[category]],FIND("|",Table1[[#This Row],[category]])+1,50),"N/A")</f>
        <v>Kitchen&amp;HomeAppliances|Vacuum,Cleaning&amp;Ironing|Iro</v>
      </c>
      <c r="G1211" s="5">
        <v>1099</v>
      </c>
      <c r="H1211" s="5" t="str">
        <f t="shared" si="109"/>
        <v>Mid-Range (501-2000)</v>
      </c>
      <c r="I1211" s="5">
        <v>1920</v>
      </c>
      <c r="J1211" s="5">
        <f>Table1[[#This Row],[actual_price]]-Table1[[#This Row],[discounted_price]]</f>
        <v>821</v>
      </c>
      <c r="K1211" s="12">
        <f t="shared" si="110"/>
        <v>0.42760416666666667</v>
      </c>
      <c r="L1211" s="13">
        <v>0.43</v>
      </c>
      <c r="M1211" s="1" t="str">
        <f t="shared" si="111"/>
        <v>Moderate (25-49%)</v>
      </c>
      <c r="N1211">
        <v>4.2</v>
      </c>
      <c r="O1211" t="str">
        <f>IF(Table1[[#This Row],[rating]]&gt;=4.5,"Excellent",IF(Table1[[#This Row],[rating]]&gt;=4,"Good",IF(Table1[[#This Row],[rating]]&gt;=3.5,"Average","Below Average")))</f>
        <v>Good</v>
      </c>
      <c r="P1211" t="str">
        <f t="shared" si="112"/>
        <v>⭐⭐⭐⭐ Good</v>
      </c>
      <c r="Q1211" s="2">
        <v>9772</v>
      </c>
      <c r="R1211" s="4" t="str">
        <f>IF(Table1[[#This Row],[rating_count]]&gt;=10000,"High Volume",IF(Table1[[#This Row],[rating_count]]&gt;=1000,"Medium Volume","Low Volume"))</f>
        <v>Medium Volume</v>
      </c>
      <c r="S1211" s="4" t="str">
        <f t="shared" si="113"/>
        <v>Yes</v>
      </c>
      <c r="T1211" t="s">
        <v>10497</v>
      </c>
      <c r="U1211" t="s">
        <v>10498</v>
      </c>
      <c r="V1211" t="s">
        <v>10499</v>
      </c>
      <c r="W1211" t="s">
        <v>10500</v>
      </c>
      <c r="X1211" t="s">
        <v>10501</v>
      </c>
      <c r="Y1211" t="s">
        <v>10502</v>
      </c>
      <c r="Z1211" t="s">
        <v>10503</v>
      </c>
      <c r="AA1211" t="s">
        <v>10504</v>
      </c>
    </row>
    <row r="1212" spans="1:27" x14ac:dyDescent="0.3">
      <c r="A1212" t="s">
        <v>10505</v>
      </c>
      <c r="B1212" t="s">
        <v>10506</v>
      </c>
      <c r="C1212" t="str">
        <f t="shared" si="108"/>
        <v>Aquasure</v>
      </c>
      <c r="D1212" t="s">
        <v>10140</v>
      </c>
      <c r="E1212" t="str">
        <f>IFERROR(LEFT(Table1[[#This Row],[category]],FIND("|",Table1[[#This Row],[category]])-1),Table1[[#This Row],[category]])</f>
        <v>Home&amp;Kitchen</v>
      </c>
      <c r="F1212" t="str">
        <f>IFERROR(MID(Table1[[#This Row],[category]],FIND("|",Table1[[#This Row],[category]])+1,50),"N/A")</f>
        <v>Kitchen&amp;HomeAppliances|WaterPurifiers&amp;Accessories|</v>
      </c>
      <c r="G1212" s="5">
        <v>8199</v>
      </c>
      <c r="H1212" s="5" t="str">
        <f t="shared" si="109"/>
        <v>Premium (&gt;2000)</v>
      </c>
      <c r="I1212" s="5">
        <v>16000</v>
      </c>
      <c r="J1212" s="5">
        <f>Table1[[#This Row],[actual_price]]-Table1[[#This Row],[discounted_price]]</f>
        <v>7801</v>
      </c>
      <c r="K1212" s="12">
        <f t="shared" si="110"/>
        <v>0.48756250000000001</v>
      </c>
      <c r="L1212" s="13">
        <v>0.49</v>
      </c>
      <c r="M1212" s="1" t="str">
        <f t="shared" si="111"/>
        <v>Moderate (25-49%)</v>
      </c>
      <c r="N1212">
        <v>3.9</v>
      </c>
      <c r="O1212" t="str">
        <f>IF(Table1[[#This Row],[rating]]&gt;=4.5,"Excellent",IF(Table1[[#This Row],[rating]]&gt;=4,"Good",IF(Table1[[#This Row],[rating]]&gt;=3.5,"Average","Below Average")))</f>
        <v>Average</v>
      </c>
      <c r="P1212" t="str">
        <f t="shared" si="112"/>
        <v>⭐⭐⭐ Average</v>
      </c>
      <c r="Q1212" s="2">
        <v>18497</v>
      </c>
      <c r="R1212" s="4" t="str">
        <f>IF(Table1[[#This Row],[rating_count]]&gt;=10000,"High Volume",IF(Table1[[#This Row],[rating_count]]&gt;=1000,"Medium Volume","Low Volume"))</f>
        <v>High Volume</v>
      </c>
      <c r="S1212" s="4" t="str">
        <f t="shared" si="113"/>
        <v>Yes</v>
      </c>
      <c r="T1212" t="s">
        <v>10507</v>
      </c>
      <c r="U1212" t="s">
        <v>10508</v>
      </c>
      <c r="V1212" t="s">
        <v>10509</v>
      </c>
      <c r="W1212" t="s">
        <v>10510</v>
      </c>
      <c r="X1212" t="s">
        <v>10511</v>
      </c>
      <c r="Y1212" t="s">
        <v>10512</v>
      </c>
      <c r="Z1212" t="s">
        <v>10513</v>
      </c>
      <c r="AA1212" t="s">
        <v>10514</v>
      </c>
    </row>
    <row r="1213" spans="1:27" x14ac:dyDescent="0.3">
      <c r="A1213" t="s">
        <v>10515</v>
      </c>
      <c r="B1213" t="s">
        <v>10516</v>
      </c>
      <c r="C1213" t="str">
        <f t="shared" si="108"/>
        <v>ROYAL</v>
      </c>
      <c r="D1213" t="s">
        <v>8979</v>
      </c>
      <c r="E1213" t="str">
        <f>IFERROR(LEFT(Table1[[#This Row],[category]],FIND("|",Table1[[#This Row],[category]])-1),Table1[[#This Row],[category]])</f>
        <v>Home&amp;Kitchen</v>
      </c>
      <c r="F1213" t="str">
        <f>IFERROR(MID(Table1[[#This Row],[category]],FIND("|",Table1[[#This Row],[category]])+1,50),"N/A")</f>
        <v>Kitchen&amp;HomeAppliances|SmallKitchenAppliances|Juic</v>
      </c>
      <c r="G1213" s="5">
        <v>499</v>
      </c>
      <c r="H1213" s="5" t="str">
        <f t="shared" si="109"/>
        <v>Economy (201-500)</v>
      </c>
      <c r="I1213" s="5">
        <v>2199</v>
      </c>
      <c r="J1213" s="5">
        <f>Table1[[#This Row],[actual_price]]-Table1[[#This Row],[discounted_price]]</f>
        <v>1700</v>
      </c>
      <c r="K1213" s="12">
        <f t="shared" si="110"/>
        <v>0.77307867212369263</v>
      </c>
      <c r="L1213" s="13">
        <v>0.77</v>
      </c>
      <c r="M1213" s="1" t="str">
        <f t="shared" si="111"/>
        <v>Very High (70-100%)</v>
      </c>
      <c r="N1213">
        <v>3.7</v>
      </c>
      <c r="O1213" t="str">
        <f>IF(Table1[[#This Row],[rating]]&gt;=4.5,"Excellent",IF(Table1[[#This Row],[rating]]&gt;=4,"Good",IF(Table1[[#This Row],[rating]]&gt;=3.5,"Average","Below Average")))</f>
        <v>Average</v>
      </c>
      <c r="P1213" t="str">
        <f t="shared" si="112"/>
        <v>⭐⭐⭐ Average</v>
      </c>
      <c r="Q1213">
        <v>53</v>
      </c>
      <c r="R1213" s="4" t="str">
        <f>IF(Table1[[#This Row],[rating_count]]&gt;=10000,"High Volume",IF(Table1[[#This Row],[rating_count]]&gt;=1000,"Medium Volume","Low Volume"))</f>
        <v>Low Volume</v>
      </c>
      <c r="S1213" s="4" t="str">
        <f t="shared" si="113"/>
        <v>No</v>
      </c>
      <c r="T1213" t="s">
        <v>10517</v>
      </c>
      <c r="U1213" t="s">
        <v>10518</v>
      </c>
      <c r="V1213" t="s">
        <v>10519</v>
      </c>
      <c r="W1213" t="s">
        <v>10520</v>
      </c>
      <c r="X1213" t="s">
        <v>10521</v>
      </c>
      <c r="Y1213" t="s">
        <v>10522</v>
      </c>
      <c r="Z1213" t="s">
        <v>10523</v>
      </c>
      <c r="AA1213" t="s">
        <v>10524</v>
      </c>
    </row>
    <row r="1214" spans="1:27" x14ac:dyDescent="0.3">
      <c r="A1214" t="s">
        <v>10525</v>
      </c>
      <c r="B1214" t="s">
        <v>10526</v>
      </c>
      <c r="C1214" t="str">
        <f t="shared" si="108"/>
        <v>KENT</v>
      </c>
      <c r="D1214" t="s">
        <v>9010</v>
      </c>
      <c r="E1214" t="str">
        <f>IFERROR(LEFT(Table1[[#This Row],[category]],FIND("|",Table1[[#This Row],[category]])-1),Table1[[#This Row],[category]])</f>
        <v>Home&amp;Kitchen</v>
      </c>
      <c r="F1214" t="str">
        <f>IFERROR(MID(Table1[[#This Row],[category]],FIND("|",Table1[[#This Row],[category]])+1,50),"N/A")</f>
        <v>Kitchen&amp;HomeAppliances|Vacuum,Cleaning&amp;Ironing|Vac</v>
      </c>
      <c r="G1214" s="5">
        <v>6999</v>
      </c>
      <c r="H1214" s="5" t="str">
        <f t="shared" si="109"/>
        <v>Premium (&gt;2000)</v>
      </c>
      <c r="I1214" s="5">
        <v>14999</v>
      </c>
      <c r="J1214" s="5">
        <f>Table1[[#This Row],[actual_price]]-Table1[[#This Row],[discounted_price]]</f>
        <v>8000</v>
      </c>
      <c r="K1214" s="12">
        <f t="shared" si="110"/>
        <v>0.53336889125941733</v>
      </c>
      <c r="L1214" s="13">
        <v>0.53</v>
      </c>
      <c r="M1214" s="1" t="str">
        <f t="shared" si="111"/>
        <v>High (50-69%)</v>
      </c>
      <c r="N1214">
        <v>4.0999999999999996</v>
      </c>
      <c r="O1214" t="str">
        <f>IF(Table1[[#This Row],[rating]]&gt;=4.5,"Excellent",IF(Table1[[#This Row],[rating]]&gt;=4,"Good",IF(Table1[[#This Row],[rating]]&gt;=3.5,"Average","Below Average")))</f>
        <v>Good</v>
      </c>
      <c r="P1214" t="str">
        <f t="shared" si="112"/>
        <v>⭐⭐⭐⭐ Good</v>
      </c>
      <c r="Q1214" s="2">
        <v>1728</v>
      </c>
      <c r="R1214" s="4" t="str">
        <f>IF(Table1[[#This Row],[rating_count]]&gt;=10000,"High Volume",IF(Table1[[#This Row],[rating_count]]&gt;=1000,"Medium Volume","Low Volume"))</f>
        <v>Medium Volume</v>
      </c>
      <c r="S1214" s="4" t="str">
        <f t="shared" si="113"/>
        <v>Yes</v>
      </c>
      <c r="T1214" t="s">
        <v>10527</v>
      </c>
      <c r="U1214" t="s">
        <v>10528</v>
      </c>
      <c r="V1214" t="s">
        <v>10529</v>
      </c>
      <c r="W1214" t="s">
        <v>10530</v>
      </c>
      <c r="X1214" t="s">
        <v>10531</v>
      </c>
      <c r="Y1214" t="s">
        <v>10532</v>
      </c>
      <c r="Z1214" t="s">
        <v>10533</v>
      </c>
      <c r="AA1214" t="s">
        <v>10534</v>
      </c>
    </row>
    <row r="1215" spans="1:27" x14ac:dyDescent="0.3">
      <c r="A1215" t="s">
        <v>10535</v>
      </c>
      <c r="B1215" t="s">
        <v>10536</v>
      </c>
      <c r="C1215" t="str">
        <f t="shared" si="108"/>
        <v>ENEM</v>
      </c>
      <c r="D1215" t="s">
        <v>9325</v>
      </c>
      <c r="E1215" t="str">
        <f>IFERROR(LEFT(Table1[[#This Row],[category]],FIND("|",Table1[[#This Row],[category]])-1),Table1[[#This Row],[category]])</f>
        <v>Home&amp;Kitchen</v>
      </c>
      <c r="F1215" t="str">
        <f>IFERROR(MID(Table1[[#This Row],[category]],FIND("|",Table1[[#This Row],[category]])+1,50),"N/A")</f>
        <v>Kitchen&amp;HomeAppliances|SmallKitchenAppliances|Vacu</v>
      </c>
      <c r="G1215" s="5">
        <v>1595</v>
      </c>
      <c r="H1215" s="5" t="str">
        <f t="shared" si="109"/>
        <v>Mid-Range (501-2000)</v>
      </c>
      <c r="I1215" s="5">
        <v>1799</v>
      </c>
      <c r="J1215" s="5">
        <f>Table1[[#This Row],[actual_price]]-Table1[[#This Row],[discounted_price]]</f>
        <v>204</v>
      </c>
      <c r="K1215" s="12">
        <f t="shared" si="110"/>
        <v>0.11339633129516398</v>
      </c>
      <c r="L1215" s="13">
        <v>0.11</v>
      </c>
      <c r="M1215" s="1" t="str">
        <f t="shared" si="111"/>
        <v>Minimal (0-24%)</v>
      </c>
      <c r="N1215">
        <v>4</v>
      </c>
      <c r="O1215" t="str">
        <f>IF(Table1[[#This Row],[rating]]&gt;=4.5,"Excellent",IF(Table1[[#This Row],[rating]]&gt;=4,"Good",IF(Table1[[#This Row],[rating]]&gt;=3.5,"Average","Below Average")))</f>
        <v>Good</v>
      </c>
      <c r="P1215" t="str">
        <f t="shared" si="112"/>
        <v>⭐⭐⭐⭐ Good</v>
      </c>
      <c r="Q1215" s="2">
        <v>2877</v>
      </c>
      <c r="R1215" s="4" t="str">
        <f>IF(Table1[[#This Row],[rating_count]]&gt;=10000,"High Volume",IF(Table1[[#This Row],[rating_count]]&gt;=1000,"Medium Volume","Low Volume"))</f>
        <v>Medium Volume</v>
      </c>
      <c r="S1215" s="4" t="str">
        <f t="shared" si="113"/>
        <v>Yes</v>
      </c>
      <c r="T1215" t="s">
        <v>10537</v>
      </c>
      <c r="U1215" t="s">
        <v>10538</v>
      </c>
      <c r="V1215" t="s">
        <v>10539</v>
      </c>
      <c r="W1215" t="s">
        <v>10540</v>
      </c>
      <c r="X1215" t="s">
        <v>10541</v>
      </c>
      <c r="Y1215" t="s">
        <v>10542</v>
      </c>
      <c r="Z1215" t="s">
        <v>10543</v>
      </c>
      <c r="AA1215" t="s">
        <v>10544</v>
      </c>
    </row>
    <row r="1216" spans="1:27" x14ac:dyDescent="0.3">
      <c r="A1216" t="s">
        <v>10545</v>
      </c>
      <c r="B1216" t="s">
        <v>10546</v>
      </c>
      <c r="C1216" t="str">
        <f t="shared" si="108"/>
        <v>Wipro</v>
      </c>
      <c r="D1216" t="s">
        <v>8739</v>
      </c>
      <c r="E1216" t="str">
        <f>IFERROR(LEFT(Table1[[#This Row],[category]],FIND("|",Table1[[#This Row],[category]])-1),Table1[[#This Row],[category]])</f>
        <v>Home&amp;Kitchen</v>
      </c>
      <c r="F1216" t="str">
        <f>IFERROR(MID(Table1[[#This Row],[category]],FIND("|",Table1[[#This Row],[category]])+1,50),"N/A")</f>
        <v>Kitchen&amp;HomeAppliances|Vacuum,Cleaning&amp;Ironing|Iro</v>
      </c>
      <c r="G1216" s="5">
        <v>1049</v>
      </c>
      <c r="H1216" s="5" t="str">
        <f t="shared" si="109"/>
        <v>Mid-Range (501-2000)</v>
      </c>
      <c r="I1216" s="5">
        <v>1950</v>
      </c>
      <c r="J1216" s="5">
        <f>Table1[[#This Row],[actual_price]]-Table1[[#This Row],[discounted_price]]</f>
        <v>901</v>
      </c>
      <c r="K1216" s="12">
        <f t="shared" si="110"/>
        <v>0.46205128205128204</v>
      </c>
      <c r="L1216" s="13">
        <v>0.46</v>
      </c>
      <c r="M1216" s="1" t="str">
        <f t="shared" si="111"/>
        <v>Moderate (25-49%)</v>
      </c>
      <c r="N1216">
        <v>3.8</v>
      </c>
      <c r="O1216" t="str">
        <f>IF(Table1[[#This Row],[rating]]&gt;=4.5,"Excellent",IF(Table1[[#This Row],[rating]]&gt;=4,"Good",IF(Table1[[#This Row],[rating]]&gt;=3.5,"Average","Below Average")))</f>
        <v>Average</v>
      </c>
      <c r="P1216" t="str">
        <f t="shared" si="112"/>
        <v>⭐⭐⭐ Average</v>
      </c>
      <c r="Q1216">
        <v>250</v>
      </c>
      <c r="R1216" s="4" t="str">
        <f>IF(Table1[[#This Row],[rating_count]]&gt;=10000,"High Volume",IF(Table1[[#This Row],[rating_count]]&gt;=1000,"Medium Volume","Low Volume"))</f>
        <v>Low Volume</v>
      </c>
      <c r="S1216" s="4" t="str">
        <f t="shared" si="113"/>
        <v>No</v>
      </c>
      <c r="T1216" t="s">
        <v>10547</v>
      </c>
      <c r="U1216" t="s">
        <v>10548</v>
      </c>
      <c r="V1216" t="s">
        <v>10549</v>
      </c>
      <c r="W1216" t="s">
        <v>10550</v>
      </c>
      <c r="X1216" t="s">
        <v>10551</v>
      </c>
      <c r="Y1216" t="s">
        <v>10552</v>
      </c>
      <c r="Z1216" t="s">
        <v>10553</v>
      </c>
      <c r="AA1216" t="s">
        <v>10554</v>
      </c>
    </row>
    <row r="1217" spans="1:27" x14ac:dyDescent="0.3">
      <c r="A1217" t="s">
        <v>10555</v>
      </c>
      <c r="B1217" t="s">
        <v>10556</v>
      </c>
      <c r="C1217" t="str">
        <f t="shared" si="108"/>
        <v>Inalsa</v>
      </c>
      <c r="D1217" t="s">
        <v>8803</v>
      </c>
      <c r="E1217" t="str">
        <f>IFERROR(LEFT(Table1[[#This Row],[category]],FIND("|",Table1[[#This Row],[category]])-1),Table1[[#This Row],[category]])</f>
        <v>Home&amp;Kitchen</v>
      </c>
      <c r="F1217" t="str">
        <f>IFERROR(MID(Table1[[#This Row],[category]],FIND("|",Table1[[#This Row],[category]])+1,50),"N/A")</f>
        <v>Kitchen&amp;HomeAppliances|SmallKitchenAppliances|Kett</v>
      </c>
      <c r="G1217" s="5">
        <v>1182</v>
      </c>
      <c r="H1217" s="5" t="str">
        <f t="shared" si="109"/>
        <v>Mid-Range (501-2000)</v>
      </c>
      <c r="I1217" s="5">
        <v>2995</v>
      </c>
      <c r="J1217" s="5">
        <f>Table1[[#This Row],[actual_price]]-Table1[[#This Row],[discounted_price]]</f>
        <v>1813</v>
      </c>
      <c r="K1217" s="12">
        <f t="shared" si="110"/>
        <v>0.60534223706176959</v>
      </c>
      <c r="L1217" s="13">
        <v>0.61</v>
      </c>
      <c r="M1217" s="1" t="str">
        <f t="shared" si="111"/>
        <v>High (50-69%)</v>
      </c>
      <c r="N1217">
        <v>4.2</v>
      </c>
      <c r="O1217" t="str">
        <f>IF(Table1[[#This Row],[rating]]&gt;=4.5,"Excellent",IF(Table1[[#This Row],[rating]]&gt;=4,"Good",IF(Table1[[#This Row],[rating]]&gt;=3.5,"Average","Below Average")))</f>
        <v>Good</v>
      </c>
      <c r="P1217" t="str">
        <f t="shared" si="112"/>
        <v>⭐⭐⭐⭐ Good</v>
      </c>
      <c r="Q1217" s="2">
        <v>5178</v>
      </c>
      <c r="R1217" s="4" t="str">
        <f>IF(Table1[[#This Row],[rating_count]]&gt;=10000,"High Volume",IF(Table1[[#This Row],[rating_count]]&gt;=1000,"Medium Volume","Low Volume"))</f>
        <v>Medium Volume</v>
      </c>
      <c r="S1217" s="4" t="str">
        <f t="shared" si="113"/>
        <v>Yes</v>
      </c>
      <c r="T1217" t="s">
        <v>10557</v>
      </c>
      <c r="U1217" t="s">
        <v>10558</v>
      </c>
      <c r="V1217" t="s">
        <v>10559</v>
      </c>
      <c r="W1217" t="s">
        <v>10560</v>
      </c>
      <c r="X1217" t="s">
        <v>10561</v>
      </c>
      <c r="Y1217" t="s">
        <v>10562</v>
      </c>
      <c r="Z1217" t="s">
        <v>10563</v>
      </c>
      <c r="AA1217" t="s">
        <v>10564</v>
      </c>
    </row>
    <row r="1218" spans="1:27" x14ac:dyDescent="0.3">
      <c r="A1218" t="s">
        <v>10565</v>
      </c>
      <c r="B1218" t="s">
        <v>10566</v>
      </c>
      <c r="C1218" t="str">
        <f t="shared" ref="C1218:C1281" si="114">IFERROR(LEFT(B1218,FIND(" ",B1218)-1),"Unknown")</f>
        <v>VRPRIME</v>
      </c>
      <c r="D1218" t="s">
        <v>8614</v>
      </c>
      <c r="E1218" t="str">
        <f>IFERROR(LEFT(Table1[[#This Row],[category]],FIND("|",Table1[[#This Row],[category]])-1),Table1[[#This Row],[category]])</f>
        <v>Home&amp;Kitchen</v>
      </c>
      <c r="F1218" t="str">
        <f>IFERROR(MID(Table1[[#This Row],[category]],FIND("|",Table1[[#This Row],[category]])+1,50),"N/A")</f>
        <v>Kitchen&amp;HomeAppliances|Vacuum,Cleaning&amp;Ironing|Iro</v>
      </c>
      <c r="G1218" s="5">
        <v>499</v>
      </c>
      <c r="H1218" s="5" t="str">
        <f t="shared" ref="H1218:H1281" si="115">IF(G1218&lt;=200,"Budget (≤200)",IF(G1218&lt;=500,"Economy (201-500)",IF(G1218&lt;=2000,"Mid-Range (501-2000)","Premium (&gt;2000)")))</f>
        <v>Economy (201-500)</v>
      </c>
      <c r="I1218" s="5">
        <v>999</v>
      </c>
      <c r="J1218" s="5">
        <f>Table1[[#This Row],[actual_price]]-Table1[[#This Row],[discounted_price]]</f>
        <v>500</v>
      </c>
      <c r="K1218" s="12">
        <f t="shared" ref="K1218:K1281" si="116">(I1218-G1218)/I1218</f>
        <v>0.50050050050050054</v>
      </c>
      <c r="L1218" s="13">
        <v>0.5</v>
      </c>
      <c r="M1218" s="1" t="str">
        <f t="shared" ref="M1218:M1281" si="117">IF(L1218&gt;=0.7,"Very High (70-100%)",IF(L1218&gt;=0.5,"High (50-69%)",IF(L1218&gt;=0.25,"Moderate (25-49%)","Minimal (0-24%)")))</f>
        <v>High (50-69%)</v>
      </c>
      <c r="N1218">
        <v>4.5999999999999996</v>
      </c>
      <c r="O1218" t="str">
        <f>IF(Table1[[#This Row],[rating]]&gt;=4.5,"Excellent",IF(Table1[[#This Row],[rating]]&gt;=4,"Good",IF(Table1[[#This Row],[rating]]&gt;=3.5,"Average","Below Average")))</f>
        <v>Excellent</v>
      </c>
      <c r="P1218" t="str">
        <f t="shared" ref="P1218:P1281" si="118">IF(N1218&gt;4.4,"⭐⭐⭐⭐⭐ Excellent",IF(N1218&gt;3.9,"⭐⭐⭐⭐ Good",IF(N1218&gt;3.5,"⭐⭐⭐ Average","⭐⭐ Below Avg")))</f>
        <v>⭐⭐⭐⭐⭐ Excellent</v>
      </c>
      <c r="Q1218">
        <v>79</v>
      </c>
      <c r="R1218" s="4" t="str">
        <f>IF(Table1[[#This Row],[rating_count]]&gt;=10000,"High Volume",IF(Table1[[#This Row],[rating_count]]&gt;=1000,"Medium Volume","Low Volume"))</f>
        <v>Low Volume</v>
      </c>
      <c r="S1218" s="4" t="str">
        <f t="shared" ref="S1218:S1281" si="119">IF(Q1218&gt;=500,"Yes","No")</f>
        <v>No</v>
      </c>
      <c r="T1218" t="s">
        <v>10567</v>
      </c>
      <c r="U1218" t="s">
        <v>10568</v>
      </c>
      <c r="V1218" t="s">
        <v>10569</v>
      </c>
      <c r="W1218" t="s">
        <v>10570</v>
      </c>
      <c r="X1218" t="s">
        <v>10571</v>
      </c>
      <c r="Y1218" t="s">
        <v>10572</v>
      </c>
      <c r="Z1218" t="s">
        <v>10573</v>
      </c>
      <c r="AA1218" t="s">
        <v>10574</v>
      </c>
    </row>
    <row r="1219" spans="1:27" x14ac:dyDescent="0.3">
      <c r="A1219" t="s">
        <v>10575</v>
      </c>
      <c r="B1219" t="s">
        <v>10576</v>
      </c>
      <c r="C1219" t="str">
        <f t="shared" si="114"/>
        <v>Philips</v>
      </c>
      <c r="D1219" t="s">
        <v>10129</v>
      </c>
      <c r="E1219" t="str">
        <f>IFERROR(LEFT(Table1[[#This Row],[category]],FIND("|",Table1[[#This Row],[category]])-1),Table1[[#This Row],[category]])</f>
        <v>Home&amp;Kitchen</v>
      </c>
      <c r="F1219" t="str">
        <f>IFERROR(MID(Table1[[#This Row],[category]],FIND("|",Table1[[#This Row],[category]])+1,50),"N/A")</f>
        <v>Heating,Cooling&amp;AirQuality|AirPurifiers|HEPAAirPur</v>
      </c>
      <c r="G1219" s="5">
        <v>8799</v>
      </c>
      <c r="H1219" s="5" t="str">
        <f t="shared" si="115"/>
        <v>Premium (&gt;2000)</v>
      </c>
      <c r="I1219" s="5">
        <v>11995</v>
      </c>
      <c r="J1219" s="5">
        <f>Table1[[#This Row],[actual_price]]-Table1[[#This Row],[discounted_price]]</f>
        <v>3196</v>
      </c>
      <c r="K1219" s="12">
        <f t="shared" si="116"/>
        <v>0.26644435181325554</v>
      </c>
      <c r="L1219" s="13">
        <v>0.27</v>
      </c>
      <c r="M1219" s="1" t="str">
        <f t="shared" si="117"/>
        <v>Moderate (25-49%)</v>
      </c>
      <c r="N1219">
        <v>4.0999999999999996</v>
      </c>
      <c r="O1219" t="str">
        <f>IF(Table1[[#This Row],[rating]]&gt;=4.5,"Excellent",IF(Table1[[#This Row],[rating]]&gt;=4,"Good",IF(Table1[[#This Row],[rating]]&gt;=3.5,"Average","Below Average")))</f>
        <v>Good</v>
      </c>
      <c r="P1219" t="str">
        <f t="shared" si="118"/>
        <v>⭐⭐⭐⭐ Good</v>
      </c>
      <c r="Q1219" s="2">
        <v>4157</v>
      </c>
      <c r="R1219" s="4" t="str">
        <f>IF(Table1[[#This Row],[rating_count]]&gt;=10000,"High Volume",IF(Table1[[#This Row],[rating_count]]&gt;=1000,"Medium Volume","Low Volume"))</f>
        <v>Medium Volume</v>
      </c>
      <c r="S1219" s="4" t="str">
        <f t="shared" si="119"/>
        <v>Yes</v>
      </c>
      <c r="T1219" t="s">
        <v>10577</v>
      </c>
      <c r="U1219" t="s">
        <v>10578</v>
      </c>
      <c r="V1219" t="s">
        <v>10579</v>
      </c>
      <c r="W1219" t="s">
        <v>10580</v>
      </c>
      <c r="X1219" t="s">
        <v>10581</v>
      </c>
      <c r="Y1219" t="s">
        <v>10582</v>
      </c>
      <c r="Z1219" t="s">
        <v>10583</v>
      </c>
      <c r="AA1219" t="s">
        <v>10584</v>
      </c>
    </row>
    <row r="1220" spans="1:27" x14ac:dyDescent="0.3">
      <c r="A1220" t="s">
        <v>10585</v>
      </c>
      <c r="B1220" t="s">
        <v>10586</v>
      </c>
      <c r="C1220" t="str">
        <f t="shared" si="114"/>
        <v>Eopora</v>
      </c>
      <c r="D1220" t="s">
        <v>8592</v>
      </c>
      <c r="E1220" t="str">
        <f>IFERROR(LEFT(Table1[[#This Row],[category]],FIND("|",Table1[[#This Row],[category]])-1),Table1[[#This Row],[category]])</f>
        <v>Home&amp;Kitchen</v>
      </c>
      <c r="F1220" t="str">
        <f>IFERROR(MID(Table1[[#This Row],[category]],FIND("|",Table1[[#This Row],[category]])+1,50),"N/A")</f>
        <v>Heating,Cooling&amp;AirQuality|RoomHeaters|ElectricHea</v>
      </c>
      <c r="G1220" s="5">
        <v>1529</v>
      </c>
      <c r="H1220" s="5" t="str">
        <f t="shared" si="115"/>
        <v>Mid-Range (501-2000)</v>
      </c>
      <c r="I1220" s="5">
        <v>2999</v>
      </c>
      <c r="J1220" s="5">
        <f>Table1[[#This Row],[actual_price]]-Table1[[#This Row],[discounted_price]]</f>
        <v>1470</v>
      </c>
      <c r="K1220" s="12">
        <f t="shared" si="116"/>
        <v>0.49016338779593199</v>
      </c>
      <c r="L1220" s="13">
        <v>0.49</v>
      </c>
      <c r="M1220" s="1" t="str">
        <f t="shared" si="117"/>
        <v>Moderate (25-49%)</v>
      </c>
      <c r="N1220">
        <v>3.3</v>
      </c>
      <c r="O1220" t="str">
        <f>IF(Table1[[#This Row],[rating]]&gt;=4.5,"Excellent",IF(Table1[[#This Row],[rating]]&gt;=4,"Good",IF(Table1[[#This Row],[rating]]&gt;=3.5,"Average","Below Average")))</f>
        <v>Below Average</v>
      </c>
      <c r="P1220" t="str">
        <f t="shared" si="118"/>
        <v>⭐⭐ Below Avg</v>
      </c>
      <c r="Q1220">
        <v>29</v>
      </c>
      <c r="R1220" s="4" t="str">
        <f>IF(Table1[[#This Row],[rating_count]]&gt;=10000,"High Volume",IF(Table1[[#This Row],[rating_count]]&gt;=1000,"Medium Volume","Low Volume"))</f>
        <v>Low Volume</v>
      </c>
      <c r="S1220" s="4" t="str">
        <f t="shared" si="119"/>
        <v>No</v>
      </c>
      <c r="T1220" t="s">
        <v>10587</v>
      </c>
      <c r="U1220" t="s">
        <v>10588</v>
      </c>
      <c r="V1220" t="s">
        <v>10589</v>
      </c>
      <c r="W1220" t="s">
        <v>10590</v>
      </c>
      <c r="X1220" t="s">
        <v>10591</v>
      </c>
      <c r="Y1220" t="s">
        <v>10592</v>
      </c>
      <c r="Z1220" t="s">
        <v>10593</v>
      </c>
      <c r="AA1220" t="s">
        <v>10594</v>
      </c>
    </row>
    <row r="1221" spans="1:27" x14ac:dyDescent="0.3">
      <c r="A1221" t="s">
        <v>10595</v>
      </c>
      <c r="B1221" t="s">
        <v>10596</v>
      </c>
      <c r="C1221" t="str">
        <f t="shared" si="114"/>
        <v>Usha</v>
      </c>
      <c r="D1221" t="s">
        <v>8739</v>
      </c>
      <c r="E1221" t="str">
        <f>IFERROR(LEFT(Table1[[#This Row],[category]],FIND("|",Table1[[#This Row],[category]])-1),Table1[[#This Row],[category]])</f>
        <v>Home&amp;Kitchen</v>
      </c>
      <c r="F1221" t="str">
        <f>IFERROR(MID(Table1[[#This Row],[category]],FIND("|",Table1[[#This Row],[category]])+1,50),"N/A")</f>
        <v>Kitchen&amp;HomeAppliances|Vacuum,Cleaning&amp;Ironing|Iro</v>
      </c>
      <c r="G1221" s="5">
        <v>1199</v>
      </c>
      <c r="H1221" s="5" t="str">
        <f t="shared" si="115"/>
        <v>Mid-Range (501-2000)</v>
      </c>
      <c r="I1221" s="5">
        <v>1690</v>
      </c>
      <c r="J1221" s="5">
        <f>Table1[[#This Row],[actual_price]]-Table1[[#This Row],[discounted_price]]</f>
        <v>491</v>
      </c>
      <c r="K1221" s="12">
        <f t="shared" si="116"/>
        <v>0.29053254437869824</v>
      </c>
      <c r="L1221" s="13">
        <v>0.28999999999999998</v>
      </c>
      <c r="M1221" s="1" t="str">
        <f t="shared" si="117"/>
        <v>Moderate (25-49%)</v>
      </c>
      <c r="N1221">
        <v>4.2</v>
      </c>
      <c r="O1221" t="str">
        <f>IF(Table1[[#This Row],[rating]]&gt;=4.5,"Excellent",IF(Table1[[#This Row],[rating]]&gt;=4,"Good",IF(Table1[[#This Row],[rating]]&gt;=3.5,"Average","Below Average")))</f>
        <v>Good</v>
      </c>
      <c r="P1221" t="str">
        <f t="shared" si="118"/>
        <v>⭐⭐⭐⭐ Good</v>
      </c>
      <c r="Q1221" s="2">
        <v>4580</v>
      </c>
      <c r="R1221" s="4" t="str">
        <f>IF(Table1[[#This Row],[rating_count]]&gt;=10000,"High Volume",IF(Table1[[#This Row],[rating_count]]&gt;=1000,"Medium Volume","Low Volume"))</f>
        <v>Medium Volume</v>
      </c>
      <c r="S1221" s="4" t="str">
        <f t="shared" si="119"/>
        <v>Yes</v>
      </c>
      <c r="T1221" t="s">
        <v>10597</v>
      </c>
      <c r="U1221" t="s">
        <v>10598</v>
      </c>
      <c r="V1221" t="s">
        <v>10599</v>
      </c>
      <c r="W1221" t="s">
        <v>10600</v>
      </c>
      <c r="X1221" t="s">
        <v>10601</v>
      </c>
      <c r="Y1221" t="s">
        <v>10602</v>
      </c>
      <c r="Z1221" t="s">
        <v>10603</v>
      </c>
      <c r="AA1221" t="s">
        <v>10604</v>
      </c>
    </row>
    <row r="1222" spans="1:27" x14ac:dyDescent="0.3">
      <c r="A1222" t="s">
        <v>10605</v>
      </c>
      <c r="B1222" t="s">
        <v>10606</v>
      </c>
      <c r="C1222" t="str">
        <f t="shared" si="114"/>
        <v>Wipro</v>
      </c>
      <c r="D1222" t="s">
        <v>9071</v>
      </c>
      <c r="E1222" t="str">
        <f>IFERROR(LEFT(Table1[[#This Row],[category]],FIND("|",Table1[[#This Row],[category]])-1),Table1[[#This Row],[category]])</f>
        <v>Home&amp;Kitchen</v>
      </c>
      <c r="F1222" t="str">
        <f>IFERROR(MID(Table1[[#This Row],[category]],FIND("|",Table1[[#This Row],[category]])+1,50),"N/A")</f>
        <v>Kitchen&amp;HomeAppliances|SmallKitchenAppliances|EggB</v>
      </c>
      <c r="G1222" s="5">
        <v>1052</v>
      </c>
      <c r="H1222" s="5" t="str">
        <f t="shared" si="115"/>
        <v>Mid-Range (501-2000)</v>
      </c>
      <c r="I1222" s="5">
        <v>1790</v>
      </c>
      <c r="J1222" s="5">
        <f>Table1[[#This Row],[actual_price]]-Table1[[#This Row],[discounted_price]]</f>
        <v>738</v>
      </c>
      <c r="K1222" s="12">
        <f t="shared" si="116"/>
        <v>0.4122905027932961</v>
      </c>
      <c r="L1222" s="13">
        <v>0.41</v>
      </c>
      <c r="M1222" s="1" t="str">
        <f t="shared" si="117"/>
        <v>Moderate (25-49%)</v>
      </c>
      <c r="N1222">
        <v>4.3</v>
      </c>
      <c r="O1222" t="str">
        <f>IF(Table1[[#This Row],[rating]]&gt;=4.5,"Excellent",IF(Table1[[#This Row],[rating]]&gt;=4,"Good",IF(Table1[[#This Row],[rating]]&gt;=3.5,"Average","Below Average")))</f>
        <v>Good</v>
      </c>
      <c r="P1222" t="str">
        <f t="shared" si="118"/>
        <v>⭐⭐⭐⭐ Good</v>
      </c>
      <c r="Q1222" s="2">
        <v>1404</v>
      </c>
      <c r="R1222" s="4" t="str">
        <f>IF(Table1[[#This Row],[rating_count]]&gt;=10000,"High Volume",IF(Table1[[#This Row],[rating_count]]&gt;=1000,"Medium Volume","Low Volume"))</f>
        <v>Medium Volume</v>
      </c>
      <c r="S1222" s="4" t="str">
        <f t="shared" si="119"/>
        <v>Yes</v>
      </c>
      <c r="T1222" t="s">
        <v>10607</v>
      </c>
      <c r="U1222" t="s">
        <v>10608</v>
      </c>
      <c r="V1222" t="s">
        <v>10609</v>
      </c>
      <c r="W1222" t="s">
        <v>10610</v>
      </c>
      <c r="X1222" t="s">
        <v>10611</v>
      </c>
      <c r="Y1222" t="s">
        <v>10612</v>
      </c>
      <c r="Z1222" t="s">
        <v>10613</v>
      </c>
      <c r="AA1222" t="s">
        <v>10614</v>
      </c>
    </row>
    <row r="1223" spans="1:27" x14ac:dyDescent="0.3">
      <c r="A1223" t="s">
        <v>10615</v>
      </c>
      <c r="B1223" t="s">
        <v>10616</v>
      </c>
      <c r="C1223" t="str">
        <f t="shared" si="114"/>
        <v>Philips</v>
      </c>
      <c r="D1223" t="s">
        <v>10617</v>
      </c>
      <c r="E1223" t="str">
        <f>IFERROR(LEFT(Table1[[#This Row],[category]],FIND("|",Table1[[#This Row],[category]])-1),Table1[[#This Row],[category]])</f>
        <v>Home&amp;Kitchen</v>
      </c>
      <c r="F1223" t="str">
        <f>IFERROR(MID(Table1[[#This Row],[category]],FIND("|",Table1[[#This Row],[category]])+1,50),"N/A")</f>
        <v>Kitchen&amp;HomeAppliances|SmallKitchenAppliances|Juic</v>
      </c>
      <c r="G1223" s="5">
        <v>6499</v>
      </c>
      <c r="H1223" s="5" t="str">
        <f t="shared" si="115"/>
        <v>Premium (&gt;2000)</v>
      </c>
      <c r="I1223" s="5">
        <v>8995</v>
      </c>
      <c r="J1223" s="5">
        <f>Table1[[#This Row],[actual_price]]-Table1[[#This Row],[discounted_price]]</f>
        <v>2496</v>
      </c>
      <c r="K1223" s="12">
        <f t="shared" si="116"/>
        <v>0.2774874930516954</v>
      </c>
      <c r="L1223" s="13">
        <v>0.28000000000000003</v>
      </c>
      <c r="M1223" s="1" t="str">
        <f t="shared" si="117"/>
        <v>Moderate (25-49%)</v>
      </c>
      <c r="N1223">
        <v>4.3</v>
      </c>
      <c r="O1223" t="str">
        <f>IF(Table1[[#This Row],[rating]]&gt;=4.5,"Excellent",IF(Table1[[#This Row],[rating]]&gt;=4,"Good",IF(Table1[[#This Row],[rating]]&gt;=3.5,"Average","Below Average")))</f>
        <v>Good</v>
      </c>
      <c r="P1223" t="str">
        <f t="shared" si="118"/>
        <v>⭐⭐⭐⭐ Good</v>
      </c>
      <c r="Q1223" s="2">
        <v>2810</v>
      </c>
      <c r="R1223" s="4" t="str">
        <f>IF(Table1[[#This Row],[rating_count]]&gt;=10000,"High Volume",IF(Table1[[#This Row],[rating_count]]&gt;=1000,"Medium Volume","Low Volume"))</f>
        <v>Medium Volume</v>
      </c>
      <c r="S1223" s="4" t="str">
        <f t="shared" si="119"/>
        <v>Yes</v>
      </c>
      <c r="T1223" t="s">
        <v>10618</v>
      </c>
      <c r="U1223" t="s">
        <v>10619</v>
      </c>
      <c r="V1223" t="s">
        <v>10620</v>
      </c>
      <c r="W1223" t="s">
        <v>10621</v>
      </c>
      <c r="X1223" t="s">
        <v>10622</v>
      </c>
      <c r="Y1223" t="s">
        <v>10623</v>
      </c>
      <c r="Z1223" t="s">
        <v>10624</v>
      </c>
      <c r="AA1223" t="s">
        <v>10625</v>
      </c>
    </row>
    <row r="1224" spans="1:27" x14ac:dyDescent="0.3">
      <c r="A1224" t="s">
        <v>10626</v>
      </c>
      <c r="B1224" t="s">
        <v>10627</v>
      </c>
      <c r="C1224" t="str">
        <f t="shared" si="114"/>
        <v>Kitchenwell</v>
      </c>
      <c r="D1224" t="s">
        <v>9284</v>
      </c>
      <c r="E1224" t="str">
        <f>IFERROR(LEFT(Table1[[#This Row],[category]],FIND("|",Table1[[#This Row],[category]])-1),Table1[[#This Row],[category]])</f>
        <v>Home&amp;Kitchen</v>
      </c>
      <c r="F1224" t="str">
        <f>IFERROR(MID(Table1[[#This Row],[category]],FIND("|",Table1[[#This Row],[category]])+1,50),"N/A")</f>
        <v>Kitchen&amp;HomeAppliances|SmallKitchenAppliances|Digi</v>
      </c>
      <c r="G1224" s="5">
        <v>239</v>
      </c>
      <c r="H1224" s="5" t="str">
        <f t="shared" si="115"/>
        <v>Economy (201-500)</v>
      </c>
      <c r="I1224" s="5">
        <v>239</v>
      </c>
      <c r="J1224" s="5">
        <f>Table1[[#This Row],[actual_price]]-Table1[[#This Row],[discounted_price]]</f>
        <v>0</v>
      </c>
      <c r="K1224" s="12">
        <f t="shared" si="116"/>
        <v>0</v>
      </c>
      <c r="L1224" s="13">
        <v>0</v>
      </c>
      <c r="M1224" s="1" t="str">
        <f t="shared" si="117"/>
        <v>Minimal (0-24%)</v>
      </c>
      <c r="N1224">
        <v>4.3</v>
      </c>
      <c r="O1224" t="str">
        <f>IF(Table1[[#This Row],[rating]]&gt;=4.5,"Excellent",IF(Table1[[#This Row],[rating]]&gt;=4,"Good",IF(Table1[[#This Row],[rating]]&gt;=3.5,"Average","Below Average")))</f>
        <v>Good</v>
      </c>
      <c r="P1224" t="str">
        <f t="shared" si="118"/>
        <v>⭐⭐⭐⭐ Good</v>
      </c>
      <c r="Q1224">
        <v>7</v>
      </c>
      <c r="R1224" s="4" t="str">
        <f>IF(Table1[[#This Row],[rating_count]]&gt;=10000,"High Volume",IF(Table1[[#This Row],[rating_count]]&gt;=1000,"Medium Volume","Low Volume"))</f>
        <v>Low Volume</v>
      </c>
      <c r="S1224" s="4" t="str">
        <f t="shared" si="119"/>
        <v>No</v>
      </c>
      <c r="T1224" t="s">
        <v>10628</v>
      </c>
      <c r="U1224" t="s">
        <v>10629</v>
      </c>
      <c r="V1224" t="s">
        <v>10630</v>
      </c>
      <c r="W1224" t="s">
        <v>10631</v>
      </c>
      <c r="X1224" t="s">
        <v>10632</v>
      </c>
      <c r="Y1224" t="s">
        <v>10633</v>
      </c>
      <c r="Z1224" t="s">
        <v>10634</v>
      </c>
      <c r="AA1224" t="s">
        <v>10635</v>
      </c>
    </row>
    <row r="1225" spans="1:27" x14ac:dyDescent="0.3">
      <c r="A1225" t="s">
        <v>10636</v>
      </c>
      <c r="B1225" t="s">
        <v>10637</v>
      </c>
      <c r="C1225" t="str">
        <f t="shared" si="114"/>
        <v>FIGMENT</v>
      </c>
      <c r="D1225" t="s">
        <v>8728</v>
      </c>
      <c r="E1225" t="str">
        <f>IFERROR(LEFT(Table1[[#This Row],[category]],FIND("|",Table1[[#This Row],[category]])-1),Table1[[#This Row],[category]])</f>
        <v>Home&amp;Kitchen</v>
      </c>
      <c r="F1225" t="str">
        <f>IFERROR(MID(Table1[[#This Row],[category]],FIND("|",Table1[[#This Row],[category]])+1,50),"N/A")</f>
        <v>Kitchen&amp;HomeAppliances|SmallKitchenAppliances|Hand</v>
      </c>
      <c r="G1225" s="5">
        <v>699</v>
      </c>
      <c r="H1225" s="5" t="str">
        <f t="shared" si="115"/>
        <v>Mid-Range (501-2000)</v>
      </c>
      <c r="I1225" s="5">
        <v>1599</v>
      </c>
      <c r="J1225" s="5">
        <f>Table1[[#This Row],[actual_price]]-Table1[[#This Row],[discounted_price]]</f>
        <v>900</v>
      </c>
      <c r="K1225" s="12">
        <f t="shared" si="116"/>
        <v>0.56285178236397748</v>
      </c>
      <c r="L1225" s="13">
        <v>0.56000000000000005</v>
      </c>
      <c r="M1225" s="1" t="str">
        <f t="shared" si="117"/>
        <v>High (50-69%)</v>
      </c>
      <c r="N1225">
        <v>4.7</v>
      </c>
      <c r="O1225" t="str">
        <f>IF(Table1[[#This Row],[rating]]&gt;=4.5,"Excellent",IF(Table1[[#This Row],[rating]]&gt;=4,"Good",IF(Table1[[#This Row],[rating]]&gt;=3.5,"Average","Below Average")))</f>
        <v>Excellent</v>
      </c>
      <c r="P1225" t="str">
        <f t="shared" si="118"/>
        <v>⭐⭐⭐⭐⭐ Excellent</v>
      </c>
      <c r="Q1225" s="2">
        <v>1729</v>
      </c>
      <c r="R1225" s="4" t="str">
        <f>IF(Table1[[#This Row],[rating_count]]&gt;=10000,"High Volume",IF(Table1[[#This Row],[rating_count]]&gt;=1000,"Medium Volume","Low Volume"))</f>
        <v>Medium Volume</v>
      </c>
      <c r="S1225" s="4" t="str">
        <f t="shared" si="119"/>
        <v>Yes</v>
      </c>
      <c r="T1225" t="s">
        <v>10638</v>
      </c>
      <c r="U1225" t="s">
        <v>10639</v>
      </c>
      <c r="V1225" t="s">
        <v>10640</v>
      </c>
      <c r="W1225" t="s">
        <v>10641</v>
      </c>
      <c r="X1225" t="s">
        <v>10642</v>
      </c>
      <c r="Y1225" t="s">
        <v>10643</v>
      </c>
      <c r="Z1225" t="s">
        <v>10644</v>
      </c>
      <c r="AA1225" t="s">
        <v>10645</v>
      </c>
    </row>
    <row r="1226" spans="1:27" x14ac:dyDescent="0.3">
      <c r="A1226" t="s">
        <v>10646</v>
      </c>
      <c r="B1226" t="s">
        <v>10647</v>
      </c>
      <c r="C1226" t="str">
        <f t="shared" si="114"/>
        <v>Balzano</v>
      </c>
      <c r="D1226" t="s">
        <v>10648</v>
      </c>
      <c r="E1226" t="str">
        <f>IFERROR(LEFT(Table1[[#This Row],[category]],FIND("|",Table1[[#This Row],[category]])-1),Table1[[#This Row],[category]])</f>
        <v>Home&amp;Kitchen</v>
      </c>
      <c r="F1226" t="str">
        <f>IFERROR(MID(Table1[[#This Row],[category]],FIND("|",Table1[[#This Row],[category]])+1,50),"N/A")</f>
        <v>Kitchen&amp;HomeAppliances|SmallKitchenAppliances</v>
      </c>
      <c r="G1226" s="5">
        <v>2599</v>
      </c>
      <c r="H1226" s="5" t="str">
        <f t="shared" si="115"/>
        <v>Premium (&gt;2000)</v>
      </c>
      <c r="I1226" s="5">
        <v>4290</v>
      </c>
      <c r="J1226" s="5">
        <f>Table1[[#This Row],[actual_price]]-Table1[[#This Row],[discounted_price]]</f>
        <v>1691</v>
      </c>
      <c r="K1226" s="12">
        <f t="shared" si="116"/>
        <v>0.39417249417249417</v>
      </c>
      <c r="L1226" s="13">
        <v>0.39</v>
      </c>
      <c r="M1226" s="1" t="str">
        <f t="shared" si="117"/>
        <v>Moderate (25-49%)</v>
      </c>
      <c r="N1226">
        <v>4.4000000000000004</v>
      </c>
      <c r="O1226" t="str">
        <f>IF(Table1[[#This Row],[rating]]&gt;=4.5,"Excellent",IF(Table1[[#This Row],[rating]]&gt;=4,"Good",IF(Table1[[#This Row],[rating]]&gt;=3.5,"Average","Below Average")))</f>
        <v>Good</v>
      </c>
      <c r="P1226" t="str">
        <f t="shared" si="118"/>
        <v>⭐⭐⭐⭐ Good</v>
      </c>
      <c r="Q1226" s="2">
        <v>2116</v>
      </c>
      <c r="R1226" s="4" t="str">
        <f>IF(Table1[[#This Row],[rating_count]]&gt;=10000,"High Volume",IF(Table1[[#This Row],[rating_count]]&gt;=1000,"Medium Volume","Low Volume"))</f>
        <v>Medium Volume</v>
      </c>
      <c r="S1226" s="4" t="str">
        <f t="shared" si="119"/>
        <v>Yes</v>
      </c>
      <c r="T1226" t="s">
        <v>10649</v>
      </c>
      <c r="U1226" t="s">
        <v>10650</v>
      </c>
      <c r="V1226" t="s">
        <v>10651</v>
      </c>
      <c r="W1226" t="s">
        <v>10652</v>
      </c>
      <c r="X1226" t="s">
        <v>10653</v>
      </c>
      <c r="Y1226" t="s">
        <v>10654</v>
      </c>
      <c r="Z1226" t="s">
        <v>10655</v>
      </c>
      <c r="AA1226" t="s">
        <v>10656</v>
      </c>
    </row>
    <row r="1227" spans="1:27" x14ac:dyDescent="0.3">
      <c r="A1227" t="s">
        <v>10657</v>
      </c>
      <c r="B1227" t="s">
        <v>10658</v>
      </c>
      <c r="C1227" t="str">
        <f t="shared" si="114"/>
        <v>Swiss</v>
      </c>
      <c r="D1227" t="s">
        <v>9010</v>
      </c>
      <c r="E1227" t="str">
        <f>IFERROR(LEFT(Table1[[#This Row],[category]],FIND("|",Table1[[#This Row],[category]])-1),Table1[[#This Row],[category]])</f>
        <v>Home&amp;Kitchen</v>
      </c>
      <c r="F1227" t="str">
        <f>IFERROR(MID(Table1[[#This Row],[category]],FIND("|",Table1[[#This Row],[category]])+1,50),"N/A")</f>
        <v>Kitchen&amp;HomeAppliances|Vacuum,Cleaning&amp;Ironing|Vac</v>
      </c>
      <c r="G1227" s="5">
        <v>1547</v>
      </c>
      <c r="H1227" s="5" t="str">
        <f t="shared" si="115"/>
        <v>Mid-Range (501-2000)</v>
      </c>
      <c r="I1227" s="5">
        <v>2890</v>
      </c>
      <c r="J1227" s="5">
        <f>Table1[[#This Row],[actual_price]]-Table1[[#This Row],[discounted_price]]</f>
        <v>1343</v>
      </c>
      <c r="K1227" s="12">
        <f t="shared" si="116"/>
        <v>0.46470588235294119</v>
      </c>
      <c r="L1227" s="13">
        <v>0.46</v>
      </c>
      <c r="M1227" s="1" t="str">
        <f t="shared" si="117"/>
        <v>Moderate (25-49%)</v>
      </c>
      <c r="N1227">
        <v>3.9</v>
      </c>
      <c r="O1227" t="str">
        <f>IF(Table1[[#This Row],[rating]]&gt;=4.5,"Excellent",IF(Table1[[#This Row],[rating]]&gt;=4,"Good",IF(Table1[[#This Row],[rating]]&gt;=3.5,"Average","Below Average")))</f>
        <v>Average</v>
      </c>
      <c r="P1227" t="str">
        <f t="shared" si="118"/>
        <v>⭐⭐⭐ Average</v>
      </c>
      <c r="Q1227">
        <v>463</v>
      </c>
      <c r="R1227" s="4" t="str">
        <f>IF(Table1[[#This Row],[rating_count]]&gt;=10000,"High Volume",IF(Table1[[#This Row],[rating_count]]&gt;=1000,"Medium Volume","Low Volume"))</f>
        <v>Low Volume</v>
      </c>
      <c r="S1227" s="4" t="str">
        <f t="shared" si="119"/>
        <v>No</v>
      </c>
      <c r="T1227" t="s">
        <v>10659</v>
      </c>
      <c r="U1227" t="s">
        <v>10660</v>
      </c>
      <c r="V1227" t="s">
        <v>10661</v>
      </c>
      <c r="W1227" t="s">
        <v>10662</v>
      </c>
      <c r="X1227" t="s">
        <v>10663</v>
      </c>
      <c r="Y1227" t="s">
        <v>10664</v>
      </c>
      <c r="Z1227" t="s">
        <v>10665</v>
      </c>
      <c r="AA1227" t="s">
        <v>10666</v>
      </c>
    </row>
    <row r="1228" spans="1:27" x14ac:dyDescent="0.3">
      <c r="A1228" t="s">
        <v>10667</v>
      </c>
      <c r="B1228" t="s">
        <v>10668</v>
      </c>
      <c r="C1228" t="str">
        <f t="shared" si="114"/>
        <v>Zuvexa</v>
      </c>
      <c r="D1228" t="s">
        <v>8728</v>
      </c>
      <c r="E1228" t="str">
        <f>IFERROR(LEFT(Table1[[#This Row],[category]],FIND("|",Table1[[#This Row],[category]])-1),Table1[[#This Row],[category]])</f>
        <v>Home&amp;Kitchen</v>
      </c>
      <c r="F1228" t="str">
        <f>IFERROR(MID(Table1[[#This Row],[category]],FIND("|",Table1[[#This Row],[category]])+1,50),"N/A")</f>
        <v>Kitchen&amp;HomeAppliances|SmallKitchenAppliances|Hand</v>
      </c>
      <c r="G1228" s="5">
        <v>499</v>
      </c>
      <c r="H1228" s="5" t="str">
        <f t="shared" si="115"/>
        <v>Economy (201-500)</v>
      </c>
      <c r="I1228" s="5">
        <v>1299</v>
      </c>
      <c r="J1228" s="5">
        <f>Table1[[#This Row],[actual_price]]-Table1[[#This Row],[discounted_price]]</f>
        <v>800</v>
      </c>
      <c r="K1228" s="12">
        <f t="shared" si="116"/>
        <v>0.61585835257890686</v>
      </c>
      <c r="L1228" s="13">
        <v>0.62</v>
      </c>
      <c r="M1228" s="1" t="str">
        <f t="shared" si="117"/>
        <v>High (50-69%)</v>
      </c>
      <c r="N1228">
        <v>4.7</v>
      </c>
      <c r="O1228" t="str">
        <f>IF(Table1[[#This Row],[rating]]&gt;=4.5,"Excellent",IF(Table1[[#This Row],[rating]]&gt;=4,"Good",IF(Table1[[#This Row],[rating]]&gt;=3.5,"Average","Below Average")))</f>
        <v>Excellent</v>
      </c>
      <c r="P1228" t="str">
        <f t="shared" si="118"/>
        <v>⭐⭐⭐⭐⭐ Excellent</v>
      </c>
      <c r="Q1228">
        <v>54</v>
      </c>
      <c r="R1228" s="4" t="str">
        <f>IF(Table1[[#This Row],[rating_count]]&gt;=10000,"High Volume",IF(Table1[[#This Row],[rating_count]]&gt;=1000,"Medium Volume","Low Volume"))</f>
        <v>Low Volume</v>
      </c>
      <c r="S1228" s="4" t="str">
        <f t="shared" si="119"/>
        <v>No</v>
      </c>
      <c r="T1228" t="s">
        <v>10669</v>
      </c>
      <c r="U1228" t="s">
        <v>10670</v>
      </c>
      <c r="V1228" t="s">
        <v>10671</v>
      </c>
      <c r="W1228" t="s">
        <v>10672</v>
      </c>
      <c r="X1228" t="s">
        <v>10673</v>
      </c>
      <c r="Y1228" t="s">
        <v>10674</v>
      </c>
      <c r="Z1228" t="s">
        <v>10675</v>
      </c>
      <c r="AA1228" t="s">
        <v>10676</v>
      </c>
    </row>
    <row r="1229" spans="1:27" x14ac:dyDescent="0.3">
      <c r="A1229" t="s">
        <v>10677</v>
      </c>
      <c r="B1229" t="s">
        <v>10678</v>
      </c>
      <c r="C1229" t="str">
        <f t="shared" si="114"/>
        <v>Usha</v>
      </c>
      <c r="D1229" t="s">
        <v>8885</v>
      </c>
      <c r="E1229" t="str">
        <f>IFERROR(LEFT(Table1[[#This Row],[category]],FIND("|",Table1[[#This Row],[category]])-1),Table1[[#This Row],[category]])</f>
        <v>Home&amp;Kitchen</v>
      </c>
      <c r="F1229" t="str">
        <f>IFERROR(MID(Table1[[#This Row],[category]],FIND("|",Table1[[#This Row],[category]])+1,50),"N/A")</f>
        <v>Heating,Cooling&amp;AirQuality|WaterHeaters&amp;Geysers|Im</v>
      </c>
      <c r="G1229" s="5">
        <v>510</v>
      </c>
      <c r="H1229" s="5" t="str">
        <f t="shared" si="115"/>
        <v>Mid-Range (501-2000)</v>
      </c>
      <c r="I1229" s="5">
        <v>640</v>
      </c>
      <c r="J1229" s="5">
        <f>Table1[[#This Row],[actual_price]]-Table1[[#This Row],[discounted_price]]</f>
        <v>130</v>
      </c>
      <c r="K1229" s="12">
        <f t="shared" si="116"/>
        <v>0.203125</v>
      </c>
      <c r="L1229" s="13">
        <v>0.2</v>
      </c>
      <c r="M1229" s="1" t="str">
        <f t="shared" si="117"/>
        <v>Minimal (0-24%)</v>
      </c>
      <c r="N1229">
        <v>4.0999999999999996</v>
      </c>
      <c r="O1229" t="str">
        <f>IF(Table1[[#This Row],[rating]]&gt;=4.5,"Excellent",IF(Table1[[#This Row],[rating]]&gt;=4,"Good",IF(Table1[[#This Row],[rating]]&gt;=3.5,"Average","Below Average")))</f>
        <v>Good</v>
      </c>
      <c r="P1229" t="str">
        <f t="shared" si="118"/>
        <v>⭐⭐⭐⭐ Good</v>
      </c>
      <c r="Q1229" s="2">
        <v>7229</v>
      </c>
      <c r="R1229" s="4" t="str">
        <f>IF(Table1[[#This Row],[rating_count]]&gt;=10000,"High Volume",IF(Table1[[#This Row],[rating_count]]&gt;=1000,"Medium Volume","Low Volume"))</f>
        <v>Medium Volume</v>
      </c>
      <c r="S1229" s="4" t="str">
        <f t="shared" si="119"/>
        <v>Yes</v>
      </c>
      <c r="T1229" t="s">
        <v>10679</v>
      </c>
      <c r="U1229" t="s">
        <v>10680</v>
      </c>
      <c r="V1229" t="s">
        <v>10681</v>
      </c>
      <c r="W1229" t="s">
        <v>10682</v>
      </c>
      <c r="X1229" t="s">
        <v>10683</v>
      </c>
      <c r="Y1229" t="s">
        <v>10684</v>
      </c>
      <c r="Z1229" t="s">
        <v>10685</v>
      </c>
      <c r="AA1229" t="s">
        <v>10686</v>
      </c>
    </row>
    <row r="1230" spans="1:27" x14ac:dyDescent="0.3">
      <c r="A1230" t="s">
        <v>10687</v>
      </c>
      <c r="B1230" t="s">
        <v>10688</v>
      </c>
      <c r="C1230" t="str">
        <f t="shared" si="114"/>
        <v>ACTIVA</v>
      </c>
      <c r="D1230" t="s">
        <v>8761</v>
      </c>
      <c r="E1230" t="str">
        <f>IFERROR(LEFT(Table1[[#This Row],[category]],FIND("|",Table1[[#This Row],[category]])-1),Table1[[#This Row],[category]])</f>
        <v>Home&amp;Kitchen</v>
      </c>
      <c r="F1230" t="str">
        <f>IFERROR(MID(Table1[[#This Row],[category]],FIND("|",Table1[[#This Row],[category]])+1,50),"N/A")</f>
        <v>Heating,Cooling&amp;AirQuality|WaterHeaters&amp;Geysers|In</v>
      </c>
      <c r="G1230" s="5">
        <v>1899</v>
      </c>
      <c r="H1230" s="5" t="str">
        <f t="shared" si="115"/>
        <v>Mid-Range (501-2000)</v>
      </c>
      <c r="I1230" s="5">
        <v>3790</v>
      </c>
      <c r="J1230" s="5">
        <f>Table1[[#This Row],[actual_price]]-Table1[[#This Row],[discounted_price]]</f>
        <v>1891</v>
      </c>
      <c r="K1230" s="12">
        <f t="shared" si="116"/>
        <v>0.49894459102902372</v>
      </c>
      <c r="L1230" s="13">
        <v>0.5</v>
      </c>
      <c r="M1230" s="1" t="str">
        <f t="shared" si="117"/>
        <v>High (50-69%)</v>
      </c>
      <c r="N1230">
        <v>3.8</v>
      </c>
      <c r="O1230" t="str">
        <f>IF(Table1[[#This Row],[rating]]&gt;=4.5,"Excellent",IF(Table1[[#This Row],[rating]]&gt;=4,"Good",IF(Table1[[#This Row],[rating]]&gt;=3.5,"Average","Below Average")))</f>
        <v>Average</v>
      </c>
      <c r="P1230" t="str">
        <f t="shared" si="118"/>
        <v>⭐⭐⭐ Average</v>
      </c>
      <c r="Q1230" s="2">
        <v>3842</v>
      </c>
      <c r="R1230" s="4" t="str">
        <f>IF(Table1[[#This Row],[rating_count]]&gt;=10000,"High Volume",IF(Table1[[#This Row],[rating_count]]&gt;=1000,"Medium Volume","Low Volume"))</f>
        <v>Medium Volume</v>
      </c>
      <c r="S1230" s="4" t="str">
        <f t="shared" si="119"/>
        <v>Yes</v>
      </c>
      <c r="T1230" t="s">
        <v>10689</v>
      </c>
      <c r="U1230" t="s">
        <v>10690</v>
      </c>
      <c r="V1230" t="s">
        <v>10691</v>
      </c>
      <c r="W1230" t="s">
        <v>10692</v>
      </c>
      <c r="X1230" t="s">
        <v>10693</v>
      </c>
      <c r="Y1230" t="s">
        <v>10694</v>
      </c>
      <c r="Z1230" t="s">
        <v>10695</v>
      </c>
      <c r="AA1230" t="s">
        <v>10696</v>
      </c>
    </row>
    <row r="1231" spans="1:27" x14ac:dyDescent="0.3">
      <c r="A1231" t="s">
        <v>10697</v>
      </c>
      <c r="B1231" t="s">
        <v>10698</v>
      </c>
      <c r="C1231" t="str">
        <f t="shared" si="114"/>
        <v>Havells</v>
      </c>
      <c r="D1231" t="s">
        <v>8761</v>
      </c>
      <c r="E1231" t="str">
        <f>IFERROR(LEFT(Table1[[#This Row],[category]],FIND("|",Table1[[#This Row],[category]])-1),Table1[[#This Row],[category]])</f>
        <v>Home&amp;Kitchen</v>
      </c>
      <c r="F1231" t="str">
        <f>IFERROR(MID(Table1[[#This Row],[category]],FIND("|",Table1[[#This Row],[category]])+1,50),"N/A")</f>
        <v>Heating,Cooling&amp;AirQuality|WaterHeaters&amp;Geysers|In</v>
      </c>
      <c r="G1231" s="5">
        <v>2599</v>
      </c>
      <c r="H1231" s="5" t="str">
        <f t="shared" si="115"/>
        <v>Premium (&gt;2000)</v>
      </c>
      <c r="I1231" s="5">
        <v>4560</v>
      </c>
      <c r="J1231" s="5">
        <f>Table1[[#This Row],[actual_price]]-Table1[[#This Row],[discounted_price]]</f>
        <v>1961</v>
      </c>
      <c r="K1231" s="12">
        <f t="shared" si="116"/>
        <v>0.43004385964912278</v>
      </c>
      <c r="L1231" s="13">
        <v>0.43</v>
      </c>
      <c r="M1231" s="1" t="str">
        <f t="shared" si="117"/>
        <v>Moderate (25-49%)</v>
      </c>
      <c r="N1231">
        <v>4.4000000000000004</v>
      </c>
      <c r="O1231" t="str">
        <f>IF(Table1[[#This Row],[rating]]&gt;=4.5,"Excellent",IF(Table1[[#This Row],[rating]]&gt;=4,"Good",IF(Table1[[#This Row],[rating]]&gt;=3.5,"Average","Below Average")))</f>
        <v>Good</v>
      </c>
      <c r="P1231" t="str">
        <f t="shared" si="118"/>
        <v>⭐⭐⭐⭐ Good</v>
      </c>
      <c r="Q1231">
        <v>646</v>
      </c>
      <c r="R1231" s="4" t="str">
        <f>IF(Table1[[#This Row],[rating_count]]&gt;=10000,"High Volume",IF(Table1[[#This Row],[rating_count]]&gt;=1000,"Medium Volume","Low Volume"))</f>
        <v>Low Volume</v>
      </c>
      <c r="S1231" s="4" t="str">
        <f t="shared" si="119"/>
        <v>Yes</v>
      </c>
      <c r="T1231" t="s">
        <v>10699</v>
      </c>
      <c r="U1231" t="s">
        <v>10700</v>
      </c>
      <c r="V1231" t="s">
        <v>10701</v>
      </c>
      <c r="W1231" t="s">
        <v>10702</v>
      </c>
      <c r="X1231" t="s">
        <v>10703</v>
      </c>
      <c r="Y1231" t="s">
        <v>10704</v>
      </c>
      <c r="Z1231" t="s">
        <v>8768</v>
      </c>
      <c r="AA1231" t="s">
        <v>10705</v>
      </c>
    </row>
    <row r="1232" spans="1:27" x14ac:dyDescent="0.3">
      <c r="A1232" t="s">
        <v>10706</v>
      </c>
      <c r="B1232" t="s">
        <v>10707</v>
      </c>
      <c r="C1232" t="str">
        <f t="shared" si="114"/>
        <v>Lifelong</v>
      </c>
      <c r="D1232" t="s">
        <v>9071</v>
      </c>
      <c r="E1232" t="str">
        <f>IFERROR(LEFT(Table1[[#This Row],[category]],FIND("|",Table1[[#This Row],[category]])-1),Table1[[#This Row],[category]])</f>
        <v>Home&amp;Kitchen</v>
      </c>
      <c r="F1232" t="str">
        <f>IFERROR(MID(Table1[[#This Row],[category]],FIND("|",Table1[[#This Row],[category]])+1,50),"N/A")</f>
        <v>Kitchen&amp;HomeAppliances|SmallKitchenAppliances|EggB</v>
      </c>
      <c r="G1232" s="5">
        <v>1199</v>
      </c>
      <c r="H1232" s="5" t="str">
        <f t="shared" si="115"/>
        <v>Mid-Range (501-2000)</v>
      </c>
      <c r="I1232" s="5">
        <v>3500</v>
      </c>
      <c r="J1232" s="5">
        <f>Table1[[#This Row],[actual_price]]-Table1[[#This Row],[discounted_price]]</f>
        <v>2301</v>
      </c>
      <c r="K1232" s="12">
        <f t="shared" si="116"/>
        <v>0.65742857142857147</v>
      </c>
      <c r="L1232" s="13">
        <v>0.66</v>
      </c>
      <c r="M1232" s="1" t="str">
        <f t="shared" si="117"/>
        <v>High (50-69%)</v>
      </c>
      <c r="N1232">
        <v>4.3</v>
      </c>
      <c r="O1232" t="str">
        <f>IF(Table1[[#This Row],[rating]]&gt;=4.5,"Excellent",IF(Table1[[#This Row],[rating]]&gt;=4,"Good",IF(Table1[[#This Row],[rating]]&gt;=3.5,"Average","Below Average")))</f>
        <v>Good</v>
      </c>
      <c r="P1232" t="str">
        <f t="shared" si="118"/>
        <v>⭐⭐⭐⭐ Good</v>
      </c>
      <c r="Q1232" s="2">
        <v>1802</v>
      </c>
      <c r="R1232" s="4" t="str">
        <f>IF(Table1[[#This Row],[rating_count]]&gt;=10000,"High Volume",IF(Table1[[#This Row],[rating_count]]&gt;=1000,"Medium Volume","Low Volume"))</f>
        <v>Medium Volume</v>
      </c>
      <c r="S1232" s="4" t="str">
        <f t="shared" si="119"/>
        <v>Yes</v>
      </c>
      <c r="T1232" t="s">
        <v>10708</v>
      </c>
      <c r="U1232" t="s">
        <v>10709</v>
      </c>
      <c r="V1232" t="s">
        <v>10710</v>
      </c>
      <c r="W1232" t="s">
        <v>10711</v>
      </c>
      <c r="X1232" t="s">
        <v>10712</v>
      </c>
      <c r="Y1232" t="s">
        <v>10713</v>
      </c>
      <c r="Z1232" t="s">
        <v>10714</v>
      </c>
      <c r="AA1232" t="s">
        <v>10715</v>
      </c>
    </row>
    <row r="1233" spans="1:27" x14ac:dyDescent="0.3">
      <c r="A1233" t="s">
        <v>10716</v>
      </c>
      <c r="B1233" t="s">
        <v>10717</v>
      </c>
      <c r="C1233" t="str">
        <f t="shared" si="114"/>
        <v>INDIASÂ®â„¢</v>
      </c>
      <c r="D1233" t="s">
        <v>8761</v>
      </c>
      <c r="E1233" t="str">
        <f>IFERROR(LEFT(Table1[[#This Row],[category]],FIND("|",Table1[[#This Row],[category]])-1),Table1[[#This Row],[category]])</f>
        <v>Home&amp;Kitchen</v>
      </c>
      <c r="F1233" t="str">
        <f>IFERROR(MID(Table1[[#This Row],[category]],FIND("|",Table1[[#This Row],[category]])+1,50),"N/A")</f>
        <v>Heating,Cooling&amp;AirQuality|WaterHeaters&amp;Geysers|In</v>
      </c>
      <c r="G1233" s="5">
        <v>999</v>
      </c>
      <c r="H1233" s="5" t="str">
        <f t="shared" si="115"/>
        <v>Mid-Range (501-2000)</v>
      </c>
      <c r="I1233" s="5">
        <v>2600</v>
      </c>
      <c r="J1233" s="5">
        <f>Table1[[#This Row],[actual_price]]-Table1[[#This Row],[discounted_price]]</f>
        <v>1601</v>
      </c>
      <c r="K1233" s="12">
        <f t="shared" si="116"/>
        <v>0.61576923076923074</v>
      </c>
      <c r="L1233" s="13">
        <v>0.62</v>
      </c>
      <c r="M1233" s="1" t="str">
        <f t="shared" si="117"/>
        <v>High (50-69%)</v>
      </c>
      <c r="N1233">
        <v>3.4</v>
      </c>
      <c r="O1233" t="str">
        <f>IF(Table1[[#This Row],[rating]]&gt;=4.5,"Excellent",IF(Table1[[#This Row],[rating]]&gt;=4,"Good",IF(Table1[[#This Row],[rating]]&gt;=3.5,"Average","Below Average")))</f>
        <v>Below Average</v>
      </c>
      <c r="P1233" t="str">
        <f t="shared" si="118"/>
        <v>⭐⭐ Below Avg</v>
      </c>
      <c r="Q1233">
        <v>252</v>
      </c>
      <c r="R1233" s="4" t="str">
        <f>IF(Table1[[#This Row],[rating_count]]&gt;=10000,"High Volume",IF(Table1[[#This Row],[rating_count]]&gt;=1000,"Medium Volume","Low Volume"))</f>
        <v>Low Volume</v>
      </c>
      <c r="S1233" s="4" t="str">
        <f t="shared" si="119"/>
        <v>No</v>
      </c>
      <c r="T1233" t="s">
        <v>10718</v>
      </c>
      <c r="U1233" t="s">
        <v>10719</v>
      </c>
      <c r="V1233" t="s">
        <v>10720</v>
      </c>
      <c r="W1233" t="s">
        <v>10721</v>
      </c>
      <c r="X1233" t="s">
        <v>10722</v>
      </c>
      <c r="Y1233" t="s">
        <v>10723</v>
      </c>
      <c r="Z1233" t="s">
        <v>10724</v>
      </c>
      <c r="AA1233" t="s">
        <v>10725</v>
      </c>
    </row>
    <row r="1234" spans="1:27" x14ac:dyDescent="0.3">
      <c r="A1234" t="s">
        <v>10726</v>
      </c>
      <c r="B1234" t="s">
        <v>10727</v>
      </c>
      <c r="C1234" t="str">
        <f t="shared" si="114"/>
        <v>AmazonBasics</v>
      </c>
      <c r="D1234" t="s">
        <v>8687</v>
      </c>
      <c r="E1234" t="str">
        <f>IFERROR(LEFT(Table1[[#This Row],[category]],FIND("|",Table1[[#This Row],[category]])-1),Table1[[#This Row],[category]])</f>
        <v>Home&amp;Kitchen</v>
      </c>
      <c r="F1234" t="str">
        <f>IFERROR(MID(Table1[[#This Row],[category]],FIND("|",Table1[[#This Row],[category]])+1,50),"N/A")</f>
        <v>Kitchen&amp;HomeAppliances|SmallKitchenAppliances|Indu</v>
      </c>
      <c r="G1234" s="5">
        <v>1999</v>
      </c>
      <c r="H1234" s="5" t="str">
        <f t="shared" si="115"/>
        <v>Mid-Range (501-2000)</v>
      </c>
      <c r="I1234" s="5">
        <v>3300</v>
      </c>
      <c r="J1234" s="5">
        <f>Table1[[#This Row],[actual_price]]-Table1[[#This Row],[discounted_price]]</f>
        <v>1301</v>
      </c>
      <c r="K1234" s="12">
        <f t="shared" si="116"/>
        <v>0.39424242424242423</v>
      </c>
      <c r="L1234" s="13">
        <v>0.39</v>
      </c>
      <c r="M1234" s="1" t="str">
        <f t="shared" si="117"/>
        <v>Moderate (25-49%)</v>
      </c>
      <c r="N1234">
        <v>4.2</v>
      </c>
      <c r="O1234" t="str">
        <f>IF(Table1[[#This Row],[rating]]&gt;=4.5,"Excellent",IF(Table1[[#This Row],[rating]]&gt;=4,"Good",IF(Table1[[#This Row],[rating]]&gt;=3.5,"Average","Below Average")))</f>
        <v>Good</v>
      </c>
      <c r="P1234" t="str">
        <f t="shared" si="118"/>
        <v>⭐⭐⭐⭐ Good</v>
      </c>
      <c r="Q1234">
        <v>780</v>
      </c>
      <c r="R1234" s="4" t="str">
        <f>IF(Table1[[#This Row],[rating_count]]&gt;=10000,"High Volume",IF(Table1[[#This Row],[rating_count]]&gt;=1000,"Medium Volume","Low Volume"))</f>
        <v>Low Volume</v>
      </c>
      <c r="S1234" s="4" t="str">
        <f t="shared" si="119"/>
        <v>Yes</v>
      </c>
      <c r="T1234" t="s">
        <v>10728</v>
      </c>
      <c r="U1234" t="s">
        <v>10729</v>
      </c>
      <c r="V1234" t="s">
        <v>10730</v>
      </c>
      <c r="W1234" t="s">
        <v>10731</v>
      </c>
      <c r="X1234" t="s">
        <v>10732</v>
      </c>
      <c r="Y1234" t="s">
        <v>10733</v>
      </c>
      <c r="Z1234" t="s">
        <v>10734</v>
      </c>
      <c r="AA1234" t="s">
        <v>10735</v>
      </c>
    </row>
    <row r="1235" spans="1:27" x14ac:dyDescent="0.3">
      <c r="A1235" t="s">
        <v>10736</v>
      </c>
      <c r="B1235" t="s">
        <v>10737</v>
      </c>
      <c r="C1235" t="str">
        <f t="shared" si="114"/>
        <v>Sui</v>
      </c>
      <c r="D1235" t="s">
        <v>8728</v>
      </c>
      <c r="E1235" t="str">
        <f>IFERROR(LEFT(Table1[[#This Row],[category]],FIND("|",Table1[[#This Row],[category]])-1),Table1[[#This Row],[category]])</f>
        <v>Home&amp;Kitchen</v>
      </c>
      <c r="F1235" t="str">
        <f>IFERROR(MID(Table1[[#This Row],[category]],FIND("|",Table1[[#This Row],[category]])+1,50),"N/A")</f>
        <v>Kitchen&amp;HomeAppliances|SmallKitchenAppliances|Hand</v>
      </c>
      <c r="G1235" s="5">
        <v>210</v>
      </c>
      <c r="H1235" s="5" t="str">
        <f t="shared" si="115"/>
        <v>Economy (201-500)</v>
      </c>
      <c r="I1235" s="5">
        <v>699</v>
      </c>
      <c r="J1235" s="5">
        <f>Table1[[#This Row],[actual_price]]-Table1[[#This Row],[discounted_price]]</f>
        <v>489</v>
      </c>
      <c r="K1235" s="12">
        <f t="shared" si="116"/>
        <v>0.69957081545064381</v>
      </c>
      <c r="L1235" s="13">
        <v>0.7</v>
      </c>
      <c r="M1235" s="1" t="str">
        <f t="shared" si="117"/>
        <v>Very High (70-100%)</v>
      </c>
      <c r="N1235">
        <v>3.7</v>
      </c>
      <c r="O1235" t="str">
        <f>IF(Table1[[#This Row],[rating]]&gt;=4.5,"Excellent",IF(Table1[[#This Row],[rating]]&gt;=4,"Good",IF(Table1[[#This Row],[rating]]&gt;=3.5,"Average","Below Average")))</f>
        <v>Average</v>
      </c>
      <c r="P1235" t="str">
        <f t="shared" si="118"/>
        <v>⭐⭐⭐ Average</v>
      </c>
      <c r="Q1235">
        <v>74</v>
      </c>
      <c r="R1235" s="4" t="str">
        <f>IF(Table1[[#This Row],[rating_count]]&gt;=10000,"High Volume",IF(Table1[[#This Row],[rating_count]]&gt;=1000,"Medium Volume","Low Volume"))</f>
        <v>Low Volume</v>
      </c>
      <c r="S1235" s="4" t="str">
        <f t="shared" si="119"/>
        <v>No</v>
      </c>
      <c r="T1235" t="s">
        <v>10738</v>
      </c>
      <c r="U1235" t="s">
        <v>10739</v>
      </c>
      <c r="V1235" t="s">
        <v>10740</v>
      </c>
      <c r="W1235" t="s">
        <v>10741</v>
      </c>
      <c r="X1235" t="s">
        <v>10742</v>
      </c>
      <c r="Y1235" t="s">
        <v>10743</v>
      </c>
      <c r="Z1235" t="s">
        <v>10744</v>
      </c>
      <c r="AA1235" t="s">
        <v>10745</v>
      </c>
    </row>
    <row r="1236" spans="1:27" x14ac:dyDescent="0.3">
      <c r="A1236" t="s">
        <v>10746</v>
      </c>
      <c r="B1236" t="s">
        <v>10747</v>
      </c>
      <c r="C1236" t="str">
        <f t="shared" si="114"/>
        <v>Philips</v>
      </c>
      <c r="D1236" t="s">
        <v>10129</v>
      </c>
      <c r="E1236" t="str">
        <f>IFERROR(LEFT(Table1[[#This Row],[category]],FIND("|",Table1[[#This Row],[category]])-1),Table1[[#This Row],[category]])</f>
        <v>Home&amp;Kitchen</v>
      </c>
      <c r="F1236" t="str">
        <f>IFERROR(MID(Table1[[#This Row],[category]],FIND("|",Table1[[#This Row],[category]])+1,50),"N/A")</f>
        <v>Heating,Cooling&amp;AirQuality|AirPurifiers|HEPAAirPur</v>
      </c>
      <c r="G1236" s="5">
        <v>14499</v>
      </c>
      <c r="H1236" s="5" t="str">
        <f t="shared" si="115"/>
        <v>Premium (&gt;2000)</v>
      </c>
      <c r="I1236" s="5">
        <v>23559</v>
      </c>
      <c r="J1236" s="5">
        <f>Table1[[#This Row],[actual_price]]-Table1[[#This Row],[discounted_price]]</f>
        <v>9060</v>
      </c>
      <c r="K1236" s="12">
        <f t="shared" si="116"/>
        <v>0.38456640774226408</v>
      </c>
      <c r="L1236" s="13">
        <v>0.38</v>
      </c>
      <c r="M1236" s="1" t="str">
        <f t="shared" si="117"/>
        <v>Moderate (25-49%)</v>
      </c>
      <c r="N1236">
        <v>4.3</v>
      </c>
      <c r="O1236" t="str">
        <f>IF(Table1[[#This Row],[rating]]&gt;=4.5,"Excellent",IF(Table1[[#This Row],[rating]]&gt;=4,"Good",IF(Table1[[#This Row],[rating]]&gt;=3.5,"Average","Below Average")))</f>
        <v>Good</v>
      </c>
      <c r="P1236" t="str">
        <f t="shared" si="118"/>
        <v>⭐⭐⭐⭐ Good</v>
      </c>
      <c r="Q1236" s="2">
        <v>2026</v>
      </c>
      <c r="R1236" s="4" t="str">
        <f>IF(Table1[[#This Row],[rating_count]]&gt;=10000,"High Volume",IF(Table1[[#This Row],[rating_count]]&gt;=1000,"Medium Volume","Low Volume"))</f>
        <v>Medium Volume</v>
      </c>
      <c r="S1236" s="4" t="str">
        <f t="shared" si="119"/>
        <v>Yes</v>
      </c>
      <c r="T1236" t="s">
        <v>10748</v>
      </c>
      <c r="U1236" t="s">
        <v>10749</v>
      </c>
      <c r="V1236" t="s">
        <v>10750</v>
      </c>
      <c r="W1236" t="s">
        <v>10751</v>
      </c>
      <c r="X1236" t="s">
        <v>10752</v>
      </c>
      <c r="Y1236" t="s">
        <v>10753</v>
      </c>
      <c r="Z1236" t="s">
        <v>10754</v>
      </c>
      <c r="AA1236" t="s">
        <v>10755</v>
      </c>
    </row>
    <row r="1237" spans="1:27" x14ac:dyDescent="0.3">
      <c r="A1237" t="s">
        <v>10756</v>
      </c>
      <c r="B1237" t="s">
        <v>10757</v>
      </c>
      <c r="C1237" t="str">
        <f t="shared" si="114"/>
        <v>Esquire</v>
      </c>
      <c r="D1237" t="s">
        <v>8927</v>
      </c>
      <c r="E1237" t="str">
        <f>IFERROR(LEFT(Table1[[#This Row],[category]],FIND("|",Table1[[#This Row],[category]])-1),Table1[[#This Row],[category]])</f>
        <v>Home&amp;Kitchen</v>
      </c>
      <c r="F1237" t="str">
        <f>IFERROR(MID(Table1[[#This Row],[category]],FIND("|",Table1[[#This Row],[category]])+1,50),"N/A")</f>
        <v>HomeStorage&amp;Organization|LaundryOrganization|Laund</v>
      </c>
      <c r="G1237" s="5">
        <v>950</v>
      </c>
      <c r="H1237" s="5" t="str">
        <f t="shared" si="115"/>
        <v>Mid-Range (501-2000)</v>
      </c>
      <c r="I1237" s="5">
        <v>1599</v>
      </c>
      <c r="J1237" s="5">
        <f>Table1[[#This Row],[actual_price]]-Table1[[#This Row],[discounted_price]]</f>
        <v>649</v>
      </c>
      <c r="K1237" s="12">
        <f t="shared" si="116"/>
        <v>0.40587867417135709</v>
      </c>
      <c r="L1237" s="13">
        <v>0.41</v>
      </c>
      <c r="M1237" s="1" t="str">
        <f t="shared" si="117"/>
        <v>Moderate (25-49%)</v>
      </c>
      <c r="N1237">
        <v>4.3</v>
      </c>
      <c r="O1237" t="str">
        <f>IF(Table1[[#This Row],[rating]]&gt;=4.5,"Excellent",IF(Table1[[#This Row],[rating]]&gt;=4,"Good",IF(Table1[[#This Row],[rating]]&gt;=3.5,"Average","Below Average")))</f>
        <v>Good</v>
      </c>
      <c r="P1237" t="str">
        <f t="shared" si="118"/>
        <v>⭐⭐⭐⭐ Good</v>
      </c>
      <c r="Q1237" s="2">
        <v>5911</v>
      </c>
      <c r="R1237" s="4" t="str">
        <f>IF(Table1[[#This Row],[rating_count]]&gt;=10000,"High Volume",IF(Table1[[#This Row],[rating_count]]&gt;=1000,"Medium Volume","Low Volume"))</f>
        <v>Medium Volume</v>
      </c>
      <c r="S1237" s="4" t="str">
        <f t="shared" si="119"/>
        <v>Yes</v>
      </c>
      <c r="T1237" t="s">
        <v>10758</v>
      </c>
      <c r="U1237" t="s">
        <v>10759</v>
      </c>
      <c r="V1237" t="s">
        <v>10760</v>
      </c>
      <c r="W1237" t="s">
        <v>10761</v>
      </c>
      <c r="X1237" t="s">
        <v>10762</v>
      </c>
      <c r="Y1237" t="s">
        <v>10763</v>
      </c>
      <c r="Z1237" t="s">
        <v>10764</v>
      </c>
      <c r="AA1237" t="s">
        <v>10765</v>
      </c>
    </row>
    <row r="1238" spans="1:27" x14ac:dyDescent="0.3">
      <c r="A1238" t="s">
        <v>10766</v>
      </c>
      <c r="B1238" t="s">
        <v>10767</v>
      </c>
      <c r="C1238" t="str">
        <f t="shared" si="114"/>
        <v>PHILIPS</v>
      </c>
      <c r="D1238" t="s">
        <v>8916</v>
      </c>
      <c r="E1238" t="str">
        <f>IFERROR(LEFT(Table1[[#This Row],[category]],FIND("|",Table1[[#This Row],[category]])-1),Table1[[#This Row],[category]])</f>
        <v>Home&amp;Kitchen</v>
      </c>
      <c r="F1238" t="str">
        <f>IFERROR(MID(Table1[[#This Row],[category]],FIND("|",Table1[[#This Row],[category]])+1,50),"N/A")</f>
        <v>Kitchen&amp;HomeAppliances|SmallKitchenAppliances|Deep</v>
      </c>
      <c r="G1238" s="5">
        <v>7199</v>
      </c>
      <c r="H1238" s="5" t="str">
        <f t="shared" si="115"/>
        <v>Premium (&gt;2000)</v>
      </c>
      <c r="I1238" s="5">
        <v>9995</v>
      </c>
      <c r="J1238" s="5">
        <f>Table1[[#This Row],[actual_price]]-Table1[[#This Row],[discounted_price]]</f>
        <v>2796</v>
      </c>
      <c r="K1238" s="12">
        <f t="shared" si="116"/>
        <v>0.27973986993496747</v>
      </c>
      <c r="L1238" s="13">
        <v>0.28000000000000003</v>
      </c>
      <c r="M1238" s="1" t="str">
        <f t="shared" si="117"/>
        <v>Moderate (25-49%)</v>
      </c>
      <c r="N1238">
        <v>4.4000000000000004</v>
      </c>
      <c r="O1238" t="str">
        <f>IF(Table1[[#This Row],[rating]]&gt;=4.5,"Excellent",IF(Table1[[#This Row],[rating]]&gt;=4,"Good",IF(Table1[[#This Row],[rating]]&gt;=3.5,"Average","Below Average")))</f>
        <v>Good</v>
      </c>
      <c r="P1238" t="str">
        <f t="shared" si="118"/>
        <v>⭐⭐⭐⭐ Good</v>
      </c>
      <c r="Q1238" s="2">
        <v>1964</v>
      </c>
      <c r="R1238" s="4" t="str">
        <f>IF(Table1[[#This Row],[rating_count]]&gt;=10000,"High Volume",IF(Table1[[#This Row],[rating_count]]&gt;=1000,"Medium Volume","Low Volume"))</f>
        <v>Medium Volume</v>
      </c>
      <c r="S1238" s="4" t="str">
        <f t="shared" si="119"/>
        <v>Yes</v>
      </c>
      <c r="T1238" t="s">
        <v>10768</v>
      </c>
      <c r="U1238" t="s">
        <v>10769</v>
      </c>
      <c r="V1238" t="s">
        <v>10770</v>
      </c>
      <c r="W1238" t="s">
        <v>10771</v>
      </c>
      <c r="X1238" t="s">
        <v>10772</v>
      </c>
      <c r="Y1238" t="s">
        <v>10773</v>
      </c>
      <c r="Z1238" t="s">
        <v>10774</v>
      </c>
      <c r="AA1238" t="s">
        <v>10775</v>
      </c>
    </row>
    <row r="1239" spans="1:27" x14ac:dyDescent="0.3">
      <c r="A1239" t="s">
        <v>10776</v>
      </c>
      <c r="B1239" t="s">
        <v>10777</v>
      </c>
      <c r="C1239" t="str">
        <f t="shared" si="114"/>
        <v>Havells</v>
      </c>
      <c r="D1239" t="s">
        <v>8592</v>
      </c>
      <c r="E1239" t="str">
        <f>IFERROR(LEFT(Table1[[#This Row],[category]],FIND("|",Table1[[#This Row],[category]])-1),Table1[[#This Row],[category]])</f>
        <v>Home&amp;Kitchen</v>
      </c>
      <c r="F1239" t="str">
        <f>IFERROR(MID(Table1[[#This Row],[category]],FIND("|",Table1[[#This Row],[category]])+1,50),"N/A")</f>
        <v>Heating,Cooling&amp;AirQuality|RoomHeaters|ElectricHea</v>
      </c>
      <c r="G1239" s="5">
        <v>2439</v>
      </c>
      <c r="H1239" s="5" t="str">
        <f t="shared" si="115"/>
        <v>Premium (&gt;2000)</v>
      </c>
      <c r="I1239" s="5">
        <v>2545</v>
      </c>
      <c r="J1239" s="5">
        <f>Table1[[#This Row],[actual_price]]-Table1[[#This Row],[discounted_price]]</f>
        <v>106</v>
      </c>
      <c r="K1239" s="12">
        <f t="shared" si="116"/>
        <v>4.1650294695481337E-2</v>
      </c>
      <c r="L1239" s="13">
        <v>0.04</v>
      </c>
      <c r="M1239" s="1" t="str">
        <f t="shared" si="117"/>
        <v>Minimal (0-24%)</v>
      </c>
      <c r="N1239">
        <v>4.0999999999999996</v>
      </c>
      <c r="O1239" t="str">
        <f>IF(Table1[[#This Row],[rating]]&gt;=4.5,"Excellent",IF(Table1[[#This Row],[rating]]&gt;=4,"Good",IF(Table1[[#This Row],[rating]]&gt;=3.5,"Average","Below Average")))</f>
        <v>Good</v>
      </c>
      <c r="P1239" t="str">
        <f t="shared" si="118"/>
        <v>⭐⭐⭐⭐ Good</v>
      </c>
      <c r="Q1239">
        <v>25</v>
      </c>
      <c r="R1239" s="4" t="str">
        <f>IF(Table1[[#This Row],[rating_count]]&gt;=10000,"High Volume",IF(Table1[[#This Row],[rating_count]]&gt;=1000,"Medium Volume","Low Volume"))</f>
        <v>Low Volume</v>
      </c>
      <c r="S1239" s="4" t="str">
        <f t="shared" si="119"/>
        <v>No</v>
      </c>
      <c r="T1239" t="s">
        <v>10778</v>
      </c>
      <c r="U1239" t="s">
        <v>10779</v>
      </c>
      <c r="V1239" t="s">
        <v>10780</v>
      </c>
      <c r="W1239" t="s">
        <v>10781</v>
      </c>
      <c r="X1239" t="s">
        <v>10782</v>
      </c>
      <c r="Y1239" t="s">
        <v>10783</v>
      </c>
      <c r="Z1239" t="s">
        <v>10784</v>
      </c>
      <c r="AA1239" t="s">
        <v>10785</v>
      </c>
    </row>
    <row r="1240" spans="1:27" x14ac:dyDescent="0.3">
      <c r="A1240" t="s">
        <v>10786</v>
      </c>
      <c r="B1240" t="s">
        <v>10787</v>
      </c>
      <c r="C1240" t="str">
        <f t="shared" si="114"/>
        <v>Philips</v>
      </c>
      <c r="D1240" t="s">
        <v>8938</v>
      </c>
      <c r="E1240" t="str">
        <f>IFERROR(LEFT(Table1[[#This Row],[category]],FIND("|",Table1[[#This Row],[category]])-1),Table1[[#This Row],[category]])</f>
        <v>Home&amp;Kitchen</v>
      </c>
      <c r="F1240" t="str">
        <f>IFERROR(MID(Table1[[#This Row],[category]],FIND("|",Table1[[#This Row],[category]])+1,50),"N/A")</f>
        <v>Kitchen&amp;HomeAppliances|Vacuum,Cleaning&amp;Ironing|Iro</v>
      </c>
      <c r="G1240" s="5">
        <v>7799</v>
      </c>
      <c r="H1240" s="5" t="str">
        <f t="shared" si="115"/>
        <v>Premium (&gt;2000)</v>
      </c>
      <c r="I1240" s="5">
        <v>8995</v>
      </c>
      <c r="J1240" s="5">
        <f>Table1[[#This Row],[actual_price]]-Table1[[#This Row],[discounted_price]]</f>
        <v>1196</v>
      </c>
      <c r="K1240" s="12">
        <f t="shared" si="116"/>
        <v>0.13296275708727071</v>
      </c>
      <c r="L1240" s="13">
        <v>0.13</v>
      </c>
      <c r="M1240" s="1" t="str">
        <f t="shared" si="117"/>
        <v>Minimal (0-24%)</v>
      </c>
      <c r="N1240">
        <v>4</v>
      </c>
      <c r="O1240" t="str">
        <f>IF(Table1[[#This Row],[rating]]&gt;=4.5,"Excellent",IF(Table1[[#This Row],[rating]]&gt;=4,"Good",IF(Table1[[#This Row],[rating]]&gt;=3.5,"Average","Below Average")))</f>
        <v>Good</v>
      </c>
      <c r="P1240" t="str">
        <f t="shared" si="118"/>
        <v>⭐⭐⭐⭐ Good</v>
      </c>
      <c r="Q1240" s="2">
        <v>3160</v>
      </c>
      <c r="R1240" s="4" t="str">
        <f>IF(Table1[[#This Row],[rating_count]]&gt;=10000,"High Volume",IF(Table1[[#This Row],[rating_count]]&gt;=1000,"Medium Volume","Low Volume"))</f>
        <v>Medium Volume</v>
      </c>
      <c r="S1240" s="4" t="str">
        <f t="shared" si="119"/>
        <v>Yes</v>
      </c>
      <c r="T1240" t="s">
        <v>10788</v>
      </c>
      <c r="U1240" t="s">
        <v>10789</v>
      </c>
      <c r="V1240" t="s">
        <v>10790</v>
      </c>
      <c r="W1240" t="s">
        <v>10791</v>
      </c>
      <c r="X1240" t="s">
        <v>10792</v>
      </c>
      <c r="Y1240" t="s">
        <v>10793</v>
      </c>
      <c r="Z1240" t="s">
        <v>10794</v>
      </c>
      <c r="AA1240" t="s">
        <v>10795</v>
      </c>
    </row>
    <row r="1241" spans="1:27" x14ac:dyDescent="0.3">
      <c r="A1241" t="s">
        <v>10796</v>
      </c>
      <c r="B1241" t="s">
        <v>10797</v>
      </c>
      <c r="C1241" t="str">
        <f t="shared" si="114"/>
        <v>Brayden</v>
      </c>
      <c r="D1241" t="s">
        <v>9233</v>
      </c>
      <c r="E1241" t="str">
        <f>IFERROR(LEFT(Table1[[#This Row],[category]],FIND("|",Table1[[#This Row],[category]])-1),Table1[[#This Row],[category]])</f>
        <v>Home&amp;Kitchen</v>
      </c>
      <c r="F1241" t="str">
        <f>IFERROR(MID(Table1[[#This Row],[category]],FIND("|",Table1[[#This Row],[category]])+1,50),"N/A")</f>
        <v>Kitchen&amp;HomeAppliances|SmallKitchenAppliances|Mini</v>
      </c>
      <c r="G1241" s="5">
        <v>1599</v>
      </c>
      <c r="H1241" s="5" t="str">
        <f t="shared" si="115"/>
        <v>Mid-Range (501-2000)</v>
      </c>
      <c r="I1241" s="5">
        <v>1999</v>
      </c>
      <c r="J1241" s="5">
        <f>Table1[[#This Row],[actual_price]]-Table1[[#This Row],[discounted_price]]</f>
        <v>400</v>
      </c>
      <c r="K1241" s="12">
        <f t="shared" si="116"/>
        <v>0.20010005002501249</v>
      </c>
      <c r="L1241" s="13">
        <v>0.2</v>
      </c>
      <c r="M1241" s="1" t="str">
        <f t="shared" si="117"/>
        <v>Minimal (0-24%)</v>
      </c>
      <c r="N1241">
        <v>4.4000000000000004</v>
      </c>
      <c r="O1241" t="str">
        <f>IF(Table1[[#This Row],[rating]]&gt;=4.5,"Excellent",IF(Table1[[#This Row],[rating]]&gt;=4,"Good",IF(Table1[[#This Row],[rating]]&gt;=3.5,"Average","Below Average")))</f>
        <v>Good</v>
      </c>
      <c r="P1241" t="str">
        <f t="shared" si="118"/>
        <v>⭐⭐⭐⭐ Good</v>
      </c>
      <c r="Q1241" s="2">
        <v>1558</v>
      </c>
      <c r="R1241" s="4" t="str">
        <f>IF(Table1[[#This Row],[rating_count]]&gt;=10000,"High Volume",IF(Table1[[#This Row],[rating_count]]&gt;=1000,"Medium Volume","Low Volume"))</f>
        <v>Medium Volume</v>
      </c>
      <c r="S1241" s="4" t="str">
        <f t="shared" si="119"/>
        <v>Yes</v>
      </c>
      <c r="T1241" t="s">
        <v>10798</v>
      </c>
      <c r="U1241" t="s">
        <v>10799</v>
      </c>
      <c r="V1241" t="s">
        <v>10800</v>
      </c>
      <c r="W1241" t="s">
        <v>10801</v>
      </c>
      <c r="X1241" t="s">
        <v>10802</v>
      </c>
      <c r="Y1241" t="s">
        <v>10803</v>
      </c>
      <c r="Z1241" t="s">
        <v>10804</v>
      </c>
      <c r="AA1241" t="s">
        <v>10805</v>
      </c>
    </row>
    <row r="1242" spans="1:27" x14ac:dyDescent="0.3">
      <c r="A1242" t="s">
        <v>10806</v>
      </c>
      <c r="B1242" t="s">
        <v>10807</v>
      </c>
      <c r="C1242" t="str">
        <f t="shared" si="114"/>
        <v>Wonderchef</v>
      </c>
      <c r="D1242" t="s">
        <v>8750</v>
      </c>
      <c r="E1242" t="str">
        <f>IFERROR(LEFT(Table1[[#This Row],[category]],FIND("|",Table1[[#This Row],[category]])-1),Table1[[#This Row],[category]])</f>
        <v>Home&amp;Kitchen</v>
      </c>
      <c r="F1242" t="str">
        <f>IFERROR(MID(Table1[[#This Row],[category]],FIND("|",Table1[[#This Row],[category]])+1,50),"N/A")</f>
        <v>Kitchen&amp;HomeAppliances|SmallKitchenAppliances|Mixe</v>
      </c>
      <c r="G1242" s="5">
        <v>2899</v>
      </c>
      <c r="H1242" s="5" t="str">
        <f t="shared" si="115"/>
        <v>Premium (&gt;2000)</v>
      </c>
      <c r="I1242" s="5">
        <v>5500</v>
      </c>
      <c r="J1242" s="5">
        <f>Table1[[#This Row],[actual_price]]-Table1[[#This Row],[discounted_price]]</f>
        <v>2601</v>
      </c>
      <c r="K1242" s="12">
        <f t="shared" si="116"/>
        <v>0.47290909090909089</v>
      </c>
      <c r="L1242" s="13">
        <v>0.47</v>
      </c>
      <c r="M1242" s="1" t="str">
        <f t="shared" si="117"/>
        <v>Moderate (25-49%)</v>
      </c>
      <c r="N1242">
        <v>3.8</v>
      </c>
      <c r="O1242" t="str">
        <f>IF(Table1[[#This Row],[rating]]&gt;=4.5,"Excellent",IF(Table1[[#This Row],[rating]]&gt;=4,"Good",IF(Table1[[#This Row],[rating]]&gt;=3.5,"Average","Below Average")))</f>
        <v>Average</v>
      </c>
      <c r="P1242" t="str">
        <f t="shared" si="118"/>
        <v>⭐⭐⭐ Average</v>
      </c>
      <c r="Q1242" s="2">
        <v>8958</v>
      </c>
      <c r="R1242" s="4" t="str">
        <f>IF(Table1[[#This Row],[rating_count]]&gt;=10000,"High Volume",IF(Table1[[#This Row],[rating_count]]&gt;=1000,"Medium Volume","Low Volume"))</f>
        <v>Medium Volume</v>
      </c>
      <c r="S1242" s="4" t="str">
        <f t="shared" si="119"/>
        <v>Yes</v>
      </c>
      <c r="T1242" t="s">
        <v>10808</v>
      </c>
      <c r="U1242" t="s">
        <v>10809</v>
      </c>
      <c r="V1242" t="s">
        <v>10810</v>
      </c>
      <c r="W1242" t="s">
        <v>10811</v>
      </c>
      <c r="X1242" t="s">
        <v>10812</v>
      </c>
      <c r="Y1242" t="s">
        <v>10813</v>
      </c>
      <c r="Z1242" t="s">
        <v>10814</v>
      </c>
      <c r="AA1242" t="s">
        <v>10815</v>
      </c>
    </row>
    <row r="1243" spans="1:27" x14ac:dyDescent="0.3">
      <c r="A1243" t="s">
        <v>10816</v>
      </c>
      <c r="B1243" t="s">
        <v>10817</v>
      </c>
      <c r="C1243" t="str">
        <f t="shared" si="114"/>
        <v>Usha</v>
      </c>
      <c r="D1243" t="s">
        <v>10312</v>
      </c>
      <c r="E1243" t="str">
        <f>IFERROR(LEFT(Table1[[#This Row],[category]],FIND("|",Table1[[#This Row],[category]])-1),Table1[[#This Row],[category]])</f>
        <v>Home&amp;Kitchen</v>
      </c>
      <c r="F1243" t="str">
        <f>IFERROR(MID(Table1[[#This Row],[category]],FIND("|",Table1[[#This Row],[category]])+1,50),"N/A")</f>
        <v>Kitchen&amp;HomeAppliances|SewingMachines&amp;Accessories|</v>
      </c>
      <c r="G1243" s="5">
        <v>9799</v>
      </c>
      <c r="H1243" s="5" t="str">
        <f t="shared" si="115"/>
        <v>Premium (&gt;2000)</v>
      </c>
      <c r="I1243" s="5">
        <v>12150</v>
      </c>
      <c r="J1243" s="5">
        <f>Table1[[#This Row],[actual_price]]-Table1[[#This Row],[discounted_price]]</f>
        <v>2351</v>
      </c>
      <c r="K1243" s="12">
        <f t="shared" si="116"/>
        <v>0.19349794238683127</v>
      </c>
      <c r="L1243" s="13">
        <v>0.19</v>
      </c>
      <c r="M1243" s="1" t="str">
        <f t="shared" si="117"/>
        <v>Minimal (0-24%)</v>
      </c>
      <c r="N1243">
        <v>4.3</v>
      </c>
      <c r="O1243" t="str">
        <f>IF(Table1[[#This Row],[rating]]&gt;=4.5,"Excellent",IF(Table1[[#This Row],[rating]]&gt;=4,"Good",IF(Table1[[#This Row],[rating]]&gt;=3.5,"Average","Below Average")))</f>
        <v>Good</v>
      </c>
      <c r="P1243" t="str">
        <f t="shared" si="118"/>
        <v>⭐⭐⭐⭐ Good</v>
      </c>
      <c r="Q1243" s="2">
        <v>13251</v>
      </c>
      <c r="R1243" s="4" t="str">
        <f>IF(Table1[[#This Row],[rating_count]]&gt;=10000,"High Volume",IF(Table1[[#This Row],[rating_count]]&gt;=1000,"Medium Volume","Low Volume"))</f>
        <v>High Volume</v>
      </c>
      <c r="S1243" s="4" t="str">
        <f t="shared" si="119"/>
        <v>Yes</v>
      </c>
      <c r="T1243" t="s">
        <v>10818</v>
      </c>
      <c r="U1243" t="s">
        <v>10819</v>
      </c>
      <c r="V1243" t="s">
        <v>10820</v>
      </c>
      <c r="W1243" t="s">
        <v>10821</v>
      </c>
      <c r="X1243" t="s">
        <v>10822</v>
      </c>
      <c r="Y1243" t="s">
        <v>10823</v>
      </c>
      <c r="Z1243" t="s">
        <v>10824</v>
      </c>
      <c r="AA1243" t="s">
        <v>10825</v>
      </c>
    </row>
    <row r="1244" spans="1:27" x14ac:dyDescent="0.3">
      <c r="A1244" t="s">
        <v>10826</v>
      </c>
      <c r="B1244" t="s">
        <v>10827</v>
      </c>
      <c r="C1244" t="str">
        <f t="shared" si="114"/>
        <v>Black+Decker</v>
      </c>
      <c r="D1244" t="s">
        <v>8938</v>
      </c>
      <c r="E1244" t="str">
        <f>IFERROR(LEFT(Table1[[#This Row],[category]],FIND("|",Table1[[#This Row],[category]])-1),Table1[[#This Row],[category]])</f>
        <v>Home&amp;Kitchen</v>
      </c>
      <c r="F1244" t="str">
        <f>IFERROR(MID(Table1[[#This Row],[category]],FIND("|",Table1[[#This Row],[category]])+1,50),"N/A")</f>
        <v>Kitchen&amp;HomeAppliances|Vacuum,Cleaning&amp;Ironing|Iro</v>
      </c>
      <c r="G1244" s="5">
        <v>3299</v>
      </c>
      <c r="H1244" s="5" t="str">
        <f t="shared" si="115"/>
        <v>Premium (&gt;2000)</v>
      </c>
      <c r="I1244" s="5">
        <v>4995</v>
      </c>
      <c r="J1244" s="5">
        <f>Table1[[#This Row],[actual_price]]-Table1[[#This Row],[discounted_price]]</f>
        <v>1696</v>
      </c>
      <c r="K1244" s="12">
        <f t="shared" si="116"/>
        <v>0.33953953953953953</v>
      </c>
      <c r="L1244" s="13">
        <v>0.34</v>
      </c>
      <c r="M1244" s="1" t="str">
        <f t="shared" si="117"/>
        <v>Moderate (25-49%)</v>
      </c>
      <c r="N1244">
        <v>3.8</v>
      </c>
      <c r="O1244" t="str">
        <f>IF(Table1[[#This Row],[rating]]&gt;=4.5,"Excellent",IF(Table1[[#This Row],[rating]]&gt;=4,"Good",IF(Table1[[#This Row],[rating]]&gt;=3.5,"Average","Below Average")))</f>
        <v>Average</v>
      </c>
      <c r="P1244" t="str">
        <f t="shared" si="118"/>
        <v>⭐⭐⭐ Average</v>
      </c>
      <c r="Q1244" s="2">
        <v>1393</v>
      </c>
      <c r="R1244" s="4" t="str">
        <f>IF(Table1[[#This Row],[rating_count]]&gt;=10000,"High Volume",IF(Table1[[#This Row],[rating_count]]&gt;=1000,"Medium Volume","Low Volume"))</f>
        <v>Medium Volume</v>
      </c>
      <c r="S1244" s="4" t="str">
        <f t="shared" si="119"/>
        <v>Yes</v>
      </c>
      <c r="T1244" t="s">
        <v>10828</v>
      </c>
      <c r="U1244" t="s">
        <v>10829</v>
      </c>
      <c r="V1244" t="s">
        <v>10830</v>
      </c>
      <c r="W1244" t="s">
        <v>10831</v>
      </c>
      <c r="X1244" t="s">
        <v>10832</v>
      </c>
      <c r="Y1244" t="s">
        <v>10833</v>
      </c>
      <c r="Z1244" t="s">
        <v>10834</v>
      </c>
      <c r="AA1244" t="s">
        <v>10835</v>
      </c>
    </row>
    <row r="1245" spans="1:27" x14ac:dyDescent="0.3">
      <c r="A1245" t="s">
        <v>10836</v>
      </c>
      <c r="B1245" t="s">
        <v>10837</v>
      </c>
      <c r="C1245" t="str">
        <f t="shared" si="114"/>
        <v>Personal</v>
      </c>
      <c r="D1245" t="s">
        <v>8728</v>
      </c>
      <c r="E1245" t="str">
        <f>IFERROR(LEFT(Table1[[#This Row],[category]],FIND("|",Table1[[#This Row],[category]])-1),Table1[[#This Row],[category]])</f>
        <v>Home&amp;Kitchen</v>
      </c>
      <c r="F1245" t="str">
        <f>IFERROR(MID(Table1[[#This Row],[category]],FIND("|",Table1[[#This Row],[category]])+1,50),"N/A")</f>
        <v>Kitchen&amp;HomeAppliances|SmallKitchenAppliances|Hand</v>
      </c>
      <c r="G1245" s="5">
        <v>669</v>
      </c>
      <c r="H1245" s="5" t="str">
        <f t="shared" si="115"/>
        <v>Mid-Range (501-2000)</v>
      </c>
      <c r="I1245" s="5">
        <v>1499</v>
      </c>
      <c r="J1245" s="5">
        <f>Table1[[#This Row],[actual_price]]-Table1[[#This Row],[discounted_price]]</f>
        <v>830</v>
      </c>
      <c r="K1245" s="12">
        <f t="shared" si="116"/>
        <v>0.55370246831220815</v>
      </c>
      <c r="L1245" s="13">
        <v>0.55000000000000004</v>
      </c>
      <c r="M1245" s="1" t="str">
        <f t="shared" si="117"/>
        <v>High (50-69%)</v>
      </c>
      <c r="N1245">
        <v>2.2999999999999998</v>
      </c>
      <c r="O1245" t="str">
        <f>IF(Table1[[#This Row],[rating]]&gt;=4.5,"Excellent",IF(Table1[[#This Row],[rating]]&gt;=4,"Good",IF(Table1[[#This Row],[rating]]&gt;=3.5,"Average","Below Average")))</f>
        <v>Below Average</v>
      </c>
      <c r="P1245" t="str">
        <f t="shared" si="118"/>
        <v>⭐⭐ Below Avg</v>
      </c>
      <c r="Q1245">
        <v>13</v>
      </c>
      <c r="R1245" s="4" t="str">
        <f>IF(Table1[[#This Row],[rating_count]]&gt;=10000,"High Volume",IF(Table1[[#This Row],[rating_count]]&gt;=1000,"Medium Volume","Low Volume"))</f>
        <v>Low Volume</v>
      </c>
      <c r="S1245" s="4" t="str">
        <f t="shared" si="119"/>
        <v>No</v>
      </c>
      <c r="T1245" t="s">
        <v>10838</v>
      </c>
      <c r="U1245" t="s">
        <v>10839</v>
      </c>
      <c r="V1245" t="s">
        <v>10840</v>
      </c>
      <c r="W1245" t="s">
        <v>10841</v>
      </c>
      <c r="X1245" t="s">
        <v>10842</v>
      </c>
      <c r="Y1245" t="s">
        <v>10843</v>
      </c>
      <c r="Z1245" t="s">
        <v>10844</v>
      </c>
      <c r="AA1245" t="s">
        <v>10845</v>
      </c>
    </row>
    <row r="1246" spans="1:27" x14ac:dyDescent="0.3">
      <c r="A1246" t="s">
        <v>10846</v>
      </c>
      <c r="B1246" t="s">
        <v>10847</v>
      </c>
      <c r="C1246" t="str">
        <f t="shared" si="114"/>
        <v>Sujata</v>
      </c>
      <c r="D1246" t="s">
        <v>8979</v>
      </c>
      <c r="E1246" t="str">
        <f>IFERROR(LEFT(Table1[[#This Row],[category]],FIND("|",Table1[[#This Row],[category]])-1),Table1[[#This Row],[category]])</f>
        <v>Home&amp;Kitchen</v>
      </c>
      <c r="F1246" t="str">
        <f>IFERROR(MID(Table1[[#This Row],[category]],FIND("|",Table1[[#This Row],[category]])+1,50),"N/A")</f>
        <v>Kitchen&amp;HomeAppliances|SmallKitchenAppliances|Juic</v>
      </c>
      <c r="G1246" s="5">
        <v>5890</v>
      </c>
      <c r="H1246" s="5" t="str">
        <f t="shared" si="115"/>
        <v>Premium (&gt;2000)</v>
      </c>
      <c r="I1246" s="5">
        <v>7506</v>
      </c>
      <c r="J1246" s="5">
        <f>Table1[[#This Row],[actual_price]]-Table1[[#This Row],[discounted_price]]</f>
        <v>1616</v>
      </c>
      <c r="K1246" s="12">
        <f t="shared" si="116"/>
        <v>0.21529443112176924</v>
      </c>
      <c r="L1246" s="13">
        <v>0.22</v>
      </c>
      <c r="M1246" s="1" t="str">
        <f t="shared" si="117"/>
        <v>Minimal (0-24%)</v>
      </c>
      <c r="N1246">
        <v>4.5</v>
      </c>
      <c r="O1246" t="str">
        <f>IF(Table1[[#This Row],[rating]]&gt;=4.5,"Excellent",IF(Table1[[#This Row],[rating]]&gt;=4,"Good",IF(Table1[[#This Row],[rating]]&gt;=3.5,"Average","Below Average")))</f>
        <v>Excellent</v>
      </c>
      <c r="P1246" t="str">
        <f t="shared" si="118"/>
        <v>⭐⭐⭐⭐⭐ Excellent</v>
      </c>
      <c r="Q1246" s="2">
        <v>7241</v>
      </c>
      <c r="R1246" s="4" t="str">
        <f>IF(Table1[[#This Row],[rating_count]]&gt;=10000,"High Volume",IF(Table1[[#This Row],[rating_count]]&gt;=1000,"Medium Volume","Low Volume"))</f>
        <v>Medium Volume</v>
      </c>
      <c r="S1246" s="4" t="str">
        <f t="shared" si="119"/>
        <v>Yes</v>
      </c>
      <c r="T1246" t="s">
        <v>10848</v>
      </c>
      <c r="U1246" t="s">
        <v>10849</v>
      </c>
      <c r="V1246" t="s">
        <v>10850</v>
      </c>
      <c r="W1246" t="s">
        <v>10851</v>
      </c>
      <c r="X1246" t="s">
        <v>10852</v>
      </c>
      <c r="Y1246" t="s">
        <v>10853</v>
      </c>
      <c r="Z1246" t="s">
        <v>10854</v>
      </c>
      <c r="AA1246" t="s">
        <v>10855</v>
      </c>
    </row>
    <row r="1247" spans="1:27" x14ac:dyDescent="0.3">
      <c r="A1247" t="s">
        <v>10856</v>
      </c>
      <c r="B1247" t="s">
        <v>10857</v>
      </c>
      <c r="C1247" t="str">
        <f t="shared" si="114"/>
        <v>Sure</v>
      </c>
      <c r="D1247" t="s">
        <v>10140</v>
      </c>
      <c r="E1247" t="str">
        <f>IFERROR(LEFT(Table1[[#This Row],[category]],FIND("|",Table1[[#This Row],[category]])-1),Table1[[#This Row],[category]])</f>
        <v>Home&amp;Kitchen</v>
      </c>
      <c r="F1247" t="str">
        <f>IFERROR(MID(Table1[[#This Row],[category]],FIND("|",Table1[[#This Row],[category]])+1,50),"N/A")</f>
        <v>Kitchen&amp;HomeAppliances|WaterPurifiers&amp;Accessories|</v>
      </c>
      <c r="G1247" s="5">
        <v>9199</v>
      </c>
      <c r="H1247" s="5" t="str">
        <f t="shared" si="115"/>
        <v>Premium (&gt;2000)</v>
      </c>
      <c r="I1247" s="5">
        <v>18000</v>
      </c>
      <c r="J1247" s="5">
        <f>Table1[[#This Row],[actual_price]]-Table1[[#This Row],[discounted_price]]</f>
        <v>8801</v>
      </c>
      <c r="K1247" s="12">
        <f t="shared" si="116"/>
        <v>0.48894444444444446</v>
      </c>
      <c r="L1247" s="13">
        <v>0.49</v>
      </c>
      <c r="M1247" s="1" t="str">
        <f t="shared" si="117"/>
        <v>Moderate (25-49%)</v>
      </c>
      <c r="N1247">
        <v>4</v>
      </c>
      <c r="O1247" t="str">
        <f>IF(Table1[[#This Row],[rating]]&gt;=4.5,"Excellent",IF(Table1[[#This Row],[rating]]&gt;=4,"Good",IF(Table1[[#This Row],[rating]]&gt;=3.5,"Average","Below Average")))</f>
        <v>Good</v>
      </c>
      <c r="P1247" t="str">
        <f t="shared" si="118"/>
        <v>⭐⭐⭐⭐ Good</v>
      </c>
      <c r="Q1247" s="2">
        <v>16020</v>
      </c>
      <c r="R1247" s="4" t="str">
        <f>IF(Table1[[#This Row],[rating_count]]&gt;=10000,"High Volume",IF(Table1[[#This Row],[rating_count]]&gt;=1000,"Medium Volume","Low Volume"))</f>
        <v>High Volume</v>
      </c>
      <c r="S1247" s="4" t="str">
        <f t="shared" si="119"/>
        <v>Yes</v>
      </c>
      <c r="T1247" t="s">
        <v>10858</v>
      </c>
      <c r="U1247" t="s">
        <v>10859</v>
      </c>
      <c r="V1247" t="s">
        <v>10860</v>
      </c>
      <c r="W1247" t="s">
        <v>10861</v>
      </c>
      <c r="X1247" t="s">
        <v>10862</v>
      </c>
      <c r="Y1247" t="s">
        <v>10863</v>
      </c>
      <c r="Z1247" t="s">
        <v>10864</v>
      </c>
      <c r="AA1247" t="s">
        <v>10865</v>
      </c>
    </row>
    <row r="1248" spans="1:27" x14ac:dyDescent="0.3">
      <c r="A1248" t="s">
        <v>10866</v>
      </c>
      <c r="B1248" t="s">
        <v>10867</v>
      </c>
      <c r="C1248" t="str">
        <f t="shared" si="114"/>
        <v>PrettyKrafts</v>
      </c>
      <c r="D1248" t="s">
        <v>8927</v>
      </c>
      <c r="E1248" t="str">
        <f>IFERROR(LEFT(Table1[[#This Row],[category]],FIND("|",Table1[[#This Row],[category]])-1),Table1[[#This Row],[category]])</f>
        <v>Home&amp;Kitchen</v>
      </c>
      <c r="F1248" t="str">
        <f>IFERROR(MID(Table1[[#This Row],[category]],FIND("|",Table1[[#This Row],[category]])+1,50),"N/A")</f>
        <v>HomeStorage&amp;Organization|LaundryOrganization|Laund</v>
      </c>
      <c r="G1248" s="5">
        <v>351</v>
      </c>
      <c r="H1248" s="5" t="str">
        <f t="shared" si="115"/>
        <v>Economy (201-500)</v>
      </c>
      <c r="I1248" s="5">
        <v>1099</v>
      </c>
      <c r="J1248" s="5">
        <f>Table1[[#This Row],[actual_price]]-Table1[[#This Row],[discounted_price]]</f>
        <v>748</v>
      </c>
      <c r="K1248" s="12">
        <f t="shared" si="116"/>
        <v>0.68061874431301184</v>
      </c>
      <c r="L1248" s="13">
        <v>0.68</v>
      </c>
      <c r="M1248" s="1" t="str">
        <f t="shared" si="117"/>
        <v>High (50-69%)</v>
      </c>
      <c r="N1248">
        <v>3.7</v>
      </c>
      <c r="O1248" t="str">
        <f>IF(Table1[[#This Row],[rating]]&gt;=4.5,"Excellent",IF(Table1[[#This Row],[rating]]&gt;=4,"Good",IF(Table1[[#This Row],[rating]]&gt;=3.5,"Average","Below Average")))</f>
        <v>Average</v>
      </c>
      <c r="P1248" t="str">
        <f t="shared" si="118"/>
        <v>⭐⭐⭐ Average</v>
      </c>
      <c r="Q1248" s="2">
        <v>1470</v>
      </c>
      <c r="R1248" s="4" t="str">
        <f>IF(Table1[[#This Row],[rating_count]]&gt;=10000,"High Volume",IF(Table1[[#This Row],[rating_count]]&gt;=1000,"Medium Volume","Low Volume"))</f>
        <v>Medium Volume</v>
      </c>
      <c r="S1248" s="4" t="str">
        <f t="shared" si="119"/>
        <v>Yes</v>
      </c>
      <c r="T1248" t="s">
        <v>10868</v>
      </c>
      <c r="U1248" t="s">
        <v>10869</v>
      </c>
      <c r="V1248" t="s">
        <v>10870</v>
      </c>
      <c r="W1248" t="s">
        <v>10871</v>
      </c>
      <c r="X1248" t="s">
        <v>10872</v>
      </c>
      <c r="Y1248" t="s">
        <v>10873</v>
      </c>
      <c r="Z1248" t="s">
        <v>10874</v>
      </c>
      <c r="AA1248" t="s">
        <v>10875</v>
      </c>
    </row>
    <row r="1249" spans="1:27" x14ac:dyDescent="0.3">
      <c r="A1249" t="s">
        <v>10876</v>
      </c>
      <c r="B1249" t="s">
        <v>10877</v>
      </c>
      <c r="C1249" t="str">
        <f t="shared" si="114"/>
        <v>Dr</v>
      </c>
      <c r="D1249" t="s">
        <v>10878</v>
      </c>
      <c r="E1249" t="str">
        <f>IFERROR(LEFT(Table1[[#This Row],[category]],FIND("|",Table1[[#This Row],[category]])-1),Table1[[#This Row],[category]])</f>
        <v>Health&amp;PersonalCare</v>
      </c>
      <c r="F1249" t="str">
        <f>IFERROR(MID(Table1[[#This Row],[category]],FIND("|",Table1[[#This Row],[category]])+1,50),"N/A")</f>
        <v>HomeMedicalSupplies&amp;Equipment|HealthMonitors|Weigh</v>
      </c>
      <c r="G1249" s="5">
        <v>899</v>
      </c>
      <c r="H1249" s="5" t="str">
        <f t="shared" si="115"/>
        <v>Mid-Range (501-2000)</v>
      </c>
      <c r="I1249" s="5">
        <v>1900</v>
      </c>
      <c r="J1249" s="5">
        <f>Table1[[#This Row],[actual_price]]-Table1[[#This Row],[discounted_price]]</f>
        <v>1001</v>
      </c>
      <c r="K1249" s="12">
        <f t="shared" si="116"/>
        <v>0.52684210526315789</v>
      </c>
      <c r="L1249" s="13">
        <v>0.53</v>
      </c>
      <c r="M1249" s="1" t="str">
        <f t="shared" si="117"/>
        <v>High (50-69%)</v>
      </c>
      <c r="N1249">
        <v>4</v>
      </c>
      <c r="O1249" t="str">
        <f>IF(Table1[[#This Row],[rating]]&gt;=4.5,"Excellent",IF(Table1[[#This Row],[rating]]&gt;=4,"Good",IF(Table1[[#This Row],[rating]]&gt;=3.5,"Average","Below Average")))</f>
        <v>Good</v>
      </c>
      <c r="P1249" t="str">
        <f t="shared" si="118"/>
        <v>⭐⭐⭐⭐ Good</v>
      </c>
      <c r="Q1249" s="2">
        <v>3663</v>
      </c>
      <c r="R1249" s="4" t="str">
        <f>IF(Table1[[#This Row],[rating_count]]&gt;=10000,"High Volume",IF(Table1[[#This Row],[rating_count]]&gt;=1000,"Medium Volume","Low Volume"))</f>
        <v>Medium Volume</v>
      </c>
      <c r="S1249" s="4" t="str">
        <f t="shared" si="119"/>
        <v>Yes</v>
      </c>
      <c r="T1249" t="s">
        <v>10879</v>
      </c>
      <c r="U1249" t="s">
        <v>10880</v>
      </c>
      <c r="V1249" t="s">
        <v>10881</v>
      </c>
      <c r="W1249" t="s">
        <v>10882</v>
      </c>
      <c r="X1249" t="s">
        <v>10883</v>
      </c>
      <c r="Y1249" t="s">
        <v>10884</v>
      </c>
      <c r="Z1249" t="s">
        <v>10885</v>
      </c>
      <c r="AA1249" t="s">
        <v>10886</v>
      </c>
    </row>
    <row r="1250" spans="1:27" x14ac:dyDescent="0.3">
      <c r="A1250" t="s">
        <v>10887</v>
      </c>
      <c r="B1250" t="s">
        <v>10888</v>
      </c>
      <c r="C1250" t="str">
        <f t="shared" si="114"/>
        <v>Tesora</v>
      </c>
      <c r="D1250" t="s">
        <v>8803</v>
      </c>
      <c r="E1250" t="str">
        <f>IFERROR(LEFT(Table1[[#This Row],[category]],FIND("|",Table1[[#This Row],[category]])-1),Table1[[#This Row],[category]])</f>
        <v>Home&amp;Kitchen</v>
      </c>
      <c r="F1250" t="str">
        <f>IFERROR(MID(Table1[[#This Row],[category]],FIND("|",Table1[[#This Row],[category]])+1,50),"N/A")</f>
        <v>Kitchen&amp;HomeAppliances|SmallKitchenAppliances|Kett</v>
      </c>
      <c r="G1250" s="5">
        <v>1349</v>
      </c>
      <c r="H1250" s="5" t="str">
        <f t="shared" si="115"/>
        <v>Mid-Range (501-2000)</v>
      </c>
      <c r="I1250" s="5">
        <v>1850</v>
      </c>
      <c r="J1250" s="5">
        <f>Table1[[#This Row],[actual_price]]-Table1[[#This Row],[discounted_price]]</f>
        <v>501</v>
      </c>
      <c r="K1250" s="12">
        <f t="shared" si="116"/>
        <v>0.27081081081081082</v>
      </c>
      <c r="L1250" s="13">
        <v>0.27</v>
      </c>
      <c r="M1250" s="1" t="str">
        <f t="shared" si="117"/>
        <v>Moderate (25-49%)</v>
      </c>
      <c r="N1250">
        <v>4.4000000000000004</v>
      </c>
      <c r="O1250" t="str">
        <f>IF(Table1[[#This Row],[rating]]&gt;=4.5,"Excellent",IF(Table1[[#This Row],[rating]]&gt;=4,"Good",IF(Table1[[#This Row],[rating]]&gt;=3.5,"Average","Below Average")))</f>
        <v>Good</v>
      </c>
      <c r="P1250" t="str">
        <f t="shared" si="118"/>
        <v>⭐⭐⭐⭐ Good</v>
      </c>
      <c r="Q1250">
        <v>638</v>
      </c>
      <c r="R1250" s="4" t="str">
        <f>IF(Table1[[#This Row],[rating_count]]&gt;=10000,"High Volume",IF(Table1[[#This Row],[rating_count]]&gt;=1000,"Medium Volume","Low Volume"))</f>
        <v>Low Volume</v>
      </c>
      <c r="S1250" s="4" t="str">
        <f t="shared" si="119"/>
        <v>Yes</v>
      </c>
      <c r="T1250" t="s">
        <v>10889</v>
      </c>
      <c r="U1250" t="s">
        <v>10890</v>
      </c>
      <c r="V1250" t="s">
        <v>10891</v>
      </c>
      <c r="W1250" t="s">
        <v>10892</v>
      </c>
      <c r="X1250" t="s">
        <v>10893</v>
      </c>
      <c r="Y1250" t="s">
        <v>10894</v>
      </c>
      <c r="Z1250" t="s">
        <v>10895</v>
      </c>
      <c r="AA1250" t="s">
        <v>10896</v>
      </c>
    </row>
    <row r="1251" spans="1:27" x14ac:dyDescent="0.3">
      <c r="A1251" t="s">
        <v>10897</v>
      </c>
      <c r="B1251" t="s">
        <v>10898</v>
      </c>
      <c r="C1251" t="str">
        <f t="shared" si="114"/>
        <v>AGARO</v>
      </c>
      <c r="D1251" t="s">
        <v>9989</v>
      </c>
      <c r="E1251" t="str">
        <f>IFERROR(LEFT(Table1[[#This Row],[category]],FIND("|",Table1[[#This Row],[category]])-1),Table1[[#This Row],[category]])</f>
        <v>Home&amp;Kitchen</v>
      </c>
      <c r="F1251" t="str">
        <f>IFERROR(MID(Table1[[#This Row],[category]],FIND("|",Table1[[#This Row],[category]])+1,50),"N/A")</f>
        <v>Kitchen&amp;HomeAppliances|Vacuum,Cleaning&amp;Ironing|Vac</v>
      </c>
      <c r="G1251" s="5">
        <v>6236</v>
      </c>
      <c r="H1251" s="5" t="str">
        <f t="shared" si="115"/>
        <v>Premium (&gt;2000)</v>
      </c>
      <c r="I1251" s="5">
        <v>9999</v>
      </c>
      <c r="J1251" s="5">
        <f>Table1[[#This Row],[actual_price]]-Table1[[#This Row],[discounted_price]]</f>
        <v>3763</v>
      </c>
      <c r="K1251" s="12">
        <f t="shared" si="116"/>
        <v>0.37633763376337631</v>
      </c>
      <c r="L1251" s="13">
        <v>0.38</v>
      </c>
      <c r="M1251" s="1" t="str">
        <f t="shared" si="117"/>
        <v>Moderate (25-49%)</v>
      </c>
      <c r="N1251">
        <v>4.0999999999999996</v>
      </c>
      <c r="O1251" t="str">
        <f>IF(Table1[[#This Row],[rating]]&gt;=4.5,"Excellent",IF(Table1[[#This Row],[rating]]&gt;=4,"Good",IF(Table1[[#This Row],[rating]]&gt;=3.5,"Average","Below Average")))</f>
        <v>Good</v>
      </c>
      <c r="P1251" t="str">
        <f t="shared" si="118"/>
        <v>⭐⭐⭐⭐ Good</v>
      </c>
      <c r="Q1251" s="2">
        <v>3552</v>
      </c>
      <c r="R1251" s="4" t="str">
        <f>IF(Table1[[#This Row],[rating_count]]&gt;=10000,"High Volume",IF(Table1[[#This Row],[rating_count]]&gt;=1000,"Medium Volume","Low Volume"))</f>
        <v>Medium Volume</v>
      </c>
      <c r="S1251" s="4" t="str">
        <f t="shared" si="119"/>
        <v>Yes</v>
      </c>
      <c r="T1251" t="s">
        <v>10899</v>
      </c>
      <c r="U1251" t="s">
        <v>10900</v>
      </c>
      <c r="V1251" t="s">
        <v>10901</v>
      </c>
      <c r="W1251" t="s">
        <v>10902</v>
      </c>
      <c r="X1251" t="s">
        <v>10903</v>
      </c>
      <c r="Y1251" t="s">
        <v>10904</v>
      </c>
      <c r="Z1251" t="s">
        <v>10905</v>
      </c>
      <c r="AA1251" t="s">
        <v>10906</v>
      </c>
    </row>
    <row r="1252" spans="1:27" x14ac:dyDescent="0.3">
      <c r="A1252" t="s">
        <v>10907</v>
      </c>
      <c r="B1252" t="s">
        <v>10908</v>
      </c>
      <c r="C1252" t="str">
        <f t="shared" si="114"/>
        <v>INALSA</v>
      </c>
      <c r="D1252" t="s">
        <v>8728</v>
      </c>
      <c r="E1252" t="str">
        <f>IFERROR(LEFT(Table1[[#This Row],[category]],FIND("|",Table1[[#This Row],[category]])-1),Table1[[#This Row],[category]])</f>
        <v>Home&amp;Kitchen</v>
      </c>
      <c r="F1252" t="str">
        <f>IFERROR(MID(Table1[[#This Row],[category]],FIND("|",Table1[[#This Row],[category]])+1,50),"N/A")</f>
        <v>Kitchen&amp;HomeAppliances|SmallKitchenAppliances|Hand</v>
      </c>
      <c r="G1252" s="5">
        <v>2742</v>
      </c>
      <c r="H1252" s="5" t="str">
        <f t="shared" si="115"/>
        <v>Premium (&gt;2000)</v>
      </c>
      <c r="I1252" s="5">
        <v>3995</v>
      </c>
      <c r="J1252" s="5">
        <f>Table1[[#This Row],[actual_price]]-Table1[[#This Row],[discounted_price]]</f>
        <v>1253</v>
      </c>
      <c r="K1252" s="12">
        <f t="shared" si="116"/>
        <v>0.31364205256570715</v>
      </c>
      <c r="L1252" s="13">
        <v>0.31</v>
      </c>
      <c r="M1252" s="1" t="str">
        <f t="shared" si="117"/>
        <v>Moderate (25-49%)</v>
      </c>
      <c r="N1252">
        <v>4.4000000000000004</v>
      </c>
      <c r="O1252" t="str">
        <f>IF(Table1[[#This Row],[rating]]&gt;=4.5,"Excellent",IF(Table1[[#This Row],[rating]]&gt;=4,"Good",IF(Table1[[#This Row],[rating]]&gt;=3.5,"Average","Below Average")))</f>
        <v>Good</v>
      </c>
      <c r="P1252" t="str">
        <f t="shared" si="118"/>
        <v>⭐⭐⭐⭐ Good</v>
      </c>
      <c r="Q1252" s="2">
        <v>11148</v>
      </c>
      <c r="R1252" s="4" t="str">
        <f>IF(Table1[[#This Row],[rating_count]]&gt;=10000,"High Volume",IF(Table1[[#This Row],[rating_count]]&gt;=1000,"Medium Volume","Low Volume"))</f>
        <v>High Volume</v>
      </c>
      <c r="S1252" s="4" t="str">
        <f t="shared" si="119"/>
        <v>Yes</v>
      </c>
      <c r="T1252" t="s">
        <v>10909</v>
      </c>
      <c r="U1252" t="s">
        <v>10910</v>
      </c>
      <c r="V1252" t="s">
        <v>10911</v>
      </c>
      <c r="W1252" t="s">
        <v>10912</v>
      </c>
      <c r="X1252" t="s">
        <v>10913</v>
      </c>
      <c r="Y1252" t="s">
        <v>10914</v>
      </c>
      <c r="Z1252" t="s">
        <v>10915</v>
      </c>
      <c r="AA1252" t="s">
        <v>10916</v>
      </c>
    </row>
    <row r="1253" spans="1:27" x14ac:dyDescent="0.3">
      <c r="A1253" t="s">
        <v>10917</v>
      </c>
      <c r="B1253" t="s">
        <v>10918</v>
      </c>
      <c r="C1253" t="str">
        <f t="shared" si="114"/>
        <v>akiara</v>
      </c>
      <c r="D1253" t="s">
        <v>10312</v>
      </c>
      <c r="E1253" t="str">
        <f>IFERROR(LEFT(Table1[[#This Row],[category]],FIND("|",Table1[[#This Row],[category]])-1),Table1[[#This Row],[category]])</f>
        <v>Home&amp;Kitchen</v>
      </c>
      <c r="F1253" t="str">
        <f>IFERROR(MID(Table1[[#This Row],[category]],FIND("|",Table1[[#This Row],[category]])+1,50),"N/A")</f>
        <v>Kitchen&amp;HomeAppliances|SewingMachines&amp;Accessories|</v>
      </c>
      <c r="G1253" s="5">
        <v>721</v>
      </c>
      <c r="H1253" s="5" t="str">
        <f t="shared" si="115"/>
        <v>Mid-Range (501-2000)</v>
      </c>
      <c r="I1253" s="5">
        <v>1499</v>
      </c>
      <c r="J1253" s="5">
        <f>Table1[[#This Row],[actual_price]]-Table1[[#This Row],[discounted_price]]</f>
        <v>778</v>
      </c>
      <c r="K1253" s="12">
        <f t="shared" si="116"/>
        <v>0.51901267511674454</v>
      </c>
      <c r="L1253" s="13">
        <v>0.52</v>
      </c>
      <c r="M1253" s="1" t="str">
        <f t="shared" si="117"/>
        <v>High (50-69%)</v>
      </c>
      <c r="N1253">
        <v>3.1</v>
      </c>
      <c r="O1253" t="str">
        <f>IF(Table1[[#This Row],[rating]]&gt;=4.5,"Excellent",IF(Table1[[#This Row],[rating]]&gt;=4,"Good",IF(Table1[[#This Row],[rating]]&gt;=3.5,"Average","Below Average")))</f>
        <v>Below Average</v>
      </c>
      <c r="P1253" t="str">
        <f t="shared" si="118"/>
        <v>⭐⭐ Below Avg</v>
      </c>
      <c r="Q1253" s="2">
        <v>2449</v>
      </c>
      <c r="R1253" s="4" t="str">
        <f>IF(Table1[[#This Row],[rating_count]]&gt;=10000,"High Volume",IF(Table1[[#This Row],[rating_count]]&gt;=1000,"Medium Volume","Low Volume"))</f>
        <v>Medium Volume</v>
      </c>
      <c r="S1253" s="4" t="str">
        <f t="shared" si="119"/>
        <v>Yes</v>
      </c>
      <c r="T1253" t="s">
        <v>10919</v>
      </c>
      <c r="U1253" t="s">
        <v>10920</v>
      </c>
      <c r="V1253" t="s">
        <v>10921</v>
      </c>
      <c r="W1253" t="s">
        <v>10922</v>
      </c>
      <c r="X1253" t="s">
        <v>10923</v>
      </c>
      <c r="Y1253" t="s">
        <v>10924</v>
      </c>
      <c r="Z1253" t="s">
        <v>10925</v>
      </c>
      <c r="AA1253" t="s">
        <v>10926</v>
      </c>
    </row>
    <row r="1254" spans="1:27" x14ac:dyDescent="0.3">
      <c r="A1254" t="s">
        <v>10927</v>
      </c>
      <c r="B1254" t="s">
        <v>10928</v>
      </c>
      <c r="C1254" t="str">
        <f t="shared" si="114"/>
        <v>Philips</v>
      </c>
      <c r="D1254" t="s">
        <v>8938</v>
      </c>
      <c r="E1254" t="str">
        <f>IFERROR(LEFT(Table1[[#This Row],[category]],FIND("|",Table1[[#This Row],[category]])-1),Table1[[#This Row],[category]])</f>
        <v>Home&amp;Kitchen</v>
      </c>
      <c r="F1254" t="str">
        <f>IFERROR(MID(Table1[[#This Row],[category]],FIND("|",Table1[[#This Row],[category]])+1,50),"N/A")</f>
        <v>Kitchen&amp;HomeAppliances|Vacuum,Cleaning&amp;Ironing|Iro</v>
      </c>
      <c r="G1254" s="5">
        <v>2903</v>
      </c>
      <c r="H1254" s="5" t="str">
        <f t="shared" si="115"/>
        <v>Premium (&gt;2000)</v>
      </c>
      <c r="I1254" s="5">
        <v>3295</v>
      </c>
      <c r="J1254" s="5">
        <f>Table1[[#This Row],[actual_price]]-Table1[[#This Row],[discounted_price]]</f>
        <v>392</v>
      </c>
      <c r="K1254" s="12">
        <f t="shared" si="116"/>
        <v>0.11896813353566009</v>
      </c>
      <c r="L1254" s="13">
        <v>0.12</v>
      </c>
      <c r="M1254" s="1" t="str">
        <f t="shared" si="117"/>
        <v>Minimal (0-24%)</v>
      </c>
      <c r="N1254">
        <v>4.3</v>
      </c>
      <c r="O1254" t="str">
        <f>IF(Table1[[#This Row],[rating]]&gt;=4.5,"Excellent",IF(Table1[[#This Row],[rating]]&gt;=4,"Good",IF(Table1[[#This Row],[rating]]&gt;=3.5,"Average","Below Average")))</f>
        <v>Good</v>
      </c>
      <c r="P1254" t="str">
        <f t="shared" si="118"/>
        <v>⭐⭐⭐⭐ Good</v>
      </c>
      <c r="Q1254" s="2">
        <v>2299</v>
      </c>
      <c r="R1254" s="4" t="str">
        <f>IF(Table1[[#This Row],[rating_count]]&gt;=10000,"High Volume",IF(Table1[[#This Row],[rating_count]]&gt;=1000,"Medium Volume","Low Volume"))</f>
        <v>Medium Volume</v>
      </c>
      <c r="S1254" s="4" t="str">
        <f t="shared" si="119"/>
        <v>Yes</v>
      </c>
      <c r="T1254" t="s">
        <v>10929</v>
      </c>
      <c r="U1254" t="s">
        <v>10930</v>
      </c>
      <c r="V1254" t="s">
        <v>10931</v>
      </c>
      <c r="W1254" t="s">
        <v>10932</v>
      </c>
      <c r="X1254" t="s">
        <v>10933</v>
      </c>
      <c r="Y1254" t="s">
        <v>10934</v>
      </c>
      <c r="Z1254" t="s">
        <v>10935</v>
      </c>
      <c r="AA1254" t="s">
        <v>10936</v>
      </c>
    </row>
    <row r="1255" spans="1:27" x14ac:dyDescent="0.3">
      <c r="A1255" t="s">
        <v>10937</v>
      </c>
      <c r="B1255" t="s">
        <v>10938</v>
      </c>
      <c r="C1255" t="str">
        <f t="shared" si="114"/>
        <v>INALSA</v>
      </c>
      <c r="D1255" t="s">
        <v>9233</v>
      </c>
      <c r="E1255" t="str">
        <f>IFERROR(LEFT(Table1[[#This Row],[category]],FIND("|",Table1[[#This Row],[category]])-1),Table1[[#This Row],[category]])</f>
        <v>Home&amp;Kitchen</v>
      </c>
      <c r="F1255" t="str">
        <f>IFERROR(MID(Table1[[#This Row],[category]],FIND("|",Table1[[#This Row],[category]])+1,50),"N/A")</f>
        <v>Kitchen&amp;HomeAppliances|SmallKitchenAppliances|Mini</v>
      </c>
      <c r="G1255" s="5">
        <v>1656</v>
      </c>
      <c r="H1255" s="5" t="str">
        <f t="shared" si="115"/>
        <v>Mid-Range (501-2000)</v>
      </c>
      <c r="I1255" s="5">
        <v>2695</v>
      </c>
      <c r="J1255" s="5">
        <f>Table1[[#This Row],[actual_price]]-Table1[[#This Row],[discounted_price]]</f>
        <v>1039</v>
      </c>
      <c r="K1255" s="12">
        <f t="shared" si="116"/>
        <v>0.38552875695732841</v>
      </c>
      <c r="L1255" s="13">
        <v>0.39</v>
      </c>
      <c r="M1255" s="1" t="str">
        <f t="shared" si="117"/>
        <v>Moderate (25-49%)</v>
      </c>
      <c r="N1255">
        <v>4.4000000000000004</v>
      </c>
      <c r="O1255" t="str">
        <f>IF(Table1[[#This Row],[rating]]&gt;=4.5,"Excellent",IF(Table1[[#This Row],[rating]]&gt;=4,"Good",IF(Table1[[#This Row],[rating]]&gt;=3.5,"Average","Below Average")))</f>
        <v>Good</v>
      </c>
      <c r="P1255" t="str">
        <f t="shared" si="118"/>
        <v>⭐⭐⭐⭐ Good</v>
      </c>
      <c r="Q1255" s="2">
        <v>6027</v>
      </c>
      <c r="R1255" s="4" t="str">
        <f>IF(Table1[[#This Row],[rating_count]]&gt;=10000,"High Volume",IF(Table1[[#This Row],[rating_count]]&gt;=1000,"Medium Volume","Low Volume"))</f>
        <v>Medium Volume</v>
      </c>
      <c r="S1255" s="4" t="str">
        <f t="shared" si="119"/>
        <v>Yes</v>
      </c>
      <c r="T1255" t="s">
        <v>10939</v>
      </c>
      <c r="U1255" t="s">
        <v>10940</v>
      </c>
      <c r="V1255" t="s">
        <v>10941</v>
      </c>
      <c r="W1255" t="s">
        <v>10942</v>
      </c>
      <c r="X1255" t="s">
        <v>10943</v>
      </c>
      <c r="Y1255" t="s">
        <v>10944</v>
      </c>
      <c r="Z1255" t="s">
        <v>10945</v>
      </c>
      <c r="AA1255" t="s">
        <v>10946</v>
      </c>
    </row>
    <row r="1256" spans="1:27" x14ac:dyDescent="0.3">
      <c r="A1256" t="s">
        <v>10947</v>
      </c>
      <c r="B1256" t="s">
        <v>10948</v>
      </c>
      <c r="C1256" t="str">
        <f t="shared" si="114"/>
        <v>Borosil</v>
      </c>
      <c r="D1256" t="s">
        <v>9071</v>
      </c>
      <c r="E1256" t="str">
        <f>IFERROR(LEFT(Table1[[#This Row],[category]],FIND("|",Table1[[#This Row],[category]])-1),Table1[[#This Row],[category]])</f>
        <v>Home&amp;Kitchen</v>
      </c>
      <c r="F1256" t="str">
        <f>IFERROR(MID(Table1[[#This Row],[category]],FIND("|",Table1[[#This Row],[category]])+1,50),"N/A")</f>
        <v>Kitchen&amp;HomeAppliances|SmallKitchenAppliances|EggB</v>
      </c>
      <c r="G1256" s="5">
        <v>1399</v>
      </c>
      <c r="H1256" s="5" t="str">
        <f t="shared" si="115"/>
        <v>Mid-Range (501-2000)</v>
      </c>
      <c r="I1256" s="5">
        <v>2290</v>
      </c>
      <c r="J1256" s="5">
        <f>Table1[[#This Row],[actual_price]]-Table1[[#This Row],[discounted_price]]</f>
        <v>891</v>
      </c>
      <c r="K1256" s="12">
        <f t="shared" si="116"/>
        <v>0.38908296943231441</v>
      </c>
      <c r="L1256" s="13">
        <v>0.39</v>
      </c>
      <c r="M1256" s="1" t="str">
        <f t="shared" si="117"/>
        <v>Moderate (25-49%)</v>
      </c>
      <c r="N1256">
        <v>4.4000000000000004</v>
      </c>
      <c r="O1256" t="str">
        <f>IF(Table1[[#This Row],[rating]]&gt;=4.5,"Excellent",IF(Table1[[#This Row],[rating]]&gt;=4,"Good",IF(Table1[[#This Row],[rating]]&gt;=3.5,"Average","Below Average")))</f>
        <v>Good</v>
      </c>
      <c r="P1256" t="str">
        <f t="shared" si="118"/>
        <v>⭐⭐⭐⭐ Good</v>
      </c>
      <c r="Q1256">
        <v>461</v>
      </c>
      <c r="R1256" s="4" t="str">
        <f>IF(Table1[[#This Row],[rating_count]]&gt;=10000,"High Volume",IF(Table1[[#This Row],[rating_count]]&gt;=1000,"Medium Volume","Low Volume"))</f>
        <v>Low Volume</v>
      </c>
      <c r="S1256" s="4" t="str">
        <f t="shared" si="119"/>
        <v>No</v>
      </c>
      <c r="T1256" t="s">
        <v>10949</v>
      </c>
      <c r="U1256" t="s">
        <v>10950</v>
      </c>
      <c r="V1256" t="s">
        <v>10951</v>
      </c>
      <c r="W1256" t="s">
        <v>10952</v>
      </c>
      <c r="X1256" t="s">
        <v>10953</v>
      </c>
      <c r="Y1256" t="s">
        <v>10954</v>
      </c>
      <c r="Z1256" t="s">
        <v>10955</v>
      </c>
      <c r="AA1256" t="s">
        <v>10956</v>
      </c>
    </row>
    <row r="1257" spans="1:27" x14ac:dyDescent="0.3">
      <c r="A1257" t="s">
        <v>10957</v>
      </c>
      <c r="B1257" t="s">
        <v>10958</v>
      </c>
      <c r="C1257" t="str">
        <f t="shared" si="114"/>
        <v>Wipro</v>
      </c>
      <c r="D1257" t="s">
        <v>9102</v>
      </c>
      <c r="E1257" t="str">
        <f>IFERROR(LEFT(Table1[[#This Row],[category]],FIND("|",Table1[[#This Row],[category]])-1),Table1[[#This Row],[category]])</f>
        <v>Home&amp;Kitchen</v>
      </c>
      <c r="F1257" t="str">
        <f>IFERROR(MID(Table1[[#This Row],[category]],FIND("|",Table1[[#This Row],[category]])+1,50),"N/A")</f>
        <v>Kitchen&amp;HomeAppliances|SmallKitchenAppliances|Sand</v>
      </c>
      <c r="G1257" s="5">
        <v>2079</v>
      </c>
      <c r="H1257" s="5" t="str">
        <f t="shared" si="115"/>
        <v>Premium (&gt;2000)</v>
      </c>
      <c r="I1257" s="5">
        <v>3099</v>
      </c>
      <c r="J1257" s="5">
        <f>Table1[[#This Row],[actual_price]]-Table1[[#This Row],[discounted_price]]</f>
        <v>1020</v>
      </c>
      <c r="K1257" s="12">
        <f t="shared" si="116"/>
        <v>0.32913843175217811</v>
      </c>
      <c r="L1257" s="13">
        <v>0.33</v>
      </c>
      <c r="M1257" s="1" t="str">
        <f t="shared" si="117"/>
        <v>Moderate (25-49%)</v>
      </c>
      <c r="N1257">
        <v>4.0999999999999996</v>
      </c>
      <c r="O1257" t="str">
        <f>IF(Table1[[#This Row],[rating]]&gt;=4.5,"Excellent",IF(Table1[[#This Row],[rating]]&gt;=4,"Good",IF(Table1[[#This Row],[rating]]&gt;=3.5,"Average","Below Average")))</f>
        <v>Good</v>
      </c>
      <c r="P1257" t="str">
        <f t="shared" si="118"/>
        <v>⭐⭐⭐⭐ Good</v>
      </c>
      <c r="Q1257">
        <v>282</v>
      </c>
      <c r="R1257" s="4" t="str">
        <f>IF(Table1[[#This Row],[rating_count]]&gt;=10000,"High Volume",IF(Table1[[#This Row],[rating_count]]&gt;=1000,"Medium Volume","Low Volume"))</f>
        <v>Low Volume</v>
      </c>
      <c r="S1257" s="4" t="str">
        <f t="shared" si="119"/>
        <v>No</v>
      </c>
      <c r="T1257" t="s">
        <v>10959</v>
      </c>
      <c r="U1257" t="s">
        <v>10960</v>
      </c>
      <c r="V1257" t="s">
        <v>10961</v>
      </c>
      <c r="W1257" t="s">
        <v>10962</v>
      </c>
      <c r="X1257" t="s">
        <v>10963</v>
      </c>
      <c r="Y1257" t="s">
        <v>10964</v>
      </c>
      <c r="Z1257" t="s">
        <v>10965</v>
      </c>
      <c r="AA1257" t="s">
        <v>10966</v>
      </c>
    </row>
    <row r="1258" spans="1:27" x14ac:dyDescent="0.3">
      <c r="A1258" t="s">
        <v>10967</v>
      </c>
      <c r="B1258" t="s">
        <v>10968</v>
      </c>
      <c r="C1258" t="str">
        <f t="shared" si="114"/>
        <v>Rico</v>
      </c>
      <c r="D1258" t="s">
        <v>8885</v>
      </c>
      <c r="E1258" t="str">
        <f>IFERROR(LEFT(Table1[[#This Row],[category]],FIND("|",Table1[[#This Row],[category]])-1),Table1[[#This Row],[category]])</f>
        <v>Home&amp;Kitchen</v>
      </c>
      <c r="F1258" t="str">
        <f>IFERROR(MID(Table1[[#This Row],[category]],FIND("|",Table1[[#This Row],[category]])+1,50),"N/A")</f>
        <v>Heating,Cooling&amp;AirQuality|WaterHeaters&amp;Geysers|Im</v>
      </c>
      <c r="G1258" s="5">
        <v>999</v>
      </c>
      <c r="H1258" s="5" t="str">
        <f t="shared" si="115"/>
        <v>Mid-Range (501-2000)</v>
      </c>
      <c r="I1258" s="5">
        <v>1075</v>
      </c>
      <c r="J1258" s="5">
        <f>Table1[[#This Row],[actual_price]]-Table1[[#This Row],[discounted_price]]</f>
        <v>76</v>
      </c>
      <c r="K1258" s="12">
        <f t="shared" si="116"/>
        <v>7.0697674418604653E-2</v>
      </c>
      <c r="L1258" s="13">
        <v>7.0000000000000007E-2</v>
      </c>
      <c r="M1258" s="1" t="str">
        <f t="shared" si="117"/>
        <v>Minimal (0-24%)</v>
      </c>
      <c r="N1258">
        <v>4.0999999999999996</v>
      </c>
      <c r="O1258" t="str">
        <f>IF(Table1[[#This Row],[rating]]&gt;=4.5,"Excellent",IF(Table1[[#This Row],[rating]]&gt;=4,"Good",IF(Table1[[#This Row],[rating]]&gt;=3.5,"Average","Below Average")))</f>
        <v>Good</v>
      </c>
      <c r="P1258" t="str">
        <f t="shared" si="118"/>
        <v>⭐⭐⭐⭐ Good</v>
      </c>
      <c r="Q1258" s="2">
        <v>9275</v>
      </c>
      <c r="R1258" s="4" t="str">
        <f>IF(Table1[[#This Row],[rating_count]]&gt;=10000,"High Volume",IF(Table1[[#This Row],[rating_count]]&gt;=1000,"Medium Volume","Low Volume"))</f>
        <v>Medium Volume</v>
      </c>
      <c r="S1258" s="4" t="str">
        <f t="shared" si="119"/>
        <v>Yes</v>
      </c>
      <c r="T1258" t="s">
        <v>10969</v>
      </c>
      <c r="U1258" t="s">
        <v>10970</v>
      </c>
      <c r="V1258" t="s">
        <v>10971</v>
      </c>
      <c r="W1258" t="s">
        <v>10972</v>
      </c>
      <c r="X1258" t="s">
        <v>10973</v>
      </c>
      <c r="Y1258" t="s">
        <v>10974</v>
      </c>
      <c r="Z1258" t="s">
        <v>10975</v>
      </c>
      <c r="AA1258" t="s">
        <v>10976</v>
      </c>
    </row>
    <row r="1259" spans="1:27" x14ac:dyDescent="0.3">
      <c r="A1259" t="s">
        <v>10977</v>
      </c>
      <c r="B1259" t="s">
        <v>10978</v>
      </c>
      <c r="C1259" t="str">
        <f t="shared" si="114"/>
        <v>Eureka</v>
      </c>
      <c r="D1259" t="s">
        <v>9010</v>
      </c>
      <c r="E1259" t="str">
        <f>IFERROR(LEFT(Table1[[#This Row],[category]],FIND("|",Table1[[#This Row],[category]])-1),Table1[[#This Row],[category]])</f>
        <v>Home&amp;Kitchen</v>
      </c>
      <c r="F1259" t="str">
        <f>IFERROR(MID(Table1[[#This Row],[category]],FIND("|",Table1[[#This Row],[category]])+1,50),"N/A")</f>
        <v>Kitchen&amp;HomeAppliances|Vacuum,Cleaning&amp;Ironing|Vac</v>
      </c>
      <c r="G1259" s="5">
        <v>3179</v>
      </c>
      <c r="H1259" s="5" t="str">
        <f t="shared" si="115"/>
        <v>Premium (&gt;2000)</v>
      </c>
      <c r="I1259" s="5">
        <v>6999</v>
      </c>
      <c r="J1259" s="5">
        <f>Table1[[#This Row],[actual_price]]-Table1[[#This Row],[discounted_price]]</f>
        <v>3820</v>
      </c>
      <c r="K1259" s="12">
        <f t="shared" si="116"/>
        <v>0.54579225603657666</v>
      </c>
      <c r="L1259" s="13">
        <v>0.55000000000000004</v>
      </c>
      <c r="M1259" s="1" t="str">
        <f t="shared" si="117"/>
        <v>High (50-69%)</v>
      </c>
      <c r="N1259">
        <v>4</v>
      </c>
      <c r="O1259" t="str">
        <f>IF(Table1[[#This Row],[rating]]&gt;=4.5,"Excellent",IF(Table1[[#This Row],[rating]]&gt;=4,"Good",IF(Table1[[#This Row],[rating]]&gt;=3.5,"Average","Below Average")))</f>
        <v>Good</v>
      </c>
      <c r="P1259" t="str">
        <f t="shared" si="118"/>
        <v>⭐⭐⭐⭐ Good</v>
      </c>
      <c r="Q1259">
        <v>743</v>
      </c>
      <c r="R1259" s="4" t="str">
        <f>IF(Table1[[#This Row],[rating_count]]&gt;=10000,"High Volume",IF(Table1[[#This Row],[rating_count]]&gt;=1000,"Medium Volume","Low Volume"))</f>
        <v>Low Volume</v>
      </c>
      <c r="S1259" s="4" t="str">
        <f t="shared" si="119"/>
        <v>Yes</v>
      </c>
      <c r="T1259" t="s">
        <v>10979</v>
      </c>
      <c r="U1259" t="s">
        <v>10980</v>
      </c>
      <c r="V1259" t="s">
        <v>10981</v>
      </c>
      <c r="W1259" t="s">
        <v>10982</v>
      </c>
      <c r="X1259" t="s">
        <v>10983</v>
      </c>
      <c r="Y1259" t="s">
        <v>10984</v>
      </c>
      <c r="Z1259" t="s">
        <v>10985</v>
      </c>
      <c r="AA1259" t="s">
        <v>10986</v>
      </c>
    </row>
    <row r="1260" spans="1:27" x14ac:dyDescent="0.3">
      <c r="A1260" t="s">
        <v>10987</v>
      </c>
      <c r="B1260" t="s">
        <v>10988</v>
      </c>
      <c r="C1260" t="str">
        <f t="shared" si="114"/>
        <v>CSI</v>
      </c>
      <c r="D1260" t="s">
        <v>8761</v>
      </c>
      <c r="E1260" t="str">
        <f>IFERROR(LEFT(Table1[[#This Row],[category]],FIND("|",Table1[[#This Row],[category]])-1),Table1[[#This Row],[category]])</f>
        <v>Home&amp;Kitchen</v>
      </c>
      <c r="F1260" t="str">
        <f>IFERROR(MID(Table1[[#This Row],[category]],FIND("|",Table1[[#This Row],[category]])+1,50),"N/A")</f>
        <v>Heating,Cooling&amp;AirQuality|WaterHeaters&amp;Geysers|In</v>
      </c>
      <c r="G1260" s="5">
        <v>1049</v>
      </c>
      <c r="H1260" s="5" t="str">
        <f t="shared" si="115"/>
        <v>Mid-Range (501-2000)</v>
      </c>
      <c r="I1260" s="5">
        <v>2499</v>
      </c>
      <c r="J1260" s="5">
        <f>Table1[[#This Row],[actual_price]]-Table1[[#This Row],[discounted_price]]</f>
        <v>1450</v>
      </c>
      <c r="K1260" s="12">
        <f t="shared" si="116"/>
        <v>0.58023209283713484</v>
      </c>
      <c r="L1260" s="13">
        <v>0.57999999999999996</v>
      </c>
      <c r="M1260" s="1" t="str">
        <f t="shared" si="117"/>
        <v>High (50-69%)</v>
      </c>
      <c r="N1260">
        <v>3.6</v>
      </c>
      <c r="O1260" t="str">
        <f>IF(Table1[[#This Row],[rating]]&gt;=4.5,"Excellent",IF(Table1[[#This Row],[rating]]&gt;=4,"Good",IF(Table1[[#This Row],[rating]]&gt;=3.5,"Average","Below Average")))</f>
        <v>Average</v>
      </c>
      <c r="P1260" t="str">
        <f t="shared" si="118"/>
        <v>⭐⭐⭐ Average</v>
      </c>
      <c r="Q1260">
        <v>328</v>
      </c>
      <c r="R1260" s="4" t="str">
        <f>IF(Table1[[#This Row],[rating_count]]&gt;=10000,"High Volume",IF(Table1[[#This Row],[rating_count]]&gt;=1000,"Medium Volume","Low Volume"))</f>
        <v>Low Volume</v>
      </c>
      <c r="S1260" s="4" t="str">
        <f t="shared" si="119"/>
        <v>No</v>
      </c>
      <c r="T1260" t="s">
        <v>10989</v>
      </c>
      <c r="U1260" t="s">
        <v>10990</v>
      </c>
      <c r="V1260" t="s">
        <v>10991</v>
      </c>
      <c r="W1260" t="s">
        <v>10992</v>
      </c>
      <c r="X1260" t="s">
        <v>10993</v>
      </c>
      <c r="Y1260" t="s">
        <v>10994</v>
      </c>
      <c r="Z1260" t="s">
        <v>10995</v>
      </c>
      <c r="AA1260" t="s">
        <v>10996</v>
      </c>
    </row>
    <row r="1261" spans="1:27" x14ac:dyDescent="0.3">
      <c r="A1261" t="s">
        <v>10997</v>
      </c>
      <c r="B1261" t="s">
        <v>10998</v>
      </c>
      <c r="C1261" t="str">
        <f t="shared" si="114"/>
        <v>Hindware</v>
      </c>
      <c r="D1261" t="s">
        <v>8761</v>
      </c>
      <c r="E1261" t="str">
        <f>IFERROR(LEFT(Table1[[#This Row],[category]],FIND("|",Table1[[#This Row],[category]])-1),Table1[[#This Row],[category]])</f>
        <v>Home&amp;Kitchen</v>
      </c>
      <c r="F1261" t="str">
        <f>IFERROR(MID(Table1[[#This Row],[category]],FIND("|",Table1[[#This Row],[category]])+1,50),"N/A")</f>
        <v>Heating,Cooling&amp;AirQuality|WaterHeaters&amp;Geysers|In</v>
      </c>
      <c r="G1261" s="5">
        <v>3599</v>
      </c>
      <c r="H1261" s="5" t="str">
        <f t="shared" si="115"/>
        <v>Premium (&gt;2000)</v>
      </c>
      <c r="I1261" s="5">
        <v>7290</v>
      </c>
      <c r="J1261" s="5">
        <f>Table1[[#This Row],[actual_price]]-Table1[[#This Row],[discounted_price]]</f>
        <v>3691</v>
      </c>
      <c r="K1261" s="12">
        <f t="shared" si="116"/>
        <v>0.50631001371742113</v>
      </c>
      <c r="L1261" s="13">
        <v>0.51</v>
      </c>
      <c r="M1261" s="1" t="str">
        <f t="shared" si="117"/>
        <v>High (50-69%)</v>
      </c>
      <c r="N1261">
        <v>3.9</v>
      </c>
      <c r="O1261" t="str">
        <f>IF(Table1[[#This Row],[rating]]&gt;=4.5,"Excellent",IF(Table1[[#This Row],[rating]]&gt;=4,"Good",IF(Table1[[#This Row],[rating]]&gt;=3.5,"Average","Below Average")))</f>
        <v>Average</v>
      </c>
      <c r="P1261" t="str">
        <f t="shared" si="118"/>
        <v>⭐⭐⭐ Average</v>
      </c>
      <c r="Q1261">
        <v>942</v>
      </c>
      <c r="R1261" s="4" t="str">
        <f>IF(Table1[[#This Row],[rating_count]]&gt;=10000,"High Volume",IF(Table1[[#This Row],[rating_count]]&gt;=1000,"Medium Volume","Low Volume"))</f>
        <v>Low Volume</v>
      </c>
      <c r="S1261" s="4" t="str">
        <f t="shared" si="119"/>
        <v>Yes</v>
      </c>
      <c r="T1261" t="s">
        <v>10999</v>
      </c>
      <c r="U1261" t="s">
        <v>11000</v>
      </c>
      <c r="V1261" t="s">
        <v>11001</v>
      </c>
      <c r="W1261" t="s">
        <v>11002</v>
      </c>
      <c r="X1261" t="s">
        <v>11003</v>
      </c>
      <c r="Y1261" t="s">
        <v>11004</v>
      </c>
      <c r="Z1261" t="s">
        <v>11005</v>
      </c>
      <c r="AA1261" t="s">
        <v>11006</v>
      </c>
    </row>
    <row r="1262" spans="1:27" x14ac:dyDescent="0.3">
      <c r="A1262" t="s">
        <v>11007</v>
      </c>
      <c r="B1262" t="s">
        <v>11008</v>
      </c>
      <c r="C1262" t="str">
        <f t="shared" si="114"/>
        <v>Morphy</v>
      </c>
      <c r="D1262" t="s">
        <v>11009</v>
      </c>
      <c r="E1262" t="str">
        <f>IFERROR(LEFT(Table1[[#This Row],[category]],FIND("|",Table1[[#This Row],[category]])-1),Table1[[#This Row],[category]])</f>
        <v>Home&amp;Kitchen</v>
      </c>
      <c r="F1262" t="str">
        <f>IFERROR(MID(Table1[[#This Row],[category]],FIND("|",Table1[[#This Row],[category]])+1,50),"N/A")</f>
        <v>Kitchen&amp;HomeAppliances|Coffee,Tea&amp;Espresso|Espress</v>
      </c>
      <c r="G1262" s="5">
        <v>4799</v>
      </c>
      <c r="H1262" s="5" t="str">
        <f t="shared" si="115"/>
        <v>Premium (&gt;2000)</v>
      </c>
      <c r="I1262" s="5">
        <v>5795</v>
      </c>
      <c r="J1262" s="5">
        <f>Table1[[#This Row],[actual_price]]-Table1[[#This Row],[discounted_price]]</f>
        <v>996</v>
      </c>
      <c r="K1262" s="12">
        <f t="shared" si="116"/>
        <v>0.1718723037100949</v>
      </c>
      <c r="L1262" s="13">
        <v>0.17</v>
      </c>
      <c r="M1262" s="1" t="str">
        <f t="shared" si="117"/>
        <v>Minimal (0-24%)</v>
      </c>
      <c r="N1262">
        <v>3.9</v>
      </c>
      <c r="O1262" t="str">
        <f>IF(Table1[[#This Row],[rating]]&gt;=4.5,"Excellent",IF(Table1[[#This Row],[rating]]&gt;=4,"Good",IF(Table1[[#This Row],[rating]]&gt;=3.5,"Average","Below Average")))</f>
        <v>Average</v>
      </c>
      <c r="P1262" t="str">
        <f t="shared" si="118"/>
        <v>⭐⭐⭐ Average</v>
      </c>
      <c r="Q1262" s="2">
        <v>3815</v>
      </c>
      <c r="R1262" s="4" t="str">
        <f>IF(Table1[[#This Row],[rating_count]]&gt;=10000,"High Volume",IF(Table1[[#This Row],[rating_count]]&gt;=1000,"Medium Volume","Low Volume"))</f>
        <v>Medium Volume</v>
      </c>
      <c r="S1262" s="4" t="str">
        <f t="shared" si="119"/>
        <v>Yes</v>
      </c>
      <c r="T1262" t="s">
        <v>11010</v>
      </c>
      <c r="U1262" t="s">
        <v>11011</v>
      </c>
      <c r="V1262" t="s">
        <v>11012</v>
      </c>
      <c r="W1262" t="s">
        <v>11013</v>
      </c>
      <c r="X1262" t="s">
        <v>11014</v>
      </c>
      <c r="Y1262" t="s">
        <v>11015</v>
      </c>
      <c r="Z1262" t="s">
        <v>11016</v>
      </c>
      <c r="AA1262" t="s">
        <v>11017</v>
      </c>
    </row>
    <row r="1263" spans="1:27" x14ac:dyDescent="0.3">
      <c r="A1263" t="s">
        <v>11018</v>
      </c>
      <c r="B1263" t="s">
        <v>11019</v>
      </c>
      <c r="C1263" t="str">
        <f t="shared" si="114"/>
        <v>Lifelong</v>
      </c>
      <c r="D1263" t="s">
        <v>8750</v>
      </c>
      <c r="E1263" t="str">
        <f>IFERROR(LEFT(Table1[[#This Row],[category]],FIND("|",Table1[[#This Row],[category]])-1),Table1[[#This Row],[category]])</f>
        <v>Home&amp;Kitchen</v>
      </c>
      <c r="F1263" t="str">
        <f>IFERROR(MID(Table1[[#This Row],[category]],FIND("|",Table1[[#This Row],[category]])+1,50),"N/A")</f>
        <v>Kitchen&amp;HomeAppliances|SmallKitchenAppliances|Mixe</v>
      </c>
      <c r="G1263" s="5">
        <v>1699</v>
      </c>
      <c r="H1263" s="5" t="str">
        <f t="shared" si="115"/>
        <v>Mid-Range (501-2000)</v>
      </c>
      <c r="I1263" s="5">
        <v>3398</v>
      </c>
      <c r="J1263" s="5">
        <f>Table1[[#This Row],[actual_price]]-Table1[[#This Row],[discounted_price]]</f>
        <v>1699</v>
      </c>
      <c r="K1263" s="12">
        <f t="shared" si="116"/>
        <v>0.5</v>
      </c>
      <c r="L1263" s="13">
        <v>0.5</v>
      </c>
      <c r="M1263" s="1" t="str">
        <f t="shared" si="117"/>
        <v>High (50-69%)</v>
      </c>
      <c r="N1263">
        <v>3.8</v>
      </c>
      <c r="O1263" t="str">
        <f>IF(Table1[[#This Row],[rating]]&gt;=4.5,"Excellent",IF(Table1[[#This Row],[rating]]&gt;=4,"Good",IF(Table1[[#This Row],[rating]]&gt;=3.5,"Average","Below Average")))</f>
        <v>Average</v>
      </c>
      <c r="P1263" t="str">
        <f t="shared" si="118"/>
        <v>⭐⭐⭐ Average</v>
      </c>
      <c r="Q1263" s="2">
        <v>7988</v>
      </c>
      <c r="R1263" s="4" t="str">
        <f>IF(Table1[[#This Row],[rating_count]]&gt;=10000,"High Volume",IF(Table1[[#This Row],[rating_count]]&gt;=1000,"Medium Volume","Low Volume"))</f>
        <v>Medium Volume</v>
      </c>
      <c r="S1263" s="4" t="str">
        <f t="shared" si="119"/>
        <v>Yes</v>
      </c>
      <c r="T1263" t="s">
        <v>11020</v>
      </c>
      <c r="U1263" t="s">
        <v>11021</v>
      </c>
      <c r="V1263" t="s">
        <v>11022</v>
      </c>
      <c r="W1263" t="s">
        <v>11023</v>
      </c>
      <c r="X1263" t="s">
        <v>11024</v>
      </c>
      <c r="Y1263" t="s">
        <v>11025</v>
      </c>
      <c r="Z1263" t="s">
        <v>11026</v>
      </c>
      <c r="AA1263" t="s">
        <v>11027</v>
      </c>
    </row>
    <row r="1264" spans="1:27" x14ac:dyDescent="0.3">
      <c r="A1264" t="s">
        <v>11028</v>
      </c>
      <c r="B1264" t="s">
        <v>11029</v>
      </c>
      <c r="C1264" t="str">
        <f t="shared" si="114"/>
        <v>iBELL</v>
      </c>
      <c r="D1264" t="s">
        <v>8803</v>
      </c>
      <c r="E1264" t="str">
        <f>IFERROR(LEFT(Table1[[#This Row],[category]],FIND("|",Table1[[#This Row],[category]])-1),Table1[[#This Row],[category]])</f>
        <v>Home&amp;Kitchen</v>
      </c>
      <c r="F1264" t="str">
        <f>IFERROR(MID(Table1[[#This Row],[category]],FIND("|",Table1[[#This Row],[category]])+1,50),"N/A")</f>
        <v>Kitchen&amp;HomeAppliances|SmallKitchenAppliances|Kett</v>
      </c>
      <c r="G1264" s="5">
        <v>664</v>
      </c>
      <c r="H1264" s="5" t="str">
        <f t="shared" si="115"/>
        <v>Mid-Range (501-2000)</v>
      </c>
      <c r="I1264" s="5">
        <v>1490</v>
      </c>
      <c r="J1264" s="5">
        <f>Table1[[#This Row],[actual_price]]-Table1[[#This Row],[discounted_price]]</f>
        <v>826</v>
      </c>
      <c r="K1264" s="12">
        <f t="shared" si="116"/>
        <v>0.55436241610738257</v>
      </c>
      <c r="L1264" s="13">
        <v>0.55000000000000004</v>
      </c>
      <c r="M1264" s="1" t="str">
        <f t="shared" si="117"/>
        <v>High (50-69%)</v>
      </c>
      <c r="N1264">
        <v>4.0999999999999996</v>
      </c>
      <c r="O1264" t="str">
        <f>IF(Table1[[#This Row],[rating]]&gt;=4.5,"Excellent",IF(Table1[[#This Row],[rating]]&gt;=4,"Good",IF(Table1[[#This Row],[rating]]&gt;=3.5,"Average","Below Average")))</f>
        <v>Good</v>
      </c>
      <c r="P1264" t="str">
        <f t="shared" si="118"/>
        <v>⭐⭐⭐⭐ Good</v>
      </c>
      <c r="Q1264">
        <v>925</v>
      </c>
      <c r="R1264" s="4" t="str">
        <f>IF(Table1[[#This Row],[rating_count]]&gt;=10000,"High Volume",IF(Table1[[#This Row],[rating_count]]&gt;=1000,"Medium Volume","Low Volume"))</f>
        <v>Low Volume</v>
      </c>
      <c r="S1264" s="4" t="str">
        <f t="shared" si="119"/>
        <v>Yes</v>
      </c>
      <c r="T1264" t="s">
        <v>11030</v>
      </c>
      <c r="U1264" t="s">
        <v>11031</v>
      </c>
      <c r="V1264" t="s">
        <v>11032</v>
      </c>
      <c r="W1264" t="s">
        <v>11033</v>
      </c>
      <c r="X1264" t="s">
        <v>11034</v>
      </c>
      <c r="Y1264" t="s">
        <v>11035</v>
      </c>
      <c r="Z1264" t="s">
        <v>11036</v>
      </c>
      <c r="AA1264" t="s">
        <v>11037</v>
      </c>
    </row>
    <row r="1265" spans="1:27" x14ac:dyDescent="0.3">
      <c r="A1265" t="s">
        <v>11038</v>
      </c>
      <c r="B1265" t="s">
        <v>11039</v>
      </c>
      <c r="C1265" t="str">
        <f t="shared" si="114"/>
        <v>BAJAJ</v>
      </c>
      <c r="D1265" t="s">
        <v>11040</v>
      </c>
      <c r="E1265" t="str">
        <f>IFERROR(LEFT(Table1[[#This Row],[category]],FIND("|",Table1[[#This Row],[category]])-1),Table1[[#This Row],[category]])</f>
        <v>Home&amp;Kitchen</v>
      </c>
      <c r="F1265" t="str">
        <f>IFERROR(MID(Table1[[#This Row],[category]],FIND("|",Table1[[#This Row],[category]])+1,50),"N/A")</f>
        <v>Heating,Cooling&amp;AirQuality|Fans|TableFans</v>
      </c>
      <c r="G1265" s="5">
        <v>948</v>
      </c>
      <c r="H1265" s="5" t="str">
        <f t="shared" si="115"/>
        <v>Mid-Range (501-2000)</v>
      </c>
      <c r="I1265" s="5">
        <v>1620</v>
      </c>
      <c r="J1265" s="5">
        <f>Table1[[#This Row],[actual_price]]-Table1[[#This Row],[discounted_price]]</f>
        <v>672</v>
      </c>
      <c r="K1265" s="12">
        <f t="shared" si="116"/>
        <v>0.4148148148148148</v>
      </c>
      <c r="L1265" s="13">
        <v>0.41</v>
      </c>
      <c r="M1265" s="1" t="str">
        <f t="shared" si="117"/>
        <v>Moderate (25-49%)</v>
      </c>
      <c r="N1265">
        <v>4.0999999999999996</v>
      </c>
      <c r="O1265" t="str">
        <f>IF(Table1[[#This Row],[rating]]&gt;=4.5,"Excellent",IF(Table1[[#This Row],[rating]]&gt;=4,"Good",IF(Table1[[#This Row],[rating]]&gt;=3.5,"Average","Below Average")))</f>
        <v>Good</v>
      </c>
      <c r="P1265" t="str">
        <f t="shared" si="118"/>
        <v>⭐⭐⭐⭐ Good</v>
      </c>
      <c r="Q1265" s="2">
        <v>4370</v>
      </c>
      <c r="R1265" s="4" t="str">
        <f>IF(Table1[[#This Row],[rating_count]]&gt;=10000,"High Volume",IF(Table1[[#This Row],[rating_count]]&gt;=1000,"Medium Volume","Low Volume"))</f>
        <v>Medium Volume</v>
      </c>
      <c r="S1265" s="4" t="str">
        <f t="shared" si="119"/>
        <v>Yes</v>
      </c>
      <c r="T1265" t="s">
        <v>11041</v>
      </c>
      <c r="U1265" t="s">
        <v>11042</v>
      </c>
      <c r="V1265" t="s">
        <v>11043</v>
      </c>
      <c r="W1265" t="s">
        <v>11044</v>
      </c>
      <c r="X1265" t="s">
        <v>11045</v>
      </c>
      <c r="Y1265" t="s">
        <v>11046</v>
      </c>
      <c r="Z1265" t="s">
        <v>11047</v>
      </c>
      <c r="AA1265" t="s">
        <v>11048</v>
      </c>
    </row>
    <row r="1266" spans="1:27" x14ac:dyDescent="0.3">
      <c r="A1266" t="s">
        <v>11049</v>
      </c>
      <c r="B1266" t="s">
        <v>11050</v>
      </c>
      <c r="C1266" t="str">
        <f t="shared" si="114"/>
        <v>Crompton</v>
      </c>
      <c r="D1266" t="s">
        <v>8739</v>
      </c>
      <c r="E1266" t="str">
        <f>IFERROR(LEFT(Table1[[#This Row],[category]],FIND("|",Table1[[#This Row],[category]])-1),Table1[[#This Row],[category]])</f>
        <v>Home&amp;Kitchen</v>
      </c>
      <c r="F1266" t="str">
        <f>IFERROR(MID(Table1[[#This Row],[category]],FIND("|",Table1[[#This Row],[category]])+1,50),"N/A")</f>
        <v>Kitchen&amp;HomeAppliances|Vacuum,Cleaning&amp;Ironing|Iro</v>
      </c>
      <c r="G1266" s="5">
        <v>850</v>
      </c>
      <c r="H1266" s="5" t="str">
        <f t="shared" si="115"/>
        <v>Mid-Range (501-2000)</v>
      </c>
      <c r="I1266" s="5">
        <v>1000</v>
      </c>
      <c r="J1266" s="5">
        <f>Table1[[#This Row],[actual_price]]-Table1[[#This Row],[discounted_price]]</f>
        <v>150</v>
      </c>
      <c r="K1266" s="12">
        <f t="shared" si="116"/>
        <v>0.15</v>
      </c>
      <c r="L1266" s="13">
        <v>0.15</v>
      </c>
      <c r="M1266" s="1" t="str">
        <f t="shared" si="117"/>
        <v>Minimal (0-24%)</v>
      </c>
      <c r="N1266">
        <v>4.0999999999999996</v>
      </c>
      <c r="O1266" t="str">
        <f>IF(Table1[[#This Row],[rating]]&gt;=4.5,"Excellent",IF(Table1[[#This Row],[rating]]&gt;=4,"Good",IF(Table1[[#This Row],[rating]]&gt;=3.5,"Average","Below Average")))</f>
        <v>Good</v>
      </c>
      <c r="P1266" t="str">
        <f t="shared" si="118"/>
        <v>⭐⭐⭐⭐ Good</v>
      </c>
      <c r="Q1266" s="2">
        <v>7619</v>
      </c>
      <c r="R1266" s="4" t="str">
        <f>IF(Table1[[#This Row],[rating_count]]&gt;=10000,"High Volume",IF(Table1[[#This Row],[rating_count]]&gt;=1000,"Medium Volume","Low Volume"))</f>
        <v>Medium Volume</v>
      </c>
      <c r="S1266" s="4" t="str">
        <f t="shared" si="119"/>
        <v>Yes</v>
      </c>
      <c r="T1266" t="s">
        <v>11051</v>
      </c>
      <c r="U1266" t="s">
        <v>11052</v>
      </c>
      <c r="V1266" t="s">
        <v>11053</v>
      </c>
      <c r="W1266" t="s">
        <v>11054</v>
      </c>
      <c r="X1266" t="s">
        <v>11055</v>
      </c>
      <c r="Y1266" t="s">
        <v>11056</v>
      </c>
      <c r="Z1266" t="s">
        <v>11057</v>
      </c>
      <c r="AA1266" t="s">
        <v>11058</v>
      </c>
    </row>
    <row r="1267" spans="1:27" x14ac:dyDescent="0.3">
      <c r="A1267" t="s">
        <v>11059</v>
      </c>
      <c r="B1267" t="s">
        <v>11060</v>
      </c>
      <c r="C1267" t="str">
        <f t="shared" si="114"/>
        <v>Prestige</v>
      </c>
      <c r="D1267" t="s">
        <v>9686</v>
      </c>
      <c r="E1267" t="str">
        <f>IFERROR(LEFT(Table1[[#This Row],[category]],FIND("|",Table1[[#This Row],[category]])-1),Table1[[#This Row],[category]])</f>
        <v>Home&amp;Kitchen</v>
      </c>
      <c r="F1267" t="str">
        <f>IFERROR(MID(Table1[[#This Row],[category]],FIND("|",Table1[[#This Row],[category]])+1,50),"N/A")</f>
        <v>Kitchen&amp;HomeAppliances|WaterPurifiers&amp;Accessories|</v>
      </c>
      <c r="G1267" s="5">
        <v>600</v>
      </c>
      <c r="H1267" s="5" t="str">
        <f t="shared" si="115"/>
        <v>Mid-Range (501-2000)</v>
      </c>
      <c r="I1267" s="5">
        <v>640</v>
      </c>
      <c r="J1267" s="5">
        <f>Table1[[#This Row],[actual_price]]-Table1[[#This Row],[discounted_price]]</f>
        <v>40</v>
      </c>
      <c r="K1267" s="12">
        <f t="shared" si="116"/>
        <v>6.25E-2</v>
      </c>
      <c r="L1267" s="13">
        <v>0.06</v>
      </c>
      <c r="M1267" s="1" t="str">
        <f t="shared" si="117"/>
        <v>Minimal (0-24%)</v>
      </c>
      <c r="N1267">
        <v>3.8</v>
      </c>
      <c r="O1267" t="str">
        <f>IF(Table1[[#This Row],[rating]]&gt;=4.5,"Excellent",IF(Table1[[#This Row],[rating]]&gt;=4,"Good",IF(Table1[[#This Row],[rating]]&gt;=3.5,"Average","Below Average")))</f>
        <v>Average</v>
      </c>
      <c r="P1267" t="str">
        <f t="shared" si="118"/>
        <v>⭐⭐⭐ Average</v>
      </c>
      <c r="Q1267" s="2">
        <v>2593</v>
      </c>
      <c r="R1267" s="4" t="str">
        <f>IF(Table1[[#This Row],[rating_count]]&gt;=10000,"High Volume",IF(Table1[[#This Row],[rating_count]]&gt;=1000,"Medium Volume","Low Volume"))</f>
        <v>Medium Volume</v>
      </c>
      <c r="S1267" s="4" t="str">
        <f t="shared" si="119"/>
        <v>Yes</v>
      </c>
      <c r="T1267" t="s">
        <v>11061</v>
      </c>
      <c r="U1267" t="s">
        <v>11062</v>
      </c>
      <c r="V1267" t="s">
        <v>11063</v>
      </c>
      <c r="W1267" t="s">
        <v>11064</v>
      </c>
      <c r="X1267" t="s">
        <v>11065</v>
      </c>
      <c r="Y1267" t="s">
        <v>11066</v>
      </c>
      <c r="Z1267" t="s">
        <v>11067</v>
      </c>
      <c r="AA1267" t="s">
        <v>11068</v>
      </c>
    </row>
    <row r="1268" spans="1:27" x14ac:dyDescent="0.3">
      <c r="A1268" t="s">
        <v>11069</v>
      </c>
      <c r="B1268" t="s">
        <v>11070</v>
      </c>
      <c r="C1268" t="str">
        <f t="shared" si="114"/>
        <v>Morphy</v>
      </c>
      <c r="D1268" t="s">
        <v>8592</v>
      </c>
      <c r="E1268" t="str">
        <f>IFERROR(LEFT(Table1[[#This Row],[category]],FIND("|",Table1[[#This Row],[category]])-1),Table1[[#This Row],[category]])</f>
        <v>Home&amp;Kitchen</v>
      </c>
      <c r="F1268" t="str">
        <f>IFERROR(MID(Table1[[#This Row],[category]],FIND("|",Table1[[#This Row],[category]])+1,50),"N/A")</f>
        <v>Heating,Cooling&amp;AirQuality|RoomHeaters|ElectricHea</v>
      </c>
      <c r="G1268" s="5">
        <v>3711</v>
      </c>
      <c r="H1268" s="5" t="str">
        <f t="shared" si="115"/>
        <v>Premium (&gt;2000)</v>
      </c>
      <c r="I1268" s="5">
        <v>4495</v>
      </c>
      <c r="J1268" s="5">
        <f>Table1[[#This Row],[actual_price]]-Table1[[#This Row],[discounted_price]]</f>
        <v>784</v>
      </c>
      <c r="K1268" s="12">
        <f t="shared" si="116"/>
        <v>0.17441601779755284</v>
      </c>
      <c r="L1268" s="13">
        <v>0.17</v>
      </c>
      <c r="M1268" s="1" t="str">
        <f t="shared" si="117"/>
        <v>Minimal (0-24%)</v>
      </c>
      <c r="N1268">
        <v>4.3</v>
      </c>
      <c r="O1268" t="str">
        <f>IF(Table1[[#This Row],[rating]]&gt;=4.5,"Excellent",IF(Table1[[#This Row],[rating]]&gt;=4,"Good",IF(Table1[[#This Row],[rating]]&gt;=3.5,"Average","Below Average")))</f>
        <v>Good</v>
      </c>
      <c r="P1268" t="str">
        <f t="shared" si="118"/>
        <v>⭐⭐⭐⭐ Good</v>
      </c>
      <c r="Q1268">
        <v>356</v>
      </c>
      <c r="R1268" s="4" t="str">
        <f>IF(Table1[[#This Row],[rating_count]]&gt;=10000,"High Volume",IF(Table1[[#This Row],[rating_count]]&gt;=1000,"Medium Volume","Low Volume"))</f>
        <v>Low Volume</v>
      </c>
      <c r="S1268" s="4" t="str">
        <f t="shared" si="119"/>
        <v>No</v>
      </c>
      <c r="T1268" t="s">
        <v>11071</v>
      </c>
      <c r="U1268" t="s">
        <v>11072</v>
      </c>
      <c r="V1268" t="s">
        <v>11073</v>
      </c>
      <c r="W1268" t="s">
        <v>11074</v>
      </c>
      <c r="X1268" t="s">
        <v>11075</v>
      </c>
      <c r="Y1268" t="s">
        <v>11076</v>
      </c>
      <c r="Z1268" t="s">
        <v>11077</v>
      </c>
      <c r="AA1268" t="s">
        <v>11078</v>
      </c>
    </row>
    <row r="1269" spans="1:27" x14ac:dyDescent="0.3">
      <c r="A1269" t="s">
        <v>11079</v>
      </c>
      <c r="B1269" t="s">
        <v>11080</v>
      </c>
      <c r="C1269" t="str">
        <f t="shared" si="114"/>
        <v>Gadgetronics</v>
      </c>
      <c r="D1269" t="s">
        <v>8625</v>
      </c>
      <c r="E1269" t="str">
        <f>IFERROR(LEFT(Table1[[#This Row],[category]],FIND("|",Table1[[#This Row],[category]])-1),Table1[[#This Row],[category]])</f>
        <v>Home&amp;Kitchen</v>
      </c>
      <c r="F1269" t="str">
        <f>IFERROR(MID(Table1[[#This Row],[category]],FIND("|",Table1[[#This Row],[category]])+1,50),"N/A")</f>
        <v>Kitchen&amp;HomeAppliances|SmallKitchenAppliances|Digi</v>
      </c>
      <c r="G1269" s="5">
        <v>799</v>
      </c>
      <c r="H1269" s="5" t="str">
        <f t="shared" si="115"/>
        <v>Mid-Range (501-2000)</v>
      </c>
      <c r="I1269" s="5">
        <v>2999</v>
      </c>
      <c r="J1269" s="5">
        <f>Table1[[#This Row],[actual_price]]-Table1[[#This Row],[discounted_price]]</f>
        <v>2200</v>
      </c>
      <c r="K1269" s="12">
        <f t="shared" si="116"/>
        <v>0.73357785928642882</v>
      </c>
      <c r="L1269" s="13">
        <v>0.73</v>
      </c>
      <c r="M1269" s="1" t="str">
        <f t="shared" si="117"/>
        <v>Very High (70-100%)</v>
      </c>
      <c r="N1269">
        <v>4.5</v>
      </c>
      <c r="O1269" t="str">
        <f>IF(Table1[[#This Row],[rating]]&gt;=4.5,"Excellent",IF(Table1[[#This Row],[rating]]&gt;=4,"Good",IF(Table1[[#This Row],[rating]]&gt;=3.5,"Average","Below Average")))</f>
        <v>Excellent</v>
      </c>
      <c r="P1269" t="str">
        <f t="shared" si="118"/>
        <v>⭐⭐⭐⭐⭐ Excellent</v>
      </c>
      <c r="Q1269">
        <v>63</v>
      </c>
      <c r="R1269" s="4" t="str">
        <f>IF(Table1[[#This Row],[rating_count]]&gt;=10000,"High Volume",IF(Table1[[#This Row],[rating_count]]&gt;=1000,"Medium Volume","Low Volume"))</f>
        <v>Low Volume</v>
      </c>
      <c r="S1269" s="4" t="str">
        <f t="shared" si="119"/>
        <v>No</v>
      </c>
      <c r="T1269" t="s">
        <v>11081</v>
      </c>
      <c r="U1269" t="s">
        <v>11082</v>
      </c>
      <c r="V1269" t="s">
        <v>11083</v>
      </c>
      <c r="W1269" t="s">
        <v>11084</v>
      </c>
      <c r="X1269" t="s">
        <v>11085</v>
      </c>
      <c r="Y1269" t="s">
        <v>11086</v>
      </c>
      <c r="Z1269" t="s">
        <v>11087</v>
      </c>
      <c r="AA1269" t="s">
        <v>11088</v>
      </c>
    </row>
    <row r="1270" spans="1:27" x14ac:dyDescent="0.3">
      <c r="A1270" t="s">
        <v>11089</v>
      </c>
      <c r="B1270" t="s">
        <v>11090</v>
      </c>
      <c r="C1270" t="str">
        <f t="shared" si="114"/>
        <v>HUL</v>
      </c>
      <c r="D1270" t="s">
        <v>9675</v>
      </c>
      <c r="E1270" t="str">
        <f>IFERROR(LEFT(Table1[[#This Row],[category]],FIND("|",Table1[[#This Row],[category]])-1),Table1[[#This Row],[category]])</f>
        <v>Home&amp;Kitchen</v>
      </c>
      <c r="F1270" t="str">
        <f>IFERROR(MID(Table1[[#This Row],[category]],FIND("|",Table1[[#This Row],[category]])+1,50),"N/A")</f>
        <v>Kitchen&amp;HomeAppliances|WaterPurifiers&amp;Accessories|</v>
      </c>
      <c r="G1270" s="5">
        <v>980</v>
      </c>
      <c r="H1270" s="5" t="str">
        <f t="shared" si="115"/>
        <v>Mid-Range (501-2000)</v>
      </c>
      <c r="I1270" s="5">
        <v>980</v>
      </c>
      <c r="J1270" s="5">
        <f>Table1[[#This Row],[actual_price]]-Table1[[#This Row],[discounted_price]]</f>
        <v>0</v>
      </c>
      <c r="K1270" s="12">
        <f t="shared" si="116"/>
        <v>0</v>
      </c>
      <c r="L1270" s="13">
        <v>0</v>
      </c>
      <c r="M1270" s="1" t="str">
        <f t="shared" si="117"/>
        <v>Minimal (0-24%)</v>
      </c>
      <c r="N1270">
        <v>4.2</v>
      </c>
      <c r="O1270" t="str">
        <f>IF(Table1[[#This Row],[rating]]&gt;=4.5,"Excellent",IF(Table1[[#This Row],[rating]]&gt;=4,"Good",IF(Table1[[#This Row],[rating]]&gt;=3.5,"Average","Below Average")))</f>
        <v>Good</v>
      </c>
      <c r="P1270" t="str">
        <f t="shared" si="118"/>
        <v>⭐⭐⭐⭐ Good</v>
      </c>
      <c r="Q1270" s="2">
        <v>4740</v>
      </c>
      <c r="R1270" s="4" t="str">
        <f>IF(Table1[[#This Row],[rating_count]]&gt;=10000,"High Volume",IF(Table1[[#This Row],[rating_count]]&gt;=1000,"Medium Volume","Low Volume"))</f>
        <v>Medium Volume</v>
      </c>
      <c r="S1270" s="4" t="str">
        <f t="shared" si="119"/>
        <v>Yes</v>
      </c>
      <c r="T1270" t="s">
        <v>11091</v>
      </c>
      <c r="U1270" t="s">
        <v>11092</v>
      </c>
      <c r="V1270" t="s">
        <v>11093</v>
      </c>
      <c r="W1270" t="s">
        <v>11094</v>
      </c>
      <c r="X1270" t="s">
        <v>11095</v>
      </c>
      <c r="Y1270" t="s">
        <v>11096</v>
      </c>
      <c r="Z1270" t="s">
        <v>11097</v>
      </c>
      <c r="AA1270" t="s">
        <v>11098</v>
      </c>
    </row>
    <row r="1271" spans="1:27" x14ac:dyDescent="0.3">
      <c r="A1271" t="s">
        <v>11099</v>
      </c>
      <c r="B1271" t="s">
        <v>11100</v>
      </c>
      <c r="C1271" t="str">
        <f t="shared" si="114"/>
        <v>Tom</v>
      </c>
      <c r="D1271" t="s">
        <v>8927</v>
      </c>
      <c r="E1271" t="str">
        <f>IFERROR(LEFT(Table1[[#This Row],[category]],FIND("|",Table1[[#This Row],[category]])-1),Table1[[#This Row],[category]])</f>
        <v>Home&amp;Kitchen</v>
      </c>
      <c r="F1271" t="str">
        <f>IFERROR(MID(Table1[[#This Row],[category]],FIND("|",Table1[[#This Row],[category]])+1,50),"N/A")</f>
        <v>HomeStorage&amp;Organization|LaundryOrganization|Laund</v>
      </c>
      <c r="G1271" s="5">
        <v>351</v>
      </c>
      <c r="H1271" s="5" t="str">
        <f t="shared" si="115"/>
        <v>Economy (201-500)</v>
      </c>
      <c r="I1271" s="5">
        <v>899</v>
      </c>
      <c r="J1271" s="5">
        <f>Table1[[#This Row],[actual_price]]-Table1[[#This Row],[discounted_price]]</f>
        <v>548</v>
      </c>
      <c r="K1271" s="12">
        <f t="shared" si="116"/>
        <v>0.60956618464961065</v>
      </c>
      <c r="L1271" s="13">
        <v>0.61</v>
      </c>
      <c r="M1271" s="1" t="str">
        <f t="shared" si="117"/>
        <v>High (50-69%)</v>
      </c>
      <c r="N1271">
        <v>3.9</v>
      </c>
      <c r="O1271" t="str">
        <f>IF(Table1[[#This Row],[rating]]&gt;=4.5,"Excellent",IF(Table1[[#This Row],[rating]]&gt;=4,"Good",IF(Table1[[#This Row],[rating]]&gt;=3.5,"Average","Below Average")))</f>
        <v>Average</v>
      </c>
      <c r="P1271" t="str">
        <f t="shared" si="118"/>
        <v>⭐⭐⭐ Average</v>
      </c>
      <c r="Q1271">
        <v>296</v>
      </c>
      <c r="R1271" s="4" t="str">
        <f>IF(Table1[[#This Row],[rating_count]]&gt;=10000,"High Volume",IF(Table1[[#This Row],[rating_count]]&gt;=1000,"Medium Volume","Low Volume"))</f>
        <v>Low Volume</v>
      </c>
      <c r="S1271" s="4" t="str">
        <f t="shared" si="119"/>
        <v>No</v>
      </c>
      <c r="T1271" t="s">
        <v>11101</v>
      </c>
      <c r="U1271" t="s">
        <v>11102</v>
      </c>
      <c r="V1271" t="s">
        <v>11103</v>
      </c>
      <c r="W1271" t="s">
        <v>11104</v>
      </c>
      <c r="X1271" t="s">
        <v>11105</v>
      </c>
      <c r="Y1271" t="s">
        <v>11106</v>
      </c>
      <c r="Z1271" t="s">
        <v>11107</v>
      </c>
      <c r="AA1271" t="s">
        <v>11108</v>
      </c>
    </row>
    <row r="1272" spans="1:27" x14ac:dyDescent="0.3">
      <c r="A1272" t="s">
        <v>11109</v>
      </c>
      <c r="B1272" t="s">
        <v>11110</v>
      </c>
      <c r="C1272" t="str">
        <f t="shared" si="114"/>
        <v>Ikea</v>
      </c>
      <c r="D1272" t="s">
        <v>11111</v>
      </c>
      <c r="E1272" t="str">
        <f>IFERROR(LEFT(Table1[[#This Row],[category]],FIND("|",Table1[[#This Row],[category]])-1),Table1[[#This Row],[category]])</f>
        <v>Home&amp;Kitchen</v>
      </c>
      <c r="F1272" t="str">
        <f>IFERROR(MID(Table1[[#This Row],[category]],FIND("|",Table1[[#This Row],[category]])+1,50),"N/A")</f>
        <v>Kitchen&amp;HomeAppliances|Coffee,Tea&amp;Espresso|MilkFro</v>
      </c>
      <c r="G1272" s="5">
        <v>229</v>
      </c>
      <c r="H1272" s="5" t="str">
        <f t="shared" si="115"/>
        <v>Economy (201-500)</v>
      </c>
      <c r="I1272" s="5">
        <v>499</v>
      </c>
      <c r="J1272" s="5">
        <f>Table1[[#This Row],[actual_price]]-Table1[[#This Row],[discounted_price]]</f>
        <v>270</v>
      </c>
      <c r="K1272" s="12">
        <f t="shared" si="116"/>
        <v>0.5410821643286573</v>
      </c>
      <c r="L1272" s="13">
        <v>0.54</v>
      </c>
      <c r="M1272" s="1" t="str">
        <f t="shared" si="117"/>
        <v>High (50-69%)</v>
      </c>
      <c r="N1272">
        <v>3.5</v>
      </c>
      <c r="O1272" t="str">
        <f>IF(Table1[[#This Row],[rating]]&gt;=4.5,"Excellent",IF(Table1[[#This Row],[rating]]&gt;=4,"Good",IF(Table1[[#This Row],[rating]]&gt;=3.5,"Average","Below Average")))</f>
        <v>Average</v>
      </c>
      <c r="P1272" t="str">
        <f t="shared" si="118"/>
        <v>⭐⭐ Below Avg</v>
      </c>
      <c r="Q1272">
        <v>185</v>
      </c>
      <c r="R1272" s="4" t="str">
        <f>IF(Table1[[#This Row],[rating_count]]&gt;=10000,"High Volume",IF(Table1[[#This Row],[rating_count]]&gt;=1000,"Medium Volume","Low Volume"))</f>
        <v>Low Volume</v>
      </c>
      <c r="S1272" s="4" t="str">
        <f t="shared" si="119"/>
        <v>No</v>
      </c>
      <c r="T1272" t="s">
        <v>11112</v>
      </c>
      <c r="U1272" t="s">
        <v>11113</v>
      </c>
      <c r="V1272" t="s">
        <v>11114</v>
      </c>
      <c r="W1272" t="s">
        <v>11115</v>
      </c>
      <c r="X1272" t="s">
        <v>11116</v>
      </c>
      <c r="Y1272" t="s">
        <v>11117</v>
      </c>
      <c r="Z1272" t="s">
        <v>11118</v>
      </c>
      <c r="AA1272" t="s">
        <v>11119</v>
      </c>
    </row>
    <row r="1273" spans="1:27" x14ac:dyDescent="0.3">
      <c r="A1273" t="s">
        <v>11120</v>
      </c>
      <c r="B1273" t="s">
        <v>11121</v>
      </c>
      <c r="C1273" t="str">
        <f t="shared" si="114"/>
        <v>Philips</v>
      </c>
      <c r="D1273" t="s">
        <v>8938</v>
      </c>
      <c r="E1273" t="str">
        <f>IFERROR(LEFT(Table1[[#This Row],[category]],FIND("|",Table1[[#This Row],[category]])-1),Table1[[#This Row],[category]])</f>
        <v>Home&amp;Kitchen</v>
      </c>
      <c r="F1273" t="str">
        <f>IFERROR(MID(Table1[[#This Row],[category]],FIND("|",Table1[[#This Row],[category]])+1,50),"N/A")</f>
        <v>Kitchen&amp;HomeAppliances|Vacuum,Cleaning&amp;Ironing|Iro</v>
      </c>
      <c r="G1273" s="5">
        <v>3349</v>
      </c>
      <c r="H1273" s="5" t="str">
        <f t="shared" si="115"/>
        <v>Premium (&gt;2000)</v>
      </c>
      <c r="I1273" s="5">
        <v>3995</v>
      </c>
      <c r="J1273" s="5">
        <f>Table1[[#This Row],[actual_price]]-Table1[[#This Row],[discounted_price]]</f>
        <v>646</v>
      </c>
      <c r="K1273" s="12">
        <f t="shared" si="116"/>
        <v>0.16170212765957448</v>
      </c>
      <c r="L1273" s="13">
        <v>0.16</v>
      </c>
      <c r="M1273" s="1" t="str">
        <f t="shared" si="117"/>
        <v>Minimal (0-24%)</v>
      </c>
      <c r="N1273">
        <v>4.3</v>
      </c>
      <c r="O1273" t="str">
        <f>IF(Table1[[#This Row],[rating]]&gt;=4.5,"Excellent",IF(Table1[[#This Row],[rating]]&gt;=4,"Good",IF(Table1[[#This Row],[rating]]&gt;=3.5,"Average","Below Average")))</f>
        <v>Good</v>
      </c>
      <c r="P1273" t="str">
        <f t="shared" si="118"/>
        <v>⭐⭐⭐⭐ Good</v>
      </c>
      <c r="Q1273" s="2">
        <v>1954</v>
      </c>
      <c r="R1273" s="4" t="str">
        <f>IF(Table1[[#This Row],[rating_count]]&gt;=10000,"High Volume",IF(Table1[[#This Row],[rating_count]]&gt;=1000,"Medium Volume","Low Volume"))</f>
        <v>Medium Volume</v>
      </c>
      <c r="S1273" s="4" t="str">
        <f t="shared" si="119"/>
        <v>Yes</v>
      </c>
      <c r="T1273" t="s">
        <v>11122</v>
      </c>
      <c r="U1273" t="s">
        <v>11123</v>
      </c>
      <c r="V1273" t="s">
        <v>11124</v>
      </c>
      <c r="W1273" t="s">
        <v>11125</v>
      </c>
      <c r="X1273" t="s">
        <v>11126</v>
      </c>
      <c r="Y1273" t="s">
        <v>11127</v>
      </c>
      <c r="Z1273" t="s">
        <v>11128</v>
      </c>
      <c r="AA1273" t="s">
        <v>11129</v>
      </c>
    </row>
    <row r="1274" spans="1:27" x14ac:dyDescent="0.3">
      <c r="A1274" t="s">
        <v>11130</v>
      </c>
      <c r="B1274" t="s">
        <v>11131</v>
      </c>
      <c r="C1274" t="str">
        <f t="shared" si="114"/>
        <v>Bajaj</v>
      </c>
      <c r="D1274" t="s">
        <v>8814</v>
      </c>
      <c r="E1274" t="str">
        <f>IFERROR(LEFT(Table1[[#This Row],[category]],FIND("|",Table1[[#This Row],[category]])-1),Table1[[#This Row],[category]])</f>
        <v>Home&amp;Kitchen</v>
      </c>
      <c r="F1274" t="str">
        <f>IFERROR(MID(Table1[[#This Row],[category]],FIND("|",Table1[[#This Row],[category]])+1,50),"N/A")</f>
        <v>Heating,Cooling&amp;AirQuality|WaterHeaters&amp;Geysers|St</v>
      </c>
      <c r="G1274" s="5">
        <v>5499</v>
      </c>
      <c r="H1274" s="5" t="str">
        <f t="shared" si="115"/>
        <v>Premium (&gt;2000)</v>
      </c>
      <c r="I1274" s="5">
        <v>11500</v>
      </c>
      <c r="J1274" s="5">
        <f>Table1[[#This Row],[actual_price]]-Table1[[#This Row],[discounted_price]]</f>
        <v>6001</v>
      </c>
      <c r="K1274" s="12">
        <f t="shared" si="116"/>
        <v>0.52182608695652177</v>
      </c>
      <c r="L1274" s="13">
        <v>0.52</v>
      </c>
      <c r="M1274" s="1" t="str">
        <f t="shared" si="117"/>
        <v>High (50-69%)</v>
      </c>
      <c r="N1274">
        <v>3.9</v>
      </c>
      <c r="O1274" t="str">
        <f>IF(Table1[[#This Row],[rating]]&gt;=4.5,"Excellent",IF(Table1[[#This Row],[rating]]&gt;=4,"Good",IF(Table1[[#This Row],[rating]]&gt;=3.5,"Average","Below Average")))</f>
        <v>Average</v>
      </c>
      <c r="P1274" t="str">
        <f t="shared" si="118"/>
        <v>⭐⭐⭐ Average</v>
      </c>
      <c r="Q1274">
        <v>959</v>
      </c>
      <c r="R1274" s="4" t="str">
        <f>IF(Table1[[#This Row],[rating_count]]&gt;=10000,"High Volume",IF(Table1[[#This Row],[rating_count]]&gt;=1000,"Medium Volume","Low Volume"))</f>
        <v>Low Volume</v>
      </c>
      <c r="S1274" s="4" t="str">
        <f t="shared" si="119"/>
        <v>Yes</v>
      </c>
      <c r="T1274" t="s">
        <v>11132</v>
      </c>
      <c r="U1274" t="s">
        <v>11133</v>
      </c>
      <c r="V1274" t="s">
        <v>11134</v>
      </c>
      <c r="W1274" t="s">
        <v>11135</v>
      </c>
      <c r="X1274" t="s">
        <v>11136</v>
      </c>
      <c r="Y1274" t="s">
        <v>11137</v>
      </c>
      <c r="Z1274" t="s">
        <v>11138</v>
      </c>
      <c r="AA1274" t="s">
        <v>11139</v>
      </c>
    </row>
    <row r="1275" spans="1:27" x14ac:dyDescent="0.3">
      <c r="A1275" t="s">
        <v>11140</v>
      </c>
      <c r="B1275" t="s">
        <v>11141</v>
      </c>
      <c r="C1275" t="str">
        <f t="shared" si="114"/>
        <v>House</v>
      </c>
      <c r="D1275" t="s">
        <v>8614</v>
      </c>
      <c r="E1275" t="str">
        <f>IFERROR(LEFT(Table1[[#This Row],[category]],FIND("|",Table1[[#This Row],[category]])-1),Table1[[#This Row],[category]])</f>
        <v>Home&amp;Kitchen</v>
      </c>
      <c r="F1275" t="str">
        <f>IFERROR(MID(Table1[[#This Row],[category]],FIND("|",Table1[[#This Row],[category]])+1,50),"N/A")</f>
        <v>Kitchen&amp;HomeAppliances|Vacuum,Cleaning&amp;Ironing|Iro</v>
      </c>
      <c r="G1275" s="5">
        <v>299</v>
      </c>
      <c r="H1275" s="5" t="str">
        <f t="shared" si="115"/>
        <v>Economy (201-500)</v>
      </c>
      <c r="I1275" s="5">
        <v>499</v>
      </c>
      <c r="J1275" s="5">
        <f>Table1[[#This Row],[actual_price]]-Table1[[#This Row],[discounted_price]]</f>
        <v>200</v>
      </c>
      <c r="K1275" s="12">
        <f t="shared" si="116"/>
        <v>0.40080160320641284</v>
      </c>
      <c r="L1275" s="13">
        <v>0.4</v>
      </c>
      <c r="M1275" s="1" t="str">
        <f t="shared" si="117"/>
        <v>Moderate (25-49%)</v>
      </c>
      <c r="N1275">
        <v>3.9</v>
      </c>
      <c r="O1275" t="str">
        <f>IF(Table1[[#This Row],[rating]]&gt;=4.5,"Excellent",IF(Table1[[#This Row],[rating]]&gt;=4,"Good",IF(Table1[[#This Row],[rating]]&gt;=3.5,"Average","Below Average")))</f>
        <v>Average</v>
      </c>
      <c r="P1275" t="str">
        <f t="shared" si="118"/>
        <v>⭐⭐⭐ Average</v>
      </c>
      <c r="Q1275" s="2">
        <v>1015</v>
      </c>
      <c r="R1275" s="4" t="str">
        <f>IF(Table1[[#This Row],[rating_count]]&gt;=10000,"High Volume",IF(Table1[[#This Row],[rating_count]]&gt;=1000,"Medium Volume","Low Volume"))</f>
        <v>Medium Volume</v>
      </c>
      <c r="S1275" s="4" t="str">
        <f t="shared" si="119"/>
        <v>Yes</v>
      </c>
      <c r="T1275" t="s">
        <v>11142</v>
      </c>
      <c r="U1275" t="s">
        <v>11143</v>
      </c>
      <c r="V1275" t="s">
        <v>11144</v>
      </c>
      <c r="W1275" t="s">
        <v>11145</v>
      </c>
      <c r="X1275" t="s">
        <v>11146</v>
      </c>
      <c r="Y1275" t="s">
        <v>11147</v>
      </c>
      <c r="Z1275" t="s">
        <v>11148</v>
      </c>
      <c r="AA1275" t="s">
        <v>11149</v>
      </c>
    </row>
    <row r="1276" spans="1:27" x14ac:dyDescent="0.3">
      <c r="A1276" t="s">
        <v>11150</v>
      </c>
      <c r="B1276" t="s">
        <v>11151</v>
      </c>
      <c r="C1276" t="str">
        <f t="shared" si="114"/>
        <v>Allin</v>
      </c>
      <c r="D1276" t="s">
        <v>11152</v>
      </c>
      <c r="E1276" t="str">
        <f>IFERROR(LEFT(Table1[[#This Row],[category]],FIND("|",Table1[[#This Row],[category]])-1),Table1[[#This Row],[category]])</f>
        <v>Home&amp;Kitchen</v>
      </c>
      <c r="F1276" t="str">
        <f>IFERROR(MID(Table1[[#This Row],[category]],FIND("|",Table1[[#This Row],[category]])+1,50),"N/A")</f>
        <v>Heating,Cooling&amp;AirQuality|Humidifiers</v>
      </c>
      <c r="G1276" s="5">
        <v>2249</v>
      </c>
      <c r="H1276" s="5" t="str">
        <f t="shared" si="115"/>
        <v>Premium (&gt;2000)</v>
      </c>
      <c r="I1276" s="5">
        <v>3550</v>
      </c>
      <c r="J1276" s="5">
        <f>Table1[[#This Row],[actual_price]]-Table1[[#This Row],[discounted_price]]</f>
        <v>1301</v>
      </c>
      <c r="K1276" s="12">
        <f t="shared" si="116"/>
        <v>0.36647887323943662</v>
      </c>
      <c r="L1276" s="13">
        <v>0.37</v>
      </c>
      <c r="M1276" s="1" t="str">
        <f t="shared" si="117"/>
        <v>Moderate (25-49%)</v>
      </c>
      <c r="N1276">
        <v>4</v>
      </c>
      <c r="O1276" t="str">
        <f>IF(Table1[[#This Row],[rating]]&gt;=4.5,"Excellent",IF(Table1[[#This Row],[rating]]&gt;=4,"Good",IF(Table1[[#This Row],[rating]]&gt;=3.5,"Average","Below Average")))</f>
        <v>Good</v>
      </c>
      <c r="P1276" t="str">
        <f t="shared" si="118"/>
        <v>⭐⭐⭐⭐ Good</v>
      </c>
      <c r="Q1276" s="2">
        <v>3973</v>
      </c>
      <c r="R1276" s="4" t="str">
        <f>IF(Table1[[#This Row],[rating_count]]&gt;=10000,"High Volume",IF(Table1[[#This Row],[rating_count]]&gt;=1000,"Medium Volume","Low Volume"))</f>
        <v>Medium Volume</v>
      </c>
      <c r="S1276" s="4" t="str">
        <f t="shared" si="119"/>
        <v>Yes</v>
      </c>
      <c r="T1276" t="s">
        <v>11153</v>
      </c>
      <c r="U1276" t="s">
        <v>11154</v>
      </c>
      <c r="V1276" t="s">
        <v>11155</v>
      </c>
      <c r="W1276" t="s">
        <v>11156</v>
      </c>
      <c r="X1276" t="s">
        <v>11157</v>
      </c>
      <c r="Y1276" t="s">
        <v>11158</v>
      </c>
      <c r="Z1276" t="s">
        <v>11159</v>
      </c>
      <c r="AA1276" t="s">
        <v>11160</v>
      </c>
    </row>
    <row r="1277" spans="1:27" x14ac:dyDescent="0.3">
      <c r="A1277" t="s">
        <v>11161</v>
      </c>
      <c r="B1277" t="s">
        <v>11162</v>
      </c>
      <c r="C1277" t="str">
        <f t="shared" si="114"/>
        <v>Multifunctional</v>
      </c>
      <c r="D1277" t="s">
        <v>9071</v>
      </c>
      <c r="E1277" t="str">
        <f>IFERROR(LEFT(Table1[[#This Row],[category]],FIND("|",Table1[[#This Row],[category]])-1),Table1[[#This Row],[category]])</f>
        <v>Home&amp;Kitchen</v>
      </c>
      <c r="F1277" t="str">
        <f>IFERROR(MID(Table1[[#This Row],[category]],FIND("|",Table1[[#This Row],[category]])+1,50),"N/A")</f>
        <v>Kitchen&amp;HomeAppliances|SmallKitchenAppliances|EggB</v>
      </c>
      <c r="G1277" s="5">
        <v>699</v>
      </c>
      <c r="H1277" s="5" t="str">
        <f t="shared" si="115"/>
        <v>Mid-Range (501-2000)</v>
      </c>
      <c r="I1277" s="5">
        <v>1599</v>
      </c>
      <c r="J1277" s="5">
        <f>Table1[[#This Row],[actual_price]]-Table1[[#This Row],[discounted_price]]</f>
        <v>900</v>
      </c>
      <c r="K1277" s="12">
        <f t="shared" si="116"/>
        <v>0.56285178236397748</v>
      </c>
      <c r="L1277" s="13">
        <v>0.56000000000000005</v>
      </c>
      <c r="M1277" s="1" t="str">
        <f t="shared" si="117"/>
        <v>High (50-69%)</v>
      </c>
      <c r="N1277">
        <v>4.7</v>
      </c>
      <c r="O1277" t="str">
        <f>IF(Table1[[#This Row],[rating]]&gt;=4.5,"Excellent",IF(Table1[[#This Row],[rating]]&gt;=4,"Good",IF(Table1[[#This Row],[rating]]&gt;=3.5,"Average","Below Average")))</f>
        <v>Excellent</v>
      </c>
      <c r="P1277" t="str">
        <f t="shared" si="118"/>
        <v>⭐⭐⭐⭐⭐ Excellent</v>
      </c>
      <c r="Q1277" s="2">
        <v>2300</v>
      </c>
      <c r="R1277" s="4" t="str">
        <f>IF(Table1[[#This Row],[rating_count]]&gt;=10000,"High Volume",IF(Table1[[#This Row],[rating_count]]&gt;=1000,"Medium Volume","Low Volume"))</f>
        <v>Medium Volume</v>
      </c>
      <c r="S1277" s="4" t="str">
        <f t="shared" si="119"/>
        <v>Yes</v>
      </c>
      <c r="T1277" t="s">
        <v>11163</v>
      </c>
      <c r="U1277" t="s">
        <v>11164</v>
      </c>
      <c r="V1277" t="s">
        <v>11165</v>
      </c>
      <c r="W1277" t="s">
        <v>11166</v>
      </c>
      <c r="X1277" t="s">
        <v>11167</v>
      </c>
      <c r="Y1277" t="s">
        <v>11168</v>
      </c>
      <c r="Z1277" t="s">
        <v>11169</v>
      </c>
      <c r="AA1277" t="s">
        <v>11170</v>
      </c>
    </row>
    <row r="1278" spans="1:27" x14ac:dyDescent="0.3">
      <c r="A1278" t="s">
        <v>11171</v>
      </c>
      <c r="B1278" t="s">
        <v>11172</v>
      </c>
      <c r="C1278" t="str">
        <f t="shared" si="114"/>
        <v>Maharaja</v>
      </c>
      <c r="D1278" t="s">
        <v>8592</v>
      </c>
      <c r="E1278" t="str">
        <f>IFERROR(LEFT(Table1[[#This Row],[category]],FIND("|",Table1[[#This Row],[category]])-1),Table1[[#This Row],[category]])</f>
        <v>Home&amp;Kitchen</v>
      </c>
      <c r="F1278" t="str">
        <f>IFERROR(MID(Table1[[#This Row],[category]],FIND("|",Table1[[#This Row],[category]])+1,50),"N/A")</f>
        <v>Heating,Cooling&amp;AirQuality|RoomHeaters|ElectricHea</v>
      </c>
      <c r="G1278" s="5">
        <v>1235</v>
      </c>
      <c r="H1278" s="5" t="str">
        <f t="shared" si="115"/>
        <v>Mid-Range (501-2000)</v>
      </c>
      <c r="I1278" s="5">
        <v>1499</v>
      </c>
      <c r="J1278" s="5">
        <f>Table1[[#This Row],[actual_price]]-Table1[[#This Row],[discounted_price]]</f>
        <v>264</v>
      </c>
      <c r="K1278" s="12">
        <f t="shared" si="116"/>
        <v>0.1761174116077385</v>
      </c>
      <c r="L1278" s="13">
        <v>0.18</v>
      </c>
      <c r="M1278" s="1" t="str">
        <f t="shared" si="117"/>
        <v>Minimal (0-24%)</v>
      </c>
      <c r="N1278">
        <v>4.0999999999999996</v>
      </c>
      <c r="O1278" t="str">
        <f>IF(Table1[[#This Row],[rating]]&gt;=4.5,"Excellent",IF(Table1[[#This Row],[rating]]&gt;=4,"Good",IF(Table1[[#This Row],[rating]]&gt;=3.5,"Average","Below Average")))</f>
        <v>Good</v>
      </c>
      <c r="P1278" t="str">
        <f t="shared" si="118"/>
        <v>⭐⭐⭐⭐ Good</v>
      </c>
      <c r="Q1278">
        <v>203</v>
      </c>
      <c r="R1278" s="4" t="str">
        <f>IF(Table1[[#This Row],[rating_count]]&gt;=10000,"High Volume",IF(Table1[[#This Row],[rating_count]]&gt;=1000,"Medium Volume","Low Volume"))</f>
        <v>Low Volume</v>
      </c>
      <c r="S1278" s="4" t="str">
        <f t="shared" si="119"/>
        <v>No</v>
      </c>
      <c r="T1278" t="s">
        <v>11173</v>
      </c>
      <c r="U1278" t="s">
        <v>11174</v>
      </c>
      <c r="V1278" t="s">
        <v>11175</v>
      </c>
      <c r="W1278" t="s">
        <v>11176</v>
      </c>
      <c r="X1278" t="s">
        <v>11177</v>
      </c>
      <c r="Y1278" t="s">
        <v>11178</v>
      </c>
      <c r="Z1278" t="s">
        <v>11179</v>
      </c>
      <c r="AA1278" t="s">
        <v>11180</v>
      </c>
    </row>
    <row r="1279" spans="1:27" x14ac:dyDescent="0.3">
      <c r="A1279" t="s">
        <v>11181</v>
      </c>
      <c r="B1279" t="s">
        <v>11182</v>
      </c>
      <c r="C1279" t="str">
        <f t="shared" si="114"/>
        <v>KENT</v>
      </c>
      <c r="D1279" t="s">
        <v>9233</v>
      </c>
      <c r="E1279" t="str">
        <f>IFERROR(LEFT(Table1[[#This Row],[category]],FIND("|",Table1[[#This Row],[category]])-1),Table1[[#This Row],[category]])</f>
        <v>Home&amp;Kitchen</v>
      </c>
      <c r="F1279" t="str">
        <f>IFERROR(MID(Table1[[#This Row],[category]],FIND("|",Table1[[#This Row],[category]])+1,50),"N/A")</f>
        <v>Kitchen&amp;HomeAppliances|SmallKitchenAppliances|Mini</v>
      </c>
      <c r="G1279" s="5">
        <v>1349</v>
      </c>
      <c r="H1279" s="5" t="str">
        <f t="shared" si="115"/>
        <v>Mid-Range (501-2000)</v>
      </c>
      <c r="I1279" s="5">
        <v>2999</v>
      </c>
      <c r="J1279" s="5">
        <f>Table1[[#This Row],[actual_price]]-Table1[[#This Row],[discounted_price]]</f>
        <v>1650</v>
      </c>
      <c r="K1279" s="12">
        <f t="shared" si="116"/>
        <v>0.55018339446482156</v>
      </c>
      <c r="L1279" s="13">
        <v>0.55000000000000004</v>
      </c>
      <c r="M1279" s="1" t="str">
        <f t="shared" si="117"/>
        <v>High (50-69%)</v>
      </c>
      <c r="N1279">
        <v>3.8</v>
      </c>
      <c r="O1279" t="str">
        <f>IF(Table1[[#This Row],[rating]]&gt;=4.5,"Excellent",IF(Table1[[#This Row],[rating]]&gt;=4,"Good",IF(Table1[[#This Row],[rating]]&gt;=3.5,"Average","Below Average")))</f>
        <v>Average</v>
      </c>
      <c r="P1279" t="str">
        <f t="shared" si="118"/>
        <v>⭐⭐⭐ Average</v>
      </c>
      <c r="Q1279">
        <v>441</v>
      </c>
      <c r="R1279" s="4" t="str">
        <f>IF(Table1[[#This Row],[rating_count]]&gt;=10000,"High Volume",IF(Table1[[#This Row],[rating_count]]&gt;=1000,"Medium Volume","Low Volume"))</f>
        <v>Low Volume</v>
      </c>
      <c r="S1279" s="4" t="str">
        <f t="shared" si="119"/>
        <v>No</v>
      </c>
      <c r="T1279" t="s">
        <v>11183</v>
      </c>
      <c r="U1279" t="s">
        <v>11184</v>
      </c>
      <c r="V1279" t="s">
        <v>11185</v>
      </c>
      <c r="W1279" t="s">
        <v>11186</v>
      </c>
      <c r="X1279" t="s">
        <v>11187</v>
      </c>
      <c r="Y1279" t="s">
        <v>11188</v>
      </c>
      <c r="Z1279" t="s">
        <v>11189</v>
      </c>
      <c r="AA1279" t="s">
        <v>11190</v>
      </c>
    </row>
    <row r="1280" spans="1:27" x14ac:dyDescent="0.3">
      <c r="A1280" t="s">
        <v>11191</v>
      </c>
      <c r="B1280" t="s">
        <v>11192</v>
      </c>
      <c r="C1280" t="str">
        <f t="shared" si="114"/>
        <v>Crompton</v>
      </c>
      <c r="D1280" t="s">
        <v>8814</v>
      </c>
      <c r="E1280" t="str">
        <f>IFERROR(LEFT(Table1[[#This Row],[category]],FIND("|",Table1[[#This Row],[category]])-1),Table1[[#This Row],[category]])</f>
        <v>Home&amp;Kitchen</v>
      </c>
      <c r="F1280" t="str">
        <f>IFERROR(MID(Table1[[#This Row],[category]],FIND("|",Table1[[#This Row],[category]])+1,50),"N/A")</f>
        <v>Heating,Cooling&amp;AirQuality|WaterHeaters&amp;Geysers|St</v>
      </c>
      <c r="G1280" s="5">
        <v>6800</v>
      </c>
      <c r="H1280" s="5" t="str">
        <f t="shared" si="115"/>
        <v>Premium (&gt;2000)</v>
      </c>
      <c r="I1280" s="5">
        <v>11500</v>
      </c>
      <c r="J1280" s="5">
        <f>Table1[[#This Row],[actual_price]]-Table1[[#This Row],[discounted_price]]</f>
        <v>4700</v>
      </c>
      <c r="K1280" s="12">
        <f t="shared" si="116"/>
        <v>0.40869565217391307</v>
      </c>
      <c r="L1280" s="13">
        <v>0.41</v>
      </c>
      <c r="M1280" s="1" t="str">
        <f t="shared" si="117"/>
        <v>Moderate (25-49%)</v>
      </c>
      <c r="N1280">
        <v>4.0999999999999996</v>
      </c>
      <c r="O1280" t="str">
        <f>IF(Table1[[#This Row],[rating]]&gt;=4.5,"Excellent",IF(Table1[[#This Row],[rating]]&gt;=4,"Good",IF(Table1[[#This Row],[rating]]&gt;=3.5,"Average","Below Average")))</f>
        <v>Good</v>
      </c>
      <c r="P1280" t="str">
        <f t="shared" si="118"/>
        <v>⭐⭐⭐⭐ Good</v>
      </c>
      <c r="Q1280" s="2">
        <v>10308</v>
      </c>
      <c r="R1280" s="4" t="str">
        <f>IF(Table1[[#This Row],[rating_count]]&gt;=10000,"High Volume",IF(Table1[[#This Row],[rating_count]]&gt;=1000,"Medium Volume","Low Volume"))</f>
        <v>High Volume</v>
      </c>
      <c r="S1280" s="4" t="str">
        <f t="shared" si="119"/>
        <v>Yes</v>
      </c>
      <c r="T1280" t="s">
        <v>11193</v>
      </c>
      <c r="U1280" t="s">
        <v>11194</v>
      </c>
      <c r="V1280" t="s">
        <v>11195</v>
      </c>
      <c r="W1280" t="s">
        <v>11196</v>
      </c>
      <c r="X1280" t="s">
        <v>11197</v>
      </c>
      <c r="Y1280" t="s">
        <v>11198</v>
      </c>
      <c r="Z1280" t="s">
        <v>11199</v>
      </c>
      <c r="AA1280" t="s">
        <v>11200</v>
      </c>
    </row>
    <row r="1281" spans="1:27" x14ac:dyDescent="0.3">
      <c r="A1281" t="s">
        <v>11201</v>
      </c>
      <c r="B1281" t="s">
        <v>11202</v>
      </c>
      <c r="C1281" t="str">
        <f t="shared" si="114"/>
        <v>Eureka</v>
      </c>
      <c r="D1281" t="s">
        <v>9010</v>
      </c>
      <c r="E1281" t="str">
        <f>IFERROR(LEFT(Table1[[#This Row],[category]],FIND("|",Table1[[#This Row],[category]])-1),Table1[[#This Row],[category]])</f>
        <v>Home&amp;Kitchen</v>
      </c>
      <c r="F1281" t="str">
        <f>IFERROR(MID(Table1[[#This Row],[category]],FIND("|",Table1[[#This Row],[category]])+1,50),"N/A")</f>
        <v>Kitchen&amp;HomeAppliances|Vacuum,Cleaning&amp;Ironing|Vac</v>
      </c>
      <c r="G1281" s="5">
        <v>2099</v>
      </c>
      <c r="H1281" s="5" t="str">
        <f t="shared" si="115"/>
        <v>Premium (&gt;2000)</v>
      </c>
      <c r="I1281" s="5">
        <v>2499</v>
      </c>
      <c r="J1281" s="5">
        <f>Table1[[#This Row],[actual_price]]-Table1[[#This Row],[discounted_price]]</f>
        <v>400</v>
      </c>
      <c r="K1281" s="12">
        <f t="shared" si="116"/>
        <v>0.1600640256102441</v>
      </c>
      <c r="L1281" s="13">
        <v>0.16</v>
      </c>
      <c r="M1281" s="1" t="str">
        <f t="shared" si="117"/>
        <v>Minimal (0-24%)</v>
      </c>
      <c r="N1281">
        <v>4.0999999999999996</v>
      </c>
      <c r="O1281" t="str">
        <f>IF(Table1[[#This Row],[rating]]&gt;=4.5,"Excellent",IF(Table1[[#This Row],[rating]]&gt;=4,"Good",IF(Table1[[#This Row],[rating]]&gt;=3.5,"Average","Below Average")))</f>
        <v>Good</v>
      </c>
      <c r="P1281" t="str">
        <f t="shared" si="118"/>
        <v>⭐⭐⭐⭐ Good</v>
      </c>
      <c r="Q1281">
        <v>992</v>
      </c>
      <c r="R1281" s="4" t="str">
        <f>IF(Table1[[#This Row],[rating_count]]&gt;=10000,"High Volume",IF(Table1[[#This Row],[rating_count]]&gt;=1000,"Medium Volume","Low Volume"))</f>
        <v>Low Volume</v>
      </c>
      <c r="S1281" s="4" t="str">
        <f t="shared" si="119"/>
        <v>Yes</v>
      </c>
      <c r="T1281" t="s">
        <v>11203</v>
      </c>
      <c r="U1281" t="s">
        <v>11204</v>
      </c>
      <c r="V1281" t="s">
        <v>11205</v>
      </c>
      <c r="W1281" t="s">
        <v>11206</v>
      </c>
      <c r="X1281" t="s">
        <v>11207</v>
      </c>
      <c r="Y1281" t="s">
        <v>11208</v>
      </c>
      <c r="Z1281" t="s">
        <v>11209</v>
      </c>
      <c r="AA1281" t="s">
        <v>11210</v>
      </c>
    </row>
    <row r="1282" spans="1:27" x14ac:dyDescent="0.3">
      <c r="A1282" t="s">
        <v>11211</v>
      </c>
      <c r="B1282" t="s">
        <v>11212</v>
      </c>
      <c r="C1282" t="str">
        <f t="shared" ref="C1282:C1345" si="120">IFERROR(LEFT(B1282,FIND(" ",B1282)-1),"Unknown")</f>
        <v>KENT</v>
      </c>
      <c r="D1282" t="s">
        <v>9102</v>
      </c>
      <c r="E1282" t="str">
        <f>IFERROR(LEFT(Table1[[#This Row],[category]],FIND("|",Table1[[#This Row],[category]])-1),Table1[[#This Row],[category]])</f>
        <v>Home&amp;Kitchen</v>
      </c>
      <c r="F1282" t="str">
        <f>IFERROR(MID(Table1[[#This Row],[category]],FIND("|",Table1[[#This Row],[category]])+1,50),"N/A")</f>
        <v>Kitchen&amp;HomeAppliances|SmallKitchenAppliances|Sand</v>
      </c>
      <c r="G1282" s="5">
        <v>1699</v>
      </c>
      <c r="H1282" s="5" t="str">
        <f t="shared" ref="H1282:H1345" si="121">IF(G1282&lt;=200,"Budget (≤200)",IF(G1282&lt;=500,"Economy (201-500)",IF(G1282&lt;=2000,"Mid-Range (501-2000)","Premium (&gt;2000)")))</f>
        <v>Mid-Range (501-2000)</v>
      </c>
      <c r="I1282" s="5">
        <v>1975</v>
      </c>
      <c r="J1282" s="5">
        <f>Table1[[#This Row],[actual_price]]-Table1[[#This Row],[discounted_price]]</f>
        <v>276</v>
      </c>
      <c r="K1282" s="12">
        <f t="shared" ref="K1282:K1345" si="122">(I1282-G1282)/I1282</f>
        <v>0.13974683544303798</v>
      </c>
      <c r="L1282" s="13">
        <v>0.14000000000000001</v>
      </c>
      <c r="M1282" s="1" t="str">
        <f t="shared" ref="M1282:M1345" si="123">IF(L1282&gt;=0.7,"Very High (70-100%)",IF(L1282&gt;=0.5,"High (50-69%)",IF(L1282&gt;=0.25,"Moderate (25-49%)","Minimal (0-24%)")))</f>
        <v>Minimal (0-24%)</v>
      </c>
      <c r="N1282">
        <v>4.0999999999999996</v>
      </c>
      <c r="O1282" t="str">
        <f>IF(Table1[[#This Row],[rating]]&gt;=4.5,"Excellent",IF(Table1[[#This Row],[rating]]&gt;=4,"Good",IF(Table1[[#This Row],[rating]]&gt;=3.5,"Average","Below Average")))</f>
        <v>Good</v>
      </c>
      <c r="P1282" t="str">
        <f t="shared" ref="P1282:P1345" si="124">IF(N1282&gt;4.4,"⭐⭐⭐⭐⭐ Excellent",IF(N1282&gt;3.9,"⭐⭐⭐⭐ Good",IF(N1282&gt;3.5,"⭐⭐⭐ Average","⭐⭐ Below Avg")))</f>
        <v>⭐⭐⭐⭐ Good</v>
      </c>
      <c r="Q1282" s="2">
        <v>4716</v>
      </c>
      <c r="R1282" s="4" t="str">
        <f>IF(Table1[[#This Row],[rating_count]]&gt;=10000,"High Volume",IF(Table1[[#This Row],[rating_count]]&gt;=1000,"Medium Volume","Low Volume"))</f>
        <v>Medium Volume</v>
      </c>
      <c r="S1282" s="4" t="str">
        <f t="shared" ref="S1282:S1345" si="125">IF(Q1282&gt;=500,"Yes","No")</f>
        <v>Yes</v>
      </c>
      <c r="T1282" t="s">
        <v>11213</v>
      </c>
      <c r="U1282" t="s">
        <v>11214</v>
      </c>
      <c r="V1282" t="s">
        <v>11215</v>
      </c>
      <c r="W1282" t="s">
        <v>11216</v>
      </c>
      <c r="X1282" t="s">
        <v>11217</v>
      </c>
      <c r="Y1282" t="s">
        <v>11218</v>
      </c>
      <c r="Z1282" t="s">
        <v>11219</v>
      </c>
      <c r="AA1282" t="s">
        <v>11220</v>
      </c>
    </row>
    <row r="1283" spans="1:27" x14ac:dyDescent="0.3">
      <c r="A1283" t="s">
        <v>11221</v>
      </c>
      <c r="B1283" t="s">
        <v>11222</v>
      </c>
      <c r="C1283" t="str">
        <f t="shared" si="120"/>
        <v>Candes</v>
      </c>
      <c r="D1283" t="s">
        <v>8603</v>
      </c>
      <c r="E1283" t="str">
        <f>IFERROR(LEFT(Table1[[#This Row],[category]],FIND("|",Table1[[#This Row],[category]])-1),Table1[[#This Row],[category]])</f>
        <v>Home&amp;Kitchen</v>
      </c>
      <c r="F1283" t="str">
        <f>IFERROR(MID(Table1[[#This Row],[category]],FIND("|",Table1[[#This Row],[category]])+1,50),"N/A")</f>
        <v>Heating,Cooling&amp;AirQuality|RoomHeaters|FanHeaters</v>
      </c>
      <c r="G1283" s="5">
        <v>1069</v>
      </c>
      <c r="H1283" s="5" t="str">
        <f t="shared" si="121"/>
        <v>Mid-Range (501-2000)</v>
      </c>
      <c r="I1283" s="5">
        <v>1699</v>
      </c>
      <c r="J1283" s="5">
        <f>Table1[[#This Row],[actual_price]]-Table1[[#This Row],[discounted_price]]</f>
        <v>630</v>
      </c>
      <c r="K1283" s="12">
        <f t="shared" si="122"/>
        <v>0.37080635668040024</v>
      </c>
      <c r="L1283" s="13">
        <v>0.37</v>
      </c>
      <c r="M1283" s="1" t="str">
        <f t="shared" si="123"/>
        <v>Moderate (25-49%)</v>
      </c>
      <c r="N1283">
        <v>3.9</v>
      </c>
      <c r="O1283" t="str">
        <f>IF(Table1[[#This Row],[rating]]&gt;=4.5,"Excellent",IF(Table1[[#This Row],[rating]]&gt;=4,"Good",IF(Table1[[#This Row],[rating]]&gt;=3.5,"Average","Below Average")))</f>
        <v>Average</v>
      </c>
      <c r="P1283" t="str">
        <f t="shared" si="124"/>
        <v>⭐⭐⭐ Average</v>
      </c>
      <c r="Q1283">
        <v>313</v>
      </c>
      <c r="R1283" s="4" t="str">
        <f>IF(Table1[[#This Row],[rating_count]]&gt;=10000,"High Volume",IF(Table1[[#This Row],[rating_count]]&gt;=1000,"Medium Volume","Low Volume"))</f>
        <v>Low Volume</v>
      </c>
      <c r="S1283" s="4" t="str">
        <f t="shared" si="125"/>
        <v>No</v>
      </c>
      <c r="T1283" t="s">
        <v>11223</v>
      </c>
      <c r="U1283" t="s">
        <v>11224</v>
      </c>
      <c r="V1283" t="s">
        <v>11225</v>
      </c>
      <c r="W1283" t="s">
        <v>11226</v>
      </c>
      <c r="X1283" t="s">
        <v>11227</v>
      </c>
      <c r="Y1283" t="s">
        <v>11228</v>
      </c>
      <c r="Z1283" t="s">
        <v>11229</v>
      </c>
      <c r="AA1283" t="s">
        <v>11230</v>
      </c>
    </row>
    <row r="1284" spans="1:27" x14ac:dyDescent="0.3">
      <c r="A1284" t="s">
        <v>11231</v>
      </c>
      <c r="B1284" t="s">
        <v>11232</v>
      </c>
      <c r="C1284" t="str">
        <f t="shared" si="120"/>
        <v>Inalsa</v>
      </c>
      <c r="D1284" t="s">
        <v>8603</v>
      </c>
      <c r="E1284" t="str">
        <f>IFERROR(LEFT(Table1[[#This Row],[category]],FIND("|",Table1[[#This Row],[category]])-1),Table1[[#This Row],[category]])</f>
        <v>Home&amp;Kitchen</v>
      </c>
      <c r="F1284" t="str">
        <f>IFERROR(MID(Table1[[#This Row],[category]],FIND("|",Table1[[#This Row],[category]])+1,50),"N/A")</f>
        <v>Heating,Cooling&amp;AirQuality|RoomHeaters|FanHeaters</v>
      </c>
      <c r="G1284" s="5">
        <v>1349</v>
      </c>
      <c r="H1284" s="5" t="str">
        <f t="shared" si="121"/>
        <v>Mid-Range (501-2000)</v>
      </c>
      <c r="I1284" s="5">
        <v>2495</v>
      </c>
      <c r="J1284" s="5">
        <f>Table1[[#This Row],[actual_price]]-Table1[[#This Row],[discounted_price]]</f>
        <v>1146</v>
      </c>
      <c r="K1284" s="12">
        <f t="shared" si="122"/>
        <v>0.45931863727454908</v>
      </c>
      <c r="L1284" s="13">
        <v>0.46</v>
      </c>
      <c r="M1284" s="1" t="str">
        <f t="shared" si="123"/>
        <v>Moderate (25-49%)</v>
      </c>
      <c r="N1284">
        <v>3.8</v>
      </c>
      <c r="O1284" t="str">
        <f>IF(Table1[[#This Row],[rating]]&gt;=4.5,"Excellent",IF(Table1[[#This Row],[rating]]&gt;=4,"Good",IF(Table1[[#This Row],[rating]]&gt;=3.5,"Average","Below Average")))</f>
        <v>Average</v>
      </c>
      <c r="P1284" t="str">
        <f t="shared" si="124"/>
        <v>⭐⭐⭐ Average</v>
      </c>
      <c r="Q1284">
        <v>166</v>
      </c>
      <c r="R1284" s="4" t="str">
        <f>IF(Table1[[#This Row],[rating_count]]&gt;=10000,"High Volume",IF(Table1[[#This Row],[rating_count]]&gt;=1000,"Medium Volume","Low Volume"))</f>
        <v>Low Volume</v>
      </c>
      <c r="S1284" s="4" t="str">
        <f t="shared" si="125"/>
        <v>No</v>
      </c>
      <c r="T1284" t="s">
        <v>11233</v>
      </c>
      <c r="U1284" t="s">
        <v>11234</v>
      </c>
      <c r="V1284" t="s">
        <v>11235</v>
      </c>
      <c r="W1284" t="s">
        <v>11236</v>
      </c>
      <c r="X1284" t="s">
        <v>11237</v>
      </c>
      <c r="Y1284" t="s">
        <v>11238</v>
      </c>
      <c r="Z1284" t="s">
        <v>11239</v>
      </c>
      <c r="AA1284" t="s">
        <v>11240</v>
      </c>
    </row>
    <row r="1285" spans="1:27" x14ac:dyDescent="0.3">
      <c r="A1285" t="s">
        <v>11241</v>
      </c>
      <c r="B1285" t="s">
        <v>11242</v>
      </c>
      <c r="C1285" t="str">
        <f t="shared" si="120"/>
        <v>Havells</v>
      </c>
      <c r="D1285" t="s">
        <v>8885</v>
      </c>
      <c r="E1285" t="str">
        <f>IFERROR(LEFT(Table1[[#This Row],[category]],FIND("|",Table1[[#This Row],[category]])-1),Table1[[#This Row],[category]])</f>
        <v>Home&amp;Kitchen</v>
      </c>
      <c r="F1285" t="str">
        <f>IFERROR(MID(Table1[[#This Row],[category]],FIND("|",Table1[[#This Row],[category]])+1,50),"N/A")</f>
        <v>Heating,Cooling&amp;AirQuality|WaterHeaters&amp;Geysers|Im</v>
      </c>
      <c r="G1285" s="5">
        <v>1499</v>
      </c>
      <c r="H1285" s="5" t="str">
        <f t="shared" si="121"/>
        <v>Mid-Range (501-2000)</v>
      </c>
      <c r="I1285" s="5">
        <v>3500</v>
      </c>
      <c r="J1285" s="5">
        <f>Table1[[#This Row],[actual_price]]-Table1[[#This Row],[discounted_price]]</f>
        <v>2001</v>
      </c>
      <c r="K1285" s="12">
        <f t="shared" si="122"/>
        <v>0.57171428571428573</v>
      </c>
      <c r="L1285" s="13">
        <v>0.56999999999999995</v>
      </c>
      <c r="M1285" s="1" t="str">
        <f t="shared" si="123"/>
        <v>High (50-69%)</v>
      </c>
      <c r="N1285">
        <v>4.0999999999999996</v>
      </c>
      <c r="O1285" t="str">
        <f>IF(Table1[[#This Row],[rating]]&gt;=4.5,"Excellent",IF(Table1[[#This Row],[rating]]&gt;=4,"Good",IF(Table1[[#This Row],[rating]]&gt;=3.5,"Average","Below Average")))</f>
        <v>Good</v>
      </c>
      <c r="P1285" t="str">
        <f t="shared" si="124"/>
        <v>⭐⭐⭐⭐ Good</v>
      </c>
      <c r="Q1285">
        <v>303</v>
      </c>
      <c r="R1285" s="4" t="str">
        <f>IF(Table1[[#This Row],[rating_count]]&gt;=10000,"High Volume",IF(Table1[[#This Row],[rating_count]]&gt;=1000,"Medium Volume","Low Volume"))</f>
        <v>Low Volume</v>
      </c>
      <c r="S1285" s="4" t="str">
        <f t="shared" si="125"/>
        <v>No</v>
      </c>
      <c r="T1285" t="s">
        <v>11243</v>
      </c>
      <c r="U1285" t="s">
        <v>11244</v>
      </c>
      <c r="V1285" t="s">
        <v>11245</v>
      </c>
      <c r="W1285" t="s">
        <v>11246</v>
      </c>
      <c r="X1285" t="s">
        <v>11247</v>
      </c>
      <c r="Y1285" t="s">
        <v>11248</v>
      </c>
      <c r="Z1285" t="s">
        <v>11249</v>
      </c>
      <c r="AA1285" t="s">
        <v>11250</v>
      </c>
    </row>
    <row r="1286" spans="1:27" x14ac:dyDescent="0.3">
      <c r="A1286" t="s">
        <v>11251</v>
      </c>
      <c r="B1286" t="s">
        <v>11252</v>
      </c>
      <c r="C1286" t="str">
        <f t="shared" si="120"/>
        <v>iBELL</v>
      </c>
      <c r="D1286" t="s">
        <v>9102</v>
      </c>
      <c r="E1286" t="str">
        <f>IFERROR(LEFT(Table1[[#This Row],[category]],FIND("|",Table1[[#This Row],[category]])-1),Table1[[#This Row],[category]])</f>
        <v>Home&amp;Kitchen</v>
      </c>
      <c r="F1286" t="str">
        <f>IFERROR(MID(Table1[[#This Row],[category]],FIND("|",Table1[[#This Row],[category]])+1,50),"N/A")</f>
        <v>Kitchen&amp;HomeAppliances|SmallKitchenAppliances|Sand</v>
      </c>
      <c r="G1286" s="5">
        <v>2092</v>
      </c>
      <c r="H1286" s="5" t="str">
        <f t="shared" si="121"/>
        <v>Premium (&gt;2000)</v>
      </c>
      <c r="I1286" s="5">
        <v>4600</v>
      </c>
      <c r="J1286" s="5">
        <f>Table1[[#This Row],[actual_price]]-Table1[[#This Row],[discounted_price]]</f>
        <v>2508</v>
      </c>
      <c r="K1286" s="12">
        <f t="shared" si="122"/>
        <v>0.54521739130434788</v>
      </c>
      <c r="L1286" s="13">
        <v>0.55000000000000004</v>
      </c>
      <c r="M1286" s="1" t="str">
        <f t="shared" si="123"/>
        <v>High (50-69%)</v>
      </c>
      <c r="N1286">
        <v>4.3</v>
      </c>
      <c r="O1286" t="str">
        <f>IF(Table1[[#This Row],[rating]]&gt;=4.5,"Excellent",IF(Table1[[#This Row],[rating]]&gt;=4,"Good",IF(Table1[[#This Row],[rating]]&gt;=3.5,"Average","Below Average")))</f>
        <v>Good</v>
      </c>
      <c r="P1286" t="str">
        <f t="shared" si="124"/>
        <v>⭐⭐⭐⭐ Good</v>
      </c>
      <c r="Q1286">
        <v>562</v>
      </c>
      <c r="R1286" s="4" t="str">
        <f>IF(Table1[[#This Row],[rating_count]]&gt;=10000,"High Volume",IF(Table1[[#This Row],[rating_count]]&gt;=1000,"Medium Volume","Low Volume"))</f>
        <v>Low Volume</v>
      </c>
      <c r="S1286" s="4" t="str">
        <f t="shared" si="125"/>
        <v>Yes</v>
      </c>
      <c r="T1286" t="s">
        <v>11253</v>
      </c>
      <c r="U1286" t="s">
        <v>11254</v>
      </c>
      <c r="V1286" t="s">
        <v>11255</v>
      </c>
      <c r="W1286" t="s">
        <v>11256</v>
      </c>
      <c r="X1286" t="s">
        <v>11257</v>
      </c>
      <c r="Y1286" t="s">
        <v>11258</v>
      </c>
      <c r="Z1286" t="s">
        <v>11259</v>
      </c>
      <c r="AA1286" t="s">
        <v>11260</v>
      </c>
    </row>
    <row r="1287" spans="1:27" x14ac:dyDescent="0.3">
      <c r="A1287" t="s">
        <v>11261</v>
      </c>
      <c r="B1287" t="s">
        <v>11262</v>
      </c>
      <c r="C1287" t="str">
        <f t="shared" si="120"/>
        <v>Inalsa</v>
      </c>
      <c r="D1287" t="s">
        <v>9989</v>
      </c>
      <c r="E1287" t="str">
        <f>IFERROR(LEFT(Table1[[#This Row],[category]],FIND("|",Table1[[#This Row],[category]])-1),Table1[[#This Row],[category]])</f>
        <v>Home&amp;Kitchen</v>
      </c>
      <c r="F1287" t="str">
        <f>IFERROR(MID(Table1[[#This Row],[category]],FIND("|",Table1[[#This Row],[category]])+1,50),"N/A")</f>
        <v>Kitchen&amp;HomeAppliances|Vacuum,Cleaning&amp;Ironing|Vac</v>
      </c>
      <c r="G1287" s="5">
        <v>3859</v>
      </c>
      <c r="H1287" s="5" t="str">
        <f t="shared" si="121"/>
        <v>Premium (&gt;2000)</v>
      </c>
      <c r="I1287" s="5">
        <v>10295</v>
      </c>
      <c r="J1287" s="5">
        <f>Table1[[#This Row],[actual_price]]-Table1[[#This Row],[discounted_price]]</f>
        <v>6436</v>
      </c>
      <c r="K1287" s="12">
        <f t="shared" si="122"/>
        <v>0.62515784361340454</v>
      </c>
      <c r="L1287" s="13">
        <v>0.63</v>
      </c>
      <c r="M1287" s="1" t="str">
        <f t="shared" si="123"/>
        <v>High (50-69%)</v>
      </c>
      <c r="N1287">
        <v>3.9</v>
      </c>
      <c r="O1287" t="str">
        <f>IF(Table1[[#This Row],[rating]]&gt;=4.5,"Excellent",IF(Table1[[#This Row],[rating]]&gt;=4,"Good",IF(Table1[[#This Row],[rating]]&gt;=3.5,"Average","Below Average")))</f>
        <v>Average</v>
      </c>
      <c r="P1287" t="str">
        <f t="shared" si="124"/>
        <v>⭐⭐⭐ Average</v>
      </c>
      <c r="Q1287" s="2">
        <v>8095</v>
      </c>
      <c r="R1287" s="4" t="str">
        <f>IF(Table1[[#This Row],[rating_count]]&gt;=10000,"High Volume",IF(Table1[[#This Row],[rating_count]]&gt;=1000,"Medium Volume","Low Volume"))</f>
        <v>Medium Volume</v>
      </c>
      <c r="S1287" s="4" t="str">
        <f t="shared" si="125"/>
        <v>Yes</v>
      </c>
      <c r="T1287" t="s">
        <v>11263</v>
      </c>
      <c r="U1287" t="s">
        <v>11264</v>
      </c>
      <c r="V1287" t="s">
        <v>11265</v>
      </c>
      <c r="W1287" t="s">
        <v>11266</v>
      </c>
      <c r="X1287" t="s">
        <v>11267</v>
      </c>
      <c r="Y1287" t="s">
        <v>11268</v>
      </c>
      <c r="Z1287" t="s">
        <v>11269</v>
      </c>
      <c r="AA1287" t="s">
        <v>11270</v>
      </c>
    </row>
    <row r="1288" spans="1:27" x14ac:dyDescent="0.3">
      <c r="A1288" t="s">
        <v>11271</v>
      </c>
      <c r="B1288" t="s">
        <v>11272</v>
      </c>
      <c r="C1288" t="str">
        <f t="shared" si="120"/>
        <v>MR.</v>
      </c>
      <c r="D1288" t="s">
        <v>8979</v>
      </c>
      <c r="E1288" t="str">
        <f>IFERROR(LEFT(Table1[[#This Row],[category]],FIND("|",Table1[[#This Row],[category]])-1),Table1[[#This Row],[category]])</f>
        <v>Home&amp;Kitchen</v>
      </c>
      <c r="F1288" t="str">
        <f>IFERROR(MID(Table1[[#This Row],[category]],FIND("|",Table1[[#This Row],[category]])+1,50),"N/A")</f>
        <v>Kitchen&amp;HomeAppliances|SmallKitchenAppliances|Juic</v>
      </c>
      <c r="G1288" s="5">
        <v>499</v>
      </c>
      <c r="H1288" s="5" t="str">
        <f t="shared" si="121"/>
        <v>Economy (201-500)</v>
      </c>
      <c r="I1288" s="5">
        <v>2199</v>
      </c>
      <c r="J1288" s="5">
        <f>Table1[[#This Row],[actual_price]]-Table1[[#This Row],[discounted_price]]</f>
        <v>1700</v>
      </c>
      <c r="K1288" s="12">
        <f t="shared" si="122"/>
        <v>0.77307867212369263</v>
      </c>
      <c r="L1288" s="13">
        <v>0.77</v>
      </c>
      <c r="M1288" s="1" t="str">
        <f t="shared" si="123"/>
        <v>Very High (70-100%)</v>
      </c>
      <c r="N1288">
        <v>2.8</v>
      </c>
      <c r="O1288" t="str">
        <f>IF(Table1[[#This Row],[rating]]&gt;=4.5,"Excellent",IF(Table1[[#This Row],[rating]]&gt;=4,"Good",IF(Table1[[#This Row],[rating]]&gt;=3.5,"Average","Below Average")))</f>
        <v>Below Average</v>
      </c>
      <c r="P1288" t="str">
        <f t="shared" si="124"/>
        <v>⭐⭐ Below Avg</v>
      </c>
      <c r="Q1288">
        <v>109</v>
      </c>
      <c r="R1288" s="4" t="str">
        <f>IF(Table1[[#This Row],[rating_count]]&gt;=10000,"High Volume",IF(Table1[[#This Row],[rating_count]]&gt;=1000,"Medium Volume","Low Volume"))</f>
        <v>Low Volume</v>
      </c>
      <c r="S1288" s="4" t="str">
        <f t="shared" si="125"/>
        <v>No</v>
      </c>
      <c r="T1288" t="s">
        <v>11273</v>
      </c>
      <c r="U1288" t="s">
        <v>11274</v>
      </c>
      <c r="V1288" t="s">
        <v>11275</v>
      </c>
      <c r="W1288" t="s">
        <v>11276</v>
      </c>
      <c r="X1288" t="s">
        <v>11277</v>
      </c>
      <c r="Y1288" t="s">
        <v>11278</v>
      </c>
      <c r="Z1288" t="s">
        <v>11279</v>
      </c>
      <c r="AA1288" t="s">
        <v>11280</v>
      </c>
    </row>
    <row r="1289" spans="1:27" x14ac:dyDescent="0.3">
      <c r="A1289" t="s">
        <v>11281</v>
      </c>
      <c r="B1289" t="s">
        <v>11282</v>
      </c>
      <c r="C1289" t="str">
        <f t="shared" si="120"/>
        <v>Crompton</v>
      </c>
      <c r="D1289" t="s">
        <v>9336</v>
      </c>
      <c r="E1289" t="str">
        <f>IFERROR(LEFT(Table1[[#This Row],[category]],FIND("|",Table1[[#This Row],[category]])-1),Table1[[#This Row],[category]])</f>
        <v>Home&amp;Kitchen</v>
      </c>
      <c r="F1289" t="str">
        <f>IFERROR(MID(Table1[[#This Row],[category]],FIND("|",Table1[[#This Row],[category]])+1,50),"N/A")</f>
        <v>Heating,Cooling&amp;AirQuality|Fans|CeilingFans</v>
      </c>
      <c r="G1289" s="5">
        <v>1804</v>
      </c>
      <c r="H1289" s="5" t="str">
        <f t="shared" si="121"/>
        <v>Mid-Range (501-2000)</v>
      </c>
      <c r="I1289" s="5">
        <v>2380</v>
      </c>
      <c r="J1289" s="5">
        <f>Table1[[#This Row],[actual_price]]-Table1[[#This Row],[discounted_price]]</f>
        <v>576</v>
      </c>
      <c r="K1289" s="12">
        <f t="shared" si="122"/>
        <v>0.24201680672268908</v>
      </c>
      <c r="L1289" s="13">
        <v>0.24</v>
      </c>
      <c r="M1289" s="1" t="str">
        <f t="shared" si="123"/>
        <v>Minimal (0-24%)</v>
      </c>
      <c r="N1289">
        <v>4</v>
      </c>
      <c r="O1289" t="str">
        <f>IF(Table1[[#This Row],[rating]]&gt;=4.5,"Excellent",IF(Table1[[#This Row],[rating]]&gt;=4,"Good",IF(Table1[[#This Row],[rating]]&gt;=3.5,"Average","Below Average")))</f>
        <v>Good</v>
      </c>
      <c r="P1289" t="str">
        <f t="shared" si="124"/>
        <v>⭐⭐⭐⭐ Good</v>
      </c>
      <c r="Q1289" s="2">
        <v>15382</v>
      </c>
      <c r="R1289" s="4" t="str">
        <f>IF(Table1[[#This Row],[rating_count]]&gt;=10000,"High Volume",IF(Table1[[#This Row],[rating_count]]&gt;=1000,"Medium Volume","Low Volume"))</f>
        <v>High Volume</v>
      </c>
      <c r="S1289" s="4" t="str">
        <f t="shared" si="125"/>
        <v>Yes</v>
      </c>
      <c r="T1289" t="s">
        <v>11283</v>
      </c>
      <c r="U1289" t="s">
        <v>11284</v>
      </c>
      <c r="V1289" t="s">
        <v>11285</v>
      </c>
      <c r="W1289" t="s">
        <v>11286</v>
      </c>
      <c r="X1289" t="s">
        <v>11287</v>
      </c>
      <c r="Y1289" t="s">
        <v>11288</v>
      </c>
      <c r="Z1289" t="s">
        <v>11289</v>
      </c>
      <c r="AA1289" t="s">
        <v>11290</v>
      </c>
    </row>
    <row r="1290" spans="1:27" x14ac:dyDescent="0.3">
      <c r="A1290" t="s">
        <v>11291</v>
      </c>
      <c r="B1290" t="s">
        <v>11292</v>
      </c>
      <c r="C1290" t="str">
        <f t="shared" si="120"/>
        <v>Sujata</v>
      </c>
      <c r="D1290" t="s">
        <v>8979</v>
      </c>
      <c r="E1290" t="str">
        <f>IFERROR(LEFT(Table1[[#This Row],[category]],FIND("|",Table1[[#This Row],[category]])-1),Table1[[#This Row],[category]])</f>
        <v>Home&amp;Kitchen</v>
      </c>
      <c r="F1290" t="str">
        <f>IFERROR(MID(Table1[[#This Row],[category]],FIND("|",Table1[[#This Row],[category]])+1,50),"N/A")</f>
        <v>Kitchen&amp;HomeAppliances|SmallKitchenAppliances|Juic</v>
      </c>
      <c r="G1290" s="5">
        <v>6525</v>
      </c>
      <c r="H1290" s="5" t="str">
        <f t="shared" si="121"/>
        <v>Premium (&gt;2000)</v>
      </c>
      <c r="I1290" s="5">
        <v>8820</v>
      </c>
      <c r="J1290" s="5">
        <f>Table1[[#This Row],[actual_price]]-Table1[[#This Row],[discounted_price]]</f>
        <v>2295</v>
      </c>
      <c r="K1290" s="12">
        <f t="shared" si="122"/>
        <v>0.26020408163265307</v>
      </c>
      <c r="L1290" s="13">
        <v>0.26</v>
      </c>
      <c r="M1290" s="1" t="str">
        <f t="shared" si="123"/>
        <v>Moderate (25-49%)</v>
      </c>
      <c r="N1290">
        <v>4.5</v>
      </c>
      <c r="O1290" t="str">
        <f>IF(Table1[[#This Row],[rating]]&gt;=4.5,"Excellent",IF(Table1[[#This Row],[rating]]&gt;=4,"Good",IF(Table1[[#This Row],[rating]]&gt;=3.5,"Average","Below Average")))</f>
        <v>Excellent</v>
      </c>
      <c r="P1290" t="str">
        <f t="shared" si="124"/>
        <v>⭐⭐⭐⭐⭐ Excellent</v>
      </c>
      <c r="Q1290" s="2">
        <v>5137</v>
      </c>
      <c r="R1290" s="4" t="str">
        <f>IF(Table1[[#This Row],[rating_count]]&gt;=10000,"High Volume",IF(Table1[[#This Row],[rating_count]]&gt;=1000,"Medium Volume","Low Volume"))</f>
        <v>Medium Volume</v>
      </c>
      <c r="S1290" s="4" t="str">
        <f t="shared" si="125"/>
        <v>Yes</v>
      </c>
      <c r="T1290" t="s">
        <v>11293</v>
      </c>
      <c r="U1290" t="s">
        <v>11294</v>
      </c>
      <c r="V1290" t="s">
        <v>11295</v>
      </c>
      <c r="W1290" t="s">
        <v>11296</v>
      </c>
      <c r="X1290" t="s">
        <v>11297</v>
      </c>
      <c r="Y1290" t="s">
        <v>11298</v>
      </c>
      <c r="Z1290" t="s">
        <v>11299</v>
      </c>
      <c r="AA1290" t="s">
        <v>11300</v>
      </c>
    </row>
    <row r="1291" spans="1:27" x14ac:dyDescent="0.3">
      <c r="A1291" t="s">
        <v>11301</v>
      </c>
      <c r="B1291" t="s">
        <v>11302</v>
      </c>
      <c r="C1291" t="str">
        <f t="shared" si="120"/>
        <v>Aquadpure</v>
      </c>
      <c r="D1291" t="s">
        <v>10140</v>
      </c>
      <c r="E1291" t="str">
        <f>IFERROR(LEFT(Table1[[#This Row],[category]],FIND("|",Table1[[#This Row],[category]])-1),Table1[[#This Row],[category]])</f>
        <v>Home&amp;Kitchen</v>
      </c>
      <c r="F1291" t="str">
        <f>IFERROR(MID(Table1[[#This Row],[category]],FIND("|",Table1[[#This Row],[category]])+1,50),"N/A")</f>
        <v>Kitchen&amp;HomeAppliances|WaterPurifiers&amp;Accessories|</v>
      </c>
      <c r="G1291" s="5">
        <v>4999</v>
      </c>
      <c r="H1291" s="5" t="str">
        <f t="shared" si="121"/>
        <v>Premium (&gt;2000)</v>
      </c>
      <c r="I1291" s="5">
        <v>24999</v>
      </c>
      <c r="J1291" s="5">
        <f>Table1[[#This Row],[actual_price]]-Table1[[#This Row],[discounted_price]]</f>
        <v>20000</v>
      </c>
      <c r="K1291" s="12">
        <f t="shared" si="122"/>
        <v>0.80003200128005125</v>
      </c>
      <c r="L1291" s="13">
        <v>0.8</v>
      </c>
      <c r="M1291" s="1" t="str">
        <f t="shared" si="123"/>
        <v>Very High (70-100%)</v>
      </c>
      <c r="N1291">
        <v>4.5999999999999996</v>
      </c>
      <c r="O1291" t="str">
        <f>IF(Table1[[#This Row],[rating]]&gt;=4.5,"Excellent",IF(Table1[[#This Row],[rating]]&gt;=4,"Good",IF(Table1[[#This Row],[rating]]&gt;=3.5,"Average","Below Average")))</f>
        <v>Excellent</v>
      </c>
      <c r="P1291" t="str">
        <f t="shared" si="124"/>
        <v>⭐⭐⭐⭐⭐ Excellent</v>
      </c>
      <c r="Q1291">
        <v>124</v>
      </c>
      <c r="R1291" s="4" t="str">
        <f>IF(Table1[[#This Row],[rating_count]]&gt;=10000,"High Volume",IF(Table1[[#This Row],[rating_count]]&gt;=1000,"Medium Volume","Low Volume"))</f>
        <v>Low Volume</v>
      </c>
      <c r="S1291" s="4" t="str">
        <f t="shared" si="125"/>
        <v>No</v>
      </c>
      <c r="T1291" t="s">
        <v>11303</v>
      </c>
      <c r="U1291" t="s">
        <v>11304</v>
      </c>
      <c r="V1291" t="s">
        <v>11305</v>
      </c>
      <c r="W1291" t="s">
        <v>11306</v>
      </c>
      <c r="X1291" t="s">
        <v>11307</v>
      </c>
      <c r="Y1291" t="s">
        <v>11308</v>
      </c>
      <c r="Z1291" t="s">
        <v>11309</v>
      </c>
      <c r="AA1291" t="s">
        <v>11310</v>
      </c>
    </row>
    <row r="1292" spans="1:27" x14ac:dyDescent="0.3">
      <c r="A1292" t="s">
        <v>11311</v>
      </c>
      <c r="B1292" t="s">
        <v>11312</v>
      </c>
      <c r="C1292" t="str">
        <f t="shared" si="120"/>
        <v>Amazon</v>
      </c>
      <c r="D1292" t="s">
        <v>9654</v>
      </c>
      <c r="E1292" t="str">
        <f>IFERROR(LEFT(Table1[[#This Row],[category]],FIND("|",Table1[[#This Row],[category]])-1),Table1[[#This Row],[category]])</f>
        <v>Home&amp;Kitchen</v>
      </c>
      <c r="F1292" t="str">
        <f>IFERROR(MID(Table1[[#This Row],[category]],FIND("|",Table1[[#This Row],[category]])+1,50),"N/A")</f>
        <v>Kitchen&amp;HomeAppliances|Coffee,Tea&amp;Espresso|DripCof</v>
      </c>
      <c r="G1292" s="5">
        <v>1189</v>
      </c>
      <c r="H1292" s="5" t="str">
        <f t="shared" si="121"/>
        <v>Mid-Range (501-2000)</v>
      </c>
      <c r="I1292" s="5">
        <v>2400</v>
      </c>
      <c r="J1292" s="5">
        <f>Table1[[#This Row],[actual_price]]-Table1[[#This Row],[discounted_price]]</f>
        <v>1211</v>
      </c>
      <c r="K1292" s="12">
        <f t="shared" si="122"/>
        <v>0.50458333333333338</v>
      </c>
      <c r="L1292" s="13">
        <v>0.5</v>
      </c>
      <c r="M1292" s="1" t="str">
        <f t="shared" si="123"/>
        <v>High (50-69%)</v>
      </c>
      <c r="N1292">
        <v>4.0999999999999996</v>
      </c>
      <c r="O1292" t="str">
        <f>IF(Table1[[#This Row],[rating]]&gt;=4.5,"Excellent",IF(Table1[[#This Row],[rating]]&gt;=4,"Good",IF(Table1[[#This Row],[rating]]&gt;=3.5,"Average","Below Average")))</f>
        <v>Good</v>
      </c>
      <c r="P1292" t="str">
        <f t="shared" si="124"/>
        <v>⭐⭐⭐⭐ Good</v>
      </c>
      <c r="Q1292">
        <v>618</v>
      </c>
      <c r="R1292" s="4" t="str">
        <f>IF(Table1[[#This Row],[rating_count]]&gt;=10000,"High Volume",IF(Table1[[#This Row],[rating_count]]&gt;=1000,"Medium Volume","Low Volume"))</f>
        <v>Low Volume</v>
      </c>
      <c r="S1292" s="4" t="str">
        <f t="shared" si="125"/>
        <v>Yes</v>
      </c>
      <c r="T1292" t="s">
        <v>11313</v>
      </c>
      <c r="U1292" t="s">
        <v>11314</v>
      </c>
      <c r="V1292" t="s">
        <v>11315</v>
      </c>
      <c r="W1292" t="s">
        <v>11316</v>
      </c>
      <c r="X1292" t="s">
        <v>11317</v>
      </c>
      <c r="Y1292" t="s">
        <v>11318</v>
      </c>
      <c r="Z1292" t="s">
        <v>11319</v>
      </c>
      <c r="AA1292" t="s">
        <v>11320</v>
      </c>
    </row>
    <row r="1293" spans="1:27" x14ac:dyDescent="0.3">
      <c r="A1293" t="s">
        <v>11321</v>
      </c>
      <c r="B1293" t="s">
        <v>11322</v>
      </c>
      <c r="C1293" t="str">
        <f t="shared" si="120"/>
        <v>Crompton</v>
      </c>
      <c r="D1293" t="s">
        <v>8603</v>
      </c>
      <c r="E1293" t="str">
        <f>IFERROR(LEFT(Table1[[#This Row],[category]],FIND("|",Table1[[#This Row],[category]])-1),Table1[[#This Row],[category]])</f>
        <v>Home&amp;Kitchen</v>
      </c>
      <c r="F1293" t="str">
        <f>IFERROR(MID(Table1[[#This Row],[category]],FIND("|",Table1[[#This Row],[category]])+1,50),"N/A")</f>
        <v>Heating,Cooling&amp;AirQuality|RoomHeaters|FanHeaters</v>
      </c>
      <c r="G1293" s="5">
        <v>2590</v>
      </c>
      <c r="H1293" s="5" t="str">
        <f t="shared" si="121"/>
        <v>Premium (&gt;2000)</v>
      </c>
      <c r="I1293" s="5">
        <v>4200</v>
      </c>
      <c r="J1293" s="5">
        <f>Table1[[#This Row],[actual_price]]-Table1[[#This Row],[discounted_price]]</f>
        <v>1610</v>
      </c>
      <c r="K1293" s="12">
        <f t="shared" si="122"/>
        <v>0.38333333333333336</v>
      </c>
      <c r="L1293" s="13">
        <v>0.38</v>
      </c>
      <c r="M1293" s="1" t="str">
        <f t="shared" si="123"/>
        <v>Moderate (25-49%)</v>
      </c>
      <c r="N1293">
        <v>4.0999999999999996</v>
      </c>
      <c r="O1293" t="str">
        <f>IF(Table1[[#This Row],[rating]]&gt;=4.5,"Excellent",IF(Table1[[#This Row],[rating]]&gt;=4,"Good",IF(Table1[[#This Row],[rating]]&gt;=3.5,"Average","Below Average")))</f>
        <v>Good</v>
      </c>
      <c r="P1293" t="str">
        <f t="shared" si="124"/>
        <v>⭐⭐⭐⭐ Good</v>
      </c>
      <c r="Q1293">
        <v>63</v>
      </c>
      <c r="R1293" s="4" t="str">
        <f>IF(Table1[[#This Row],[rating_count]]&gt;=10000,"High Volume",IF(Table1[[#This Row],[rating_count]]&gt;=1000,"Medium Volume","Low Volume"))</f>
        <v>Low Volume</v>
      </c>
      <c r="S1293" s="4" t="str">
        <f t="shared" si="125"/>
        <v>No</v>
      </c>
      <c r="T1293" t="s">
        <v>11323</v>
      </c>
      <c r="U1293" t="s">
        <v>11324</v>
      </c>
      <c r="V1293" t="s">
        <v>11325</v>
      </c>
      <c r="W1293" t="s">
        <v>11326</v>
      </c>
      <c r="X1293" t="s">
        <v>11327</v>
      </c>
      <c r="Y1293" t="s">
        <v>11328</v>
      </c>
      <c r="Z1293" t="s">
        <v>11329</v>
      </c>
      <c r="AA1293" t="s">
        <v>11330</v>
      </c>
    </row>
    <row r="1294" spans="1:27" x14ac:dyDescent="0.3">
      <c r="A1294" t="s">
        <v>11331</v>
      </c>
      <c r="B1294" t="s">
        <v>11332</v>
      </c>
      <c r="C1294" t="str">
        <f t="shared" si="120"/>
        <v>!!HANEUL!!1000</v>
      </c>
      <c r="D1294" t="s">
        <v>8603</v>
      </c>
      <c r="E1294" t="str">
        <f>IFERROR(LEFT(Table1[[#This Row],[category]],FIND("|",Table1[[#This Row],[category]])-1),Table1[[#This Row],[category]])</f>
        <v>Home&amp;Kitchen</v>
      </c>
      <c r="F1294" t="str">
        <f>IFERROR(MID(Table1[[#This Row],[category]],FIND("|",Table1[[#This Row],[category]])+1,50),"N/A")</f>
        <v>Heating,Cooling&amp;AirQuality|RoomHeaters|FanHeaters</v>
      </c>
      <c r="G1294" s="5">
        <v>899</v>
      </c>
      <c r="H1294" s="5" t="str">
        <f t="shared" si="121"/>
        <v>Mid-Range (501-2000)</v>
      </c>
      <c r="I1294" s="5">
        <v>1599</v>
      </c>
      <c r="J1294" s="5">
        <f>Table1[[#This Row],[actual_price]]-Table1[[#This Row],[discounted_price]]</f>
        <v>700</v>
      </c>
      <c r="K1294" s="12">
        <f t="shared" si="122"/>
        <v>0.43777360850531583</v>
      </c>
      <c r="L1294" s="13">
        <v>0.44</v>
      </c>
      <c r="M1294" s="1" t="str">
        <f t="shared" si="123"/>
        <v>Moderate (25-49%)</v>
      </c>
      <c r="N1294">
        <v>3.4</v>
      </c>
      <c r="O1294" t="str">
        <f>IF(Table1[[#This Row],[rating]]&gt;=4.5,"Excellent",IF(Table1[[#This Row],[rating]]&gt;=4,"Good",IF(Table1[[#This Row],[rating]]&gt;=3.5,"Average","Below Average")))</f>
        <v>Below Average</v>
      </c>
      <c r="P1294" t="str">
        <f t="shared" si="124"/>
        <v>⭐⭐ Below Avg</v>
      </c>
      <c r="Q1294">
        <v>15</v>
      </c>
      <c r="R1294" s="4" t="str">
        <f>IF(Table1[[#This Row],[rating_count]]&gt;=10000,"High Volume",IF(Table1[[#This Row],[rating_count]]&gt;=1000,"Medium Volume","Low Volume"))</f>
        <v>Low Volume</v>
      </c>
      <c r="S1294" s="4" t="str">
        <f t="shared" si="125"/>
        <v>No</v>
      </c>
      <c r="T1294" t="s">
        <v>11333</v>
      </c>
      <c r="U1294" t="s">
        <v>11334</v>
      </c>
      <c r="V1294" t="s">
        <v>11335</v>
      </c>
      <c r="W1294" t="s">
        <v>11336</v>
      </c>
      <c r="X1294" t="s">
        <v>11337</v>
      </c>
      <c r="Y1294" t="s">
        <v>11338</v>
      </c>
      <c r="Z1294" t="s">
        <v>11339</v>
      </c>
      <c r="AA1294" t="s">
        <v>11340</v>
      </c>
    </row>
    <row r="1295" spans="1:27" x14ac:dyDescent="0.3">
      <c r="A1295" t="s">
        <v>11341</v>
      </c>
      <c r="B1295" t="s">
        <v>11342</v>
      </c>
      <c r="C1295" t="str">
        <f t="shared" si="120"/>
        <v>Melbon</v>
      </c>
      <c r="D1295" t="s">
        <v>8603</v>
      </c>
      <c r="E1295" t="str">
        <f>IFERROR(LEFT(Table1[[#This Row],[category]],FIND("|",Table1[[#This Row],[category]])-1),Table1[[#This Row],[category]])</f>
        <v>Home&amp;Kitchen</v>
      </c>
      <c r="F1295" t="str">
        <f>IFERROR(MID(Table1[[#This Row],[category]],FIND("|",Table1[[#This Row],[category]])+1,50),"N/A")</f>
        <v>Heating,Cooling&amp;AirQuality|RoomHeaters|FanHeaters</v>
      </c>
      <c r="G1295" s="5">
        <v>998</v>
      </c>
      <c r="H1295" s="5" t="str">
        <f t="shared" si="121"/>
        <v>Mid-Range (501-2000)</v>
      </c>
      <c r="I1295" s="5">
        <v>2999</v>
      </c>
      <c r="J1295" s="5">
        <f>Table1[[#This Row],[actual_price]]-Table1[[#This Row],[discounted_price]]</f>
        <v>2001</v>
      </c>
      <c r="K1295" s="12">
        <f t="shared" si="122"/>
        <v>0.6672224074691564</v>
      </c>
      <c r="L1295" s="13">
        <v>0.67</v>
      </c>
      <c r="M1295" s="1" t="str">
        <f t="shared" si="123"/>
        <v>High (50-69%)</v>
      </c>
      <c r="N1295">
        <v>4.5999999999999996</v>
      </c>
      <c r="O1295" t="str">
        <f>IF(Table1[[#This Row],[rating]]&gt;=4.5,"Excellent",IF(Table1[[#This Row],[rating]]&gt;=4,"Good",IF(Table1[[#This Row],[rating]]&gt;=3.5,"Average","Below Average")))</f>
        <v>Excellent</v>
      </c>
      <c r="P1295" t="str">
        <f t="shared" si="124"/>
        <v>⭐⭐⭐⭐⭐ Excellent</v>
      </c>
      <c r="Q1295">
        <v>9</v>
      </c>
      <c r="R1295" s="4" t="str">
        <f>IF(Table1[[#This Row],[rating_count]]&gt;=10000,"High Volume",IF(Table1[[#This Row],[rating_count]]&gt;=1000,"Medium Volume","Low Volume"))</f>
        <v>Low Volume</v>
      </c>
      <c r="S1295" s="4" t="str">
        <f t="shared" si="125"/>
        <v>No</v>
      </c>
      <c r="T1295" t="s">
        <v>11343</v>
      </c>
      <c r="U1295" t="s">
        <v>11344</v>
      </c>
      <c r="V1295" t="s">
        <v>11345</v>
      </c>
      <c r="W1295" t="s">
        <v>11346</v>
      </c>
      <c r="X1295" t="s">
        <v>11347</v>
      </c>
      <c r="Y1295" t="s">
        <v>11348</v>
      </c>
      <c r="Z1295" t="s">
        <v>11349</v>
      </c>
      <c r="AA1295" t="s">
        <v>11350</v>
      </c>
    </row>
    <row r="1296" spans="1:27" x14ac:dyDescent="0.3">
      <c r="A1296" t="s">
        <v>11351</v>
      </c>
      <c r="B1296" t="s">
        <v>11352</v>
      </c>
      <c r="C1296" t="str">
        <f t="shared" si="120"/>
        <v>Cello</v>
      </c>
      <c r="D1296" t="s">
        <v>8927</v>
      </c>
      <c r="E1296" t="str">
        <f>IFERROR(LEFT(Table1[[#This Row],[category]],FIND("|",Table1[[#This Row],[category]])-1),Table1[[#This Row],[category]])</f>
        <v>Home&amp;Kitchen</v>
      </c>
      <c r="F1296" t="str">
        <f>IFERROR(MID(Table1[[#This Row],[category]],FIND("|",Table1[[#This Row],[category]])+1,50),"N/A")</f>
        <v>HomeStorage&amp;Organization|LaundryOrganization|Laund</v>
      </c>
      <c r="G1296" s="5">
        <v>998</v>
      </c>
      <c r="H1296" s="5" t="str">
        <f t="shared" si="121"/>
        <v>Mid-Range (501-2000)</v>
      </c>
      <c r="I1296" s="5">
        <v>1282</v>
      </c>
      <c r="J1296" s="5">
        <f>Table1[[#This Row],[actual_price]]-Table1[[#This Row],[discounted_price]]</f>
        <v>284</v>
      </c>
      <c r="K1296" s="12">
        <f t="shared" si="122"/>
        <v>0.22152886115444617</v>
      </c>
      <c r="L1296" s="13">
        <v>0.22</v>
      </c>
      <c r="M1296" s="1" t="str">
        <f t="shared" si="123"/>
        <v>Minimal (0-24%)</v>
      </c>
      <c r="N1296">
        <v>4.2</v>
      </c>
      <c r="O1296" t="str">
        <f>IF(Table1[[#This Row],[rating]]&gt;=4.5,"Excellent",IF(Table1[[#This Row],[rating]]&gt;=4,"Good",IF(Table1[[#This Row],[rating]]&gt;=3.5,"Average","Below Average")))</f>
        <v>Good</v>
      </c>
      <c r="P1296" t="str">
        <f t="shared" si="124"/>
        <v>⭐⭐⭐⭐ Good</v>
      </c>
      <c r="Q1296" s="2">
        <v>7274</v>
      </c>
      <c r="R1296" s="4" t="str">
        <f>IF(Table1[[#This Row],[rating_count]]&gt;=10000,"High Volume",IF(Table1[[#This Row],[rating_count]]&gt;=1000,"Medium Volume","Low Volume"))</f>
        <v>Medium Volume</v>
      </c>
      <c r="S1296" s="4" t="str">
        <f t="shared" si="125"/>
        <v>Yes</v>
      </c>
      <c r="T1296" t="s">
        <v>11353</v>
      </c>
      <c r="U1296" t="s">
        <v>11354</v>
      </c>
      <c r="V1296" t="s">
        <v>11355</v>
      </c>
      <c r="W1296" t="s">
        <v>11356</v>
      </c>
      <c r="X1296" t="s">
        <v>11357</v>
      </c>
      <c r="Y1296" t="s">
        <v>11358</v>
      </c>
      <c r="Z1296" t="s">
        <v>11359</v>
      </c>
      <c r="AA1296" t="s">
        <v>11360</v>
      </c>
    </row>
    <row r="1297" spans="1:27" x14ac:dyDescent="0.3">
      <c r="A1297" t="s">
        <v>11361</v>
      </c>
      <c r="B1297" t="s">
        <v>11362</v>
      </c>
      <c r="C1297" t="str">
        <f t="shared" si="120"/>
        <v>ACTIVA</v>
      </c>
      <c r="D1297" t="s">
        <v>9336</v>
      </c>
      <c r="E1297" t="str">
        <f>IFERROR(LEFT(Table1[[#This Row],[category]],FIND("|",Table1[[#This Row],[category]])-1),Table1[[#This Row],[category]])</f>
        <v>Home&amp;Kitchen</v>
      </c>
      <c r="F1297" t="str">
        <f>IFERROR(MID(Table1[[#This Row],[category]],FIND("|",Table1[[#This Row],[category]])+1,50),"N/A")</f>
        <v>Heating,Cooling&amp;AirQuality|Fans|CeilingFans</v>
      </c>
      <c r="G1297" s="5">
        <v>1099</v>
      </c>
      <c r="H1297" s="5" t="str">
        <f t="shared" si="121"/>
        <v>Mid-Range (501-2000)</v>
      </c>
      <c r="I1297" s="5">
        <v>1990</v>
      </c>
      <c r="J1297" s="5">
        <f>Table1[[#This Row],[actual_price]]-Table1[[#This Row],[discounted_price]]</f>
        <v>891</v>
      </c>
      <c r="K1297" s="12">
        <f t="shared" si="122"/>
        <v>0.44773869346733669</v>
      </c>
      <c r="L1297" s="13">
        <v>0.45</v>
      </c>
      <c r="M1297" s="1" t="str">
        <f t="shared" si="123"/>
        <v>Moderate (25-49%)</v>
      </c>
      <c r="N1297">
        <v>3.9</v>
      </c>
      <c r="O1297" t="str">
        <f>IF(Table1[[#This Row],[rating]]&gt;=4.5,"Excellent",IF(Table1[[#This Row],[rating]]&gt;=4,"Good",IF(Table1[[#This Row],[rating]]&gt;=3.5,"Average","Below Average")))</f>
        <v>Average</v>
      </c>
      <c r="P1297" t="str">
        <f t="shared" si="124"/>
        <v>⭐⭐⭐ Average</v>
      </c>
      <c r="Q1297" s="2">
        <v>5911</v>
      </c>
      <c r="R1297" s="4" t="str">
        <f>IF(Table1[[#This Row],[rating_count]]&gt;=10000,"High Volume",IF(Table1[[#This Row],[rating_count]]&gt;=1000,"Medium Volume","Low Volume"))</f>
        <v>Medium Volume</v>
      </c>
      <c r="S1297" s="4" t="str">
        <f t="shared" si="125"/>
        <v>Yes</v>
      </c>
      <c r="T1297" t="s">
        <v>11363</v>
      </c>
      <c r="U1297" t="s">
        <v>11364</v>
      </c>
      <c r="V1297" t="s">
        <v>11365</v>
      </c>
      <c r="W1297" t="s">
        <v>11366</v>
      </c>
      <c r="X1297" t="s">
        <v>11367</v>
      </c>
      <c r="Y1297" t="s">
        <v>11368</v>
      </c>
      <c r="Z1297" t="s">
        <v>11369</v>
      </c>
      <c r="AA1297" t="s">
        <v>11370</v>
      </c>
    </row>
    <row r="1298" spans="1:27" x14ac:dyDescent="0.3">
      <c r="A1298" t="s">
        <v>11371</v>
      </c>
      <c r="B1298" t="s">
        <v>11372</v>
      </c>
      <c r="C1298" t="str">
        <f t="shared" si="120"/>
        <v>Shakti</v>
      </c>
      <c r="D1298" t="s">
        <v>9428</v>
      </c>
      <c r="E1298" t="str">
        <f>IFERROR(LEFT(Table1[[#This Row],[category]],FIND("|",Table1[[#This Row],[category]])-1),Table1[[#This Row],[category]])</f>
        <v>Home&amp;Kitchen</v>
      </c>
      <c r="F1298" t="str">
        <f>IFERROR(MID(Table1[[#This Row],[category]],FIND("|",Table1[[#This Row],[category]])+1,50),"N/A")</f>
        <v>Kitchen&amp;HomeAppliances|Vacuum,Cleaning&amp;Ironing|Pre</v>
      </c>
      <c r="G1298" s="5">
        <v>5999</v>
      </c>
      <c r="H1298" s="5" t="str">
        <f t="shared" si="121"/>
        <v>Premium (&gt;2000)</v>
      </c>
      <c r="I1298" s="5">
        <v>9999</v>
      </c>
      <c r="J1298" s="5">
        <f>Table1[[#This Row],[actual_price]]-Table1[[#This Row],[discounted_price]]</f>
        <v>4000</v>
      </c>
      <c r="K1298" s="12">
        <f t="shared" si="122"/>
        <v>0.40004000400040002</v>
      </c>
      <c r="L1298" s="13">
        <v>0.4</v>
      </c>
      <c r="M1298" s="1" t="str">
        <f t="shared" si="123"/>
        <v>Moderate (25-49%)</v>
      </c>
      <c r="N1298">
        <v>4.2</v>
      </c>
      <c r="O1298" t="str">
        <f>IF(Table1[[#This Row],[rating]]&gt;=4.5,"Excellent",IF(Table1[[#This Row],[rating]]&gt;=4,"Good",IF(Table1[[#This Row],[rating]]&gt;=3.5,"Average","Below Average")))</f>
        <v>Good</v>
      </c>
      <c r="P1298" t="str">
        <f t="shared" si="124"/>
        <v>⭐⭐⭐⭐ Good</v>
      </c>
      <c r="Q1298">
        <v>170</v>
      </c>
      <c r="R1298" s="4" t="str">
        <f>IF(Table1[[#This Row],[rating_count]]&gt;=10000,"High Volume",IF(Table1[[#This Row],[rating_count]]&gt;=1000,"Medium Volume","Low Volume"))</f>
        <v>Low Volume</v>
      </c>
      <c r="S1298" s="4" t="str">
        <f t="shared" si="125"/>
        <v>No</v>
      </c>
      <c r="T1298" t="s">
        <v>11373</v>
      </c>
      <c r="U1298" t="s">
        <v>11374</v>
      </c>
      <c r="V1298" t="s">
        <v>11375</v>
      </c>
      <c r="W1298" t="s">
        <v>11376</v>
      </c>
      <c r="X1298" t="s">
        <v>11377</v>
      </c>
      <c r="Y1298" t="s">
        <v>11378</v>
      </c>
      <c r="Z1298" t="s">
        <v>11379</v>
      </c>
      <c r="AA1298" t="s">
        <v>11380</v>
      </c>
    </row>
    <row r="1299" spans="1:27" x14ac:dyDescent="0.3">
      <c r="A1299" t="s">
        <v>11381</v>
      </c>
      <c r="B1299" t="s">
        <v>11382</v>
      </c>
      <c r="C1299" t="str">
        <f t="shared" si="120"/>
        <v>AMERICAN</v>
      </c>
      <c r="D1299" t="s">
        <v>9989</v>
      </c>
      <c r="E1299" t="str">
        <f>IFERROR(LEFT(Table1[[#This Row],[category]],FIND("|",Table1[[#This Row],[category]])-1),Table1[[#This Row],[category]])</f>
        <v>Home&amp;Kitchen</v>
      </c>
      <c r="F1299" t="str">
        <f>IFERROR(MID(Table1[[#This Row],[category]],FIND("|",Table1[[#This Row],[category]])+1,50),"N/A")</f>
        <v>Kitchen&amp;HomeAppliances|Vacuum,Cleaning&amp;Ironing|Vac</v>
      </c>
      <c r="G1299" s="5">
        <v>8886</v>
      </c>
      <c r="H1299" s="5" t="str">
        <f t="shared" si="121"/>
        <v>Premium (&gt;2000)</v>
      </c>
      <c r="I1299" s="5">
        <v>11850</v>
      </c>
      <c r="J1299" s="5">
        <f>Table1[[#This Row],[actual_price]]-Table1[[#This Row],[discounted_price]]</f>
        <v>2964</v>
      </c>
      <c r="K1299" s="12">
        <f t="shared" si="122"/>
        <v>0.250126582278481</v>
      </c>
      <c r="L1299" s="13">
        <v>0.25</v>
      </c>
      <c r="M1299" s="1" t="str">
        <f t="shared" si="123"/>
        <v>Moderate (25-49%)</v>
      </c>
      <c r="N1299">
        <v>4.2</v>
      </c>
      <c r="O1299" t="str">
        <f>IF(Table1[[#This Row],[rating]]&gt;=4.5,"Excellent",IF(Table1[[#This Row],[rating]]&gt;=4,"Good",IF(Table1[[#This Row],[rating]]&gt;=3.5,"Average","Below Average")))</f>
        <v>Good</v>
      </c>
      <c r="P1299" t="str">
        <f t="shared" si="124"/>
        <v>⭐⭐⭐⭐ Good</v>
      </c>
      <c r="Q1299" s="2">
        <v>3065</v>
      </c>
      <c r="R1299" s="4" t="str">
        <f>IF(Table1[[#This Row],[rating_count]]&gt;=10000,"High Volume",IF(Table1[[#This Row],[rating_count]]&gt;=1000,"Medium Volume","Low Volume"))</f>
        <v>Medium Volume</v>
      </c>
      <c r="S1299" s="4" t="str">
        <f t="shared" si="125"/>
        <v>Yes</v>
      </c>
      <c r="T1299" t="s">
        <v>11383</v>
      </c>
      <c r="U1299" t="s">
        <v>11384</v>
      </c>
      <c r="V1299" t="s">
        <v>11385</v>
      </c>
      <c r="W1299" t="s">
        <v>11386</v>
      </c>
      <c r="X1299" t="s">
        <v>11387</v>
      </c>
      <c r="Y1299" t="s">
        <v>11388</v>
      </c>
      <c r="Z1299" t="s">
        <v>11389</v>
      </c>
      <c r="AA1299" t="s">
        <v>11390</v>
      </c>
    </row>
    <row r="1300" spans="1:27" x14ac:dyDescent="0.3">
      <c r="A1300" t="s">
        <v>11391</v>
      </c>
      <c r="B1300" t="s">
        <v>11392</v>
      </c>
      <c r="C1300" t="str">
        <f t="shared" si="120"/>
        <v>Demokrazy</v>
      </c>
      <c r="D1300" t="s">
        <v>8614</v>
      </c>
      <c r="E1300" t="str">
        <f>IFERROR(LEFT(Table1[[#This Row],[category]],FIND("|",Table1[[#This Row],[category]])-1),Table1[[#This Row],[category]])</f>
        <v>Home&amp;Kitchen</v>
      </c>
      <c r="F1300" t="str">
        <f>IFERROR(MID(Table1[[#This Row],[category]],FIND("|",Table1[[#This Row],[category]])+1,50),"N/A")</f>
        <v>Kitchen&amp;HomeAppliances|Vacuum,Cleaning&amp;Ironing|Iro</v>
      </c>
      <c r="G1300" s="5">
        <v>475</v>
      </c>
      <c r="H1300" s="5" t="str">
        <f t="shared" si="121"/>
        <v>Economy (201-500)</v>
      </c>
      <c r="I1300" s="5">
        <v>999</v>
      </c>
      <c r="J1300" s="5">
        <f>Table1[[#This Row],[actual_price]]-Table1[[#This Row],[discounted_price]]</f>
        <v>524</v>
      </c>
      <c r="K1300" s="12">
        <f t="shared" si="122"/>
        <v>0.52452452452452447</v>
      </c>
      <c r="L1300" s="13">
        <v>0.52</v>
      </c>
      <c r="M1300" s="1" t="str">
        <f t="shared" si="123"/>
        <v>High (50-69%)</v>
      </c>
      <c r="N1300">
        <v>4.0999999999999996</v>
      </c>
      <c r="O1300" t="str">
        <f>IF(Table1[[#This Row],[rating]]&gt;=4.5,"Excellent",IF(Table1[[#This Row],[rating]]&gt;=4,"Good",IF(Table1[[#This Row],[rating]]&gt;=3.5,"Average","Below Average")))</f>
        <v>Good</v>
      </c>
      <c r="P1300" t="str">
        <f t="shared" si="124"/>
        <v>⭐⭐⭐⭐ Good</v>
      </c>
      <c r="Q1300" s="2">
        <v>1021</v>
      </c>
      <c r="R1300" s="4" t="str">
        <f>IF(Table1[[#This Row],[rating_count]]&gt;=10000,"High Volume",IF(Table1[[#This Row],[rating_count]]&gt;=1000,"Medium Volume","Low Volume"))</f>
        <v>Medium Volume</v>
      </c>
      <c r="S1300" s="4" t="str">
        <f t="shared" si="125"/>
        <v>Yes</v>
      </c>
      <c r="T1300" t="s">
        <v>11393</v>
      </c>
      <c r="U1300" t="s">
        <v>11394</v>
      </c>
      <c r="V1300" t="s">
        <v>11395</v>
      </c>
      <c r="W1300" t="s">
        <v>11396</v>
      </c>
      <c r="X1300" t="s">
        <v>11397</v>
      </c>
      <c r="Y1300" t="s">
        <v>11398</v>
      </c>
      <c r="Z1300" t="s">
        <v>11399</v>
      </c>
      <c r="AA1300" t="s">
        <v>11400</v>
      </c>
    </row>
    <row r="1301" spans="1:27" x14ac:dyDescent="0.3">
      <c r="A1301" t="s">
        <v>11401</v>
      </c>
      <c r="B1301" t="s">
        <v>11402</v>
      </c>
      <c r="C1301" t="str">
        <f t="shared" si="120"/>
        <v>Instant</v>
      </c>
      <c r="D1301" t="s">
        <v>8916</v>
      </c>
      <c r="E1301" t="str">
        <f>IFERROR(LEFT(Table1[[#This Row],[category]],FIND("|",Table1[[#This Row],[category]])-1),Table1[[#This Row],[category]])</f>
        <v>Home&amp;Kitchen</v>
      </c>
      <c r="F1301" t="str">
        <f>IFERROR(MID(Table1[[#This Row],[category]],FIND("|",Table1[[#This Row],[category]])+1,50),"N/A")</f>
        <v>Kitchen&amp;HomeAppliances|SmallKitchenAppliances|Deep</v>
      </c>
      <c r="G1301" s="5">
        <v>4995</v>
      </c>
      <c r="H1301" s="5" t="str">
        <f t="shared" si="121"/>
        <v>Premium (&gt;2000)</v>
      </c>
      <c r="I1301" s="5">
        <v>20049</v>
      </c>
      <c r="J1301" s="5">
        <f>Table1[[#This Row],[actual_price]]-Table1[[#This Row],[discounted_price]]</f>
        <v>15054</v>
      </c>
      <c r="K1301" s="12">
        <f t="shared" si="122"/>
        <v>0.75086039203950317</v>
      </c>
      <c r="L1301" s="13">
        <v>0.75</v>
      </c>
      <c r="M1301" s="1" t="str">
        <f t="shared" si="123"/>
        <v>Very High (70-100%)</v>
      </c>
      <c r="N1301">
        <v>4.8</v>
      </c>
      <c r="O1301" t="str">
        <f>IF(Table1[[#This Row],[rating]]&gt;=4.5,"Excellent",IF(Table1[[#This Row],[rating]]&gt;=4,"Good",IF(Table1[[#This Row],[rating]]&gt;=3.5,"Average","Below Average")))</f>
        <v>Excellent</v>
      </c>
      <c r="P1301" t="str">
        <f t="shared" si="124"/>
        <v>⭐⭐⭐⭐⭐ Excellent</v>
      </c>
      <c r="Q1301" s="2">
        <v>3964</v>
      </c>
      <c r="R1301" s="4" t="str">
        <f>IF(Table1[[#This Row],[rating_count]]&gt;=10000,"High Volume",IF(Table1[[#This Row],[rating_count]]&gt;=1000,"Medium Volume","Low Volume"))</f>
        <v>Medium Volume</v>
      </c>
      <c r="S1301" s="4" t="str">
        <f t="shared" si="125"/>
        <v>Yes</v>
      </c>
      <c r="T1301" t="s">
        <v>11403</v>
      </c>
      <c r="U1301" t="s">
        <v>11404</v>
      </c>
      <c r="V1301" t="s">
        <v>11405</v>
      </c>
      <c r="W1301" t="s">
        <v>11406</v>
      </c>
      <c r="X1301" t="s">
        <v>11407</v>
      </c>
      <c r="Y1301" t="s">
        <v>11408</v>
      </c>
      <c r="Z1301" t="s">
        <v>11409</v>
      </c>
      <c r="AA1301" t="s">
        <v>11410</v>
      </c>
    </row>
    <row r="1302" spans="1:27" x14ac:dyDescent="0.3">
      <c r="A1302" t="s">
        <v>11411</v>
      </c>
      <c r="B1302" t="s">
        <v>11412</v>
      </c>
      <c r="C1302" t="str">
        <f t="shared" si="120"/>
        <v>HUL</v>
      </c>
      <c r="D1302" t="s">
        <v>10140</v>
      </c>
      <c r="E1302" t="str">
        <f>IFERROR(LEFT(Table1[[#This Row],[category]],FIND("|",Table1[[#This Row],[category]])-1),Table1[[#This Row],[category]])</f>
        <v>Home&amp;Kitchen</v>
      </c>
      <c r="F1302" t="str">
        <f>IFERROR(MID(Table1[[#This Row],[category]],FIND("|",Table1[[#This Row],[category]])+1,50),"N/A")</f>
        <v>Kitchen&amp;HomeAppliances|WaterPurifiers&amp;Accessories|</v>
      </c>
      <c r="G1302" s="5">
        <v>13999</v>
      </c>
      <c r="H1302" s="5" t="str">
        <f t="shared" si="121"/>
        <v>Premium (&gt;2000)</v>
      </c>
      <c r="I1302" s="5">
        <v>24850</v>
      </c>
      <c r="J1302" s="5">
        <f>Table1[[#This Row],[actual_price]]-Table1[[#This Row],[discounted_price]]</f>
        <v>10851</v>
      </c>
      <c r="K1302" s="12">
        <f t="shared" si="122"/>
        <v>0.43665995975855132</v>
      </c>
      <c r="L1302" s="13">
        <v>0.44</v>
      </c>
      <c r="M1302" s="1" t="str">
        <f t="shared" si="123"/>
        <v>Moderate (25-49%)</v>
      </c>
      <c r="N1302">
        <v>4.4000000000000004</v>
      </c>
      <c r="O1302" t="str">
        <f>IF(Table1[[#This Row],[rating]]&gt;=4.5,"Excellent",IF(Table1[[#This Row],[rating]]&gt;=4,"Good",IF(Table1[[#This Row],[rating]]&gt;=3.5,"Average","Below Average")))</f>
        <v>Good</v>
      </c>
      <c r="P1302" t="str">
        <f t="shared" si="124"/>
        <v>⭐⭐⭐⭐ Good</v>
      </c>
      <c r="Q1302" s="2">
        <v>8948</v>
      </c>
      <c r="R1302" s="4" t="str">
        <f>IF(Table1[[#This Row],[rating_count]]&gt;=10000,"High Volume",IF(Table1[[#This Row],[rating_count]]&gt;=1000,"Medium Volume","Low Volume"))</f>
        <v>Medium Volume</v>
      </c>
      <c r="S1302" s="4" t="str">
        <f t="shared" si="125"/>
        <v>Yes</v>
      </c>
      <c r="T1302" t="s">
        <v>11413</v>
      </c>
      <c r="U1302" t="s">
        <v>11414</v>
      </c>
      <c r="V1302" t="s">
        <v>11415</v>
      </c>
      <c r="W1302" t="s">
        <v>11416</v>
      </c>
      <c r="X1302" t="s">
        <v>11417</v>
      </c>
      <c r="Y1302" t="s">
        <v>11418</v>
      </c>
      <c r="Z1302" t="s">
        <v>11419</v>
      </c>
      <c r="AA1302" t="s">
        <v>11420</v>
      </c>
    </row>
    <row r="1303" spans="1:27" x14ac:dyDescent="0.3">
      <c r="A1303" t="s">
        <v>11421</v>
      </c>
      <c r="B1303" t="s">
        <v>11422</v>
      </c>
      <c r="C1303" t="str">
        <f t="shared" si="120"/>
        <v>Livpure</v>
      </c>
      <c r="D1303" t="s">
        <v>10140</v>
      </c>
      <c r="E1303" t="str">
        <f>IFERROR(LEFT(Table1[[#This Row],[category]],FIND("|",Table1[[#This Row],[category]])-1),Table1[[#This Row],[category]])</f>
        <v>Home&amp;Kitchen</v>
      </c>
      <c r="F1303" t="str">
        <f>IFERROR(MID(Table1[[#This Row],[category]],FIND("|",Table1[[#This Row],[category]])+1,50),"N/A")</f>
        <v>Kitchen&amp;HomeAppliances|WaterPurifiers&amp;Accessories|</v>
      </c>
      <c r="G1303" s="5">
        <v>8499</v>
      </c>
      <c r="H1303" s="5" t="str">
        <f t="shared" si="121"/>
        <v>Premium (&gt;2000)</v>
      </c>
      <c r="I1303" s="5">
        <v>16490</v>
      </c>
      <c r="J1303" s="5">
        <f>Table1[[#This Row],[actual_price]]-Table1[[#This Row],[discounted_price]]</f>
        <v>7991</v>
      </c>
      <c r="K1303" s="12">
        <f t="shared" si="122"/>
        <v>0.48459672528805336</v>
      </c>
      <c r="L1303" s="13">
        <v>0.48</v>
      </c>
      <c r="M1303" s="1" t="str">
        <f t="shared" si="123"/>
        <v>Moderate (25-49%)</v>
      </c>
      <c r="N1303">
        <v>4.3</v>
      </c>
      <c r="O1303" t="str">
        <f>IF(Table1[[#This Row],[rating]]&gt;=4.5,"Excellent",IF(Table1[[#This Row],[rating]]&gt;=4,"Good",IF(Table1[[#This Row],[rating]]&gt;=3.5,"Average","Below Average")))</f>
        <v>Good</v>
      </c>
      <c r="P1303" t="str">
        <f t="shared" si="124"/>
        <v>⭐⭐⭐⭐ Good</v>
      </c>
      <c r="Q1303">
        <v>97</v>
      </c>
      <c r="R1303" s="4" t="str">
        <f>IF(Table1[[#This Row],[rating_count]]&gt;=10000,"High Volume",IF(Table1[[#This Row],[rating_count]]&gt;=1000,"Medium Volume","Low Volume"))</f>
        <v>Low Volume</v>
      </c>
      <c r="S1303" s="4" t="str">
        <f t="shared" si="125"/>
        <v>No</v>
      </c>
      <c r="T1303" t="s">
        <v>11423</v>
      </c>
      <c r="U1303" t="s">
        <v>11424</v>
      </c>
      <c r="V1303" t="s">
        <v>11425</v>
      </c>
      <c r="W1303" t="s">
        <v>11426</v>
      </c>
      <c r="X1303" t="s">
        <v>11427</v>
      </c>
      <c r="Y1303" t="s">
        <v>11428</v>
      </c>
      <c r="Z1303" t="s">
        <v>11429</v>
      </c>
      <c r="AA1303" t="s">
        <v>11430</v>
      </c>
    </row>
    <row r="1304" spans="1:27" x14ac:dyDescent="0.3">
      <c r="A1304" t="s">
        <v>11431</v>
      </c>
      <c r="B1304" t="s">
        <v>11432</v>
      </c>
      <c r="C1304" t="str">
        <f t="shared" si="120"/>
        <v>Philips</v>
      </c>
      <c r="D1304" t="s">
        <v>8739</v>
      </c>
      <c r="E1304" t="str">
        <f>IFERROR(LEFT(Table1[[#This Row],[category]],FIND("|",Table1[[#This Row],[category]])-1),Table1[[#This Row],[category]])</f>
        <v>Home&amp;Kitchen</v>
      </c>
      <c r="F1304" t="str">
        <f>IFERROR(MID(Table1[[#This Row],[category]],FIND("|",Table1[[#This Row],[category]])+1,50),"N/A")</f>
        <v>Kitchen&amp;HomeAppliances|Vacuum,Cleaning&amp;Ironing|Iro</v>
      </c>
      <c r="G1304" s="5">
        <v>949</v>
      </c>
      <c r="H1304" s="5" t="str">
        <f t="shared" si="121"/>
        <v>Mid-Range (501-2000)</v>
      </c>
      <c r="I1304" s="5">
        <v>975</v>
      </c>
      <c r="J1304" s="5">
        <f>Table1[[#This Row],[actual_price]]-Table1[[#This Row],[discounted_price]]</f>
        <v>26</v>
      </c>
      <c r="K1304" s="12">
        <f t="shared" si="122"/>
        <v>2.6666666666666668E-2</v>
      </c>
      <c r="L1304" s="13">
        <v>0.03</v>
      </c>
      <c r="M1304" s="1" t="str">
        <f t="shared" si="123"/>
        <v>Minimal (0-24%)</v>
      </c>
      <c r="N1304">
        <v>4.3</v>
      </c>
      <c r="O1304" t="str">
        <f>IF(Table1[[#This Row],[rating]]&gt;=4.5,"Excellent",IF(Table1[[#This Row],[rating]]&gt;=4,"Good",IF(Table1[[#This Row],[rating]]&gt;=3.5,"Average","Below Average")))</f>
        <v>Good</v>
      </c>
      <c r="P1304" t="str">
        <f t="shared" si="124"/>
        <v>⭐⭐⭐⭐ Good</v>
      </c>
      <c r="Q1304" s="2">
        <v>7223</v>
      </c>
      <c r="R1304" s="4" t="str">
        <f>IF(Table1[[#This Row],[rating_count]]&gt;=10000,"High Volume",IF(Table1[[#This Row],[rating_count]]&gt;=1000,"Medium Volume","Low Volume"))</f>
        <v>Medium Volume</v>
      </c>
      <c r="S1304" s="4" t="str">
        <f t="shared" si="125"/>
        <v>Yes</v>
      </c>
      <c r="T1304" t="s">
        <v>11433</v>
      </c>
      <c r="U1304" t="s">
        <v>11434</v>
      </c>
      <c r="V1304" t="s">
        <v>11435</v>
      </c>
      <c r="W1304" t="s">
        <v>11436</v>
      </c>
      <c r="X1304" t="s">
        <v>11437</v>
      </c>
      <c r="Y1304" t="s">
        <v>11438</v>
      </c>
      <c r="Z1304" t="s">
        <v>11439</v>
      </c>
      <c r="AA1304" t="s">
        <v>11440</v>
      </c>
    </row>
    <row r="1305" spans="1:27" x14ac:dyDescent="0.3">
      <c r="A1305" t="s">
        <v>11441</v>
      </c>
      <c r="B1305" t="s">
        <v>11442</v>
      </c>
      <c r="C1305" t="str">
        <f t="shared" si="120"/>
        <v>Kuber</v>
      </c>
      <c r="D1305" t="s">
        <v>8927</v>
      </c>
      <c r="E1305" t="str">
        <f>IFERROR(LEFT(Table1[[#This Row],[category]],FIND("|",Table1[[#This Row],[category]])-1),Table1[[#This Row],[category]])</f>
        <v>Home&amp;Kitchen</v>
      </c>
      <c r="F1305" t="str">
        <f>IFERROR(MID(Table1[[#This Row],[category]],FIND("|",Table1[[#This Row],[category]])+1,50),"N/A")</f>
        <v>HomeStorage&amp;Organization|LaundryOrganization|Laund</v>
      </c>
      <c r="G1305" s="5">
        <v>395</v>
      </c>
      <c r="H1305" s="5" t="str">
        <f t="shared" si="121"/>
        <v>Economy (201-500)</v>
      </c>
      <c r="I1305" s="5">
        <v>499</v>
      </c>
      <c r="J1305" s="5">
        <f>Table1[[#This Row],[actual_price]]-Table1[[#This Row],[discounted_price]]</f>
        <v>104</v>
      </c>
      <c r="K1305" s="12">
        <f t="shared" si="122"/>
        <v>0.20841683366733466</v>
      </c>
      <c r="L1305" s="13">
        <v>0.21</v>
      </c>
      <c r="M1305" s="1" t="str">
        <f t="shared" si="123"/>
        <v>Minimal (0-24%)</v>
      </c>
      <c r="N1305">
        <v>4</v>
      </c>
      <c r="O1305" t="str">
        <f>IF(Table1[[#This Row],[rating]]&gt;=4.5,"Excellent",IF(Table1[[#This Row],[rating]]&gt;=4,"Good",IF(Table1[[#This Row],[rating]]&gt;=3.5,"Average","Below Average")))</f>
        <v>Good</v>
      </c>
      <c r="P1305" t="str">
        <f t="shared" si="124"/>
        <v>⭐⭐⭐⭐ Good</v>
      </c>
      <c r="Q1305">
        <v>330</v>
      </c>
      <c r="R1305" s="4" t="str">
        <f>IF(Table1[[#This Row],[rating_count]]&gt;=10000,"High Volume",IF(Table1[[#This Row],[rating_count]]&gt;=1000,"Medium Volume","Low Volume"))</f>
        <v>Low Volume</v>
      </c>
      <c r="S1305" s="4" t="str">
        <f t="shared" si="125"/>
        <v>No</v>
      </c>
      <c r="T1305" t="s">
        <v>11443</v>
      </c>
      <c r="U1305" t="s">
        <v>11444</v>
      </c>
      <c r="V1305" t="s">
        <v>11445</v>
      </c>
      <c r="W1305" t="s">
        <v>11446</v>
      </c>
      <c r="X1305" t="s">
        <v>11447</v>
      </c>
      <c r="Y1305" t="s">
        <v>11448</v>
      </c>
      <c r="Z1305" t="s">
        <v>11449</v>
      </c>
      <c r="AA1305" t="s">
        <v>11450</v>
      </c>
    </row>
    <row r="1306" spans="1:27" x14ac:dyDescent="0.3">
      <c r="A1306" t="s">
        <v>11451</v>
      </c>
      <c r="B1306" t="s">
        <v>11452</v>
      </c>
      <c r="C1306" t="str">
        <f t="shared" si="120"/>
        <v>Preethi</v>
      </c>
      <c r="D1306" t="s">
        <v>11453</v>
      </c>
      <c r="E1306" t="str">
        <f>IFERROR(LEFT(Table1[[#This Row],[category]],FIND("|",Table1[[#This Row],[category]])-1),Table1[[#This Row],[category]])</f>
        <v>Home&amp;Kitchen</v>
      </c>
      <c r="F1306" t="str">
        <f>IFERROR(MID(Table1[[#This Row],[category]],FIND("|",Table1[[#This Row],[category]])+1,50),"N/A")</f>
        <v>Kitchen&amp;HomeAppliances|SmallKitchenAppliances|Smal</v>
      </c>
      <c r="G1306" s="5">
        <v>635</v>
      </c>
      <c r="H1306" s="5" t="str">
        <f t="shared" si="121"/>
        <v>Mid-Range (501-2000)</v>
      </c>
      <c r="I1306" s="5">
        <v>635</v>
      </c>
      <c r="J1306" s="5">
        <f>Table1[[#This Row],[actual_price]]-Table1[[#This Row],[discounted_price]]</f>
        <v>0</v>
      </c>
      <c r="K1306" s="12">
        <f t="shared" si="122"/>
        <v>0</v>
      </c>
      <c r="L1306" s="13">
        <v>0</v>
      </c>
      <c r="M1306" s="1" t="str">
        <f t="shared" si="123"/>
        <v>Minimal (0-24%)</v>
      </c>
      <c r="N1306">
        <v>4.3</v>
      </c>
      <c r="O1306" t="str">
        <f>IF(Table1[[#This Row],[rating]]&gt;=4.5,"Excellent",IF(Table1[[#This Row],[rating]]&gt;=4,"Good",IF(Table1[[#This Row],[rating]]&gt;=3.5,"Average","Below Average")))</f>
        <v>Good</v>
      </c>
      <c r="P1306" t="str">
        <f t="shared" si="124"/>
        <v>⭐⭐⭐⭐ Good</v>
      </c>
      <c r="Q1306" s="2">
        <v>4570</v>
      </c>
      <c r="R1306" s="4" t="str">
        <f>IF(Table1[[#This Row],[rating_count]]&gt;=10000,"High Volume",IF(Table1[[#This Row],[rating_count]]&gt;=1000,"Medium Volume","Low Volume"))</f>
        <v>Medium Volume</v>
      </c>
      <c r="S1306" s="4" t="str">
        <f t="shared" si="125"/>
        <v>Yes</v>
      </c>
      <c r="T1306" t="s">
        <v>11454</v>
      </c>
      <c r="U1306" t="s">
        <v>11455</v>
      </c>
      <c r="V1306" t="s">
        <v>11456</v>
      </c>
      <c r="W1306" t="s">
        <v>11457</v>
      </c>
      <c r="X1306" t="s">
        <v>11458</v>
      </c>
      <c r="Y1306" t="s">
        <v>11459</v>
      </c>
      <c r="Z1306" t="s">
        <v>11460</v>
      </c>
      <c r="AA1306" t="s">
        <v>11461</v>
      </c>
    </row>
    <row r="1307" spans="1:27" x14ac:dyDescent="0.3">
      <c r="A1307" t="s">
        <v>11462</v>
      </c>
      <c r="B1307" t="s">
        <v>11463</v>
      </c>
      <c r="C1307" t="str">
        <f t="shared" si="120"/>
        <v>Usha</v>
      </c>
      <c r="D1307" t="s">
        <v>8739</v>
      </c>
      <c r="E1307" t="str">
        <f>IFERROR(LEFT(Table1[[#This Row],[category]],FIND("|",Table1[[#This Row],[category]])-1),Table1[[#This Row],[category]])</f>
        <v>Home&amp;Kitchen</v>
      </c>
      <c r="F1307" t="str">
        <f>IFERROR(MID(Table1[[#This Row],[category]],FIND("|",Table1[[#This Row],[category]])+1,50),"N/A")</f>
        <v>Kitchen&amp;HomeAppliances|Vacuum,Cleaning&amp;Ironing|Iro</v>
      </c>
      <c r="G1307" s="5">
        <v>717</v>
      </c>
      <c r="H1307" s="5" t="str">
        <f t="shared" si="121"/>
        <v>Mid-Range (501-2000)</v>
      </c>
      <c r="I1307" s="5">
        <v>1390</v>
      </c>
      <c r="J1307" s="5">
        <f>Table1[[#This Row],[actual_price]]-Table1[[#This Row],[discounted_price]]</f>
        <v>673</v>
      </c>
      <c r="K1307" s="12">
        <f t="shared" si="122"/>
        <v>0.48417266187050362</v>
      </c>
      <c r="L1307" s="13">
        <v>0.48</v>
      </c>
      <c r="M1307" s="1" t="str">
        <f t="shared" si="123"/>
        <v>Moderate (25-49%)</v>
      </c>
      <c r="N1307">
        <v>4</v>
      </c>
      <c r="O1307" t="str">
        <f>IF(Table1[[#This Row],[rating]]&gt;=4.5,"Excellent",IF(Table1[[#This Row],[rating]]&gt;=4,"Good",IF(Table1[[#This Row],[rating]]&gt;=3.5,"Average","Below Average")))</f>
        <v>Good</v>
      </c>
      <c r="P1307" t="str">
        <f t="shared" si="124"/>
        <v>⭐⭐⭐⭐ Good</v>
      </c>
      <c r="Q1307" s="2">
        <v>4867</v>
      </c>
      <c r="R1307" s="4" t="str">
        <f>IF(Table1[[#This Row],[rating_count]]&gt;=10000,"High Volume",IF(Table1[[#This Row],[rating_count]]&gt;=1000,"Medium Volume","Low Volume"))</f>
        <v>Medium Volume</v>
      </c>
      <c r="S1307" s="4" t="str">
        <f t="shared" si="125"/>
        <v>Yes</v>
      </c>
      <c r="T1307" t="s">
        <v>11464</v>
      </c>
      <c r="U1307" t="s">
        <v>11465</v>
      </c>
      <c r="V1307" t="s">
        <v>11466</v>
      </c>
      <c r="W1307" t="s">
        <v>11467</v>
      </c>
      <c r="X1307" t="s">
        <v>11468</v>
      </c>
      <c r="Y1307" t="s">
        <v>11469</v>
      </c>
      <c r="Z1307" t="s">
        <v>11470</v>
      </c>
      <c r="AA1307" t="s">
        <v>11471</v>
      </c>
    </row>
    <row r="1308" spans="1:27" x14ac:dyDescent="0.3">
      <c r="A1308" t="s">
        <v>11472</v>
      </c>
      <c r="B1308" t="s">
        <v>11473</v>
      </c>
      <c r="C1308" t="str">
        <f t="shared" si="120"/>
        <v>ECOVACS</v>
      </c>
      <c r="D1308" t="s">
        <v>11474</v>
      </c>
      <c r="E1308" t="str">
        <f>IFERROR(LEFT(Table1[[#This Row],[category]],FIND("|",Table1[[#This Row],[category]])-1),Table1[[#This Row],[category]])</f>
        <v>Home&amp;Kitchen</v>
      </c>
      <c r="F1308" t="str">
        <f>IFERROR(MID(Table1[[#This Row],[category]],FIND("|",Table1[[#This Row],[category]])+1,50),"N/A")</f>
        <v>Kitchen&amp;HomeAppliances|Vacuum,Cleaning&amp;Ironing|Vac</v>
      </c>
      <c r="G1308" s="5">
        <v>27900</v>
      </c>
      <c r="H1308" s="5" t="str">
        <f t="shared" si="121"/>
        <v>Premium (&gt;2000)</v>
      </c>
      <c r="I1308" s="5">
        <v>59900</v>
      </c>
      <c r="J1308" s="5">
        <f>Table1[[#This Row],[actual_price]]-Table1[[#This Row],[discounted_price]]</f>
        <v>32000</v>
      </c>
      <c r="K1308" s="12">
        <f t="shared" si="122"/>
        <v>0.53422370617696158</v>
      </c>
      <c r="L1308" s="13">
        <v>0.53</v>
      </c>
      <c r="M1308" s="1" t="str">
        <f t="shared" si="123"/>
        <v>High (50-69%)</v>
      </c>
      <c r="N1308">
        <v>4.4000000000000004</v>
      </c>
      <c r="O1308" t="str">
        <f>IF(Table1[[#This Row],[rating]]&gt;=4.5,"Excellent",IF(Table1[[#This Row],[rating]]&gt;=4,"Good",IF(Table1[[#This Row],[rating]]&gt;=3.5,"Average","Below Average")))</f>
        <v>Good</v>
      </c>
      <c r="P1308" t="str">
        <f t="shared" si="124"/>
        <v>⭐⭐⭐⭐ Good</v>
      </c>
      <c r="Q1308" s="2">
        <v>5298</v>
      </c>
      <c r="R1308" s="4" t="str">
        <f>IF(Table1[[#This Row],[rating_count]]&gt;=10000,"High Volume",IF(Table1[[#This Row],[rating_count]]&gt;=1000,"Medium Volume","Low Volume"))</f>
        <v>Medium Volume</v>
      </c>
      <c r="S1308" s="4" t="str">
        <f t="shared" si="125"/>
        <v>Yes</v>
      </c>
      <c r="T1308" t="s">
        <v>11475</v>
      </c>
      <c r="U1308" t="s">
        <v>11476</v>
      </c>
      <c r="V1308" t="s">
        <v>11477</v>
      </c>
      <c r="W1308" t="s">
        <v>11478</v>
      </c>
      <c r="X1308" t="s">
        <v>11479</v>
      </c>
      <c r="Y1308" t="s">
        <v>11480</v>
      </c>
      <c r="Z1308" t="s">
        <v>11481</v>
      </c>
      <c r="AA1308" t="s">
        <v>11482</v>
      </c>
    </row>
    <row r="1309" spans="1:27" x14ac:dyDescent="0.3">
      <c r="A1309" t="s">
        <v>11483</v>
      </c>
      <c r="B1309" t="s">
        <v>11484</v>
      </c>
      <c r="C1309" t="str">
        <f t="shared" si="120"/>
        <v>Kent</v>
      </c>
      <c r="D1309" t="s">
        <v>9686</v>
      </c>
      <c r="E1309" t="str">
        <f>IFERROR(LEFT(Table1[[#This Row],[category]],FIND("|",Table1[[#This Row],[category]])-1),Table1[[#This Row],[category]])</f>
        <v>Home&amp;Kitchen</v>
      </c>
      <c r="F1309" t="str">
        <f>IFERROR(MID(Table1[[#This Row],[category]],FIND("|",Table1[[#This Row],[category]])+1,50),"N/A")</f>
        <v>Kitchen&amp;HomeAppliances|WaterPurifiers&amp;Accessories|</v>
      </c>
      <c r="G1309" s="5">
        <v>649</v>
      </c>
      <c r="H1309" s="5" t="str">
        <f t="shared" si="121"/>
        <v>Mid-Range (501-2000)</v>
      </c>
      <c r="I1309" s="5">
        <v>670</v>
      </c>
      <c r="J1309" s="5">
        <f>Table1[[#This Row],[actual_price]]-Table1[[#This Row],[discounted_price]]</f>
        <v>21</v>
      </c>
      <c r="K1309" s="12">
        <f t="shared" si="122"/>
        <v>3.134328358208955E-2</v>
      </c>
      <c r="L1309" s="13">
        <v>0.03</v>
      </c>
      <c r="M1309" s="1" t="str">
        <f t="shared" si="123"/>
        <v>Minimal (0-24%)</v>
      </c>
      <c r="N1309">
        <v>4.0999999999999996</v>
      </c>
      <c r="O1309" t="str">
        <f>IF(Table1[[#This Row],[rating]]&gt;=4.5,"Excellent",IF(Table1[[#This Row],[rating]]&gt;=4,"Good",IF(Table1[[#This Row],[rating]]&gt;=3.5,"Average","Below Average")))</f>
        <v>Good</v>
      </c>
      <c r="P1309" t="str">
        <f t="shared" si="124"/>
        <v>⭐⭐⭐⭐ Good</v>
      </c>
      <c r="Q1309" s="2">
        <v>7786</v>
      </c>
      <c r="R1309" s="4" t="str">
        <f>IF(Table1[[#This Row],[rating_count]]&gt;=10000,"High Volume",IF(Table1[[#This Row],[rating_count]]&gt;=1000,"Medium Volume","Low Volume"))</f>
        <v>Medium Volume</v>
      </c>
      <c r="S1309" s="4" t="str">
        <f t="shared" si="125"/>
        <v>Yes</v>
      </c>
      <c r="T1309" t="s">
        <v>11485</v>
      </c>
      <c r="U1309" t="s">
        <v>11486</v>
      </c>
      <c r="V1309" t="s">
        <v>11487</v>
      </c>
      <c r="W1309" t="s">
        <v>11488</v>
      </c>
      <c r="X1309" t="s">
        <v>11489</v>
      </c>
      <c r="Y1309" t="s">
        <v>11490</v>
      </c>
      <c r="Z1309" t="s">
        <v>11491</v>
      </c>
      <c r="AA1309" t="s">
        <v>11492</v>
      </c>
    </row>
    <row r="1310" spans="1:27" x14ac:dyDescent="0.3">
      <c r="A1310" t="s">
        <v>11493</v>
      </c>
      <c r="B1310" t="s">
        <v>11494</v>
      </c>
      <c r="C1310" t="str">
        <f t="shared" si="120"/>
        <v>AVNISH</v>
      </c>
      <c r="D1310" t="s">
        <v>9675</v>
      </c>
      <c r="E1310" t="str">
        <f>IFERROR(LEFT(Table1[[#This Row],[category]],FIND("|",Table1[[#This Row],[category]])-1),Table1[[#This Row],[category]])</f>
        <v>Home&amp;Kitchen</v>
      </c>
      <c r="F1310" t="str">
        <f>IFERROR(MID(Table1[[#This Row],[category]],FIND("|",Table1[[#This Row],[category]])+1,50),"N/A")</f>
        <v>Kitchen&amp;HomeAppliances|WaterPurifiers&amp;Accessories|</v>
      </c>
      <c r="G1310" s="5">
        <v>193</v>
      </c>
      <c r="H1310" s="5" t="str">
        <f t="shared" si="121"/>
        <v>Budget (≤200)</v>
      </c>
      <c r="I1310" s="5">
        <v>399</v>
      </c>
      <c r="J1310" s="5">
        <f>Table1[[#This Row],[actual_price]]-Table1[[#This Row],[discounted_price]]</f>
        <v>206</v>
      </c>
      <c r="K1310" s="12">
        <f t="shared" si="122"/>
        <v>0.51629072681704258</v>
      </c>
      <c r="L1310" s="13">
        <v>0.52</v>
      </c>
      <c r="M1310" s="1" t="str">
        <f t="shared" si="123"/>
        <v>High (50-69%)</v>
      </c>
      <c r="N1310">
        <v>3.6</v>
      </c>
      <c r="O1310" t="str">
        <f>IF(Table1[[#This Row],[rating]]&gt;=4.5,"Excellent",IF(Table1[[#This Row],[rating]]&gt;=4,"Good",IF(Table1[[#This Row],[rating]]&gt;=3.5,"Average","Below Average")))</f>
        <v>Average</v>
      </c>
      <c r="P1310" t="str">
        <f t="shared" si="124"/>
        <v>⭐⭐⭐ Average</v>
      </c>
      <c r="Q1310">
        <v>37</v>
      </c>
      <c r="R1310" s="4" t="str">
        <f>IF(Table1[[#This Row],[rating_count]]&gt;=10000,"High Volume",IF(Table1[[#This Row],[rating_count]]&gt;=1000,"Medium Volume","Low Volume"))</f>
        <v>Low Volume</v>
      </c>
      <c r="S1310" s="4" t="str">
        <f t="shared" si="125"/>
        <v>No</v>
      </c>
      <c r="T1310" t="s">
        <v>11495</v>
      </c>
      <c r="U1310" t="s">
        <v>11496</v>
      </c>
      <c r="V1310" t="s">
        <v>11497</v>
      </c>
      <c r="W1310" t="s">
        <v>11498</v>
      </c>
      <c r="X1310" t="s">
        <v>11499</v>
      </c>
      <c r="Y1310" t="s">
        <v>11500</v>
      </c>
      <c r="Z1310" t="s">
        <v>11501</v>
      </c>
      <c r="AA1310" t="s">
        <v>11502</v>
      </c>
    </row>
    <row r="1311" spans="1:27" x14ac:dyDescent="0.3">
      <c r="A1311" t="s">
        <v>11503</v>
      </c>
      <c r="B1311" t="s">
        <v>11504</v>
      </c>
      <c r="C1311" t="str">
        <f t="shared" si="120"/>
        <v>Khaitan</v>
      </c>
      <c r="D1311" t="s">
        <v>8603</v>
      </c>
      <c r="E1311" t="str">
        <f>IFERROR(LEFT(Table1[[#This Row],[category]],FIND("|",Table1[[#This Row],[category]])-1),Table1[[#This Row],[category]])</f>
        <v>Home&amp;Kitchen</v>
      </c>
      <c r="F1311" t="str">
        <f>IFERROR(MID(Table1[[#This Row],[category]],FIND("|",Table1[[#This Row],[category]])+1,50),"N/A")</f>
        <v>Heating,Cooling&amp;AirQuality|RoomHeaters|FanHeaters</v>
      </c>
      <c r="G1311" s="5">
        <v>1299</v>
      </c>
      <c r="H1311" s="5" t="str">
        <f t="shared" si="121"/>
        <v>Mid-Range (501-2000)</v>
      </c>
      <c r="I1311" s="5">
        <v>2495</v>
      </c>
      <c r="J1311" s="5">
        <f>Table1[[#This Row],[actual_price]]-Table1[[#This Row],[discounted_price]]</f>
        <v>1196</v>
      </c>
      <c r="K1311" s="12">
        <f t="shared" si="122"/>
        <v>0.47935871743486974</v>
      </c>
      <c r="L1311" s="13">
        <v>0.48</v>
      </c>
      <c r="M1311" s="1" t="str">
        <f t="shared" si="123"/>
        <v>Moderate (25-49%)</v>
      </c>
      <c r="N1311">
        <v>2</v>
      </c>
      <c r="O1311" t="str">
        <f>IF(Table1[[#This Row],[rating]]&gt;=4.5,"Excellent",IF(Table1[[#This Row],[rating]]&gt;=4,"Good",IF(Table1[[#This Row],[rating]]&gt;=3.5,"Average","Below Average")))</f>
        <v>Below Average</v>
      </c>
      <c r="P1311" t="str">
        <f t="shared" si="124"/>
        <v>⭐⭐ Below Avg</v>
      </c>
      <c r="Q1311">
        <v>2</v>
      </c>
      <c r="R1311" s="4" t="str">
        <f>IF(Table1[[#This Row],[rating_count]]&gt;=10000,"High Volume",IF(Table1[[#This Row],[rating_count]]&gt;=1000,"Medium Volume","Low Volume"))</f>
        <v>Low Volume</v>
      </c>
      <c r="S1311" s="4" t="str">
        <f t="shared" si="125"/>
        <v>No</v>
      </c>
      <c r="T1311" t="s">
        <v>11505</v>
      </c>
      <c r="U1311" t="s">
        <v>11506</v>
      </c>
      <c r="V1311" t="s">
        <v>11507</v>
      </c>
      <c r="W1311" t="s">
        <v>11508</v>
      </c>
      <c r="X1311" t="s">
        <v>11509</v>
      </c>
      <c r="Y1311" t="s">
        <v>11510</v>
      </c>
      <c r="Z1311" t="s">
        <v>11511</v>
      </c>
      <c r="AA1311" t="s">
        <v>11512</v>
      </c>
    </row>
    <row r="1312" spans="1:27" x14ac:dyDescent="0.3">
      <c r="A1312" t="s">
        <v>11513</v>
      </c>
      <c r="B1312" t="s">
        <v>11514</v>
      </c>
      <c r="C1312" t="str">
        <f t="shared" si="120"/>
        <v>USHA</v>
      </c>
      <c r="D1312" t="s">
        <v>8750</v>
      </c>
      <c r="E1312" t="str">
        <f>IFERROR(LEFT(Table1[[#This Row],[category]],FIND("|",Table1[[#This Row],[category]])-1),Table1[[#This Row],[category]])</f>
        <v>Home&amp;Kitchen</v>
      </c>
      <c r="F1312" t="str">
        <f>IFERROR(MID(Table1[[#This Row],[category]],FIND("|",Table1[[#This Row],[category]])+1,50),"N/A")</f>
        <v>Kitchen&amp;HomeAppliances|SmallKitchenAppliances|Mixe</v>
      </c>
      <c r="G1312" s="5">
        <v>2449</v>
      </c>
      <c r="H1312" s="5" t="str">
        <f t="shared" si="121"/>
        <v>Premium (&gt;2000)</v>
      </c>
      <c r="I1312" s="5">
        <v>3390</v>
      </c>
      <c r="J1312" s="5">
        <f>Table1[[#This Row],[actual_price]]-Table1[[#This Row],[discounted_price]]</f>
        <v>941</v>
      </c>
      <c r="K1312" s="12">
        <f t="shared" si="122"/>
        <v>0.27758112094395282</v>
      </c>
      <c r="L1312" s="13">
        <v>0.28000000000000003</v>
      </c>
      <c r="M1312" s="1" t="str">
        <f t="shared" si="123"/>
        <v>Moderate (25-49%)</v>
      </c>
      <c r="N1312">
        <v>4</v>
      </c>
      <c r="O1312" t="str">
        <f>IF(Table1[[#This Row],[rating]]&gt;=4.5,"Excellent",IF(Table1[[#This Row],[rating]]&gt;=4,"Good",IF(Table1[[#This Row],[rating]]&gt;=3.5,"Average","Below Average")))</f>
        <v>Good</v>
      </c>
      <c r="P1312" t="str">
        <f t="shared" si="124"/>
        <v>⭐⭐⭐⭐ Good</v>
      </c>
      <c r="Q1312" s="2">
        <v>5206</v>
      </c>
      <c r="R1312" s="4" t="str">
        <f>IF(Table1[[#This Row],[rating_count]]&gt;=10000,"High Volume",IF(Table1[[#This Row],[rating_count]]&gt;=1000,"Medium Volume","Low Volume"))</f>
        <v>Medium Volume</v>
      </c>
      <c r="S1312" s="4" t="str">
        <f t="shared" si="125"/>
        <v>Yes</v>
      </c>
      <c r="T1312" t="s">
        <v>11515</v>
      </c>
      <c r="U1312" t="s">
        <v>11516</v>
      </c>
      <c r="V1312" t="s">
        <v>11517</v>
      </c>
      <c r="W1312" t="s">
        <v>11518</v>
      </c>
      <c r="X1312" t="s">
        <v>11519</v>
      </c>
      <c r="Y1312" t="s">
        <v>11520</v>
      </c>
      <c r="Z1312" t="s">
        <v>11521</v>
      </c>
      <c r="AA1312" t="s">
        <v>11522</v>
      </c>
    </row>
    <row r="1313" spans="1:27" x14ac:dyDescent="0.3">
      <c r="A1313" t="s">
        <v>11523</v>
      </c>
      <c r="B1313" t="s">
        <v>11524</v>
      </c>
      <c r="C1313" t="str">
        <f t="shared" si="120"/>
        <v>CSI</v>
      </c>
      <c r="D1313" t="s">
        <v>8761</v>
      </c>
      <c r="E1313" t="str">
        <f>IFERROR(LEFT(Table1[[#This Row],[category]],FIND("|",Table1[[#This Row],[category]])-1),Table1[[#This Row],[category]])</f>
        <v>Home&amp;Kitchen</v>
      </c>
      <c r="F1313" t="str">
        <f>IFERROR(MID(Table1[[#This Row],[category]],FIND("|",Table1[[#This Row],[category]])+1,50),"N/A")</f>
        <v>Heating,Cooling&amp;AirQuality|WaterHeaters&amp;Geysers|In</v>
      </c>
      <c r="G1313" s="5">
        <v>1049</v>
      </c>
      <c r="H1313" s="5" t="str">
        <f t="shared" si="121"/>
        <v>Mid-Range (501-2000)</v>
      </c>
      <c r="I1313" s="5">
        <v>2499</v>
      </c>
      <c r="J1313" s="5">
        <f>Table1[[#This Row],[actual_price]]-Table1[[#This Row],[discounted_price]]</f>
        <v>1450</v>
      </c>
      <c r="K1313" s="12">
        <f t="shared" si="122"/>
        <v>0.58023209283713484</v>
      </c>
      <c r="L1313" s="13">
        <v>0.57999999999999996</v>
      </c>
      <c r="M1313" s="1" t="str">
        <f t="shared" si="123"/>
        <v>High (50-69%)</v>
      </c>
      <c r="N1313">
        <v>3.7</v>
      </c>
      <c r="O1313" t="str">
        <f>IF(Table1[[#This Row],[rating]]&gt;=4.5,"Excellent",IF(Table1[[#This Row],[rating]]&gt;=4,"Good",IF(Table1[[#This Row],[rating]]&gt;=3.5,"Average","Below Average")))</f>
        <v>Average</v>
      </c>
      <c r="P1313" t="str">
        <f t="shared" si="124"/>
        <v>⭐⭐⭐ Average</v>
      </c>
      <c r="Q1313">
        <v>638</v>
      </c>
      <c r="R1313" s="4" t="str">
        <f>IF(Table1[[#This Row],[rating_count]]&gt;=10000,"High Volume",IF(Table1[[#This Row],[rating_count]]&gt;=1000,"Medium Volume","Low Volume"))</f>
        <v>Low Volume</v>
      </c>
      <c r="S1313" s="4" t="str">
        <f t="shared" si="125"/>
        <v>Yes</v>
      </c>
      <c r="T1313" t="s">
        <v>10989</v>
      </c>
      <c r="U1313" t="s">
        <v>11525</v>
      </c>
      <c r="V1313" t="s">
        <v>11526</v>
      </c>
      <c r="W1313" t="s">
        <v>11527</v>
      </c>
      <c r="X1313" t="s">
        <v>11528</v>
      </c>
      <c r="Y1313" t="s">
        <v>11529</v>
      </c>
      <c r="Z1313" t="s">
        <v>11530</v>
      </c>
      <c r="AA1313" t="s">
        <v>11531</v>
      </c>
    </row>
    <row r="1314" spans="1:27" x14ac:dyDescent="0.3">
      <c r="A1314" t="s">
        <v>11532</v>
      </c>
      <c r="B1314" t="s">
        <v>11533</v>
      </c>
      <c r="C1314" t="str">
        <f t="shared" si="120"/>
        <v>Havells</v>
      </c>
      <c r="D1314" t="s">
        <v>11040</v>
      </c>
      <c r="E1314" t="str">
        <f>IFERROR(LEFT(Table1[[#This Row],[category]],FIND("|",Table1[[#This Row],[category]])-1),Table1[[#This Row],[category]])</f>
        <v>Home&amp;Kitchen</v>
      </c>
      <c r="F1314" t="str">
        <f>IFERROR(MID(Table1[[#This Row],[category]],FIND("|",Table1[[#This Row],[category]])+1,50),"N/A")</f>
        <v>Heating,Cooling&amp;AirQuality|Fans|TableFans</v>
      </c>
      <c r="G1314" s="5">
        <v>2399</v>
      </c>
      <c r="H1314" s="5" t="str">
        <f t="shared" si="121"/>
        <v>Premium (&gt;2000)</v>
      </c>
      <c r="I1314" s="5">
        <v>4200</v>
      </c>
      <c r="J1314" s="5">
        <f>Table1[[#This Row],[actual_price]]-Table1[[#This Row],[discounted_price]]</f>
        <v>1801</v>
      </c>
      <c r="K1314" s="12">
        <f t="shared" si="122"/>
        <v>0.42880952380952381</v>
      </c>
      <c r="L1314" s="13">
        <v>0.43</v>
      </c>
      <c r="M1314" s="1" t="str">
        <f t="shared" si="123"/>
        <v>Moderate (25-49%)</v>
      </c>
      <c r="N1314">
        <v>3.8</v>
      </c>
      <c r="O1314" t="str">
        <f>IF(Table1[[#This Row],[rating]]&gt;=4.5,"Excellent",IF(Table1[[#This Row],[rating]]&gt;=4,"Good",IF(Table1[[#This Row],[rating]]&gt;=3.5,"Average","Below Average")))</f>
        <v>Average</v>
      </c>
      <c r="P1314" t="str">
        <f t="shared" si="124"/>
        <v>⭐⭐⭐ Average</v>
      </c>
      <c r="Q1314">
        <v>397</v>
      </c>
      <c r="R1314" s="4" t="str">
        <f>IF(Table1[[#This Row],[rating_count]]&gt;=10000,"High Volume",IF(Table1[[#This Row],[rating_count]]&gt;=1000,"Medium Volume","Low Volume"))</f>
        <v>Low Volume</v>
      </c>
      <c r="S1314" s="4" t="str">
        <f t="shared" si="125"/>
        <v>No</v>
      </c>
      <c r="T1314" t="s">
        <v>11534</v>
      </c>
      <c r="U1314" t="s">
        <v>11535</v>
      </c>
      <c r="V1314" t="s">
        <v>11536</v>
      </c>
      <c r="W1314" t="s">
        <v>11537</v>
      </c>
      <c r="X1314" t="s">
        <v>11538</v>
      </c>
      <c r="Y1314" t="s">
        <v>11539</v>
      </c>
      <c r="Z1314" t="s">
        <v>11540</v>
      </c>
      <c r="AA1314" t="s">
        <v>11541</v>
      </c>
    </row>
    <row r="1315" spans="1:27" x14ac:dyDescent="0.3">
      <c r="A1315" t="s">
        <v>11542</v>
      </c>
      <c r="B1315" t="s">
        <v>11543</v>
      </c>
      <c r="C1315" t="str">
        <f t="shared" si="120"/>
        <v>INALSA</v>
      </c>
      <c r="D1315" t="s">
        <v>9010</v>
      </c>
      <c r="E1315" t="str">
        <f>IFERROR(LEFT(Table1[[#This Row],[category]],FIND("|",Table1[[#This Row],[category]])-1),Table1[[#This Row],[category]])</f>
        <v>Home&amp;Kitchen</v>
      </c>
      <c r="F1315" t="str">
        <f>IFERROR(MID(Table1[[#This Row],[category]],FIND("|",Table1[[#This Row],[category]])+1,50),"N/A")</f>
        <v>Kitchen&amp;HomeAppliances|Vacuum,Cleaning&amp;Ironing|Vac</v>
      </c>
      <c r="G1315" s="5">
        <v>2286</v>
      </c>
      <c r="H1315" s="5" t="str">
        <f t="shared" si="121"/>
        <v>Premium (&gt;2000)</v>
      </c>
      <c r="I1315" s="5">
        <v>4495</v>
      </c>
      <c r="J1315" s="5">
        <f>Table1[[#This Row],[actual_price]]-Table1[[#This Row],[discounted_price]]</f>
        <v>2209</v>
      </c>
      <c r="K1315" s="12">
        <f t="shared" si="122"/>
        <v>0.49143492769744163</v>
      </c>
      <c r="L1315" s="13">
        <v>0.49</v>
      </c>
      <c r="M1315" s="1" t="str">
        <f t="shared" si="123"/>
        <v>Moderate (25-49%)</v>
      </c>
      <c r="N1315">
        <v>3.9</v>
      </c>
      <c r="O1315" t="str">
        <f>IF(Table1[[#This Row],[rating]]&gt;=4.5,"Excellent",IF(Table1[[#This Row],[rating]]&gt;=4,"Good",IF(Table1[[#This Row],[rating]]&gt;=3.5,"Average","Below Average")))</f>
        <v>Average</v>
      </c>
      <c r="P1315" t="str">
        <f t="shared" si="124"/>
        <v>⭐⭐⭐ Average</v>
      </c>
      <c r="Q1315">
        <v>326</v>
      </c>
      <c r="R1315" s="4" t="str">
        <f>IF(Table1[[#This Row],[rating_count]]&gt;=10000,"High Volume",IF(Table1[[#This Row],[rating_count]]&gt;=1000,"Medium Volume","Low Volume"))</f>
        <v>Low Volume</v>
      </c>
      <c r="S1315" s="4" t="str">
        <f t="shared" si="125"/>
        <v>No</v>
      </c>
      <c r="T1315" t="s">
        <v>11544</v>
      </c>
      <c r="U1315" t="s">
        <v>11545</v>
      </c>
      <c r="V1315" t="s">
        <v>11546</v>
      </c>
      <c r="W1315" t="s">
        <v>11547</v>
      </c>
      <c r="X1315" t="s">
        <v>11548</v>
      </c>
      <c r="Y1315" t="s">
        <v>11549</v>
      </c>
      <c r="Z1315" t="s">
        <v>11550</v>
      </c>
      <c r="AA1315" t="s">
        <v>11551</v>
      </c>
    </row>
    <row r="1316" spans="1:27" x14ac:dyDescent="0.3">
      <c r="A1316" t="s">
        <v>11552</v>
      </c>
      <c r="B1316" t="s">
        <v>11553</v>
      </c>
      <c r="C1316" t="str">
        <f t="shared" si="120"/>
        <v>ROYAL</v>
      </c>
      <c r="D1316" t="s">
        <v>10617</v>
      </c>
      <c r="E1316" t="str">
        <f>IFERROR(LEFT(Table1[[#This Row],[category]],FIND("|",Table1[[#This Row],[category]])-1),Table1[[#This Row],[category]])</f>
        <v>Home&amp;Kitchen</v>
      </c>
      <c r="F1316" t="str">
        <f>IFERROR(MID(Table1[[#This Row],[category]],FIND("|",Table1[[#This Row],[category]])+1,50),"N/A")</f>
        <v>Kitchen&amp;HomeAppliances|SmallKitchenAppliances|Juic</v>
      </c>
      <c r="G1316" s="5">
        <v>499</v>
      </c>
      <c r="H1316" s="5" t="str">
        <f t="shared" si="121"/>
        <v>Economy (201-500)</v>
      </c>
      <c r="I1316" s="5">
        <v>2199</v>
      </c>
      <c r="J1316" s="5">
        <f>Table1[[#This Row],[actual_price]]-Table1[[#This Row],[discounted_price]]</f>
        <v>1700</v>
      </c>
      <c r="K1316" s="12">
        <f t="shared" si="122"/>
        <v>0.77307867212369263</v>
      </c>
      <c r="L1316" s="13">
        <v>0.77</v>
      </c>
      <c r="M1316" s="1" t="str">
        <f t="shared" si="123"/>
        <v>Very High (70-100%)</v>
      </c>
      <c r="N1316">
        <v>3.1</v>
      </c>
      <c r="O1316" t="str">
        <f>IF(Table1[[#This Row],[rating]]&gt;=4.5,"Excellent",IF(Table1[[#This Row],[rating]]&gt;=4,"Good",IF(Table1[[#This Row],[rating]]&gt;=3.5,"Average","Below Average")))</f>
        <v>Below Average</v>
      </c>
      <c r="P1316" t="str">
        <f t="shared" si="124"/>
        <v>⭐⭐ Below Avg</v>
      </c>
      <c r="Q1316" s="2">
        <v>3527</v>
      </c>
      <c r="R1316" s="4" t="str">
        <f>IF(Table1[[#This Row],[rating_count]]&gt;=10000,"High Volume",IF(Table1[[#This Row],[rating_count]]&gt;=1000,"Medium Volume","Low Volume"))</f>
        <v>Medium Volume</v>
      </c>
      <c r="S1316" s="4" t="str">
        <f t="shared" si="125"/>
        <v>Yes</v>
      </c>
      <c r="T1316" t="s">
        <v>11554</v>
      </c>
      <c r="U1316" t="s">
        <v>11555</v>
      </c>
      <c r="V1316" t="s">
        <v>11556</v>
      </c>
      <c r="W1316" t="s">
        <v>11557</v>
      </c>
      <c r="X1316" t="s">
        <v>11558</v>
      </c>
      <c r="Y1316" t="s">
        <v>11559</v>
      </c>
      <c r="Z1316" t="s">
        <v>11560</v>
      </c>
      <c r="AA1316" t="s">
        <v>11561</v>
      </c>
    </row>
    <row r="1317" spans="1:27" x14ac:dyDescent="0.3">
      <c r="A1317" t="s">
        <v>11562</v>
      </c>
      <c r="B1317" t="s">
        <v>11563</v>
      </c>
      <c r="C1317" t="str">
        <f t="shared" si="120"/>
        <v>Nirdambhay</v>
      </c>
      <c r="D1317" t="s">
        <v>9325</v>
      </c>
      <c r="E1317" t="str">
        <f>IFERROR(LEFT(Table1[[#This Row],[category]],FIND("|",Table1[[#This Row],[category]])-1),Table1[[#This Row],[category]])</f>
        <v>Home&amp;Kitchen</v>
      </c>
      <c r="F1317" t="str">
        <f>IFERROR(MID(Table1[[#This Row],[category]],FIND("|",Table1[[#This Row],[category]])+1,50),"N/A")</f>
        <v>Kitchen&amp;HomeAppliances|SmallKitchenAppliances|Vacu</v>
      </c>
      <c r="G1317" s="5">
        <v>429</v>
      </c>
      <c r="H1317" s="5" t="str">
        <f t="shared" si="121"/>
        <v>Economy (201-500)</v>
      </c>
      <c r="I1317" s="5">
        <v>999</v>
      </c>
      <c r="J1317" s="5">
        <f>Table1[[#This Row],[actual_price]]-Table1[[#This Row],[discounted_price]]</f>
        <v>570</v>
      </c>
      <c r="K1317" s="12">
        <f t="shared" si="122"/>
        <v>0.57057057057057059</v>
      </c>
      <c r="L1317" s="13">
        <v>0.56999999999999995</v>
      </c>
      <c r="M1317" s="1" t="str">
        <f t="shared" si="123"/>
        <v>High (50-69%)</v>
      </c>
      <c r="N1317">
        <v>3</v>
      </c>
      <c r="O1317" t="str">
        <f>IF(Table1[[#This Row],[rating]]&gt;=4.5,"Excellent",IF(Table1[[#This Row],[rating]]&gt;=4,"Good",IF(Table1[[#This Row],[rating]]&gt;=3.5,"Average","Below Average")))</f>
        <v>Below Average</v>
      </c>
      <c r="P1317" t="str">
        <f t="shared" si="124"/>
        <v>⭐⭐ Below Avg</v>
      </c>
      <c r="Q1317">
        <v>617</v>
      </c>
      <c r="R1317" s="4" t="str">
        <f>IF(Table1[[#This Row],[rating_count]]&gt;=10000,"High Volume",IF(Table1[[#This Row],[rating_count]]&gt;=1000,"Medium Volume","Low Volume"))</f>
        <v>Low Volume</v>
      </c>
      <c r="S1317" s="4" t="str">
        <f t="shared" si="125"/>
        <v>Yes</v>
      </c>
      <c r="T1317" t="s">
        <v>11564</v>
      </c>
      <c r="U1317" t="s">
        <v>11565</v>
      </c>
      <c r="V1317" t="s">
        <v>11566</v>
      </c>
      <c r="W1317" t="s">
        <v>11567</v>
      </c>
      <c r="X1317" t="s">
        <v>11568</v>
      </c>
      <c r="Y1317" t="s">
        <v>11569</v>
      </c>
      <c r="Z1317" t="s">
        <v>11570</v>
      </c>
      <c r="AA1317" t="s">
        <v>11571</v>
      </c>
    </row>
    <row r="1318" spans="1:27" x14ac:dyDescent="0.3">
      <c r="A1318" t="s">
        <v>11572</v>
      </c>
      <c r="B1318" t="s">
        <v>11573</v>
      </c>
      <c r="C1318" t="str">
        <f t="shared" si="120"/>
        <v>Cello</v>
      </c>
      <c r="D1318" t="s">
        <v>9102</v>
      </c>
      <c r="E1318" t="str">
        <f>IFERROR(LEFT(Table1[[#This Row],[category]],FIND("|",Table1[[#This Row],[category]])-1),Table1[[#This Row],[category]])</f>
        <v>Home&amp;Kitchen</v>
      </c>
      <c r="F1318" t="str">
        <f>IFERROR(MID(Table1[[#This Row],[category]],FIND("|",Table1[[#This Row],[category]])+1,50),"N/A")</f>
        <v>Kitchen&amp;HomeAppliances|SmallKitchenAppliances|Sand</v>
      </c>
      <c r="G1318" s="5">
        <v>299</v>
      </c>
      <c r="H1318" s="5" t="str">
        <f t="shared" si="121"/>
        <v>Economy (201-500)</v>
      </c>
      <c r="I1318" s="5">
        <v>595</v>
      </c>
      <c r="J1318" s="5">
        <f>Table1[[#This Row],[actual_price]]-Table1[[#This Row],[discounted_price]]</f>
        <v>296</v>
      </c>
      <c r="K1318" s="12">
        <f t="shared" si="122"/>
        <v>0.49747899159663866</v>
      </c>
      <c r="L1318" s="13">
        <v>0.5</v>
      </c>
      <c r="M1318" s="1" t="str">
        <f t="shared" si="123"/>
        <v>High (50-69%)</v>
      </c>
      <c r="N1318">
        <v>4</v>
      </c>
      <c r="O1318" t="str">
        <f>IF(Table1[[#This Row],[rating]]&gt;=4.5,"Excellent",IF(Table1[[#This Row],[rating]]&gt;=4,"Good",IF(Table1[[#This Row],[rating]]&gt;=3.5,"Average","Below Average")))</f>
        <v>Good</v>
      </c>
      <c r="P1318" t="str">
        <f t="shared" si="124"/>
        <v>⭐⭐⭐⭐ Good</v>
      </c>
      <c r="Q1318">
        <v>314</v>
      </c>
      <c r="R1318" s="4" t="str">
        <f>IF(Table1[[#This Row],[rating_count]]&gt;=10000,"High Volume",IF(Table1[[#This Row],[rating_count]]&gt;=1000,"Medium Volume","Low Volume"))</f>
        <v>Low Volume</v>
      </c>
      <c r="S1318" s="4" t="str">
        <f t="shared" si="125"/>
        <v>No</v>
      </c>
      <c r="T1318" t="s">
        <v>11574</v>
      </c>
      <c r="U1318" t="s">
        <v>11575</v>
      </c>
      <c r="V1318" t="s">
        <v>11576</v>
      </c>
      <c r="W1318" t="s">
        <v>11577</v>
      </c>
      <c r="X1318" t="s">
        <v>11578</v>
      </c>
      <c r="Y1318" t="s">
        <v>11579</v>
      </c>
      <c r="Z1318" t="s">
        <v>11580</v>
      </c>
      <c r="AA1318" t="s">
        <v>11581</v>
      </c>
    </row>
    <row r="1319" spans="1:27" x14ac:dyDescent="0.3">
      <c r="A1319" t="s">
        <v>11582</v>
      </c>
      <c r="B1319" t="s">
        <v>11583</v>
      </c>
      <c r="C1319" t="str">
        <f t="shared" si="120"/>
        <v>ProvenÂ®</v>
      </c>
      <c r="D1319" t="s">
        <v>10140</v>
      </c>
      <c r="E1319" t="str">
        <f>IFERROR(LEFT(Table1[[#This Row],[category]],FIND("|",Table1[[#This Row],[category]])-1),Table1[[#This Row],[category]])</f>
        <v>Home&amp;Kitchen</v>
      </c>
      <c r="F1319" t="str">
        <f>IFERROR(MID(Table1[[#This Row],[category]],FIND("|",Table1[[#This Row],[category]])+1,50),"N/A")</f>
        <v>Kitchen&amp;HomeAppliances|WaterPurifiers&amp;Accessories|</v>
      </c>
      <c r="G1319" s="5">
        <v>5395</v>
      </c>
      <c r="H1319" s="5" t="str">
        <f t="shared" si="121"/>
        <v>Premium (&gt;2000)</v>
      </c>
      <c r="I1319" s="5">
        <v>19990</v>
      </c>
      <c r="J1319" s="5">
        <f>Table1[[#This Row],[actual_price]]-Table1[[#This Row],[discounted_price]]</f>
        <v>14595</v>
      </c>
      <c r="K1319" s="12">
        <f t="shared" si="122"/>
        <v>0.73011505752876438</v>
      </c>
      <c r="L1319" s="13">
        <v>0.73</v>
      </c>
      <c r="M1319" s="1" t="str">
        <f t="shared" si="123"/>
        <v>Very High (70-100%)</v>
      </c>
      <c r="N1319">
        <v>4.4000000000000004</v>
      </c>
      <c r="O1319" t="str">
        <f>IF(Table1[[#This Row],[rating]]&gt;=4.5,"Excellent",IF(Table1[[#This Row],[rating]]&gt;=4,"Good",IF(Table1[[#This Row],[rating]]&gt;=3.5,"Average","Below Average")))</f>
        <v>Good</v>
      </c>
      <c r="P1319" t="str">
        <f t="shared" si="124"/>
        <v>⭐⭐⭐⭐ Good</v>
      </c>
      <c r="Q1319">
        <v>535</v>
      </c>
      <c r="R1319" s="4" t="str">
        <f>IF(Table1[[#This Row],[rating_count]]&gt;=10000,"High Volume",IF(Table1[[#This Row],[rating_count]]&gt;=1000,"Medium Volume","Low Volume"))</f>
        <v>Low Volume</v>
      </c>
      <c r="S1319" s="4" t="str">
        <f t="shared" si="125"/>
        <v>Yes</v>
      </c>
      <c r="T1319" t="s">
        <v>11584</v>
      </c>
      <c r="U1319" t="s">
        <v>11585</v>
      </c>
      <c r="V1319" t="s">
        <v>11586</v>
      </c>
      <c r="W1319" t="s">
        <v>11587</v>
      </c>
      <c r="X1319" t="s">
        <v>11588</v>
      </c>
      <c r="Y1319" t="s">
        <v>11589</v>
      </c>
      <c r="Z1319" t="s">
        <v>11590</v>
      </c>
      <c r="AA1319" t="s">
        <v>11591</v>
      </c>
    </row>
    <row r="1320" spans="1:27" x14ac:dyDescent="0.3">
      <c r="A1320" t="s">
        <v>11592</v>
      </c>
      <c r="B1320" t="s">
        <v>11593</v>
      </c>
      <c r="C1320" t="str">
        <f t="shared" si="120"/>
        <v>Morphy</v>
      </c>
      <c r="D1320" t="s">
        <v>8739</v>
      </c>
      <c r="E1320" t="str">
        <f>IFERROR(LEFT(Table1[[#This Row],[category]],FIND("|",Table1[[#This Row],[category]])-1),Table1[[#This Row],[category]])</f>
        <v>Home&amp;Kitchen</v>
      </c>
      <c r="F1320" t="str">
        <f>IFERROR(MID(Table1[[#This Row],[category]],FIND("|",Table1[[#This Row],[category]])+1,50),"N/A")</f>
        <v>Kitchen&amp;HomeAppliances|Vacuum,Cleaning&amp;Ironing|Iro</v>
      </c>
      <c r="G1320" s="5">
        <v>559</v>
      </c>
      <c r="H1320" s="5" t="str">
        <f t="shared" si="121"/>
        <v>Mid-Range (501-2000)</v>
      </c>
      <c r="I1320" s="5">
        <v>1010</v>
      </c>
      <c r="J1320" s="5">
        <f>Table1[[#This Row],[actual_price]]-Table1[[#This Row],[discounted_price]]</f>
        <v>451</v>
      </c>
      <c r="K1320" s="12">
        <f t="shared" si="122"/>
        <v>0.44653465346534654</v>
      </c>
      <c r="L1320" s="13">
        <v>0.45</v>
      </c>
      <c r="M1320" s="1" t="str">
        <f t="shared" si="123"/>
        <v>Moderate (25-49%)</v>
      </c>
      <c r="N1320">
        <v>4.0999999999999996</v>
      </c>
      <c r="O1320" t="str">
        <f>IF(Table1[[#This Row],[rating]]&gt;=4.5,"Excellent",IF(Table1[[#This Row],[rating]]&gt;=4,"Good",IF(Table1[[#This Row],[rating]]&gt;=3.5,"Average","Below Average")))</f>
        <v>Good</v>
      </c>
      <c r="P1320" t="str">
        <f t="shared" si="124"/>
        <v>⭐⭐⭐⭐ Good</v>
      </c>
      <c r="Q1320" s="2">
        <v>17325</v>
      </c>
      <c r="R1320" s="4" t="str">
        <f>IF(Table1[[#This Row],[rating_count]]&gt;=10000,"High Volume",IF(Table1[[#This Row],[rating_count]]&gt;=1000,"Medium Volume","Low Volume"))</f>
        <v>High Volume</v>
      </c>
      <c r="S1320" s="4" t="str">
        <f t="shared" si="125"/>
        <v>Yes</v>
      </c>
      <c r="T1320" t="s">
        <v>11594</v>
      </c>
      <c r="U1320" t="s">
        <v>11595</v>
      </c>
      <c r="V1320" t="s">
        <v>11596</v>
      </c>
      <c r="W1320" t="s">
        <v>11597</v>
      </c>
      <c r="X1320" t="s">
        <v>11598</v>
      </c>
      <c r="Y1320" t="s">
        <v>11599</v>
      </c>
      <c r="Z1320" t="s">
        <v>11600</v>
      </c>
      <c r="AA1320" t="s">
        <v>11601</v>
      </c>
    </row>
    <row r="1321" spans="1:27" x14ac:dyDescent="0.3">
      <c r="A1321" t="s">
        <v>11602</v>
      </c>
      <c r="B1321" t="s">
        <v>11603</v>
      </c>
      <c r="C1321" t="str">
        <f t="shared" si="120"/>
        <v>Wipro</v>
      </c>
      <c r="D1321" t="s">
        <v>8739</v>
      </c>
      <c r="E1321" t="str">
        <f>IFERROR(LEFT(Table1[[#This Row],[category]],FIND("|",Table1[[#This Row],[category]])-1),Table1[[#This Row],[category]])</f>
        <v>Home&amp;Kitchen</v>
      </c>
      <c r="F1321" t="str">
        <f>IFERROR(MID(Table1[[#This Row],[category]],FIND("|",Table1[[#This Row],[category]])+1,50),"N/A")</f>
        <v>Kitchen&amp;HomeAppliances|Vacuum,Cleaning&amp;Ironing|Iro</v>
      </c>
      <c r="G1321" s="5">
        <v>660</v>
      </c>
      <c r="H1321" s="5" t="str">
        <f t="shared" si="121"/>
        <v>Mid-Range (501-2000)</v>
      </c>
      <c r="I1321" s="5">
        <v>1100</v>
      </c>
      <c r="J1321" s="5">
        <f>Table1[[#This Row],[actual_price]]-Table1[[#This Row],[discounted_price]]</f>
        <v>440</v>
      </c>
      <c r="K1321" s="12">
        <f t="shared" si="122"/>
        <v>0.4</v>
      </c>
      <c r="L1321" s="13">
        <v>0.4</v>
      </c>
      <c r="M1321" s="1" t="str">
        <f t="shared" si="123"/>
        <v>Moderate (25-49%)</v>
      </c>
      <c r="N1321">
        <v>3.6</v>
      </c>
      <c r="O1321" t="str">
        <f>IF(Table1[[#This Row],[rating]]&gt;=4.5,"Excellent",IF(Table1[[#This Row],[rating]]&gt;=4,"Good",IF(Table1[[#This Row],[rating]]&gt;=3.5,"Average","Below Average")))</f>
        <v>Average</v>
      </c>
      <c r="P1321" t="str">
        <f t="shared" si="124"/>
        <v>⭐⭐⭐ Average</v>
      </c>
      <c r="Q1321">
        <v>91</v>
      </c>
      <c r="R1321" s="4" t="str">
        <f>IF(Table1[[#This Row],[rating_count]]&gt;=10000,"High Volume",IF(Table1[[#This Row],[rating_count]]&gt;=1000,"Medium Volume","Low Volume"))</f>
        <v>Low Volume</v>
      </c>
      <c r="S1321" s="4" t="str">
        <f t="shared" si="125"/>
        <v>No</v>
      </c>
      <c r="T1321" t="s">
        <v>11604</v>
      </c>
      <c r="U1321" t="s">
        <v>11605</v>
      </c>
      <c r="V1321" t="s">
        <v>11606</v>
      </c>
      <c r="W1321" t="s">
        <v>11607</v>
      </c>
      <c r="X1321" t="s">
        <v>11608</v>
      </c>
      <c r="Y1321" t="s">
        <v>11609</v>
      </c>
      <c r="Z1321" t="s">
        <v>11610</v>
      </c>
      <c r="AA1321" t="s">
        <v>11611</v>
      </c>
    </row>
    <row r="1322" spans="1:27" x14ac:dyDescent="0.3">
      <c r="A1322" t="s">
        <v>11612</v>
      </c>
      <c r="B1322" t="s">
        <v>11613</v>
      </c>
      <c r="C1322" t="str">
        <f t="shared" si="120"/>
        <v>Zuvexa</v>
      </c>
      <c r="D1322" t="s">
        <v>9071</v>
      </c>
      <c r="E1322" t="str">
        <f>IFERROR(LEFT(Table1[[#This Row],[category]],FIND("|",Table1[[#This Row],[category]])-1),Table1[[#This Row],[category]])</f>
        <v>Home&amp;Kitchen</v>
      </c>
      <c r="F1322" t="str">
        <f>IFERROR(MID(Table1[[#This Row],[category]],FIND("|",Table1[[#This Row],[category]])+1,50),"N/A")</f>
        <v>Kitchen&amp;HomeAppliances|SmallKitchenAppliances|EggB</v>
      </c>
      <c r="G1322" s="5">
        <v>419</v>
      </c>
      <c r="H1322" s="5" t="str">
        <f t="shared" si="121"/>
        <v>Economy (201-500)</v>
      </c>
      <c r="I1322" s="5">
        <v>999</v>
      </c>
      <c r="J1322" s="5">
        <f>Table1[[#This Row],[actual_price]]-Table1[[#This Row],[discounted_price]]</f>
        <v>580</v>
      </c>
      <c r="K1322" s="12">
        <f t="shared" si="122"/>
        <v>0.5805805805805806</v>
      </c>
      <c r="L1322" s="13">
        <v>0.57999999999999996</v>
      </c>
      <c r="M1322" s="1" t="str">
        <f t="shared" si="123"/>
        <v>High (50-69%)</v>
      </c>
      <c r="N1322">
        <v>4.4000000000000004</v>
      </c>
      <c r="O1322" t="str">
        <f>IF(Table1[[#This Row],[rating]]&gt;=4.5,"Excellent",IF(Table1[[#This Row],[rating]]&gt;=4,"Good",IF(Table1[[#This Row],[rating]]&gt;=3.5,"Average","Below Average")))</f>
        <v>Good</v>
      </c>
      <c r="P1322" t="str">
        <f t="shared" si="124"/>
        <v>⭐⭐⭐⭐ Good</v>
      </c>
      <c r="Q1322">
        <v>227</v>
      </c>
      <c r="R1322" s="4" t="str">
        <f>IF(Table1[[#This Row],[rating_count]]&gt;=10000,"High Volume",IF(Table1[[#This Row],[rating_count]]&gt;=1000,"Medium Volume","Low Volume"))</f>
        <v>Low Volume</v>
      </c>
      <c r="S1322" s="4" t="str">
        <f t="shared" si="125"/>
        <v>No</v>
      </c>
      <c r="T1322" t="s">
        <v>11614</v>
      </c>
      <c r="U1322" t="s">
        <v>11615</v>
      </c>
      <c r="V1322" t="s">
        <v>11616</v>
      </c>
      <c r="W1322" t="s">
        <v>11617</v>
      </c>
      <c r="X1322" t="s">
        <v>11618</v>
      </c>
      <c r="Y1322" t="s">
        <v>11619</v>
      </c>
      <c r="Z1322" t="s">
        <v>11620</v>
      </c>
      <c r="AA1322" t="s">
        <v>11621</v>
      </c>
    </row>
    <row r="1323" spans="1:27" x14ac:dyDescent="0.3">
      <c r="A1323" t="s">
        <v>11622</v>
      </c>
      <c r="B1323" t="s">
        <v>11623</v>
      </c>
      <c r="C1323" t="str">
        <f t="shared" si="120"/>
        <v>AO</v>
      </c>
      <c r="D1323" t="s">
        <v>8814</v>
      </c>
      <c r="E1323" t="str">
        <f>IFERROR(LEFT(Table1[[#This Row],[category]],FIND("|",Table1[[#This Row],[category]])-1),Table1[[#This Row],[category]])</f>
        <v>Home&amp;Kitchen</v>
      </c>
      <c r="F1323" t="str">
        <f>IFERROR(MID(Table1[[#This Row],[category]],FIND("|",Table1[[#This Row],[category]])+1,50),"N/A")</f>
        <v>Heating,Cooling&amp;AirQuality|WaterHeaters&amp;Geysers|St</v>
      </c>
      <c r="G1323" s="5">
        <v>7349</v>
      </c>
      <c r="H1323" s="5" t="str">
        <f t="shared" si="121"/>
        <v>Premium (&gt;2000)</v>
      </c>
      <c r="I1323" s="5">
        <v>10900</v>
      </c>
      <c r="J1323" s="5">
        <f>Table1[[#This Row],[actual_price]]-Table1[[#This Row],[discounted_price]]</f>
        <v>3551</v>
      </c>
      <c r="K1323" s="12">
        <f t="shared" si="122"/>
        <v>0.32577981651376148</v>
      </c>
      <c r="L1323" s="13">
        <v>0.33</v>
      </c>
      <c r="M1323" s="1" t="str">
        <f t="shared" si="123"/>
        <v>Moderate (25-49%)</v>
      </c>
      <c r="N1323">
        <v>4.2</v>
      </c>
      <c r="O1323" t="str">
        <f>IF(Table1[[#This Row],[rating]]&gt;=4.5,"Excellent",IF(Table1[[#This Row],[rating]]&gt;=4,"Good",IF(Table1[[#This Row],[rating]]&gt;=3.5,"Average","Below Average")))</f>
        <v>Good</v>
      </c>
      <c r="P1323" t="str">
        <f t="shared" si="124"/>
        <v>⭐⭐⭐⭐ Good</v>
      </c>
      <c r="Q1323" s="2">
        <v>11957</v>
      </c>
      <c r="R1323" s="4" t="str">
        <f>IF(Table1[[#This Row],[rating_count]]&gt;=10000,"High Volume",IF(Table1[[#This Row],[rating_count]]&gt;=1000,"Medium Volume","Low Volume"))</f>
        <v>High Volume</v>
      </c>
      <c r="S1323" s="4" t="str">
        <f t="shared" si="125"/>
        <v>Yes</v>
      </c>
      <c r="T1323" t="s">
        <v>11624</v>
      </c>
      <c r="U1323" t="s">
        <v>11625</v>
      </c>
      <c r="V1323" t="s">
        <v>11626</v>
      </c>
      <c r="W1323" t="s">
        <v>11627</v>
      </c>
      <c r="X1323" t="s">
        <v>11628</v>
      </c>
      <c r="Y1323" t="s">
        <v>11629</v>
      </c>
      <c r="Z1323" t="s">
        <v>11630</v>
      </c>
      <c r="AA1323" t="s">
        <v>11631</v>
      </c>
    </row>
    <row r="1324" spans="1:27" x14ac:dyDescent="0.3">
      <c r="A1324" t="s">
        <v>11632</v>
      </c>
      <c r="B1324" t="s">
        <v>11633</v>
      </c>
      <c r="C1324" t="str">
        <f t="shared" si="120"/>
        <v>Havells</v>
      </c>
      <c r="D1324" t="s">
        <v>9336</v>
      </c>
      <c r="E1324" t="str">
        <f>IFERROR(LEFT(Table1[[#This Row],[category]],FIND("|",Table1[[#This Row],[category]])-1),Table1[[#This Row],[category]])</f>
        <v>Home&amp;Kitchen</v>
      </c>
      <c r="F1324" t="str">
        <f>IFERROR(MID(Table1[[#This Row],[category]],FIND("|",Table1[[#This Row],[category]])+1,50),"N/A")</f>
        <v>Heating,Cooling&amp;AirQuality|Fans|CeilingFans</v>
      </c>
      <c r="G1324" s="5">
        <v>2899</v>
      </c>
      <c r="H1324" s="5" t="str">
        <f t="shared" si="121"/>
        <v>Premium (&gt;2000)</v>
      </c>
      <c r="I1324" s="5">
        <v>4005</v>
      </c>
      <c r="J1324" s="5">
        <f>Table1[[#This Row],[actual_price]]-Table1[[#This Row],[discounted_price]]</f>
        <v>1106</v>
      </c>
      <c r="K1324" s="12">
        <f t="shared" si="122"/>
        <v>0.27615480649188512</v>
      </c>
      <c r="L1324" s="13">
        <v>0.28000000000000003</v>
      </c>
      <c r="M1324" s="1" t="str">
        <f t="shared" si="123"/>
        <v>Moderate (25-49%)</v>
      </c>
      <c r="N1324">
        <v>4.3</v>
      </c>
      <c r="O1324" t="str">
        <f>IF(Table1[[#This Row],[rating]]&gt;=4.5,"Excellent",IF(Table1[[#This Row],[rating]]&gt;=4,"Good",IF(Table1[[#This Row],[rating]]&gt;=3.5,"Average","Below Average")))</f>
        <v>Good</v>
      </c>
      <c r="P1324" t="str">
        <f t="shared" si="124"/>
        <v>⭐⭐⭐⭐ Good</v>
      </c>
      <c r="Q1324" s="2">
        <v>7140</v>
      </c>
      <c r="R1324" s="4" t="str">
        <f>IF(Table1[[#This Row],[rating_count]]&gt;=10000,"High Volume",IF(Table1[[#This Row],[rating_count]]&gt;=1000,"Medium Volume","Low Volume"))</f>
        <v>Medium Volume</v>
      </c>
      <c r="S1324" s="4" t="str">
        <f t="shared" si="125"/>
        <v>Yes</v>
      </c>
      <c r="T1324" t="s">
        <v>11634</v>
      </c>
      <c r="U1324" t="s">
        <v>11635</v>
      </c>
      <c r="V1324" t="s">
        <v>11636</v>
      </c>
      <c r="W1324" t="s">
        <v>11637</v>
      </c>
      <c r="X1324" t="s">
        <v>11638</v>
      </c>
      <c r="Y1324" t="s">
        <v>11639</v>
      </c>
      <c r="Z1324" t="s">
        <v>11640</v>
      </c>
      <c r="AA1324" t="s">
        <v>11641</v>
      </c>
    </row>
    <row r="1325" spans="1:27" x14ac:dyDescent="0.3">
      <c r="A1325" t="s">
        <v>11642</v>
      </c>
      <c r="B1325" t="s">
        <v>11643</v>
      </c>
      <c r="C1325" t="str">
        <f t="shared" si="120"/>
        <v>INALSA</v>
      </c>
      <c r="D1325" t="s">
        <v>9010</v>
      </c>
      <c r="E1325" t="str">
        <f>IFERROR(LEFT(Table1[[#This Row],[category]],FIND("|",Table1[[#This Row],[category]])-1),Table1[[#This Row],[category]])</f>
        <v>Home&amp;Kitchen</v>
      </c>
      <c r="F1325" t="str">
        <f>IFERROR(MID(Table1[[#This Row],[category]],FIND("|",Table1[[#This Row],[category]])+1,50),"N/A")</f>
        <v>Kitchen&amp;HomeAppliances|Vacuum,Cleaning&amp;Ironing|Vac</v>
      </c>
      <c r="G1325" s="5">
        <v>1799</v>
      </c>
      <c r="H1325" s="5" t="str">
        <f t="shared" si="121"/>
        <v>Mid-Range (501-2000)</v>
      </c>
      <c r="I1325" s="5">
        <v>3295</v>
      </c>
      <c r="J1325" s="5">
        <f>Table1[[#This Row],[actual_price]]-Table1[[#This Row],[discounted_price]]</f>
        <v>1496</v>
      </c>
      <c r="K1325" s="12">
        <f t="shared" si="122"/>
        <v>0.45402124430955992</v>
      </c>
      <c r="L1325" s="13">
        <v>0.45</v>
      </c>
      <c r="M1325" s="1" t="str">
        <f t="shared" si="123"/>
        <v>Moderate (25-49%)</v>
      </c>
      <c r="N1325">
        <v>3.8</v>
      </c>
      <c r="O1325" t="str">
        <f>IF(Table1[[#This Row],[rating]]&gt;=4.5,"Excellent",IF(Table1[[#This Row],[rating]]&gt;=4,"Good",IF(Table1[[#This Row],[rating]]&gt;=3.5,"Average","Below Average")))</f>
        <v>Average</v>
      </c>
      <c r="P1325" t="str">
        <f t="shared" si="124"/>
        <v>⭐⭐⭐ Average</v>
      </c>
      <c r="Q1325">
        <v>687</v>
      </c>
      <c r="R1325" s="4" t="str">
        <f>IF(Table1[[#This Row],[rating_count]]&gt;=10000,"High Volume",IF(Table1[[#This Row],[rating_count]]&gt;=1000,"Medium Volume","Low Volume"))</f>
        <v>Low Volume</v>
      </c>
      <c r="S1325" s="4" t="str">
        <f t="shared" si="125"/>
        <v>Yes</v>
      </c>
      <c r="T1325" t="s">
        <v>11644</v>
      </c>
      <c r="U1325" t="s">
        <v>11645</v>
      </c>
      <c r="V1325" t="s">
        <v>11646</v>
      </c>
      <c r="W1325" t="s">
        <v>11647</v>
      </c>
      <c r="X1325" t="s">
        <v>11648</v>
      </c>
      <c r="Y1325" t="s">
        <v>11649</v>
      </c>
      <c r="Z1325" t="s">
        <v>11650</v>
      </c>
      <c r="AA1325" t="s">
        <v>11651</v>
      </c>
    </row>
    <row r="1326" spans="1:27" x14ac:dyDescent="0.3">
      <c r="A1326" t="s">
        <v>11652</v>
      </c>
      <c r="B1326" t="s">
        <v>11653</v>
      </c>
      <c r="C1326" t="str">
        <f t="shared" si="120"/>
        <v>iBELL</v>
      </c>
      <c r="D1326" t="s">
        <v>9102</v>
      </c>
      <c r="E1326" t="str">
        <f>IFERROR(LEFT(Table1[[#This Row],[category]],FIND("|",Table1[[#This Row],[category]])-1),Table1[[#This Row],[category]])</f>
        <v>Home&amp;Kitchen</v>
      </c>
      <c r="F1326" t="str">
        <f>IFERROR(MID(Table1[[#This Row],[category]],FIND("|",Table1[[#This Row],[category]])+1,50),"N/A")</f>
        <v>Kitchen&amp;HomeAppliances|SmallKitchenAppliances|Sand</v>
      </c>
      <c r="G1326" s="5">
        <v>1474</v>
      </c>
      <c r="H1326" s="5" t="str">
        <f t="shared" si="121"/>
        <v>Mid-Range (501-2000)</v>
      </c>
      <c r="I1326" s="5">
        <v>4650</v>
      </c>
      <c r="J1326" s="5">
        <f>Table1[[#This Row],[actual_price]]-Table1[[#This Row],[discounted_price]]</f>
        <v>3176</v>
      </c>
      <c r="K1326" s="12">
        <f t="shared" si="122"/>
        <v>0.68301075268817202</v>
      </c>
      <c r="L1326" s="13">
        <v>0.68</v>
      </c>
      <c r="M1326" s="1" t="str">
        <f t="shared" si="123"/>
        <v>High (50-69%)</v>
      </c>
      <c r="N1326">
        <v>4.0999999999999996</v>
      </c>
      <c r="O1326" t="str">
        <f>IF(Table1[[#This Row],[rating]]&gt;=4.5,"Excellent",IF(Table1[[#This Row],[rating]]&gt;=4,"Good",IF(Table1[[#This Row],[rating]]&gt;=3.5,"Average","Below Average")))</f>
        <v>Good</v>
      </c>
      <c r="P1326" t="str">
        <f t="shared" si="124"/>
        <v>⭐⭐⭐⭐ Good</v>
      </c>
      <c r="Q1326" s="2">
        <v>1045</v>
      </c>
      <c r="R1326" s="4" t="str">
        <f>IF(Table1[[#This Row],[rating_count]]&gt;=10000,"High Volume",IF(Table1[[#This Row],[rating_count]]&gt;=1000,"Medium Volume","Low Volume"))</f>
        <v>Medium Volume</v>
      </c>
      <c r="S1326" s="4" t="str">
        <f t="shared" si="125"/>
        <v>Yes</v>
      </c>
      <c r="T1326" t="s">
        <v>11654</v>
      </c>
      <c r="U1326" t="s">
        <v>11655</v>
      </c>
      <c r="V1326" t="s">
        <v>11656</v>
      </c>
      <c r="W1326" t="s">
        <v>11657</v>
      </c>
      <c r="X1326" t="s">
        <v>11658</v>
      </c>
      <c r="Y1326" t="s">
        <v>11659</v>
      </c>
      <c r="Z1326" t="s">
        <v>11660</v>
      </c>
      <c r="AA1326" t="s">
        <v>11661</v>
      </c>
    </row>
    <row r="1327" spans="1:27" x14ac:dyDescent="0.3">
      <c r="A1327" t="s">
        <v>11662</v>
      </c>
      <c r="B1327" t="s">
        <v>11663</v>
      </c>
      <c r="C1327" t="str">
        <f t="shared" si="120"/>
        <v>Aquaguard</v>
      </c>
      <c r="D1327" t="s">
        <v>10140</v>
      </c>
      <c r="E1327" t="str">
        <f>IFERROR(LEFT(Table1[[#This Row],[category]],FIND("|",Table1[[#This Row],[category]])-1),Table1[[#This Row],[category]])</f>
        <v>Home&amp;Kitchen</v>
      </c>
      <c r="F1327" t="str">
        <f>IFERROR(MID(Table1[[#This Row],[category]],FIND("|",Table1[[#This Row],[category]])+1,50),"N/A")</f>
        <v>Kitchen&amp;HomeAppliances|WaterPurifiers&amp;Accessories|</v>
      </c>
      <c r="G1327" s="5">
        <v>15999</v>
      </c>
      <c r="H1327" s="5" t="str">
        <f t="shared" si="121"/>
        <v>Premium (&gt;2000)</v>
      </c>
      <c r="I1327" s="5">
        <v>24500</v>
      </c>
      <c r="J1327" s="5">
        <f>Table1[[#This Row],[actual_price]]-Table1[[#This Row],[discounted_price]]</f>
        <v>8501</v>
      </c>
      <c r="K1327" s="12">
        <f t="shared" si="122"/>
        <v>0.34697959183673471</v>
      </c>
      <c r="L1327" s="13">
        <v>0.35</v>
      </c>
      <c r="M1327" s="1" t="str">
        <f t="shared" si="123"/>
        <v>Moderate (25-49%)</v>
      </c>
      <c r="N1327">
        <v>4</v>
      </c>
      <c r="O1327" t="str">
        <f>IF(Table1[[#This Row],[rating]]&gt;=4.5,"Excellent",IF(Table1[[#This Row],[rating]]&gt;=4,"Good",IF(Table1[[#This Row],[rating]]&gt;=3.5,"Average","Below Average")))</f>
        <v>Good</v>
      </c>
      <c r="P1327" t="str">
        <f t="shared" si="124"/>
        <v>⭐⭐⭐⭐ Good</v>
      </c>
      <c r="Q1327" s="2">
        <v>11206</v>
      </c>
      <c r="R1327" s="4" t="str">
        <f>IF(Table1[[#This Row],[rating_count]]&gt;=10000,"High Volume",IF(Table1[[#This Row],[rating_count]]&gt;=1000,"Medium Volume","Low Volume"))</f>
        <v>High Volume</v>
      </c>
      <c r="S1327" s="4" t="str">
        <f t="shared" si="125"/>
        <v>Yes</v>
      </c>
      <c r="T1327" t="s">
        <v>11664</v>
      </c>
      <c r="U1327" t="s">
        <v>11665</v>
      </c>
      <c r="V1327" t="s">
        <v>11666</v>
      </c>
      <c r="W1327" t="s">
        <v>11667</v>
      </c>
      <c r="X1327" t="s">
        <v>11668</v>
      </c>
      <c r="Y1327" t="s">
        <v>11669</v>
      </c>
      <c r="Z1327" t="s">
        <v>11670</v>
      </c>
      <c r="AA1327" t="s">
        <v>11671</v>
      </c>
    </row>
    <row r="1328" spans="1:27" x14ac:dyDescent="0.3">
      <c r="A1328" t="s">
        <v>11672</v>
      </c>
      <c r="B1328" t="s">
        <v>11673</v>
      </c>
      <c r="C1328" t="str">
        <f t="shared" si="120"/>
        <v>Havells</v>
      </c>
      <c r="D1328" t="s">
        <v>8761</v>
      </c>
      <c r="E1328" t="str">
        <f>IFERROR(LEFT(Table1[[#This Row],[category]],FIND("|",Table1[[#This Row],[category]])-1),Table1[[#This Row],[category]])</f>
        <v>Home&amp;Kitchen</v>
      </c>
      <c r="F1328" t="str">
        <f>IFERROR(MID(Table1[[#This Row],[category]],FIND("|",Table1[[#This Row],[category]])+1,50),"N/A")</f>
        <v>Heating,Cooling&amp;AirQuality|WaterHeaters&amp;Geysers|In</v>
      </c>
      <c r="G1328" s="5">
        <v>3645</v>
      </c>
      <c r="H1328" s="5" t="str">
        <f t="shared" si="121"/>
        <v>Premium (&gt;2000)</v>
      </c>
      <c r="I1328" s="5">
        <v>6070</v>
      </c>
      <c r="J1328" s="5">
        <f>Table1[[#This Row],[actual_price]]-Table1[[#This Row],[discounted_price]]</f>
        <v>2425</v>
      </c>
      <c r="K1328" s="12">
        <f t="shared" si="122"/>
        <v>0.39950576606260296</v>
      </c>
      <c r="L1328" s="13">
        <v>0.4</v>
      </c>
      <c r="M1328" s="1" t="str">
        <f t="shared" si="123"/>
        <v>Moderate (25-49%)</v>
      </c>
      <c r="N1328">
        <v>4.2</v>
      </c>
      <c r="O1328" t="str">
        <f>IF(Table1[[#This Row],[rating]]&gt;=4.5,"Excellent",IF(Table1[[#This Row],[rating]]&gt;=4,"Good",IF(Table1[[#This Row],[rating]]&gt;=3.5,"Average","Below Average")))</f>
        <v>Good</v>
      </c>
      <c r="P1328" t="str">
        <f t="shared" si="124"/>
        <v>⭐⭐⭐⭐ Good</v>
      </c>
      <c r="Q1328">
        <v>561</v>
      </c>
      <c r="R1328" s="4" t="str">
        <f>IF(Table1[[#This Row],[rating_count]]&gt;=10000,"High Volume",IF(Table1[[#This Row],[rating_count]]&gt;=1000,"Medium Volume","Low Volume"))</f>
        <v>Low Volume</v>
      </c>
      <c r="S1328" s="4" t="str">
        <f t="shared" si="125"/>
        <v>Yes</v>
      </c>
      <c r="T1328" t="s">
        <v>11674</v>
      </c>
      <c r="U1328" t="s">
        <v>11675</v>
      </c>
      <c r="V1328" t="s">
        <v>11676</v>
      </c>
      <c r="W1328" t="s">
        <v>11677</v>
      </c>
      <c r="X1328" t="s">
        <v>11678</v>
      </c>
      <c r="Y1328" t="s">
        <v>11679</v>
      </c>
      <c r="Z1328" t="s">
        <v>11680</v>
      </c>
      <c r="AA1328" t="s">
        <v>11681</v>
      </c>
    </row>
    <row r="1329" spans="1:27" x14ac:dyDescent="0.3">
      <c r="A1329" t="s">
        <v>11682</v>
      </c>
      <c r="B1329" t="s">
        <v>11683</v>
      </c>
      <c r="C1329" t="str">
        <f t="shared" si="120"/>
        <v>Milk</v>
      </c>
      <c r="D1329" t="s">
        <v>8728</v>
      </c>
      <c r="E1329" t="str">
        <f>IFERROR(LEFT(Table1[[#This Row],[category]],FIND("|",Table1[[#This Row],[category]])-1),Table1[[#This Row],[category]])</f>
        <v>Home&amp;Kitchen</v>
      </c>
      <c r="F1329" t="str">
        <f>IFERROR(MID(Table1[[#This Row],[category]],FIND("|",Table1[[#This Row],[category]])+1,50),"N/A")</f>
        <v>Kitchen&amp;HomeAppliances|SmallKitchenAppliances|Hand</v>
      </c>
      <c r="G1329" s="5">
        <v>375</v>
      </c>
      <c r="H1329" s="5" t="str">
        <f t="shared" si="121"/>
        <v>Economy (201-500)</v>
      </c>
      <c r="I1329" s="5">
        <v>999</v>
      </c>
      <c r="J1329" s="5">
        <f>Table1[[#This Row],[actual_price]]-Table1[[#This Row],[discounted_price]]</f>
        <v>624</v>
      </c>
      <c r="K1329" s="12">
        <f t="shared" si="122"/>
        <v>0.62462462462462465</v>
      </c>
      <c r="L1329" s="13">
        <v>0.62</v>
      </c>
      <c r="M1329" s="1" t="str">
        <f t="shared" si="123"/>
        <v>High (50-69%)</v>
      </c>
      <c r="N1329">
        <v>3.6</v>
      </c>
      <c r="O1329" t="str">
        <f>IF(Table1[[#This Row],[rating]]&gt;=4.5,"Excellent",IF(Table1[[#This Row],[rating]]&gt;=4,"Good",IF(Table1[[#This Row],[rating]]&gt;=3.5,"Average","Below Average")))</f>
        <v>Average</v>
      </c>
      <c r="P1329" t="str">
        <f t="shared" si="124"/>
        <v>⭐⭐⭐ Average</v>
      </c>
      <c r="Q1329" s="2">
        <v>1988</v>
      </c>
      <c r="R1329" s="4" t="str">
        <f>IF(Table1[[#This Row],[rating_count]]&gt;=10000,"High Volume",IF(Table1[[#This Row],[rating_count]]&gt;=1000,"Medium Volume","Low Volume"))</f>
        <v>Medium Volume</v>
      </c>
      <c r="S1329" s="4" t="str">
        <f t="shared" si="125"/>
        <v>Yes</v>
      </c>
      <c r="T1329" t="s">
        <v>11684</v>
      </c>
      <c r="U1329" t="s">
        <v>11685</v>
      </c>
      <c r="V1329" t="s">
        <v>11686</v>
      </c>
      <c r="W1329" t="s">
        <v>11687</v>
      </c>
      <c r="X1329" t="s">
        <v>11688</v>
      </c>
      <c r="Y1329" t="s">
        <v>11689</v>
      </c>
      <c r="Z1329" t="s">
        <v>11690</v>
      </c>
      <c r="AA1329" t="s">
        <v>11691</v>
      </c>
    </row>
    <row r="1330" spans="1:27" x14ac:dyDescent="0.3">
      <c r="A1330" t="s">
        <v>11692</v>
      </c>
      <c r="B1330" t="s">
        <v>11693</v>
      </c>
      <c r="C1330" t="str">
        <f t="shared" si="120"/>
        <v>Panasonic</v>
      </c>
      <c r="D1330" t="s">
        <v>9737</v>
      </c>
      <c r="E1330" t="str">
        <f>IFERROR(LEFT(Table1[[#This Row],[category]],FIND("|",Table1[[#This Row],[category]])-1),Table1[[#This Row],[category]])</f>
        <v>Home&amp;Kitchen</v>
      </c>
      <c r="F1330" t="str">
        <f>IFERROR(MID(Table1[[#This Row],[category]],FIND("|",Table1[[#This Row],[category]])+1,50),"N/A")</f>
        <v>Kitchen&amp;HomeAppliances|SmallKitchenAppliances|Rice</v>
      </c>
      <c r="G1330" s="5">
        <v>2976</v>
      </c>
      <c r="H1330" s="5" t="str">
        <f t="shared" si="121"/>
        <v>Premium (&gt;2000)</v>
      </c>
      <c r="I1330" s="5">
        <v>3945</v>
      </c>
      <c r="J1330" s="5">
        <f>Table1[[#This Row],[actual_price]]-Table1[[#This Row],[discounted_price]]</f>
        <v>969</v>
      </c>
      <c r="K1330" s="12">
        <f t="shared" si="122"/>
        <v>0.24562737642585553</v>
      </c>
      <c r="L1330" s="13">
        <v>0.25</v>
      </c>
      <c r="M1330" s="1" t="str">
        <f t="shared" si="123"/>
        <v>Moderate (25-49%)</v>
      </c>
      <c r="N1330">
        <v>4.2</v>
      </c>
      <c r="O1330" t="str">
        <f>IF(Table1[[#This Row],[rating]]&gt;=4.5,"Excellent",IF(Table1[[#This Row],[rating]]&gt;=4,"Good",IF(Table1[[#This Row],[rating]]&gt;=3.5,"Average","Below Average")))</f>
        <v>Good</v>
      </c>
      <c r="P1330" t="str">
        <f t="shared" si="124"/>
        <v>⭐⭐⭐⭐ Good</v>
      </c>
      <c r="Q1330" s="2">
        <v>3740</v>
      </c>
      <c r="R1330" s="4" t="str">
        <f>IF(Table1[[#This Row],[rating_count]]&gt;=10000,"High Volume",IF(Table1[[#This Row],[rating_count]]&gt;=1000,"Medium Volume","Low Volume"))</f>
        <v>Medium Volume</v>
      </c>
      <c r="S1330" s="4" t="str">
        <f t="shared" si="125"/>
        <v>Yes</v>
      </c>
      <c r="T1330" t="s">
        <v>11694</v>
      </c>
      <c r="U1330" t="s">
        <v>11695</v>
      </c>
      <c r="V1330" t="s">
        <v>11696</v>
      </c>
      <c r="W1330" t="s">
        <v>11697</v>
      </c>
      <c r="X1330" t="s">
        <v>11698</v>
      </c>
      <c r="Y1330" t="s">
        <v>11699</v>
      </c>
      <c r="Z1330" t="s">
        <v>11700</v>
      </c>
      <c r="AA1330" t="s">
        <v>11701</v>
      </c>
    </row>
    <row r="1331" spans="1:27" x14ac:dyDescent="0.3">
      <c r="A1331" t="s">
        <v>11702</v>
      </c>
      <c r="B1331" t="s">
        <v>11703</v>
      </c>
      <c r="C1331" t="str">
        <f t="shared" si="120"/>
        <v>InstaCuppa</v>
      </c>
      <c r="D1331" t="s">
        <v>11111</v>
      </c>
      <c r="E1331" t="str">
        <f>IFERROR(LEFT(Table1[[#This Row],[category]],FIND("|",Table1[[#This Row],[category]])-1),Table1[[#This Row],[category]])</f>
        <v>Home&amp;Kitchen</v>
      </c>
      <c r="F1331" t="str">
        <f>IFERROR(MID(Table1[[#This Row],[category]],FIND("|",Table1[[#This Row],[category]])+1,50),"N/A")</f>
        <v>Kitchen&amp;HomeAppliances|Coffee,Tea&amp;Espresso|MilkFro</v>
      </c>
      <c r="G1331" s="5">
        <v>1099</v>
      </c>
      <c r="H1331" s="5" t="str">
        <f t="shared" si="121"/>
        <v>Mid-Range (501-2000)</v>
      </c>
      <c r="I1331" s="5">
        <v>1499</v>
      </c>
      <c r="J1331" s="5">
        <f>Table1[[#This Row],[actual_price]]-Table1[[#This Row],[discounted_price]]</f>
        <v>400</v>
      </c>
      <c r="K1331" s="12">
        <f t="shared" si="122"/>
        <v>0.26684456304202803</v>
      </c>
      <c r="L1331" s="13">
        <v>0.27</v>
      </c>
      <c r="M1331" s="1" t="str">
        <f t="shared" si="123"/>
        <v>Moderate (25-49%)</v>
      </c>
      <c r="N1331">
        <v>4.0999999999999996</v>
      </c>
      <c r="O1331" t="str">
        <f>IF(Table1[[#This Row],[rating]]&gt;=4.5,"Excellent",IF(Table1[[#This Row],[rating]]&gt;=4,"Good",IF(Table1[[#This Row],[rating]]&gt;=3.5,"Average","Below Average")))</f>
        <v>Good</v>
      </c>
      <c r="P1331" t="str">
        <f t="shared" si="124"/>
        <v>⭐⭐⭐⭐ Good</v>
      </c>
      <c r="Q1331" s="2">
        <v>4401</v>
      </c>
      <c r="R1331" s="4" t="str">
        <f>IF(Table1[[#This Row],[rating_count]]&gt;=10000,"High Volume",IF(Table1[[#This Row],[rating_count]]&gt;=1000,"Medium Volume","Low Volume"))</f>
        <v>Medium Volume</v>
      </c>
      <c r="S1331" s="4" t="str">
        <f t="shared" si="125"/>
        <v>Yes</v>
      </c>
      <c r="T1331" t="s">
        <v>11704</v>
      </c>
      <c r="U1331" t="s">
        <v>11705</v>
      </c>
      <c r="V1331" t="s">
        <v>11706</v>
      </c>
      <c r="W1331" t="s">
        <v>11707</v>
      </c>
      <c r="X1331" t="s">
        <v>11708</v>
      </c>
      <c r="Y1331" t="s">
        <v>11709</v>
      </c>
      <c r="Z1331" t="s">
        <v>11710</v>
      </c>
      <c r="AA1331" t="s">
        <v>11711</v>
      </c>
    </row>
    <row r="1332" spans="1:27" x14ac:dyDescent="0.3">
      <c r="A1332" t="s">
        <v>11712</v>
      </c>
      <c r="B1332" t="s">
        <v>11713</v>
      </c>
      <c r="C1332" t="str">
        <f t="shared" si="120"/>
        <v>Goodscity</v>
      </c>
      <c r="D1332" t="s">
        <v>8938</v>
      </c>
      <c r="E1332" t="str">
        <f>IFERROR(LEFT(Table1[[#This Row],[category]],FIND("|",Table1[[#This Row],[category]])-1),Table1[[#This Row],[category]])</f>
        <v>Home&amp;Kitchen</v>
      </c>
      <c r="F1332" t="str">
        <f>IFERROR(MID(Table1[[#This Row],[category]],FIND("|",Table1[[#This Row],[category]])+1,50),"N/A")</f>
        <v>Kitchen&amp;HomeAppliances|Vacuum,Cleaning&amp;Ironing|Iro</v>
      </c>
      <c r="G1332" s="5">
        <v>2575</v>
      </c>
      <c r="H1332" s="5" t="str">
        <f t="shared" si="121"/>
        <v>Premium (&gt;2000)</v>
      </c>
      <c r="I1332" s="5">
        <v>6700</v>
      </c>
      <c r="J1332" s="5">
        <f>Table1[[#This Row],[actual_price]]-Table1[[#This Row],[discounted_price]]</f>
        <v>4125</v>
      </c>
      <c r="K1332" s="12">
        <f t="shared" si="122"/>
        <v>0.61567164179104472</v>
      </c>
      <c r="L1332" s="13">
        <v>0.62</v>
      </c>
      <c r="M1332" s="1" t="str">
        <f t="shared" si="123"/>
        <v>High (50-69%)</v>
      </c>
      <c r="N1332">
        <v>4.2</v>
      </c>
      <c r="O1332" t="str">
        <f>IF(Table1[[#This Row],[rating]]&gt;=4.5,"Excellent",IF(Table1[[#This Row],[rating]]&gt;=4,"Good",IF(Table1[[#This Row],[rating]]&gt;=3.5,"Average","Below Average")))</f>
        <v>Good</v>
      </c>
      <c r="P1332" t="str">
        <f t="shared" si="124"/>
        <v>⭐⭐⭐⭐ Good</v>
      </c>
      <c r="Q1332">
        <v>611</v>
      </c>
      <c r="R1332" s="4" t="str">
        <f>IF(Table1[[#This Row],[rating_count]]&gt;=10000,"High Volume",IF(Table1[[#This Row],[rating_count]]&gt;=1000,"Medium Volume","Low Volume"))</f>
        <v>Low Volume</v>
      </c>
      <c r="S1332" s="4" t="str">
        <f t="shared" si="125"/>
        <v>Yes</v>
      </c>
      <c r="T1332" t="s">
        <v>11714</v>
      </c>
      <c r="U1332" t="s">
        <v>11715</v>
      </c>
      <c r="V1332" t="s">
        <v>11716</v>
      </c>
      <c r="W1332" t="s">
        <v>11717</v>
      </c>
      <c r="X1332" t="s">
        <v>11718</v>
      </c>
      <c r="Y1332" t="s">
        <v>11719</v>
      </c>
      <c r="Z1332" t="s">
        <v>11720</v>
      </c>
      <c r="AA1332" t="s">
        <v>11721</v>
      </c>
    </row>
    <row r="1333" spans="1:27" x14ac:dyDescent="0.3">
      <c r="A1333" t="s">
        <v>11722</v>
      </c>
      <c r="B1333" t="s">
        <v>11723</v>
      </c>
      <c r="C1333" t="str">
        <f t="shared" si="120"/>
        <v>Solidaire</v>
      </c>
      <c r="D1333" t="s">
        <v>8750</v>
      </c>
      <c r="E1333" t="str">
        <f>IFERROR(LEFT(Table1[[#This Row],[category]],FIND("|",Table1[[#This Row],[category]])-1),Table1[[#This Row],[category]])</f>
        <v>Home&amp;Kitchen</v>
      </c>
      <c r="F1333" t="str">
        <f>IFERROR(MID(Table1[[#This Row],[category]],FIND("|",Table1[[#This Row],[category]])+1,50),"N/A")</f>
        <v>Kitchen&amp;HomeAppliances|SmallKitchenAppliances|Mixe</v>
      </c>
      <c r="G1333" s="5">
        <v>1649</v>
      </c>
      <c r="H1333" s="5" t="str">
        <f t="shared" si="121"/>
        <v>Mid-Range (501-2000)</v>
      </c>
      <c r="I1333" s="5">
        <v>2800</v>
      </c>
      <c r="J1333" s="5">
        <f>Table1[[#This Row],[actual_price]]-Table1[[#This Row],[discounted_price]]</f>
        <v>1151</v>
      </c>
      <c r="K1333" s="12">
        <f t="shared" si="122"/>
        <v>0.41107142857142859</v>
      </c>
      <c r="L1333" s="13">
        <v>0.41</v>
      </c>
      <c r="M1333" s="1" t="str">
        <f t="shared" si="123"/>
        <v>Moderate (25-49%)</v>
      </c>
      <c r="N1333">
        <v>3.9</v>
      </c>
      <c r="O1333" t="str">
        <f>IF(Table1[[#This Row],[rating]]&gt;=4.5,"Excellent",IF(Table1[[#This Row],[rating]]&gt;=4,"Good",IF(Table1[[#This Row],[rating]]&gt;=3.5,"Average","Below Average")))</f>
        <v>Average</v>
      </c>
      <c r="P1333" t="str">
        <f t="shared" si="124"/>
        <v>⭐⭐⭐ Average</v>
      </c>
      <c r="Q1333" s="2">
        <v>2162</v>
      </c>
      <c r="R1333" s="4" t="str">
        <f>IF(Table1[[#This Row],[rating_count]]&gt;=10000,"High Volume",IF(Table1[[#This Row],[rating_count]]&gt;=1000,"Medium Volume","Low Volume"))</f>
        <v>Medium Volume</v>
      </c>
      <c r="S1333" s="4" t="str">
        <f t="shared" si="125"/>
        <v>Yes</v>
      </c>
      <c r="T1333" t="s">
        <v>11724</v>
      </c>
      <c r="U1333" t="s">
        <v>11725</v>
      </c>
      <c r="V1333" t="s">
        <v>11726</v>
      </c>
      <c r="W1333" t="s">
        <v>11727</v>
      </c>
      <c r="X1333" t="s">
        <v>11728</v>
      </c>
      <c r="Y1333" t="s">
        <v>11729</v>
      </c>
      <c r="Z1333" t="s">
        <v>11730</v>
      </c>
      <c r="AA1333" t="s">
        <v>11731</v>
      </c>
    </row>
    <row r="1334" spans="1:27" x14ac:dyDescent="0.3">
      <c r="A1334" t="s">
        <v>11732</v>
      </c>
      <c r="B1334" t="s">
        <v>11733</v>
      </c>
      <c r="C1334" t="str">
        <f t="shared" si="120"/>
        <v>Amazon</v>
      </c>
      <c r="D1334" t="s">
        <v>8728</v>
      </c>
      <c r="E1334" t="str">
        <f>IFERROR(LEFT(Table1[[#This Row],[category]],FIND("|",Table1[[#This Row],[category]])-1),Table1[[#This Row],[category]])</f>
        <v>Home&amp;Kitchen</v>
      </c>
      <c r="F1334" t="str">
        <f>IFERROR(MID(Table1[[#This Row],[category]],FIND("|",Table1[[#This Row],[category]])+1,50),"N/A")</f>
        <v>Kitchen&amp;HomeAppliances|SmallKitchenAppliances|Hand</v>
      </c>
      <c r="G1334" s="5">
        <v>799</v>
      </c>
      <c r="H1334" s="5" t="str">
        <f t="shared" si="121"/>
        <v>Mid-Range (501-2000)</v>
      </c>
      <c r="I1334" s="5">
        <v>1699</v>
      </c>
      <c r="J1334" s="5">
        <f>Table1[[#This Row],[actual_price]]-Table1[[#This Row],[discounted_price]]</f>
        <v>900</v>
      </c>
      <c r="K1334" s="12">
        <f t="shared" si="122"/>
        <v>0.52972336668628606</v>
      </c>
      <c r="L1334" s="13">
        <v>0.53</v>
      </c>
      <c r="M1334" s="1" t="str">
        <f t="shared" si="123"/>
        <v>High (50-69%)</v>
      </c>
      <c r="N1334">
        <v>4</v>
      </c>
      <c r="O1334" t="str">
        <f>IF(Table1[[#This Row],[rating]]&gt;=4.5,"Excellent",IF(Table1[[#This Row],[rating]]&gt;=4,"Good",IF(Table1[[#This Row],[rating]]&gt;=3.5,"Average","Below Average")))</f>
        <v>Good</v>
      </c>
      <c r="P1334" t="str">
        <f t="shared" si="124"/>
        <v>⭐⭐⭐⭐ Good</v>
      </c>
      <c r="Q1334">
        <v>97</v>
      </c>
      <c r="R1334" s="4" t="str">
        <f>IF(Table1[[#This Row],[rating_count]]&gt;=10000,"High Volume",IF(Table1[[#This Row],[rating_count]]&gt;=1000,"Medium Volume","Low Volume"))</f>
        <v>Low Volume</v>
      </c>
      <c r="S1334" s="4" t="str">
        <f t="shared" si="125"/>
        <v>No</v>
      </c>
      <c r="T1334" t="s">
        <v>11734</v>
      </c>
      <c r="U1334" t="s">
        <v>11735</v>
      </c>
      <c r="V1334" t="s">
        <v>11736</v>
      </c>
      <c r="W1334" t="s">
        <v>11737</v>
      </c>
      <c r="X1334" t="s">
        <v>11738</v>
      </c>
      <c r="Y1334" t="s">
        <v>11739</v>
      </c>
      <c r="Z1334" t="s">
        <v>11740</v>
      </c>
      <c r="AA1334" t="s">
        <v>11741</v>
      </c>
    </row>
    <row r="1335" spans="1:27" x14ac:dyDescent="0.3">
      <c r="A1335" t="s">
        <v>11742</v>
      </c>
      <c r="B1335" t="s">
        <v>11743</v>
      </c>
      <c r="C1335" t="str">
        <f t="shared" si="120"/>
        <v>Orpat</v>
      </c>
      <c r="D1335" t="s">
        <v>8728</v>
      </c>
      <c r="E1335" t="str">
        <f>IFERROR(LEFT(Table1[[#This Row],[category]],FIND("|",Table1[[#This Row],[category]])-1),Table1[[#This Row],[category]])</f>
        <v>Home&amp;Kitchen</v>
      </c>
      <c r="F1335" t="str">
        <f>IFERROR(MID(Table1[[#This Row],[category]],FIND("|",Table1[[#This Row],[category]])+1,50),"N/A")</f>
        <v>Kitchen&amp;HomeAppliances|SmallKitchenAppliances|Hand</v>
      </c>
      <c r="G1335" s="5">
        <v>765</v>
      </c>
      <c r="H1335" s="5" t="str">
        <f t="shared" si="121"/>
        <v>Mid-Range (501-2000)</v>
      </c>
      <c r="I1335" s="5">
        <v>970</v>
      </c>
      <c r="J1335" s="5">
        <f>Table1[[#This Row],[actual_price]]-Table1[[#This Row],[discounted_price]]</f>
        <v>205</v>
      </c>
      <c r="K1335" s="12">
        <f t="shared" si="122"/>
        <v>0.21134020618556701</v>
      </c>
      <c r="L1335" s="13">
        <v>0.21</v>
      </c>
      <c r="M1335" s="1" t="str">
        <f t="shared" si="123"/>
        <v>Minimal (0-24%)</v>
      </c>
      <c r="N1335">
        <v>4.2</v>
      </c>
      <c r="O1335" t="str">
        <f>IF(Table1[[#This Row],[rating]]&gt;=4.5,"Excellent",IF(Table1[[#This Row],[rating]]&gt;=4,"Good",IF(Table1[[#This Row],[rating]]&gt;=3.5,"Average","Below Average")))</f>
        <v>Good</v>
      </c>
      <c r="P1335" t="str">
        <f t="shared" si="124"/>
        <v>⭐⭐⭐⭐ Good</v>
      </c>
      <c r="Q1335" s="2">
        <v>6055</v>
      </c>
      <c r="R1335" s="4" t="str">
        <f>IF(Table1[[#This Row],[rating_count]]&gt;=10000,"High Volume",IF(Table1[[#This Row],[rating_count]]&gt;=1000,"Medium Volume","Low Volume"))</f>
        <v>Medium Volume</v>
      </c>
      <c r="S1335" s="4" t="str">
        <f t="shared" si="125"/>
        <v>Yes</v>
      </c>
      <c r="T1335" t="s">
        <v>11744</v>
      </c>
      <c r="U1335" t="s">
        <v>11745</v>
      </c>
      <c r="V1335" t="s">
        <v>11746</v>
      </c>
      <c r="W1335" t="s">
        <v>11747</v>
      </c>
      <c r="X1335" t="s">
        <v>11748</v>
      </c>
      <c r="Y1335" t="s">
        <v>11749</v>
      </c>
      <c r="Z1335" t="s">
        <v>11750</v>
      </c>
      <c r="AA1335" t="s">
        <v>11751</v>
      </c>
    </row>
    <row r="1336" spans="1:27" x14ac:dyDescent="0.3">
      <c r="A1336" t="s">
        <v>11752</v>
      </c>
      <c r="B1336" t="s">
        <v>11753</v>
      </c>
      <c r="C1336" t="str">
        <f t="shared" si="120"/>
        <v>HealthSense</v>
      </c>
      <c r="D1336" t="s">
        <v>8614</v>
      </c>
      <c r="E1336" t="str">
        <f>IFERROR(LEFT(Table1[[#This Row],[category]],FIND("|",Table1[[#This Row],[category]])-1),Table1[[#This Row],[category]])</f>
        <v>Home&amp;Kitchen</v>
      </c>
      <c r="F1336" t="str">
        <f>IFERROR(MID(Table1[[#This Row],[category]],FIND("|",Table1[[#This Row],[category]])+1,50),"N/A")</f>
        <v>Kitchen&amp;HomeAppliances|Vacuum,Cleaning&amp;Ironing|Iro</v>
      </c>
      <c r="G1336" s="5">
        <v>999</v>
      </c>
      <c r="H1336" s="5" t="str">
        <f t="shared" si="121"/>
        <v>Mid-Range (501-2000)</v>
      </c>
      <c r="I1336" s="5">
        <v>1500</v>
      </c>
      <c r="J1336" s="5">
        <f>Table1[[#This Row],[actual_price]]-Table1[[#This Row],[discounted_price]]</f>
        <v>501</v>
      </c>
      <c r="K1336" s="12">
        <f t="shared" si="122"/>
        <v>0.33400000000000002</v>
      </c>
      <c r="L1336" s="13">
        <v>0.33</v>
      </c>
      <c r="M1336" s="1" t="str">
        <f t="shared" si="123"/>
        <v>Moderate (25-49%)</v>
      </c>
      <c r="N1336">
        <v>4.2</v>
      </c>
      <c r="O1336" t="str">
        <f>IF(Table1[[#This Row],[rating]]&gt;=4.5,"Excellent",IF(Table1[[#This Row],[rating]]&gt;=4,"Good",IF(Table1[[#This Row],[rating]]&gt;=3.5,"Average","Below Average")))</f>
        <v>Good</v>
      </c>
      <c r="P1336" t="str">
        <f t="shared" si="124"/>
        <v>⭐⭐⭐⭐ Good</v>
      </c>
      <c r="Q1336">
        <v>386</v>
      </c>
      <c r="R1336" s="4" t="str">
        <f>IF(Table1[[#This Row],[rating_count]]&gt;=10000,"High Volume",IF(Table1[[#This Row],[rating_count]]&gt;=1000,"Medium Volume","Low Volume"))</f>
        <v>Low Volume</v>
      </c>
      <c r="S1336" s="4" t="str">
        <f t="shared" si="125"/>
        <v>No</v>
      </c>
      <c r="T1336" t="s">
        <v>11754</v>
      </c>
      <c r="U1336" t="s">
        <v>11755</v>
      </c>
      <c r="V1336" t="s">
        <v>11756</v>
      </c>
      <c r="W1336" t="s">
        <v>11757</v>
      </c>
      <c r="X1336" t="s">
        <v>11758</v>
      </c>
      <c r="Y1336" t="s">
        <v>11759</v>
      </c>
      <c r="Z1336" t="s">
        <v>11760</v>
      </c>
      <c r="AA1336" t="s">
        <v>11761</v>
      </c>
    </row>
    <row r="1337" spans="1:27" x14ac:dyDescent="0.3">
      <c r="A1337" t="s">
        <v>11762</v>
      </c>
      <c r="B1337" t="s">
        <v>11763</v>
      </c>
      <c r="C1337" t="str">
        <f t="shared" si="120"/>
        <v>AGARO</v>
      </c>
      <c r="D1337" t="s">
        <v>11764</v>
      </c>
      <c r="E1337" t="str">
        <f>IFERROR(LEFT(Table1[[#This Row],[category]],FIND("|",Table1[[#This Row],[category]])-1),Table1[[#This Row],[category]])</f>
        <v>Home&amp;Kitchen</v>
      </c>
      <c r="F1337" t="str">
        <f>IFERROR(MID(Table1[[#This Row],[category]],FIND("|",Table1[[#This Row],[category]])+1,50),"N/A")</f>
        <v>Kitchen&amp;HomeAppliances|SmallKitchenAppliances|Yogu</v>
      </c>
      <c r="G1337" s="5">
        <v>587</v>
      </c>
      <c r="H1337" s="5" t="str">
        <f t="shared" si="121"/>
        <v>Mid-Range (501-2000)</v>
      </c>
      <c r="I1337" s="5">
        <v>1295</v>
      </c>
      <c r="J1337" s="5">
        <f>Table1[[#This Row],[actual_price]]-Table1[[#This Row],[discounted_price]]</f>
        <v>708</v>
      </c>
      <c r="K1337" s="12">
        <f t="shared" si="122"/>
        <v>0.54671814671814667</v>
      </c>
      <c r="L1337" s="13">
        <v>0.55000000000000004</v>
      </c>
      <c r="M1337" s="1" t="str">
        <f t="shared" si="123"/>
        <v>High (50-69%)</v>
      </c>
      <c r="N1337">
        <v>4.0999999999999996</v>
      </c>
      <c r="O1337" t="str">
        <f>IF(Table1[[#This Row],[rating]]&gt;=4.5,"Excellent",IF(Table1[[#This Row],[rating]]&gt;=4,"Good",IF(Table1[[#This Row],[rating]]&gt;=3.5,"Average","Below Average")))</f>
        <v>Good</v>
      </c>
      <c r="P1337" t="str">
        <f t="shared" si="124"/>
        <v>⭐⭐⭐⭐ Good</v>
      </c>
      <c r="Q1337">
        <v>557</v>
      </c>
      <c r="R1337" s="4" t="str">
        <f>IF(Table1[[#This Row],[rating_count]]&gt;=10000,"High Volume",IF(Table1[[#This Row],[rating_count]]&gt;=1000,"Medium Volume","Low Volume"))</f>
        <v>Low Volume</v>
      </c>
      <c r="S1337" s="4" t="str">
        <f t="shared" si="125"/>
        <v>Yes</v>
      </c>
      <c r="T1337" t="s">
        <v>11765</v>
      </c>
      <c r="U1337" t="s">
        <v>11766</v>
      </c>
      <c r="V1337" t="s">
        <v>11767</v>
      </c>
      <c r="W1337" t="s">
        <v>11768</v>
      </c>
      <c r="X1337" t="s">
        <v>11769</v>
      </c>
      <c r="Y1337" t="s">
        <v>11770</v>
      </c>
      <c r="Z1337" t="s">
        <v>11771</v>
      </c>
      <c r="AA1337" t="s">
        <v>11772</v>
      </c>
    </row>
    <row r="1338" spans="1:27" x14ac:dyDescent="0.3">
      <c r="A1338" t="s">
        <v>11773</v>
      </c>
      <c r="B1338" t="s">
        <v>11774</v>
      </c>
      <c r="C1338" t="str">
        <f t="shared" si="120"/>
        <v>AGARO</v>
      </c>
      <c r="D1338" t="s">
        <v>11775</v>
      </c>
      <c r="E1338" t="str">
        <f>IFERROR(LEFT(Table1[[#This Row],[category]],FIND("|",Table1[[#This Row],[category]])-1),Table1[[#This Row],[category]])</f>
        <v>Home&amp;Kitchen</v>
      </c>
      <c r="F1338" t="str">
        <f>IFERROR(MID(Table1[[#This Row],[category]],FIND("|",Table1[[#This Row],[category]])+1,50),"N/A")</f>
        <v>Kitchen&amp;HomeAppliances|SmallKitchenAppliances|Juic</v>
      </c>
      <c r="G1338" s="5">
        <v>12609</v>
      </c>
      <c r="H1338" s="5" t="str">
        <f t="shared" si="121"/>
        <v>Premium (&gt;2000)</v>
      </c>
      <c r="I1338" s="5">
        <v>23999</v>
      </c>
      <c r="J1338" s="5">
        <f>Table1[[#This Row],[actual_price]]-Table1[[#This Row],[discounted_price]]</f>
        <v>11390</v>
      </c>
      <c r="K1338" s="12">
        <f t="shared" si="122"/>
        <v>0.47460310846285264</v>
      </c>
      <c r="L1338" s="13">
        <v>0.47</v>
      </c>
      <c r="M1338" s="1" t="str">
        <f t="shared" si="123"/>
        <v>Moderate (25-49%)</v>
      </c>
      <c r="N1338">
        <v>4.4000000000000004</v>
      </c>
      <c r="O1338" t="str">
        <f>IF(Table1[[#This Row],[rating]]&gt;=4.5,"Excellent",IF(Table1[[#This Row],[rating]]&gt;=4,"Good",IF(Table1[[#This Row],[rating]]&gt;=3.5,"Average","Below Average")))</f>
        <v>Good</v>
      </c>
      <c r="P1338" t="str">
        <f t="shared" si="124"/>
        <v>⭐⭐⭐⭐ Good</v>
      </c>
      <c r="Q1338" s="2">
        <v>2288</v>
      </c>
      <c r="R1338" s="4" t="str">
        <f>IF(Table1[[#This Row],[rating_count]]&gt;=10000,"High Volume",IF(Table1[[#This Row],[rating_count]]&gt;=1000,"Medium Volume","Low Volume"))</f>
        <v>Medium Volume</v>
      </c>
      <c r="S1338" s="4" t="str">
        <f t="shared" si="125"/>
        <v>Yes</v>
      </c>
      <c r="T1338" t="s">
        <v>11776</v>
      </c>
      <c r="U1338" t="s">
        <v>11777</v>
      </c>
      <c r="V1338" t="s">
        <v>11778</v>
      </c>
      <c r="W1338" t="s">
        <v>11779</v>
      </c>
      <c r="X1338" t="s">
        <v>11780</v>
      </c>
      <c r="Y1338" t="s">
        <v>11781</v>
      </c>
      <c r="Z1338" t="s">
        <v>11782</v>
      </c>
      <c r="AA1338" t="s">
        <v>11783</v>
      </c>
    </row>
    <row r="1339" spans="1:27" x14ac:dyDescent="0.3">
      <c r="A1339" t="s">
        <v>11784</v>
      </c>
      <c r="B1339" t="s">
        <v>11785</v>
      </c>
      <c r="C1339" t="str">
        <f t="shared" si="120"/>
        <v>Wipro</v>
      </c>
      <c r="D1339" t="s">
        <v>8739</v>
      </c>
      <c r="E1339" t="str">
        <f>IFERROR(LEFT(Table1[[#This Row],[category]],FIND("|",Table1[[#This Row],[category]])-1),Table1[[#This Row],[category]])</f>
        <v>Home&amp;Kitchen</v>
      </c>
      <c r="F1339" t="str">
        <f>IFERROR(MID(Table1[[#This Row],[category]],FIND("|",Table1[[#This Row],[category]])+1,50),"N/A")</f>
        <v>Kitchen&amp;HomeAppliances|Vacuum,Cleaning&amp;Ironing|Iro</v>
      </c>
      <c r="G1339" s="5">
        <v>699</v>
      </c>
      <c r="H1339" s="5" t="str">
        <f t="shared" si="121"/>
        <v>Mid-Range (501-2000)</v>
      </c>
      <c r="I1339" s="5">
        <v>850</v>
      </c>
      <c r="J1339" s="5">
        <f>Table1[[#This Row],[actual_price]]-Table1[[#This Row],[discounted_price]]</f>
        <v>151</v>
      </c>
      <c r="K1339" s="12">
        <f t="shared" si="122"/>
        <v>0.17764705882352941</v>
      </c>
      <c r="L1339" s="13">
        <v>0.18</v>
      </c>
      <c r="M1339" s="1" t="str">
        <f t="shared" si="123"/>
        <v>Minimal (0-24%)</v>
      </c>
      <c r="N1339">
        <v>4.0999999999999996</v>
      </c>
      <c r="O1339" t="str">
        <f>IF(Table1[[#This Row],[rating]]&gt;=4.5,"Excellent",IF(Table1[[#This Row],[rating]]&gt;=4,"Good",IF(Table1[[#This Row],[rating]]&gt;=3.5,"Average","Below Average")))</f>
        <v>Good</v>
      </c>
      <c r="P1339" t="str">
        <f t="shared" si="124"/>
        <v>⭐⭐⭐⭐ Good</v>
      </c>
      <c r="Q1339" s="2">
        <v>1106</v>
      </c>
      <c r="R1339" s="4" t="str">
        <f>IF(Table1[[#This Row],[rating_count]]&gt;=10000,"High Volume",IF(Table1[[#This Row],[rating_count]]&gt;=1000,"Medium Volume","Low Volume"))</f>
        <v>Medium Volume</v>
      </c>
      <c r="S1339" s="4" t="str">
        <f t="shared" si="125"/>
        <v>Yes</v>
      </c>
      <c r="T1339" t="s">
        <v>11786</v>
      </c>
      <c r="U1339" t="s">
        <v>11787</v>
      </c>
      <c r="V1339" t="s">
        <v>11788</v>
      </c>
      <c r="W1339" t="s">
        <v>11789</v>
      </c>
      <c r="X1339" t="s">
        <v>11790</v>
      </c>
      <c r="Y1339" t="s">
        <v>11791</v>
      </c>
      <c r="Z1339" t="s">
        <v>11792</v>
      </c>
      <c r="AA1339" t="s">
        <v>11793</v>
      </c>
    </row>
    <row r="1340" spans="1:27" x14ac:dyDescent="0.3">
      <c r="A1340" t="s">
        <v>11794</v>
      </c>
      <c r="B1340" t="s">
        <v>11795</v>
      </c>
      <c r="C1340" t="str">
        <f t="shared" si="120"/>
        <v>AmazonBasics</v>
      </c>
      <c r="D1340" t="s">
        <v>9367</v>
      </c>
      <c r="E1340" t="str">
        <f>IFERROR(LEFT(Table1[[#This Row],[category]],FIND("|",Table1[[#This Row],[category]])-1),Table1[[#This Row],[category]])</f>
        <v>Home&amp;Kitchen</v>
      </c>
      <c r="F1340" t="str">
        <f>IFERROR(MID(Table1[[#This Row],[category]],FIND("|",Table1[[#This Row],[category]])+1,50),"N/A")</f>
        <v>Kitchen&amp;HomeAppliances|Vacuum,Cleaning&amp;Ironing|Vac</v>
      </c>
      <c r="G1340" s="5">
        <v>3799</v>
      </c>
      <c r="H1340" s="5" t="str">
        <f t="shared" si="121"/>
        <v>Premium (&gt;2000)</v>
      </c>
      <c r="I1340" s="5">
        <v>6000</v>
      </c>
      <c r="J1340" s="5">
        <f>Table1[[#This Row],[actual_price]]-Table1[[#This Row],[discounted_price]]</f>
        <v>2201</v>
      </c>
      <c r="K1340" s="12">
        <f t="shared" si="122"/>
        <v>0.36683333333333334</v>
      </c>
      <c r="L1340" s="13">
        <v>0.37</v>
      </c>
      <c r="M1340" s="1" t="str">
        <f t="shared" si="123"/>
        <v>Moderate (25-49%)</v>
      </c>
      <c r="N1340">
        <v>4.2</v>
      </c>
      <c r="O1340" t="str">
        <f>IF(Table1[[#This Row],[rating]]&gt;=4.5,"Excellent",IF(Table1[[#This Row],[rating]]&gt;=4,"Good",IF(Table1[[#This Row],[rating]]&gt;=3.5,"Average","Below Average")))</f>
        <v>Good</v>
      </c>
      <c r="P1340" t="str">
        <f t="shared" si="124"/>
        <v>⭐⭐⭐⭐ Good</v>
      </c>
      <c r="Q1340" s="2">
        <v>11935</v>
      </c>
      <c r="R1340" s="4" t="str">
        <f>IF(Table1[[#This Row],[rating_count]]&gt;=10000,"High Volume",IF(Table1[[#This Row],[rating_count]]&gt;=1000,"Medium Volume","Low Volume"))</f>
        <v>High Volume</v>
      </c>
      <c r="S1340" s="4" t="str">
        <f t="shared" si="125"/>
        <v>Yes</v>
      </c>
      <c r="T1340" t="s">
        <v>11796</v>
      </c>
      <c r="U1340" t="s">
        <v>11797</v>
      </c>
      <c r="V1340" t="s">
        <v>11798</v>
      </c>
      <c r="W1340" t="s">
        <v>11799</v>
      </c>
      <c r="X1340" t="s">
        <v>11800</v>
      </c>
      <c r="Y1340" t="s">
        <v>11801</v>
      </c>
      <c r="Z1340" t="s">
        <v>11802</v>
      </c>
      <c r="AA1340" t="s">
        <v>11803</v>
      </c>
    </row>
    <row r="1341" spans="1:27" x14ac:dyDescent="0.3">
      <c r="A1341" t="s">
        <v>11804</v>
      </c>
      <c r="B1341" t="s">
        <v>11805</v>
      </c>
      <c r="C1341" t="str">
        <f t="shared" si="120"/>
        <v>Crompton</v>
      </c>
      <c r="D1341" t="s">
        <v>8885</v>
      </c>
      <c r="E1341" t="str">
        <f>IFERROR(LEFT(Table1[[#This Row],[category]],FIND("|",Table1[[#This Row],[category]])-1),Table1[[#This Row],[category]])</f>
        <v>Home&amp;Kitchen</v>
      </c>
      <c r="F1341" t="str">
        <f>IFERROR(MID(Table1[[#This Row],[category]],FIND("|",Table1[[#This Row],[category]])+1,50),"N/A")</f>
        <v>Heating,Cooling&amp;AirQuality|WaterHeaters&amp;Geysers|Im</v>
      </c>
      <c r="G1341" s="5">
        <v>640</v>
      </c>
      <c r="H1341" s="5" t="str">
        <f t="shared" si="121"/>
        <v>Mid-Range (501-2000)</v>
      </c>
      <c r="I1341" s="5">
        <v>1020</v>
      </c>
      <c r="J1341" s="5">
        <f>Table1[[#This Row],[actual_price]]-Table1[[#This Row],[discounted_price]]</f>
        <v>380</v>
      </c>
      <c r="K1341" s="12">
        <f t="shared" si="122"/>
        <v>0.37254901960784315</v>
      </c>
      <c r="L1341" s="13">
        <v>0.37</v>
      </c>
      <c r="M1341" s="1" t="str">
        <f t="shared" si="123"/>
        <v>Moderate (25-49%)</v>
      </c>
      <c r="N1341">
        <v>4.0999999999999996</v>
      </c>
      <c r="O1341" t="str">
        <f>IF(Table1[[#This Row],[rating]]&gt;=4.5,"Excellent",IF(Table1[[#This Row],[rating]]&gt;=4,"Good",IF(Table1[[#This Row],[rating]]&gt;=3.5,"Average","Below Average")))</f>
        <v>Good</v>
      </c>
      <c r="P1341" t="str">
        <f t="shared" si="124"/>
        <v>⭐⭐⭐⭐ Good</v>
      </c>
      <c r="Q1341" s="2">
        <v>5059</v>
      </c>
      <c r="R1341" s="4" t="str">
        <f>IF(Table1[[#This Row],[rating_count]]&gt;=10000,"High Volume",IF(Table1[[#This Row],[rating_count]]&gt;=1000,"Medium Volume","Low Volume"))</f>
        <v>Medium Volume</v>
      </c>
      <c r="S1341" s="4" t="str">
        <f t="shared" si="125"/>
        <v>Yes</v>
      </c>
      <c r="T1341" t="s">
        <v>11806</v>
      </c>
      <c r="U1341" t="s">
        <v>11807</v>
      </c>
      <c r="V1341" t="s">
        <v>11808</v>
      </c>
      <c r="W1341" t="s">
        <v>11809</v>
      </c>
      <c r="X1341" t="s">
        <v>11810</v>
      </c>
      <c r="Y1341" t="s">
        <v>11811</v>
      </c>
      <c r="Z1341" t="s">
        <v>11812</v>
      </c>
      <c r="AA1341" t="s">
        <v>11813</v>
      </c>
    </row>
    <row r="1342" spans="1:27" x14ac:dyDescent="0.3">
      <c r="A1342" t="s">
        <v>11814</v>
      </c>
      <c r="B1342" t="s">
        <v>11815</v>
      </c>
      <c r="C1342" t="str">
        <f t="shared" si="120"/>
        <v>SaiEllin</v>
      </c>
      <c r="D1342" t="s">
        <v>8603</v>
      </c>
      <c r="E1342" t="str">
        <f>IFERROR(LEFT(Table1[[#This Row],[category]],FIND("|",Table1[[#This Row],[category]])-1),Table1[[#This Row],[category]])</f>
        <v>Home&amp;Kitchen</v>
      </c>
      <c r="F1342" t="str">
        <f>IFERROR(MID(Table1[[#This Row],[category]],FIND("|",Table1[[#This Row],[category]])+1,50),"N/A")</f>
        <v>Heating,Cooling&amp;AirQuality|RoomHeaters|FanHeaters</v>
      </c>
      <c r="G1342" s="5">
        <v>979</v>
      </c>
      <c r="H1342" s="5" t="str">
        <f t="shared" si="121"/>
        <v>Mid-Range (501-2000)</v>
      </c>
      <c r="I1342" s="5">
        <v>1999</v>
      </c>
      <c r="J1342" s="5">
        <f>Table1[[#This Row],[actual_price]]-Table1[[#This Row],[discounted_price]]</f>
        <v>1020</v>
      </c>
      <c r="K1342" s="12">
        <f t="shared" si="122"/>
        <v>0.51025512756378189</v>
      </c>
      <c r="L1342" s="13">
        <v>0.51</v>
      </c>
      <c r="M1342" s="1" t="str">
        <f t="shared" si="123"/>
        <v>High (50-69%)</v>
      </c>
      <c r="N1342">
        <v>3.9</v>
      </c>
      <c r="O1342" t="str">
        <f>IF(Table1[[#This Row],[rating]]&gt;=4.5,"Excellent",IF(Table1[[#This Row],[rating]]&gt;=4,"Good",IF(Table1[[#This Row],[rating]]&gt;=3.5,"Average","Below Average")))</f>
        <v>Average</v>
      </c>
      <c r="P1342" t="str">
        <f t="shared" si="124"/>
        <v>⭐⭐⭐ Average</v>
      </c>
      <c r="Q1342">
        <v>157</v>
      </c>
      <c r="R1342" s="4" t="str">
        <f>IF(Table1[[#This Row],[rating_count]]&gt;=10000,"High Volume",IF(Table1[[#This Row],[rating_count]]&gt;=1000,"Medium Volume","Low Volume"))</f>
        <v>Low Volume</v>
      </c>
      <c r="S1342" s="4" t="str">
        <f t="shared" si="125"/>
        <v>No</v>
      </c>
      <c r="T1342" t="s">
        <v>11816</v>
      </c>
      <c r="U1342" t="s">
        <v>11817</v>
      </c>
      <c r="V1342" t="s">
        <v>11818</v>
      </c>
      <c r="W1342" t="s">
        <v>11819</v>
      </c>
      <c r="X1342" t="s">
        <v>11820</v>
      </c>
      <c r="Y1342" t="s">
        <v>11821</v>
      </c>
      <c r="Z1342" t="s">
        <v>11822</v>
      </c>
      <c r="AA1342" t="s">
        <v>11823</v>
      </c>
    </row>
    <row r="1343" spans="1:27" x14ac:dyDescent="0.3">
      <c r="A1343" t="s">
        <v>11824</v>
      </c>
      <c r="B1343" t="s">
        <v>11825</v>
      </c>
      <c r="C1343" t="str">
        <f t="shared" si="120"/>
        <v>Bajaj</v>
      </c>
      <c r="D1343" t="s">
        <v>8761</v>
      </c>
      <c r="E1343" t="str">
        <f>IFERROR(LEFT(Table1[[#This Row],[category]],FIND("|",Table1[[#This Row],[category]])-1),Table1[[#This Row],[category]])</f>
        <v>Home&amp;Kitchen</v>
      </c>
      <c r="F1343" t="str">
        <f>IFERROR(MID(Table1[[#This Row],[category]],FIND("|",Table1[[#This Row],[category]])+1,50),"N/A")</f>
        <v>Heating,Cooling&amp;AirQuality|WaterHeaters&amp;Geysers|In</v>
      </c>
      <c r="G1343" s="5">
        <v>5365</v>
      </c>
      <c r="H1343" s="5" t="str">
        <f t="shared" si="121"/>
        <v>Premium (&gt;2000)</v>
      </c>
      <c r="I1343" s="5">
        <v>7445</v>
      </c>
      <c r="J1343" s="5">
        <f>Table1[[#This Row],[actual_price]]-Table1[[#This Row],[discounted_price]]</f>
        <v>2080</v>
      </c>
      <c r="K1343" s="12">
        <f t="shared" si="122"/>
        <v>0.27938213566151782</v>
      </c>
      <c r="L1343" s="13">
        <v>0.28000000000000003</v>
      </c>
      <c r="M1343" s="1" t="str">
        <f t="shared" si="123"/>
        <v>Moderate (25-49%)</v>
      </c>
      <c r="N1343">
        <v>3.9</v>
      </c>
      <c r="O1343" t="str">
        <f>IF(Table1[[#This Row],[rating]]&gt;=4.5,"Excellent",IF(Table1[[#This Row],[rating]]&gt;=4,"Good",IF(Table1[[#This Row],[rating]]&gt;=3.5,"Average","Below Average")))</f>
        <v>Average</v>
      </c>
      <c r="P1343" t="str">
        <f t="shared" si="124"/>
        <v>⭐⭐⭐ Average</v>
      </c>
      <c r="Q1343" s="2">
        <v>3584</v>
      </c>
      <c r="R1343" s="4" t="str">
        <f>IF(Table1[[#This Row],[rating_count]]&gt;=10000,"High Volume",IF(Table1[[#This Row],[rating_count]]&gt;=1000,"Medium Volume","Low Volume"))</f>
        <v>Medium Volume</v>
      </c>
      <c r="S1343" s="4" t="str">
        <f t="shared" si="125"/>
        <v>Yes</v>
      </c>
      <c r="T1343" t="s">
        <v>11826</v>
      </c>
      <c r="U1343" t="s">
        <v>11827</v>
      </c>
      <c r="V1343" t="s">
        <v>11828</v>
      </c>
      <c r="W1343" t="s">
        <v>11829</v>
      </c>
      <c r="X1343" t="s">
        <v>11830</v>
      </c>
      <c r="Y1343" t="s">
        <v>11831</v>
      </c>
      <c r="Z1343" t="s">
        <v>11832</v>
      </c>
      <c r="AA1343" t="s">
        <v>11833</v>
      </c>
    </row>
    <row r="1344" spans="1:27" x14ac:dyDescent="0.3">
      <c r="A1344" t="s">
        <v>11834</v>
      </c>
      <c r="B1344" t="s">
        <v>11835</v>
      </c>
      <c r="C1344" t="str">
        <f t="shared" si="120"/>
        <v>Black</v>
      </c>
      <c r="D1344" t="s">
        <v>8938</v>
      </c>
      <c r="E1344" t="str">
        <f>IFERROR(LEFT(Table1[[#This Row],[category]],FIND("|",Table1[[#This Row],[category]])-1),Table1[[#This Row],[category]])</f>
        <v>Home&amp;Kitchen</v>
      </c>
      <c r="F1344" t="str">
        <f>IFERROR(MID(Table1[[#This Row],[category]],FIND("|",Table1[[#This Row],[category]])+1,50),"N/A")</f>
        <v>Kitchen&amp;HomeAppliances|Vacuum,Cleaning&amp;Ironing|Iro</v>
      </c>
      <c r="G1344" s="5">
        <v>3199</v>
      </c>
      <c r="H1344" s="5" t="str">
        <f t="shared" si="121"/>
        <v>Premium (&gt;2000)</v>
      </c>
      <c r="I1344" s="5">
        <v>3500</v>
      </c>
      <c r="J1344" s="5">
        <f>Table1[[#This Row],[actual_price]]-Table1[[#This Row],[discounted_price]]</f>
        <v>301</v>
      </c>
      <c r="K1344" s="12">
        <f t="shared" si="122"/>
        <v>8.5999999999999993E-2</v>
      </c>
      <c r="L1344" s="13">
        <v>0.09</v>
      </c>
      <c r="M1344" s="1" t="str">
        <f t="shared" si="123"/>
        <v>Minimal (0-24%)</v>
      </c>
      <c r="N1344">
        <v>4.2</v>
      </c>
      <c r="O1344" t="str">
        <f>IF(Table1[[#This Row],[rating]]&gt;=4.5,"Excellent",IF(Table1[[#This Row],[rating]]&gt;=4,"Good",IF(Table1[[#This Row],[rating]]&gt;=3.5,"Average","Below Average")))</f>
        <v>Good</v>
      </c>
      <c r="P1344" t="str">
        <f t="shared" si="124"/>
        <v>⭐⭐⭐⭐ Good</v>
      </c>
      <c r="Q1344" s="2">
        <v>1899</v>
      </c>
      <c r="R1344" s="4" t="str">
        <f>IF(Table1[[#This Row],[rating_count]]&gt;=10000,"High Volume",IF(Table1[[#This Row],[rating_count]]&gt;=1000,"Medium Volume","Low Volume"))</f>
        <v>Medium Volume</v>
      </c>
      <c r="S1344" s="4" t="str">
        <f t="shared" si="125"/>
        <v>Yes</v>
      </c>
      <c r="T1344" t="s">
        <v>11836</v>
      </c>
      <c r="U1344" t="s">
        <v>11837</v>
      </c>
      <c r="V1344" t="s">
        <v>11838</v>
      </c>
      <c r="W1344" t="s">
        <v>11839</v>
      </c>
      <c r="X1344" t="s">
        <v>11840</v>
      </c>
      <c r="Y1344" t="s">
        <v>11841</v>
      </c>
      <c r="Z1344" t="s">
        <v>11842</v>
      </c>
      <c r="AA1344" t="s">
        <v>11843</v>
      </c>
    </row>
    <row r="1345" spans="1:27" x14ac:dyDescent="0.3">
      <c r="A1345" t="s">
        <v>11844</v>
      </c>
      <c r="B1345" t="s">
        <v>11845</v>
      </c>
      <c r="C1345" t="str">
        <f t="shared" si="120"/>
        <v>Inalsa</v>
      </c>
      <c r="D1345" t="s">
        <v>10404</v>
      </c>
      <c r="E1345" t="str">
        <f>IFERROR(LEFT(Table1[[#This Row],[category]],FIND("|",Table1[[#This Row],[category]])-1),Table1[[#This Row],[category]])</f>
        <v>Home&amp;Kitchen</v>
      </c>
      <c r="F1345" t="str">
        <f>IFERROR(MID(Table1[[#This Row],[category]],FIND("|",Table1[[#This Row],[category]])+1,50),"N/A")</f>
        <v>Kitchen&amp;HomeAppliances|SmallKitchenAppliances|Hand</v>
      </c>
      <c r="G1345" s="5">
        <v>979</v>
      </c>
      <c r="H1345" s="5" t="str">
        <f t="shared" si="121"/>
        <v>Mid-Range (501-2000)</v>
      </c>
      <c r="I1345" s="5">
        <v>1395</v>
      </c>
      <c r="J1345" s="5">
        <f>Table1[[#This Row],[actual_price]]-Table1[[#This Row],[discounted_price]]</f>
        <v>416</v>
      </c>
      <c r="K1345" s="12">
        <f t="shared" si="122"/>
        <v>0.29820788530465953</v>
      </c>
      <c r="L1345" s="13">
        <v>0.3</v>
      </c>
      <c r="M1345" s="1" t="str">
        <f t="shared" si="123"/>
        <v>Moderate (25-49%)</v>
      </c>
      <c r="N1345">
        <v>4.2</v>
      </c>
      <c r="O1345" t="str">
        <f>IF(Table1[[#This Row],[rating]]&gt;=4.5,"Excellent",IF(Table1[[#This Row],[rating]]&gt;=4,"Good",IF(Table1[[#This Row],[rating]]&gt;=3.5,"Average","Below Average")))</f>
        <v>Good</v>
      </c>
      <c r="P1345" t="str">
        <f t="shared" si="124"/>
        <v>⭐⭐⭐⭐ Good</v>
      </c>
      <c r="Q1345" s="2">
        <v>15252</v>
      </c>
      <c r="R1345" s="4" t="str">
        <f>IF(Table1[[#This Row],[rating_count]]&gt;=10000,"High Volume",IF(Table1[[#This Row],[rating_count]]&gt;=1000,"Medium Volume","Low Volume"))</f>
        <v>High Volume</v>
      </c>
      <c r="S1345" s="4" t="str">
        <f t="shared" si="125"/>
        <v>Yes</v>
      </c>
      <c r="T1345" t="s">
        <v>11846</v>
      </c>
      <c r="U1345" t="s">
        <v>11847</v>
      </c>
      <c r="V1345" t="s">
        <v>11848</v>
      </c>
      <c r="W1345" t="s">
        <v>11849</v>
      </c>
      <c r="X1345" t="s">
        <v>11850</v>
      </c>
      <c r="Y1345" t="s">
        <v>11851</v>
      </c>
      <c r="Z1345" t="s">
        <v>11852</v>
      </c>
      <c r="AA1345" t="s">
        <v>11853</v>
      </c>
    </row>
    <row r="1346" spans="1:27" x14ac:dyDescent="0.3">
      <c r="A1346" t="s">
        <v>11854</v>
      </c>
      <c r="B1346" t="s">
        <v>11855</v>
      </c>
      <c r="C1346" t="str">
        <f t="shared" ref="C1346:C1409" si="126">IFERROR(LEFT(B1346,FIND(" ",B1346)-1),"Unknown")</f>
        <v>Longway</v>
      </c>
      <c r="D1346" t="s">
        <v>8592</v>
      </c>
      <c r="E1346" t="str">
        <f>IFERROR(LEFT(Table1[[#This Row],[category]],FIND("|",Table1[[#This Row],[category]])-1),Table1[[#This Row],[category]])</f>
        <v>Home&amp;Kitchen</v>
      </c>
      <c r="F1346" t="str">
        <f>IFERROR(MID(Table1[[#This Row],[category]],FIND("|",Table1[[#This Row],[category]])+1,50),"N/A")</f>
        <v>Heating,Cooling&amp;AirQuality|RoomHeaters|ElectricHea</v>
      </c>
      <c r="G1346" s="5">
        <v>929</v>
      </c>
      <c r="H1346" s="5" t="str">
        <f t="shared" ref="H1346:H1409" si="127">IF(G1346&lt;=200,"Budget (≤200)",IF(G1346&lt;=500,"Economy (201-500)",IF(G1346&lt;=2000,"Mid-Range (501-2000)","Premium (&gt;2000)")))</f>
        <v>Mid-Range (501-2000)</v>
      </c>
      <c r="I1346" s="5">
        <v>2199</v>
      </c>
      <c r="J1346" s="5">
        <f>Table1[[#This Row],[actual_price]]-Table1[[#This Row],[discounted_price]]</f>
        <v>1270</v>
      </c>
      <c r="K1346" s="12">
        <f t="shared" ref="K1346:K1409" si="128">(I1346-G1346)/I1346</f>
        <v>0.57753524329240569</v>
      </c>
      <c r="L1346" s="13">
        <v>0.57999999999999996</v>
      </c>
      <c r="M1346" s="1" t="str">
        <f t="shared" ref="M1346:M1409" si="129">IF(L1346&gt;=0.7,"Very High (70-100%)",IF(L1346&gt;=0.5,"High (50-69%)",IF(L1346&gt;=0.25,"Moderate (25-49%)","Minimal (0-24%)")))</f>
        <v>High (50-69%)</v>
      </c>
      <c r="N1346">
        <v>3.7</v>
      </c>
      <c r="O1346" t="str">
        <f>IF(Table1[[#This Row],[rating]]&gt;=4.5,"Excellent",IF(Table1[[#This Row],[rating]]&gt;=4,"Good",IF(Table1[[#This Row],[rating]]&gt;=3.5,"Average","Below Average")))</f>
        <v>Average</v>
      </c>
      <c r="P1346" t="str">
        <f t="shared" ref="P1346:P1409" si="130">IF(N1346&gt;4.4,"⭐⭐⭐⭐⭐ Excellent",IF(N1346&gt;3.9,"⭐⭐⭐⭐ Good",IF(N1346&gt;3.5,"⭐⭐⭐ Average","⭐⭐ Below Avg")))</f>
        <v>⭐⭐⭐ Average</v>
      </c>
      <c r="Q1346">
        <v>4</v>
      </c>
      <c r="R1346" s="4" t="str">
        <f>IF(Table1[[#This Row],[rating_count]]&gt;=10000,"High Volume",IF(Table1[[#This Row],[rating_count]]&gt;=1000,"Medium Volume","Low Volume"))</f>
        <v>Low Volume</v>
      </c>
      <c r="S1346" s="4" t="str">
        <f t="shared" ref="S1346:S1409" si="131">IF(Q1346&gt;=500,"Yes","No")</f>
        <v>No</v>
      </c>
      <c r="T1346" t="s">
        <v>11856</v>
      </c>
      <c r="U1346" t="s">
        <v>11857</v>
      </c>
      <c r="V1346" t="s">
        <v>11858</v>
      </c>
      <c r="W1346" t="s">
        <v>11859</v>
      </c>
      <c r="X1346" t="s">
        <v>11860</v>
      </c>
      <c r="Y1346" t="s">
        <v>11861</v>
      </c>
      <c r="Z1346" t="s">
        <v>11862</v>
      </c>
      <c r="AA1346" t="s">
        <v>11863</v>
      </c>
    </row>
    <row r="1347" spans="1:27" x14ac:dyDescent="0.3">
      <c r="A1347" t="s">
        <v>11864</v>
      </c>
      <c r="B1347" t="s">
        <v>11865</v>
      </c>
      <c r="C1347" t="str">
        <f t="shared" si="126"/>
        <v>Prestige</v>
      </c>
      <c r="D1347" t="s">
        <v>10455</v>
      </c>
      <c r="E1347" t="str">
        <f>IFERROR(LEFT(Table1[[#This Row],[category]],FIND("|",Table1[[#This Row],[category]])-1),Table1[[#This Row],[category]])</f>
        <v>Home&amp;Kitchen</v>
      </c>
      <c r="F1347" t="str">
        <f>IFERROR(MID(Table1[[#This Row],[category]],FIND("|",Table1[[#This Row],[category]])+1,50),"N/A")</f>
        <v>Kitchen&amp;HomeAppliances|SmallKitchenAppliances|Mill</v>
      </c>
      <c r="G1347" s="5">
        <v>3710</v>
      </c>
      <c r="H1347" s="5" t="str">
        <f t="shared" si="127"/>
        <v>Premium (&gt;2000)</v>
      </c>
      <c r="I1347" s="5">
        <v>4330</v>
      </c>
      <c r="J1347" s="5">
        <f>Table1[[#This Row],[actual_price]]-Table1[[#This Row],[discounted_price]]</f>
        <v>620</v>
      </c>
      <c r="K1347" s="12">
        <f t="shared" si="128"/>
        <v>0.14318706697459585</v>
      </c>
      <c r="L1347" s="13">
        <v>0.14000000000000001</v>
      </c>
      <c r="M1347" s="1" t="str">
        <f t="shared" si="129"/>
        <v>Minimal (0-24%)</v>
      </c>
      <c r="N1347">
        <v>3.7</v>
      </c>
      <c r="O1347" t="str">
        <f>IF(Table1[[#This Row],[rating]]&gt;=4.5,"Excellent",IF(Table1[[#This Row],[rating]]&gt;=4,"Good",IF(Table1[[#This Row],[rating]]&gt;=3.5,"Average","Below Average")))</f>
        <v>Average</v>
      </c>
      <c r="P1347" t="str">
        <f t="shared" si="130"/>
        <v>⭐⭐⭐ Average</v>
      </c>
      <c r="Q1347" s="2">
        <v>1662</v>
      </c>
      <c r="R1347" s="4" t="str">
        <f>IF(Table1[[#This Row],[rating_count]]&gt;=10000,"High Volume",IF(Table1[[#This Row],[rating_count]]&gt;=1000,"Medium Volume","Low Volume"))</f>
        <v>Medium Volume</v>
      </c>
      <c r="S1347" s="4" t="str">
        <f t="shared" si="131"/>
        <v>Yes</v>
      </c>
      <c r="T1347" t="s">
        <v>11866</v>
      </c>
      <c r="U1347" t="s">
        <v>11867</v>
      </c>
      <c r="V1347" t="s">
        <v>11868</v>
      </c>
      <c r="W1347" t="s">
        <v>11869</v>
      </c>
      <c r="X1347" t="s">
        <v>11870</v>
      </c>
      <c r="Y1347" t="s">
        <v>11871</v>
      </c>
      <c r="Z1347" t="s">
        <v>11872</v>
      </c>
      <c r="AA1347" t="s">
        <v>11873</v>
      </c>
    </row>
    <row r="1348" spans="1:27" x14ac:dyDescent="0.3">
      <c r="A1348" t="s">
        <v>11874</v>
      </c>
      <c r="B1348" t="s">
        <v>11875</v>
      </c>
      <c r="C1348" t="str">
        <f t="shared" si="126"/>
        <v>Pigeon</v>
      </c>
      <c r="D1348" t="s">
        <v>8750</v>
      </c>
      <c r="E1348" t="str">
        <f>IFERROR(LEFT(Table1[[#This Row],[category]],FIND("|",Table1[[#This Row],[category]])-1),Table1[[#This Row],[category]])</f>
        <v>Home&amp;Kitchen</v>
      </c>
      <c r="F1348" t="str">
        <f>IFERROR(MID(Table1[[#This Row],[category]],FIND("|",Table1[[#This Row],[category]])+1,50),"N/A")</f>
        <v>Kitchen&amp;HomeAppliances|SmallKitchenAppliances|Mixe</v>
      </c>
      <c r="G1348" s="5">
        <v>2033</v>
      </c>
      <c r="H1348" s="5" t="str">
        <f t="shared" si="127"/>
        <v>Premium (&gt;2000)</v>
      </c>
      <c r="I1348" s="5">
        <v>4295</v>
      </c>
      <c r="J1348" s="5">
        <f>Table1[[#This Row],[actual_price]]-Table1[[#This Row],[discounted_price]]</f>
        <v>2262</v>
      </c>
      <c r="K1348" s="12">
        <f t="shared" si="128"/>
        <v>0.52665890570430729</v>
      </c>
      <c r="L1348" s="13">
        <v>0.53</v>
      </c>
      <c r="M1348" s="1" t="str">
        <f t="shared" si="129"/>
        <v>High (50-69%)</v>
      </c>
      <c r="N1348">
        <v>3.4</v>
      </c>
      <c r="O1348" t="str">
        <f>IF(Table1[[#This Row],[rating]]&gt;=4.5,"Excellent",IF(Table1[[#This Row],[rating]]&gt;=4,"Good",IF(Table1[[#This Row],[rating]]&gt;=3.5,"Average","Below Average")))</f>
        <v>Below Average</v>
      </c>
      <c r="P1348" t="str">
        <f t="shared" si="130"/>
        <v>⭐⭐ Below Avg</v>
      </c>
      <c r="Q1348">
        <v>422</v>
      </c>
      <c r="R1348" s="4" t="str">
        <f>IF(Table1[[#This Row],[rating_count]]&gt;=10000,"High Volume",IF(Table1[[#This Row],[rating_count]]&gt;=1000,"Medium Volume","Low Volume"))</f>
        <v>Low Volume</v>
      </c>
      <c r="S1348" s="4" t="str">
        <f t="shared" si="131"/>
        <v>No</v>
      </c>
      <c r="T1348" t="s">
        <v>11876</v>
      </c>
      <c r="U1348" t="s">
        <v>11877</v>
      </c>
      <c r="V1348" t="s">
        <v>11878</v>
      </c>
      <c r="W1348" t="s">
        <v>11879</v>
      </c>
      <c r="X1348" t="s">
        <v>11880</v>
      </c>
      <c r="Y1348" t="s">
        <v>11881</v>
      </c>
      <c r="Z1348" t="s">
        <v>11882</v>
      </c>
      <c r="AA1348" t="s">
        <v>11883</v>
      </c>
    </row>
    <row r="1349" spans="1:27" x14ac:dyDescent="0.3">
      <c r="A1349" t="s">
        <v>11884</v>
      </c>
      <c r="B1349" t="s">
        <v>11885</v>
      </c>
      <c r="C1349" t="str">
        <f t="shared" si="126"/>
        <v>Borosil</v>
      </c>
      <c r="D1349" t="s">
        <v>8592</v>
      </c>
      <c r="E1349" t="str">
        <f>IFERROR(LEFT(Table1[[#This Row],[category]],FIND("|",Table1[[#This Row],[category]])-1),Table1[[#This Row],[category]])</f>
        <v>Home&amp;Kitchen</v>
      </c>
      <c r="F1349" t="str">
        <f>IFERROR(MID(Table1[[#This Row],[category]],FIND("|",Table1[[#This Row],[category]])+1,50),"N/A")</f>
        <v>Heating,Cooling&amp;AirQuality|RoomHeaters|ElectricHea</v>
      </c>
      <c r="G1349" s="5">
        <v>9495</v>
      </c>
      <c r="H1349" s="5" t="str">
        <f t="shared" si="127"/>
        <v>Premium (&gt;2000)</v>
      </c>
      <c r="I1349" s="5">
        <v>18990</v>
      </c>
      <c r="J1349" s="5">
        <f>Table1[[#This Row],[actual_price]]-Table1[[#This Row],[discounted_price]]</f>
        <v>9495</v>
      </c>
      <c r="K1349" s="12">
        <f t="shared" si="128"/>
        <v>0.5</v>
      </c>
      <c r="L1349" s="13">
        <v>0.5</v>
      </c>
      <c r="M1349" s="1" t="str">
        <f t="shared" si="129"/>
        <v>High (50-69%)</v>
      </c>
      <c r="N1349">
        <v>4.2</v>
      </c>
      <c r="O1349" t="str">
        <f>IF(Table1[[#This Row],[rating]]&gt;=4.5,"Excellent",IF(Table1[[#This Row],[rating]]&gt;=4,"Good",IF(Table1[[#This Row],[rating]]&gt;=3.5,"Average","Below Average")))</f>
        <v>Good</v>
      </c>
      <c r="P1349" t="str">
        <f t="shared" si="130"/>
        <v>⭐⭐⭐⭐ Good</v>
      </c>
      <c r="Q1349">
        <v>79</v>
      </c>
      <c r="R1349" s="4" t="str">
        <f>IF(Table1[[#This Row],[rating_count]]&gt;=10000,"High Volume",IF(Table1[[#This Row],[rating_count]]&gt;=1000,"Medium Volume","Low Volume"))</f>
        <v>Low Volume</v>
      </c>
      <c r="S1349" s="4" t="str">
        <f t="shared" si="131"/>
        <v>No</v>
      </c>
      <c r="T1349" t="s">
        <v>11886</v>
      </c>
      <c r="U1349" t="s">
        <v>11887</v>
      </c>
      <c r="V1349" t="s">
        <v>11888</v>
      </c>
      <c r="W1349" t="s">
        <v>11889</v>
      </c>
      <c r="X1349" t="s">
        <v>11890</v>
      </c>
      <c r="Y1349" t="s">
        <v>11891</v>
      </c>
      <c r="Z1349" t="s">
        <v>11892</v>
      </c>
      <c r="AA1349" t="s">
        <v>11893</v>
      </c>
    </row>
    <row r="1350" spans="1:27" x14ac:dyDescent="0.3">
      <c r="A1350" t="s">
        <v>11894</v>
      </c>
      <c r="B1350" t="s">
        <v>11895</v>
      </c>
      <c r="C1350" t="str">
        <f t="shared" si="126"/>
        <v>Crompton</v>
      </c>
      <c r="D1350" t="s">
        <v>8814</v>
      </c>
      <c r="E1350" t="str">
        <f>IFERROR(LEFT(Table1[[#This Row],[category]],FIND("|",Table1[[#This Row],[category]])-1),Table1[[#This Row],[category]])</f>
        <v>Home&amp;Kitchen</v>
      </c>
      <c r="F1350" t="str">
        <f>IFERROR(MID(Table1[[#This Row],[category]],FIND("|",Table1[[#This Row],[category]])+1,50),"N/A")</f>
        <v>Heating,Cooling&amp;AirQuality|WaterHeaters&amp;Geysers|St</v>
      </c>
      <c r="G1350" s="5">
        <v>7799</v>
      </c>
      <c r="H1350" s="5" t="str">
        <f t="shared" si="127"/>
        <v>Premium (&gt;2000)</v>
      </c>
      <c r="I1350" s="5">
        <v>12500</v>
      </c>
      <c r="J1350" s="5">
        <f>Table1[[#This Row],[actual_price]]-Table1[[#This Row],[discounted_price]]</f>
        <v>4701</v>
      </c>
      <c r="K1350" s="12">
        <f t="shared" si="128"/>
        <v>0.37608000000000003</v>
      </c>
      <c r="L1350" s="13">
        <v>0.38</v>
      </c>
      <c r="M1350" s="1" t="str">
        <f t="shared" si="129"/>
        <v>Moderate (25-49%)</v>
      </c>
      <c r="N1350">
        <v>4</v>
      </c>
      <c r="O1350" t="str">
        <f>IF(Table1[[#This Row],[rating]]&gt;=4.5,"Excellent",IF(Table1[[#This Row],[rating]]&gt;=4,"Good",IF(Table1[[#This Row],[rating]]&gt;=3.5,"Average","Below Average")))</f>
        <v>Good</v>
      </c>
      <c r="P1350" t="str">
        <f t="shared" si="130"/>
        <v>⭐⭐⭐⭐ Good</v>
      </c>
      <c r="Q1350" s="2">
        <v>5160</v>
      </c>
      <c r="R1350" s="4" t="str">
        <f>IF(Table1[[#This Row],[rating_count]]&gt;=10000,"High Volume",IF(Table1[[#This Row],[rating_count]]&gt;=1000,"Medium Volume","Low Volume"))</f>
        <v>Medium Volume</v>
      </c>
      <c r="S1350" s="4" t="str">
        <f t="shared" si="131"/>
        <v>Yes</v>
      </c>
      <c r="T1350" t="s">
        <v>11896</v>
      </c>
      <c r="U1350" t="s">
        <v>11897</v>
      </c>
      <c r="V1350" t="s">
        <v>11898</v>
      </c>
      <c r="W1350" t="s">
        <v>11899</v>
      </c>
      <c r="X1350" t="s">
        <v>11900</v>
      </c>
      <c r="Y1350" t="s">
        <v>11901</v>
      </c>
      <c r="Z1350" t="s">
        <v>11902</v>
      </c>
      <c r="AA1350" t="s">
        <v>11903</v>
      </c>
    </row>
    <row r="1351" spans="1:27" x14ac:dyDescent="0.3">
      <c r="A1351" t="s">
        <v>11904</v>
      </c>
      <c r="B1351" t="s">
        <v>11905</v>
      </c>
      <c r="C1351" t="str">
        <f t="shared" si="126"/>
        <v>Singer</v>
      </c>
      <c r="D1351" t="s">
        <v>8581</v>
      </c>
      <c r="E1351" t="str">
        <f>IFERROR(LEFT(Table1[[#This Row],[category]],FIND("|",Table1[[#This Row],[category]])-1),Table1[[#This Row],[category]])</f>
        <v>Home&amp;Kitchen</v>
      </c>
      <c r="F1351" t="str">
        <f>IFERROR(MID(Table1[[#This Row],[category]],FIND("|",Table1[[#This Row],[category]])+1,50),"N/A")</f>
        <v>Kitchen&amp;HomeAppliances|SmallKitchenAppliances|Kett</v>
      </c>
      <c r="G1351" s="5">
        <v>949</v>
      </c>
      <c r="H1351" s="5" t="str">
        <f t="shared" si="127"/>
        <v>Mid-Range (501-2000)</v>
      </c>
      <c r="I1351" s="5">
        <v>2385</v>
      </c>
      <c r="J1351" s="5">
        <f>Table1[[#This Row],[actual_price]]-Table1[[#This Row],[discounted_price]]</f>
        <v>1436</v>
      </c>
      <c r="K1351" s="12">
        <f t="shared" si="128"/>
        <v>0.60209643605870022</v>
      </c>
      <c r="L1351" s="13">
        <v>0.6</v>
      </c>
      <c r="M1351" s="1" t="str">
        <f t="shared" si="129"/>
        <v>High (50-69%)</v>
      </c>
      <c r="N1351">
        <v>4.0999999999999996</v>
      </c>
      <c r="O1351" t="str">
        <f>IF(Table1[[#This Row],[rating]]&gt;=4.5,"Excellent",IF(Table1[[#This Row],[rating]]&gt;=4,"Good",IF(Table1[[#This Row],[rating]]&gt;=3.5,"Average","Below Average")))</f>
        <v>Good</v>
      </c>
      <c r="P1351" t="str">
        <f t="shared" si="130"/>
        <v>⭐⭐⭐⭐ Good</v>
      </c>
      <c r="Q1351" s="2">
        <v>2311</v>
      </c>
      <c r="R1351" s="4" t="str">
        <f>IF(Table1[[#This Row],[rating_count]]&gt;=10000,"High Volume",IF(Table1[[#This Row],[rating_count]]&gt;=1000,"Medium Volume","Low Volume"))</f>
        <v>Medium Volume</v>
      </c>
      <c r="S1351" s="4" t="str">
        <f t="shared" si="131"/>
        <v>Yes</v>
      </c>
      <c r="T1351" t="s">
        <v>11906</v>
      </c>
      <c r="U1351" t="s">
        <v>11907</v>
      </c>
      <c r="V1351" t="s">
        <v>11908</v>
      </c>
      <c r="W1351" t="s">
        <v>11909</v>
      </c>
      <c r="X1351" t="s">
        <v>11910</v>
      </c>
      <c r="Y1351" t="s">
        <v>11911</v>
      </c>
      <c r="Z1351" t="s">
        <v>11912</v>
      </c>
      <c r="AA1351" t="s">
        <v>11913</v>
      </c>
    </row>
    <row r="1352" spans="1:27" x14ac:dyDescent="0.3">
      <c r="A1352" t="s">
        <v>11914</v>
      </c>
      <c r="B1352" t="s">
        <v>11915</v>
      </c>
      <c r="C1352" t="str">
        <f t="shared" si="126"/>
        <v>Orient</v>
      </c>
      <c r="D1352" t="s">
        <v>8761</v>
      </c>
      <c r="E1352" t="str">
        <f>IFERROR(LEFT(Table1[[#This Row],[category]],FIND("|",Table1[[#This Row],[category]])-1),Table1[[#This Row],[category]])</f>
        <v>Home&amp;Kitchen</v>
      </c>
      <c r="F1352" t="str">
        <f>IFERROR(MID(Table1[[#This Row],[category]],FIND("|",Table1[[#This Row],[category]])+1,50),"N/A")</f>
        <v>Heating,Cooling&amp;AirQuality|WaterHeaters&amp;Geysers|In</v>
      </c>
      <c r="G1352" s="5">
        <v>2790</v>
      </c>
      <c r="H1352" s="5" t="str">
        <f t="shared" si="127"/>
        <v>Premium (&gt;2000)</v>
      </c>
      <c r="I1352" s="5">
        <v>4890</v>
      </c>
      <c r="J1352" s="5">
        <f>Table1[[#This Row],[actual_price]]-Table1[[#This Row],[discounted_price]]</f>
        <v>2100</v>
      </c>
      <c r="K1352" s="12">
        <f t="shared" si="128"/>
        <v>0.42944785276073622</v>
      </c>
      <c r="L1352" s="13">
        <v>0.43</v>
      </c>
      <c r="M1352" s="1" t="str">
        <f t="shared" si="129"/>
        <v>Moderate (25-49%)</v>
      </c>
      <c r="N1352">
        <v>3.9</v>
      </c>
      <c r="O1352" t="str">
        <f>IF(Table1[[#This Row],[rating]]&gt;=4.5,"Excellent",IF(Table1[[#This Row],[rating]]&gt;=4,"Good",IF(Table1[[#This Row],[rating]]&gt;=3.5,"Average","Below Average")))</f>
        <v>Average</v>
      </c>
      <c r="P1352" t="str">
        <f t="shared" si="130"/>
        <v>⭐⭐⭐ Average</v>
      </c>
      <c r="Q1352">
        <v>588</v>
      </c>
      <c r="R1352" s="4" t="str">
        <f>IF(Table1[[#This Row],[rating_count]]&gt;=10000,"High Volume",IF(Table1[[#This Row],[rating_count]]&gt;=1000,"Medium Volume","Low Volume"))</f>
        <v>Low Volume</v>
      </c>
      <c r="S1352" s="4" t="str">
        <f t="shared" si="131"/>
        <v>Yes</v>
      </c>
      <c r="T1352" t="s">
        <v>11916</v>
      </c>
      <c r="U1352" t="s">
        <v>11917</v>
      </c>
      <c r="V1352" t="s">
        <v>11918</v>
      </c>
      <c r="W1352" t="s">
        <v>11919</v>
      </c>
      <c r="X1352" t="s">
        <v>11920</v>
      </c>
      <c r="Y1352" t="s">
        <v>11921</v>
      </c>
      <c r="Z1352" t="s">
        <v>11922</v>
      </c>
      <c r="AA1352" t="s">
        <v>11923</v>
      </c>
    </row>
    <row r="1353" spans="1:27" x14ac:dyDescent="0.3">
      <c r="A1353" t="s">
        <v>11924</v>
      </c>
      <c r="B1353" t="s">
        <v>11925</v>
      </c>
      <c r="C1353" t="str">
        <f t="shared" si="126"/>
        <v>Crompton</v>
      </c>
      <c r="D1353" t="s">
        <v>8739</v>
      </c>
      <c r="E1353" t="str">
        <f>IFERROR(LEFT(Table1[[#This Row],[category]],FIND("|",Table1[[#This Row],[category]])-1),Table1[[#This Row],[category]])</f>
        <v>Home&amp;Kitchen</v>
      </c>
      <c r="F1353" t="str">
        <f>IFERROR(MID(Table1[[#This Row],[category]],FIND("|",Table1[[#This Row],[category]])+1,50),"N/A")</f>
        <v>Kitchen&amp;HomeAppliances|Vacuum,Cleaning&amp;Ironing|Iro</v>
      </c>
      <c r="G1353" s="5">
        <v>645</v>
      </c>
      <c r="H1353" s="5" t="str">
        <f t="shared" si="127"/>
        <v>Mid-Range (501-2000)</v>
      </c>
      <c r="I1353" s="5">
        <v>1100</v>
      </c>
      <c r="J1353" s="5">
        <f>Table1[[#This Row],[actual_price]]-Table1[[#This Row],[discounted_price]]</f>
        <v>455</v>
      </c>
      <c r="K1353" s="12">
        <f t="shared" si="128"/>
        <v>0.41363636363636364</v>
      </c>
      <c r="L1353" s="13">
        <v>0.41</v>
      </c>
      <c r="M1353" s="1" t="str">
        <f t="shared" si="129"/>
        <v>Moderate (25-49%)</v>
      </c>
      <c r="N1353">
        <v>4</v>
      </c>
      <c r="O1353" t="str">
        <f>IF(Table1[[#This Row],[rating]]&gt;=4.5,"Excellent",IF(Table1[[#This Row],[rating]]&gt;=4,"Good",IF(Table1[[#This Row],[rating]]&gt;=3.5,"Average","Below Average")))</f>
        <v>Good</v>
      </c>
      <c r="P1353" t="str">
        <f t="shared" si="130"/>
        <v>⭐⭐⭐⭐ Good</v>
      </c>
      <c r="Q1353" s="2">
        <v>3271</v>
      </c>
      <c r="R1353" s="4" t="str">
        <f>IF(Table1[[#This Row],[rating_count]]&gt;=10000,"High Volume",IF(Table1[[#This Row],[rating_count]]&gt;=1000,"Medium Volume","Low Volume"))</f>
        <v>Medium Volume</v>
      </c>
      <c r="S1353" s="4" t="str">
        <f t="shared" si="131"/>
        <v>Yes</v>
      </c>
      <c r="T1353" t="s">
        <v>11926</v>
      </c>
      <c r="U1353" t="s">
        <v>11927</v>
      </c>
      <c r="V1353" t="s">
        <v>11928</v>
      </c>
      <c r="W1353" t="s">
        <v>11929</v>
      </c>
      <c r="X1353" t="s">
        <v>11930</v>
      </c>
      <c r="Y1353" t="s">
        <v>11931</v>
      </c>
      <c r="Z1353" t="s">
        <v>11932</v>
      </c>
      <c r="AA1353" t="s">
        <v>11933</v>
      </c>
    </row>
    <row r="1354" spans="1:27" x14ac:dyDescent="0.3">
      <c r="A1354" t="s">
        <v>11934</v>
      </c>
      <c r="B1354" t="s">
        <v>11935</v>
      </c>
      <c r="C1354" t="str">
        <f t="shared" si="126"/>
        <v>Butterfly</v>
      </c>
      <c r="D1354" t="s">
        <v>8750</v>
      </c>
      <c r="E1354" t="str">
        <f>IFERROR(LEFT(Table1[[#This Row],[category]],FIND("|",Table1[[#This Row],[category]])-1),Table1[[#This Row],[category]])</f>
        <v>Home&amp;Kitchen</v>
      </c>
      <c r="F1354" t="str">
        <f>IFERROR(MID(Table1[[#This Row],[category]],FIND("|",Table1[[#This Row],[category]])+1,50),"N/A")</f>
        <v>Kitchen&amp;HomeAppliances|SmallKitchenAppliances|Mixe</v>
      </c>
      <c r="G1354" s="5">
        <v>2238</v>
      </c>
      <c r="H1354" s="5" t="str">
        <f t="shared" si="127"/>
        <v>Premium (&gt;2000)</v>
      </c>
      <c r="I1354" s="5">
        <v>3899</v>
      </c>
      <c r="J1354" s="5">
        <f>Table1[[#This Row],[actual_price]]-Table1[[#This Row],[discounted_price]]</f>
        <v>1661</v>
      </c>
      <c r="K1354" s="12">
        <f t="shared" si="128"/>
        <v>0.4260066683765068</v>
      </c>
      <c r="L1354" s="13">
        <v>0.43</v>
      </c>
      <c r="M1354" s="1" t="str">
        <f t="shared" si="129"/>
        <v>Moderate (25-49%)</v>
      </c>
      <c r="N1354">
        <v>3.9</v>
      </c>
      <c r="O1354" t="str">
        <f>IF(Table1[[#This Row],[rating]]&gt;=4.5,"Excellent",IF(Table1[[#This Row],[rating]]&gt;=4,"Good",IF(Table1[[#This Row],[rating]]&gt;=3.5,"Average","Below Average")))</f>
        <v>Average</v>
      </c>
      <c r="P1354" t="str">
        <f t="shared" si="130"/>
        <v>⭐⭐⭐ Average</v>
      </c>
      <c r="Q1354" s="2">
        <v>11004</v>
      </c>
      <c r="R1354" s="4" t="str">
        <f>IF(Table1[[#This Row],[rating_count]]&gt;=10000,"High Volume",IF(Table1[[#This Row],[rating_count]]&gt;=1000,"Medium Volume","Low Volume"))</f>
        <v>High Volume</v>
      </c>
      <c r="S1354" s="4" t="str">
        <f t="shared" si="131"/>
        <v>Yes</v>
      </c>
      <c r="T1354" t="s">
        <v>11936</v>
      </c>
      <c r="U1354" t="s">
        <v>11937</v>
      </c>
      <c r="V1354" t="s">
        <v>11938</v>
      </c>
      <c r="W1354" t="s">
        <v>11939</v>
      </c>
      <c r="X1354" t="s">
        <v>11940</v>
      </c>
      <c r="Y1354" t="s">
        <v>11941</v>
      </c>
      <c r="Z1354" t="s">
        <v>11942</v>
      </c>
      <c r="AA1354" t="s">
        <v>11943</v>
      </c>
    </row>
    <row r="1355" spans="1:27" x14ac:dyDescent="0.3">
      <c r="A1355" t="s">
        <v>11944</v>
      </c>
      <c r="B1355" t="s">
        <v>11945</v>
      </c>
      <c r="C1355" t="str">
        <f t="shared" si="126"/>
        <v>Racold</v>
      </c>
      <c r="D1355" t="s">
        <v>8814</v>
      </c>
      <c r="E1355" t="str">
        <f>IFERROR(LEFT(Table1[[#This Row],[category]],FIND("|",Table1[[#This Row],[category]])-1),Table1[[#This Row],[category]])</f>
        <v>Home&amp;Kitchen</v>
      </c>
      <c r="F1355" t="str">
        <f>IFERROR(MID(Table1[[#This Row],[category]],FIND("|",Table1[[#This Row],[category]])+1,50),"N/A")</f>
        <v>Heating,Cooling&amp;AirQuality|WaterHeaters&amp;Geysers|St</v>
      </c>
      <c r="G1355" s="5">
        <v>8699</v>
      </c>
      <c r="H1355" s="5" t="str">
        <f t="shared" si="127"/>
        <v>Premium (&gt;2000)</v>
      </c>
      <c r="I1355" s="5">
        <v>16899</v>
      </c>
      <c r="J1355" s="5">
        <f>Table1[[#This Row],[actual_price]]-Table1[[#This Row],[discounted_price]]</f>
        <v>8200</v>
      </c>
      <c r="K1355" s="12">
        <f t="shared" si="128"/>
        <v>0.4852358127699864</v>
      </c>
      <c r="L1355" s="13">
        <v>0.49</v>
      </c>
      <c r="M1355" s="1" t="str">
        <f t="shared" si="129"/>
        <v>Moderate (25-49%)</v>
      </c>
      <c r="N1355">
        <v>4.2</v>
      </c>
      <c r="O1355" t="str">
        <f>IF(Table1[[#This Row],[rating]]&gt;=4.5,"Excellent",IF(Table1[[#This Row],[rating]]&gt;=4,"Good",IF(Table1[[#This Row],[rating]]&gt;=3.5,"Average","Below Average")))</f>
        <v>Good</v>
      </c>
      <c r="P1355" t="str">
        <f t="shared" si="130"/>
        <v>⭐⭐⭐⭐ Good</v>
      </c>
      <c r="Q1355" s="2">
        <v>3195</v>
      </c>
      <c r="R1355" s="4" t="str">
        <f>IF(Table1[[#This Row],[rating_count]]&gt;=10000,"High Volume",IF(Table1[[#This Row],[rating_count]]&gt;=1000,"Medium Volume","Low Volume"))</f>
        <v>Medium Volume</v>
      </c>
      <c r="S1355" s="4" t="str">
        <f t="shared" si="131"/>
        <v>Yes</v>
      </c>
      <c r="T1355" t="s">
        <v>11946</v>
      </c>
      <c r="U1355" t="s">
        <v>11947</v>
      </c>
      <c r="V1355" t="s">
        <v>11948</v>
      </c>
      <c r="W1355" t="s">
        <v>11949</v>
      </c>
      <c r="X1355" t="s">
        <v>11950</v>
      </c>
      <c r="Y1355" t="s">
        <v>11951</v>
      </c>
      <c r="Z1355" t="s">
        <v>11952</v>
      </c>
      <c r="AA1355" t="s">
        <v>11953</v>
      </c>
    </row>
    <row r="1356" spans="1:27" x14ac:dyDescent="0.3">
      <c r="A1356" t="s">
        <v>11954</v>
      </c>
      <c r="B1356" t="s">
        <v>11955</v>
      </c>
      <c r="C1356" t="str">
        <f t="shared" si="126"/>
        <v>LG</v>
      </c>
      <c r="D1356" t="s">
        <v>11956</v>
      </c>
      <c r="E1356" t="str">
        <f>IFERROR(LEFT(Table1[[#This Row],[category]],FIND("|",Table1[[#This Row],[category]])-1),Table1[[#This Row],[category]])</f>
        <v>Home&amp;Kitchen</v>
      </c>
      <c r="F1356" t="str">
        <f>IFERROR(MID(Table1[[#This Row],[category]],FIND("|",Table1[[#This Row],[category]])+1,50),"N/A")</f>
        <v>Heating,Cooling&amp;AirQuality|AirConditioners|Split-S</v>
      </c>
      <c r="G1356" s="5">
        <v>42990</v>
      </c>
      <c r="H1356" s="5" t="str">
        <f t="shared" si="127"/>
        <v>Premium (&gt;2000)</v>
      </c>
      <c r="I1356" s="5">
        <v>75990</v>
      </c>
      <c r="J1356" s="5">
        <f>Table1[[#This Row],[actual_price]]-Table1[[#This Row],[discounted_price]]</f>
        <v>33000</v>
      </c>
      <c r="K1356" s="12">
        <f t="shared" si="128"/>
        <v>0.43426766679826295</v>
      </c>
      <c r="L1356" s="13">
        <v>0.43</v>
      </c>
      <c r="M1356" s="1" t="str">
        <f t="shared" si="129"/>
        <v>Moderate (25-49%)</v>
      </c>
      <c r="N1356">
        <v>4.3</v>
      </c>
      <c r="O1356" t="str">
        <f>IF(Table1[[#This Row],[rating]]&gt;=4.5,"Excellent",IF(Table1[[#This Row],[rating]]&gt;=4,"Good",IF(Table1[[#This Row],[rating]]&gt;=3.5,"Average","Below Average")))</f>
        <v>Good</v>
      </c>
      <c r="P1356" t="str">
        <f t="shared" si="130"/>
        <v>⭐⭐⭐⭐ Good</v>
      </c>
      <c r="Q1356" s="2">
        <v>3231</v>
      </c>
      <c r="R1356" s="4" t="str">
        <f>IF(Table1[[#This Row],[rating_count]]&gt;=10000,"High Volume",IF(Table1[[#This Row],[rating_count]]&gt;=1000,"Medium Volume","Low Volume"))</f>
        <v>Medium Volume</v>
      </c>
      <c r="S1356" s="4" t="str">
        <f t="shared" si="131"/>
        <v>Yes</v>
      </c>
      <c r="T1356" t="s">
        <v>11957</v>
      </c>
      <c r="U1356" t="s">
        <v>11958</v>
      </c>
      <c r="V1356" t="s">
        <v>11959</v>
      </c>
      <c r="W1356" t="s">
        <v>11960</v>
      </c>
      <c r="X1356" t="s">
        <v>11961</v>
      </c>
      <c r="Y1356" t="s">
        <v>11962</v>
      </c>
      <c r="Z1356" t="s">
        <v>11963</v>
      </c>
      <c r="AA1356" t="s">
        <v>11964</v>
      </c>
    </row>
    <row r="1357" spans="1:27" x14ac:dyDescent="0.3">
      <c r="A1357" t="s">
        <v>11965</v>
      </c>
      <c r="B1357" t="s">
        <v>11966</v>
      </c>
      <c r="C1357" t="str">
        <f t="shared" si="126"/>
        <v>Eureka</v>
      </c>
      <c r="D1357" t="s">
        <v>9675</v>
      </c>
      <c r="E1357" t="str">
        <f>IFERROR(LEFT(Table1[[#This Row],[category]],FIND("|",Table1[[#This Row],[category]])-1),Table1[[#This Row],[category]])</f>
        <v>Home&amp;Kitchen</v>
      </c>
      <c r="F1357" t="str">
        <f>IFERROR(MID(Table1[[#This Row],[category]],FIND("|",Table1[[#This Row],[category]])+1,50),"N/A")</f>
        <v>Kitchen&amp;HomeAppliances|WaterPurifiers&amp;Accessories|</v>
      </c>
      <c r="G1357" s="5">
        <v>825</v>
      </c>
      <c r="H1357" s="5" t="str">
        <f t="shared" si="127"/>
        <v>Mid-Range (501-2000)</v>
      </c>
      <c r="I1357" s="5">
        <v>825</v>
      </c>
      <c r="J1357" s="5">
        <f>Table1[[#This Row],[actual_price]]-Table1[[#This Row],[discounted_price]]</f>
        <v>0</v>
      </c>
      <c r="K1357" s="12">
        <f t="shared" si="128"/>
        <v>0</v>
      </c>
      <c r="L1357" s="13">
        <v>0</v>
      </c>
      <c r="M1357" s="1" t="str">
        <f t="shared" si="129"/>
        <v>Minimal (0-24%)</v>
      </c>
      <c r="N1357">
        <v>4</v>
      </c>
      <c r="O1357" t="str">
        <f>IF(Table1[[#This Row],[rating]]&gt;=4.5,"Excellent",IF(Table1[[#This Row],[rating]]&gt;=4,"Good",IF(Table1[[#This Row],[rating]]&gt;=3.5,"Average","Below Average")))</f>
        <v>Good</v>
      </c>
      <c r="P1357" t="str">
        <f t="shared" si="130"/>
        <v>⭐⭐⭐⭐ Good</v>
      </c>
      <c r="Q1357" s="2">
        <v>3246</v>
      </c>
      <c r="R1357" s="4" t="str">
        <f>IF(Table1[[#This Row],[rating_count]]&gt;=10000,"High Volume",IF(Table1[[#This Row],[rating_count]]&gt;=1000,"Medium Volume","Low Volume"))</f>
        <v>Medium Volume</v>
      </c>
      <c r="S1357" s="4" t="str">
        <f t="shared" si="131"/>
        <v>Yes</v>
      </c>
      <c r="T1357" t="s">
        <v>11967</v>
      </c>
      <c r="U1357" t="s">
        <v>11968</v>
      </c>
      <c r="V1357" t="s">
        <v>11969</v>
      </c>
      <c r="W1357" t="s">
        <v>11970</v>
      </c>
      <c r="X1357" t="s">
        <v>11971</v>
      </c>
      <c r="Y1357" t="s">
        <v>11972</v>
      </c>
      <c r="Z1357" t="s">
        <v>11973</v>
      </c>
      <c r="AA1357" t="s">
        <v>11974</v>
      </c>
    </row>
    <row r="1358" spans="1:27" x14ac:dyDescent="0.3">
      <c r="A1358" t="s">
        <v>11975</v>
      </c>
      <c r="B1358" t="s">
        <v>11976</v>
      </c>
      <c r="C1358" t="str">
        <f t="shared" si="126"/>
        <v>Green</v>
      </c>
      <c r="D1358" t="s">
        <v>9325</v>
      </c>
      <c r="E1358" t="str">
        <f>IFERROR(LEFT(Table1[[#This Row],[category]],FIND("|",Table1[[#This Row],[category]])-1),Table1[[#This Row],[category]])</f>
        <v>Home&amp;Kitchen</v>
      </c>
      <c r="F1358" t="str">
        <f>IFERROR(MID(Table1[[#This Row],[category]],FIND("|",Table1[[#This Row],[category]])+1,50),"N/A")</f>
        <v>Kitchen&amp;HomeAppliances|SmallKitchenAppliances|Vacu</v>
      </c>
      <c r="G1358" s="5">
        <v>161</v>
      </c>
      <c r="H1358" s="5" t="str">
        <f t="shared" si="127"/>
        <v>Budget (≤200)</v>
      </c>
      <c r="I1358" s="5">
        <v>300</v>
      </c>
      <c r="J1358" s="5">
        <f>Table1[[#This Row],[actual_price]]-Table1[[#This Row],[discounted_price]]</f>
        <v>139</v>
      </c>
      <c r="K1358" s="12">
        <f t="shared" si="128"/>
        <v>0.46333333333333332</v>
      </c>
      <c r="L1358" s="13">
        <v>0.46</v>
      </c>
      <c r="M1358" s="1" t="str">
        <f t="shared" si="129"/>
        <v>Moderate (25-49%)</v>
      </c>
      <c r="N1358">
        <v>2.6</v>
      </c>
      <c r="O1358" t="str">
        <f>IF(Table1[[#This Row],[rating]]&gt;=4.5,"Excellent",IF(Table1[[#This Row],[rating]]&gt;=4,"Good",IF(Table1[[#This Row],[rating]]&gt;=3.5,"Average","Below Average")))</f>
        <v>Below Average</v>
      </c>
      <c r="P1358" t="str">
        <f t="shared" si="130"/>
        <v>⭐⭐ Below Avg</v>
      </c>
      <c r="Q1358">
        <v>24</v>
      </c>
      <c r="R1358" s="4" t="str">
        <f>IF(Table1[[#This Row],[rating_count]]&gt;=10000,"High Volume",IF(Table1[[#This Row],[rating_count]]&gt;=1000,"Medium Volume","Low Volume"))</f>
        <v>Low Volume</v>
      </c>
      <c r="S1358" s="4" t="str">
        <f t="shared" si="131"/>
        <v>No</v>
      </c>
      <c r="T1358" t="s">
        <v>11977</v>
      </c>
      <c r="U1358" t="s">
        <v>11978</v>
      </c>
      <c r="V1358" t="s">
        <v>11979</v>
      </c>
      <c r="W1358" t="s">
        <v>11980</v>
      </c>
      <c r="X1358" t="s">
        <v>11981</v>
      </c>
      <c r="Y1358" t="s">
        <v>11982</v>
      </c>
      <c r="Z1358" t="s">
        <v>11983</v>
      </c>
      <c r="AA1358" t="s">
        <v>11984</v>
      </c>
    </row>
    <row r="1359" spans="1:27" x14ac:dyDescent="0.3">
      <c r="A1359" t="s">
        <v>11985</v>
      </c>
      <c r="B1359" t="s">
        <v>11986</v>
      </c>
      <c r="C1359" t="str">
        <f t="shared" si="126"/>
        <v>SaleOn</v>
      </c>
      <c r="D1359" t="s">
        <v>8687</v>
      </c>
      <c r="E1359" t="str">
        <f>IFERROR(LEFT(Table1[[#This Row],[category]],FIND("|",Table1[[#This Row],[category]])-1),Table1[[#This Row],[category]])</f>
        <v>Home&amp;Kitchen</v>
      </c>
      <c r="F1359" t="str">
        <f>IFERROR(MID(Table1[[#This Row],[category]],FIND("|",Table1[[#This Row],[category]])+1,50),"N/A")</f>
        <v>Kitchen&amp;HomeAppliances|SmallKitchenAppliances|Indu</v>
      </c>
      <c r="G1359" s="5">
        <v>697</v>
      </c>
      <c r="H1359" s="5" t="str">
        <f t="shared" si="127"/>
        <v>Mid-Range (501-2000)</v>
      </c>
      <c r="I1359" s="5">
        <v>1499</v>
      </c>
      <c r="J1359" s="5">
        <f>Table1[[#This Row],[actual_price]]-Table1[[#This Row],[discounted_price]]</f>
        <v>802</v>
      </c>
      <c r="K1359" s="12">
        <f t="shared" si="128"/>
        <v>0.53502334889926617</v>
      </c>
      <c r="L1359" s="13">
        <v>0.54</v>
      </c>
      <c r="M1359" s="1" t="str">
        <f t="shared" si="129"/>
        <v>High (50-69%)</v>
      </c>
      <c r="N1359">
        <v>3.8</v>
      </c>
      <c r="O1359" t="str">
        <f>IF(Table1[[#This Row],[rating]]&gt;=4.5,"Excellent",IF(Table1[[#This Row],[rating]]&gt;=4,"Good",IF(Table1[[#This Row],[rating]]&gt;=3.5,"Average","Below Average")))</f>
        <v>Average</v>
      </c>
      <c r="P1359" t="str">
        <f t="shared" si="130"/>
        <v>⭐⭐⭐ Average</v>
      </c>
      <c r="Q1359">
        <v>144</v>
      </c>
      <c r="R1359" s="4" t="str">
        <f>IF(Table1[[#This Row],[rating_count]]&gt;=10000,"High Volume",IF(Table1[[#This Row],[rating_count]]&gt;=1000,"Medium Volume","Low Volume"))</f>
        <v>Low Volume</v>
      </c>
      <c r="S1359" s="4" t="str">
        <f t="shared" si="131"/>
        <v>No</v>
      </c>
      <c r="T1359" t="s">
        <v>11987</v>
      </c>
      <c r="U1359" t="s">
        <v>11988</v>
      </c>
      <c r="V1359" t="s">
        <v>11989</v>
      </c>
      <c r="W1359" t="s">
        <v>11990</v>
      </c>
      <c r="X1359" t="s">
        <v>11991</v>
      </c>
      <c r="Y1359" t="s">
        <v>11992</v>
      </c>
      <c r="Z1359" t="s">
        <v>11993</v>
      </c>
      <c r="AA1359" t="s">
        <v>11994</v>
      </c>
    </row>
    <row r="1360" spans="1:27" x14ac:dyDescent="0.3">
      <c r="A1360" t="s">
        <v>11995</v>
      </c>
      <c r="B1360" t="s">
        <v>11996</v>
      </c>
      <c r="C1360" t="str">
        <f t="shared" si="126"/>
        <v>Sujata</v>
      </c>
      <c r="D1360" t="s">
        <v>11997</v>
      </c>
      <c r="E1360" t="str">
        <f>IFERROR(LEFT(Table1[[#This Row],[category]],FIND("|",Table1[[#This Row],[category]])-1),Table1[[#This Row],[category]])</f>
        <v>Home&amp;Kitchen</v>
      </c>
      <c r="F1360" t="str">
        <f>IFERROR(MID(Table1[[#This Row],[category]],FIND("|",Table1[[#This Row],[category]])+1,50),"N/A")</f>
        <v>Kitchen&amp;HomeAppliances|SmallKitchenAppliances|Smal</v>
      </c>
      <c r="G1360" s="5">
        <v>688</v>
      </c>
      <c r="H1360" s="5" t="str">
        <f t="shared" si="127"/>
        <v>Mid-Range (501-2000)</v>
      </c>
      <c r="I1360" s="5">
        <v>747</v>
      </c>
      <c r="J1360" s="5">
        <f>Table1[[#This Row],[actual_price]]-Table1[[#This Row],[discounted_price]]</f>
        <v>59</v>
      </c>
      <c r="K1360" s="12">
        <f t="shared" si="128"/>
        <v>7.8982597054886208E-2</v>
      </c>
      <c r="L1360" s="13">
        <v>0.08</v>
      </c>
      <c r="M1360" s="1" t="str">
        <f t="shared" si="129"/>
        <v>Minimal (0-24%)</v>
      </c>
      <c r="N1360">
        <v>4.5</v>
      </c>
      <c r="O1360" t="str">
        <f>IF(Table1[[#This Row],[rating]]&gt;=4.5,"Excellent",IF(Table1[[#This Row],[rating]]&gt;=4,"Good",IF(Table1[[#This Row],[rating]]&gt;=3.5,"Average","Below Average")))</f>
        <v>Excellent</v>
      </c>
      <c r="P1360" t="str">
        <f t="shared" si="130"/>
        <v>⭐⭐⭐⭐⭐ Excellent</v>
      </c>
      <c r="Q1360" s="2">
        <v>2280</v>
      </c>
      <c r="R1360" s="4" t="str">
        <f>IF(Table1[[#This Row],[rating_count]]&gt;=10000,"High Volume",IF(Table1[[#This Row],[rating_count]]&gt;=1000,"Medium Volume","Low Volume"))</f>
        <v>Medium Volume</v>
      </c>
      <c r="S1360" s="4" t="str">
        <f t="shared" si="131"/>
        <v>Yes</v>
      </c>
      <c r="T1360" t="s">
        <v>11998</v>
      </c>
      <c r="U1360" t="s">
        <v>11999</v>
      </c>
      <c r="V1360" t="s">
        <v>12000</v>
      </c>
      <c r="W1360" t="s">
        <v>12001</v>
      </c>
      <c r="X1360" t="s">
        <v>12002</v>
      </c>
      <c r="Y1360" t="s">
        <v>12003</v>
      </c>
      <c r="Z1360" t="s">
        <v>12004</v>
      </c>
      <c r="AA1360" t="s">
        <v>12005</v>
      </c>
    </row>
    <row r="1361" spans="1:27" x14ac:dyDescent="0.3">
      <c r="A1361" t="s">
        <v>12006</v>
      </c>
      <c r="B1361" t="s">
        <v>12007</v>
      </c>
      <c r="C1361" t="str">
        <f t="shared" si="126"/>
        <v>KHAITAN</v>
      </c>
      <c r="D1361" t="s">
        <v>9439</v>
      </c>
      <c r="E1361" t="str">
        <f>IFERROR(LEFT(Table1[[#This Row],[category]],FIND("|",Table1[[#This Row],[category]])-1),Table1[[#This Row],[category]])</f>
        <v>Home&amp;Kitchen</v>
      </c>
      <c r="F1361" t="str">
        <f>IFERROR(MID(Table1[[#This Row],[category]],FIND("|",Table1[[#This Row],[category]])+1,50),"N/A")</f>
        <v>Heating,Cooling&amp;AirQuality|RoomHeaters|HalogenHeat</v>
      </c>
      <c r="G1361" s="5">
        <v>2199</v>
      </c>
      <c r="H1361" s="5" t="str">
        <f t="shared" si="127"/>
        <v>Premium (&gt;2000)</v>
      </c>
      <c r="I1361" s="5">
        <v>3999</v>
      </c>
      <c r="J1361" s="5">
        <f>Table1[[#This Row],[actual_price]]-Table1[[#This Row],[discounted_price]]</f>
        <v>1800</v>
      </c>
      <c r="K1361" s="12">
        <f t="shared" si="128"/>
        <v>0.45011252813203301</v>
      </c>
      <c r="L1361" s="13">
        <v>0.45</v>
      </c>
      <c r="M1361" s="1" t="str">
        <f t="shared" si="129"/>
        <v>Moderate (25-49%)</v>
      </c>
      <c r="N1361">
        <v>3.5</v>
      </c>
      <c r="O1361" t="str">
        <f>IF(Table1[[#This Row],[rating]]&gt;=4.5,"Excellent",IF(Table1[[#This Row],[rating]]&gt;=4,"Good",IF(Table1[[#This Row],[rating]]&gt;=3.5,"Average","Below Average")))</f>
        <v>Average</v>
      </c>
      <c r="P1361" t="str">
        <f t="shared" si="130"/>
        <v>⭐⭐ Below Avg</v>
      </c>
      <c r="Q1361">
        <v>340</v>
      </c>
      <c r="R1361" s="4" t="str">
        <f>IF(Table1[[#This Row],[rating_count]]&gt;=10000,"High Volume",IF(Table1[[#This Row],[rating_count]]&gt;=1000,"Medium Volume","Low Volume"))</f>
        <v>Low Volume</v>
      </c>
      <c r="S1361" s="4" t="str">
        <f t="shared" si="131"/>
        <v>No</v>
      </c>
      <c r="T1361" t="s">
        <v>12008</v>
      </c>
      <c r="U1361" t="s">
        <v>12009</v>
      </c>
      <c r="V1361" t="s">
        <v>12010</v>
      </c>
      <c r="W1361" t="s">
        <v>12011</v>
      </c>
      <c r="X1361" t="s">
        <v>12012</v>
      </c>
      <c r="Y1361" t="s">
        <v>12013</v>
      </c>
      <c r="Z1361" t="s">
        <v>12014</v>
      </c>
      <c r="AA1361" t="s">
        <v>12015</v>
      </c>
    </row>
    <row r="1362" spans="1:27" x14ac:dyDescent="0.3">
      <c r="A1362" t="s">
        <v>12016</v>
      </c>
      <c r="B1362" t="s">
        <v>12017</v>
      </c>
      <c r="C1362" t="str">
        <f t="shared" si="126"/>
        <v>Kenstar</v>
      </c>
      <c r="D1362" t="s">
        <v>8603</v>
      </c>
      <c r="E1362" t="str">
        <f>IFERROR(LEFT(Table1[[#This Row],[category]],FIND("|",Table1[[#This Row],[category]])-1),Table1[[#This Row],[category]])</f>
        <v>Home&amp;Kitchen</v>
      </c>
      <c r="F1362" t="str">
        <f>IFERROR(MID(Table1[[#This Row],[category]],FIND("|",Table1[[#This Row],[category]])+1,50),"N/A")</f>
        <v>Heating,Cooling&amp;AirQuality|RoomHeaters|FanHeaters</v>
      </c>
      <c r="G1362" s="5">
        <v>6850</v>
      </c>
      <c r="H1362" s="5" t="str">
        <f t="shared" si="127"/>
        <v>Premium (&gt;2000)</v>
      </c>
      <c r="I1362" s="5">
        <v>11990</v>
      </c>
      <c r="J1362" s="5">
        <f>Table1[[#This Row],[actual_price]]-Table1[[#This Row],[discounted_price]]</f>
        <v>5140</v>
      </c>
      <c r="K1362" s="12">
        <f t="shared" si="128"/>
        <v>0.42869057547956629</v>
      </c>
      <c r="L1362" s="13">
        <v>0.43</v>
      </c>
      <c r="M1362" s="1" t="str">
        <f t="shared" si="129"/>
        <v>Moderate (25-49%)</v>
      </c>
      <c r="N1362">
        <v>3.9</v>
      </c>
      <c r="O1362" t="str">
        <f>IF(Table1[[#This Row],[rating]]&gt;=4.5,"Excellent",IF(Table1[[#This Row],[rating]]&gt;=4,"Good",IF(Table1[[#This Row],[rating]]&gt;=3.5,"Average","Below Average")))</f>
        <v>Average</v>
      </c>
      <c r="P1362" t="str">
        <f t="shared" si="130"/>
        <v>⭐⭐⭐ Average</v>
      </c>
      <c r="Q1362">
        <v>144</v>
      </c>
      <c r="R1362" s="4" t="str">
        <f>IF(Table1[[#This Row],[rating_count]]&gt;=10000,"High Volume",IF(Table1[[#This Row],[rating_count]]&gt;=1000,"Medium Volume","Low Volume"))</f>
        <v>Low Volume</v>
      </c>
      <c r="S1362" s="4" t="str">
        <f t="shared" si="131"/>
        <v>No</v>
      </c>
      <c r="T1362" t="s">
        <v>12018</v>
      </c>
      <c r="U1362" t="s">
        <v>12019</v>
      </c>
      <c r="V1362" t="s">
        <v>12020</v>
      </c>
      <c r="W1362" t="s">
        <v>12021</v>
      </c>
      <c r="X1362" t="s">
        <v>12022</v>
      </c>
      <c r="Y1362" t="s">
        <v>12023</v>
      </c>
      <c r="Z1362" t="s">
        <v>12024</v>
      </c>
      <c r="AA1362" t="s">
        <v>12025</v>
      </c>
    </row>
    <row r="1363" spans="1:27" x14ac:dyDescent="0.3">
      <c r="A1363" t="s">
        <v>12026</v>
      </c>
      <c r="B1363" t="s">
        <v>12027</v>
      </c>
      <c r="C1363" t="str">
        <f t="shared" si="126"/>
        <v>NEXOMS</v>
      </c>
      <c r="D1363" t="s">
        <v>8761</v>
      </c>
      <c r="E1363" t="str">
        <f>IFERROR(LEFT(Table1[[#This Row],[category]],FIND("|",Table1[[#This Row],[category]])-1),Table1[[#This Row],[category]])</f>
        <v>Home&amp;Kitchen</v>
      </c>
      <c r="F1363" t="str">
        <f>IFERROR(MID(Table1[[#This Row],[category]],FIND("|",Table1[[#This Row],[category]])+1,50),"N/A")</f>
        <v>Heating,Cooling&amp;AirQuality|WaterHeaters&amp;Geysers|In</v>
      </c>
      <c r="G1363" s="5">
        <v>2699</v>
      </c>
      <c r="H1363" s="5" t="str">
        <f t="shared" si="127"/>
        <v>Premium (&gt;2000)</v>
      </c>
      <c r="I1363" s="5">
        <v>3799</v>
      </c>
      <c r="J1363" s="5">
        <f>Table1[[#This Row],[actual_price]]-Table1[[#This Row],[discounted_price]]</f>
        <v>1100</v>
      </c>
      <c r="K1363" s="12">
        <f t="shared" si="128"/>
        <v>0.28954988154777572</v>
      </c>
      <c r="L1363" s="13">
        <v>0.28999999999999998</v>
      </c>
      <c r="M1363" s="1" t="str">
        <f t="shared" si="129"/>
        <v>Moderate (25-49%)</v>
      </c>
      <c r="N1363">
        <v>4</v>
      </c>
      <c r="O1363" t="str">
        <f>IF(Table1[[#This Row],[rating]]&gt;=4.5,"Excellent",IF(Table1[[#This Row],[rating]]&gt;=4,"Good",IF(Table1[[#This Row],[rating]]&gt;=3.5,"Average","Below Average")))</f>
        <v>Good</v>
      </c>
      <c r="P1363" t="str">
        <f t="shared" si="130"/>
        <v>⭐⭐⭐⭐ Good</v>
      </c>
      <c r="Q1363">
        <v>727</v>
      </c>
      <c r="R1363" s="4" t="str">
        <f>IF(Table1[[#This Row],[rating_count]]&gt;=10000,"High Volume",IF(Table1[[#This Row],[rating_count]]&gt;=1000,"Medium Volume","Low Volume"))</f>
        <v>Low Volume</v>
      </c>
      <c r="S1363" s="4" t="str">
        <f t="shared" si="131"/>
        <v>Yes</v>
      </c>
      <c r="T1363" t="s">
        <v>12028</v>
      </c>
      <c r="U1363" t="s">
        <v>12029</v>
      </c>
      <c r="V1363" t="s">
        <v>12030</v>
      </c>
      <c r="W1363" t="s">
        <v>12031</v>
      </c>
      <c r="X1363" t="s">
        <v>12032</v>
      </c>
      <c r="Y1363" t="s">
        <v>12033</v>
      </c>
      <c r="Z1363" t="s">
        <v>12034</v>
      </c>
      <c r="AA1363" t="s">
        <v>12035</v>
      </c>
    </row>
    <row r="1364" spans="1:27" x14ac:dyDescent="0.3">
      <c r="A1364" t="s">
        <v>12036</v>
      </c>
      <c r="B1364" t="s">
        <v>12037</v>
      </c>
      <c r="C1364" t="str">
        <f t="shared" si="126"/>
        <v>JIALTO</v>
      </c>
      <c r="D1364" t="s">
        <v>12038</v>
      </c>
      <c r="E1364" t="str">
        <f>IFERROR(LEFT(Table1[[#This Row],[category]],FIND("|",Table1[[#This Row],[category]])-1),Table1[[#This Row],[category]])</f>
        <v>Home&amp;Kitchen</v>
      </c>
      <c r="F1364" t="str">
        <f>IFERROR(MID(Table1[[#This Row],[category]],FIND("|",Table1[[#This Row],[category]])+1,50),"N/A")</f>
        <v>Kitchen&amp;HomeAppliances|SmallKitchenAppliances|Waff</v>
      </c>
      <c r="G1364" s="5">
        <v>899</v>
      </c>
      <c r="H1364" s="5" t="str">
        <f t="shared" si="127"/>
        <v>Mid-Range (501-2000)</v>
      </c>
      <c r="I1364" s="5">
        <v>1999</v>
      </c>
      <c r="J1364" s="5">
        <f>Table1[[#This Row],[actual_price]]-Table1[[#This Row],[discounted_price]]</f>
        <v>1100</v>
      </c>
      <c r="K1364" s="12">
        <f t="shared" si="128"/>
        <v>0.55027513756878443</v>
      </c>
      <c r="L1364" s="13">
        <v>0.55000000000000004</v>
      </c>
      <c r="M1364" s="1" t="str">
        <f t="shared" si="129"/>
        <v>High (50-69%)</v>
      </c>
      <c r="N1364">
        <v>4</v>
      </c>
      <c r="O1364" t="str">
        <f>IF(Table1[[#This Row],[rating]]&gt;=4.5,"Excellent",IF(Table1[[#This Row],[rating]]&gt;=4,"Good",IF(Table1[[#This Row],[rating]]&gt;=3.5,"Average","Below Average")))</f>
        <v>Good</v>
      </c>
      <c r="P1364" t="str">
        <f t="shared" si="130"/>
        <v>⭐⭐⭐⭐ Good</v>
      </c>
      <c r="Q1364">
        <v>832</v>
      </c>
      <c r="R1364" s="4" t="str">
        <f>IF(Table1[[#This Row],[rating_count]]&gt;=10000,"High Volume",IF(Table1[[#This Row],[rating_count]]&gt;=1000,"Medium Volume","Low Volume"))</f>
        <v>Low Volume</v>
      </c>
      <c r="S1364" s="4" t="str">
        <f t="shared" si="131"/>
        <v>Yes</v>
      </c>
      <c r="T1364" t="s">
        <v>12039</v>
      </c>
      <c r="U1364" t="s">
        <v>12040</v>
      </c>
      <c r="V1364" t="s">
        <v>12041</v>
      </c>
      <c r="W1364" t="s">
        <v>12042</v>
      </c>
      <c r="X1364" t="s">
        <v>12043</v>
      </c>
      <c r="Y1364" t="s">
        <v>12044</v>
      </c>
      <c r="Z1364" t="s">
        <v>12045</v>
      </c>
      <c r="AA1364" t="s">
        <v>12046</v>
      </c>
    </row>
    <row r="1365" spans="1:27" x14ac:dyDescent="0.3">
      <c r="A1365" t="s">
        <v>12047</v>
      </c>
      <c r="B1365" t="s">
        <v>12048</v>
      </c>
      <c r="C1365" t="str">
        <f t="shared" si="126"/>
        <v>Candes</v>
      </c>
      <c r="D1365" t="s">
        <v>8603</v>
      </c>
      <c r="E1365" t="str">
        <f>IFERROR(LEFT(Table1[[#This Row],[category]],FIND("|",Table1[[#This Row],[category]])-1),Table1[[#This Row],[category]])</f>
        <v>Home&amp;Kitchen</v>
      </c>
      <c r="F1365" t="str">
        <f>IFERROR(MID(Table1[[#This Row],[category]],FIND("|",Table1[[#This Row],[category]])+1,50),"N/A")</f>
        <v>Heating,Cooling&amp;AirQuality|RoomHeaters|FanHeaters</v>
      </c>
      <c r="G1365" s="5">
        <v>1090</v>
      </c>
      <c r="H1365" s="5" t="str">
        <f t="shared" si="127"/>
        <v>Mid-Range (501-2000)</v>
      </c>
      <c r="I1365" s="5">
        <v>2999</v>
      </c>
      <c r="J1365" s="5">
        <f>Table1[[#This Row],[actual_price]]-Table1[[#This Row],[discounted_price]]</f>
        <v>1909</v>
      </c>
      <c r="K1365" s="12">
        <f t="shared" si="128"/>
        <v>0.63654551517172386</v>
      </c>
      <c r="L1365" s="13">
        <v>0.64</v>
      </c>
      <c r="M1365" s="1" t="str">
        <f t="shared" si="129"/>
        <v>High (50-69%)</v>
      </c>
      <c r="N1365">
        <v>3.5</v>
      </c>
      <c r="O1365" t="str">
        <f>IF(Table1[[#This Row],[rating]]&gt;=4.5,"Excellent",IF(Table1[[#This Row],[rating]]&gt;=4,"Good",IF(Table1[[#This Row],[rating]]&gt;=3.5,"Average","Below Average")))</f>
        <v>Average</v>
      </c>
      <c r="P1365" t="str">
        <f t="shared" si="130"/>
        <v>⭐⭐ Below Avg</v>
      </c>
      <c r="Q1365">
        <v>57</v>
      </c>
      <c r="R1365" s="4" t="str">
        <f>IF(Table1[[#This Row],[rating_count]]&gt;=10000,"High Volume",IF(Table1[[#This Row],[rating_count]]&gt;=1000,"Medium Volume","Low Volume"))</f>
        <v>Low Volume</v>
      </c>
      <c r="S1365" s="4" t="str">
        <f t="shared" si="131"/>
        <v>No</v>
      </c>
      <c r="T1365" t="s">
        <v>12049</v>
      </c>
      <c r="U1365" t="s">
        <v>12050</v>
      </c>
      <c r="V1365" t="s">
        <v>12051</v>
      </c>
      <c r="W1365" t="s">
        <v>12052</v>
      </c>
      <c r="X1365" t="s">
        <v>12053</v>
      </c>
      <c r="Y1365" t="s">
        <v>12054</v>
      </c>
      <c r="Z1365" t="s">
        <v>12055</v>
      </c>
      <c r="AA1365" t="s">
        <v>12056</v>
      </c>
    </row>
    <row r="1366" spans="1:27" x14ac:dyDescent="0.3">
      <c r="A1366" t="s">
        <v>12057</v>
      </c>
      <c r="B1366" t="s">
        <v>12058</v>
      </c>
      <c r="C1366" t="str">
        <f t="shared" si="126"/>
        <v>Ionix</v>
      </c>
      <c r="D1366" t="s">
        <v>8625</v>
      </c>
      <c r="E1366" t="str">
        <f>IFERROR(LEFT(Table1[[#This Row],[category]],FIND("|",Table1[[#This Row],[category]])-1),Table1[[#This Row],[category]])</f>
        <v>Home&amp;Kitchen</v>
      </c>
      <c r="F1366" t="str">
        <f>IFERROR(MID(Table1[[#This Row],[category]],FIND("|",Table1[[#This Row],[category]])+1,50),"N/A")</f>
        <v>Kitchen&amp;HomeAppliances|SmallKitchenAppliances|Digi</v>
      </c>
      <c r="G1366" s="5">
        <v>295</v>
      </c>
      <c r="H1366" s="5" t="str">
        <f t="shared" si="127"/>
        <v>Economy (201-500)</v>
      </c>
      <c r="I1366" s="5">
        <v>599</v>
      </c>
      <c r="J1366" s="5">
        <f>Table1[[#This Row],[actual_price]]-Table1[[#This Row],[discounted_price]]</f>
        <v>304</v>
      </c>
      <c r="K1366" s="12">
        <f t="shared" si="128"/>
        <v>0.50751252086811349</v>
      </c>
      <c r="L1366" s="13">
        <v>0.51</v>
      </c>
      <c r="M1366" s="1" t="str">
        <f t="shared" si="129"/>
        <v>High (50-69%)</v>
      </c>
      <c r="N1366">
        <v>4</v>
      </c>
      <c r="O1366" t="str">
        <f>IF(Table1[[#This Row],[rating]]&gt;=4.5,"Excellent",IF(Table1[[#This Row],[rating]]&gt;=4,"Good",IF(Table1[[#This Row],[rating]]&gt;=3.5,"Average","Below Average")))</f>
        <v>Good</v>
      </c>
      <c r="P1366" t="str">
        <f t="shared" si="130"/>
        <v>⭐⭐⭐⭐ Good</v>
      </c>
      <c r="Q1366" s="2">
        <v>1644</v>
      </c>
      <c r="R1366" s="4" t="str">
        <f>IF(Table1[[#This Row],[rating_count]]&gt;=10000,"High Volume",IF(Table1[[#This Row],[rating_count]]&gt;=1000,"Medium Volume","Low Volume"))</f>
        <v>Medium Volume</v>
      </c>
      <c r="S1366" s="4" t="str">
        <f t="shared" si="131"/>
        <v>Yes</v>
      </c>
      <c r="T1366" t="s">
        <v>12059</v>
      </c>
      <c r="U1366" t="s">
        <v>12060</v>
      </c>
      <c r="V1366" t="s">
        <v>12061</v>
      </c>
      <c r="W1366" t="s">
        <v>12062</v>
      </c>
      <c r="X1366" t="s">
        <v>12063</v>
      </c>
      <c r="Y1366" t="s">
        <v>12064</v>
      </c>
      <c r="Z1366" t="s">
        <v>12065</v>
      </c>
      <c r="AA1366" t="s">
        <v>12066</v>
      </c>
    </row>
    <row r="1367" spans="1:27" x14ac:dyDescent="0.3">
      <c r="A1367" t="s">
        <v>12067</v>
      </c>
      <c r="B1367" t="s">
        <v>12068</v>
      </c>
      <c r="C1367" t="str">
        <f t="shared" si="126"/>
        <v>Kitchen</v>
      </c>
      <c r="D1367" t="s">
        <v>8803</v>
      </c>
      <c r="E1367" t="str">
        <f>IFERROR(LEFT(Table1[[#This Row],[category]],FIND("|",Table1[[#This Row],[category]])-1),Table1[[#This Row],[category]])</f>
        <v>Home&amp;Kitchen</v>
      </c>
      <c r="F1367" t="str">
        <f>IFERROR(MID(Table1[[#This Row],[category]],FIND("|",Table1[[#This Row],[category]])+1,50),"N/A")</f>
        <v>Kitchen&amp;HomeAppliances|SmallKitchenAppliances|Kett</v>
      </c>
      <c r="G1367" s="5">
        <v>479</v>
      </c>
      <c r="H1367" s="5" t="str">
        <f t="shared" si="127"/>
        <v>Economy (201-500)</v>
      </c>
      <c r="I1367" s="5">
        <v>1999</v>
      </c>
      <c r="J1367" s="5">
        <f>Table1[[#This Row],[actual_price]]-Table1[[#This Row],[discounted_price]]</f>
        <v>1520</v>
      </c>
      <c r="K1367" s="12">
        <f t="shared" si="128"/>
        <v>0.76038019009504754</v>
      </c>
      <c r="L1367" s="13">
        <v>0.76</v>
      </c>
      <c r="M1367" s="1" t="str">
        <f t="shared" si="129"/>
        <v>Very High (70-100%)</v>
      </c>
      <c r="N1367">
        <v>3.4</v>
      </c>
      <c r="O1367" t="str">
        <f>IF(Table1[[#This Row],[rating]]&gt;=4.5,"Excellent",IF(Table1[[#This Row],[rating]]&gt;=4,"Good",IF(Table1[[#This Row],[rating]]&gt;=3.5,"Average","Below Average")))</f>
        <v>Below Average</v>
      </c>
      <c r="P1367" t="str">
        <f t="shared" si="130"/>
        <v>⭐⭐ Below Avg</v>
      </c>
      <c r="Q1367" s="2">
        <v>1066</v>
      </c>
      <c r="R1367" s="4" t="str">
        <f>IF(Table1[[#This Row],[rating_count]]&gt;=10000,"High Volume",IF(Table1[[#This Row],[rating_count]]&gt;=1000,"Medium Volume","Low Volume"))</f>
        <v>Medium Volume</v>
      </c>
      <c r="S1367" s="4" t="str">
        <f t="shared" si="131"/>
        <v>Yes</v>
      </c>
      <c r="T1367" t="s">
        <v>12069</v>
      </c>
      <c r="U1367" t="s">
        <v>12070</v>
      </c>
      <c r="V1367" t="s">
        <v>12071</v>
      </c>
      <c r="W1367" t="s">
        <v>12072</v>
      </c>
      <c r="X1367" t="s">
        <v>12073</v>
      </c>
      <c r="Y1367" t="s">
        <v>12074</v>
      </c>
      <c r="Z1367" t="s">
        <v>12075</v>
      </c>
      <c r="AA1367" t="s">
        <v>12076</v>
      </c>
    </row>
    <row r="1368" spans="1:27" x14ac:dyDescent="0.3">
      <c r="A1368" t="s">
        <v>12077</v>
      </c>
      <c r="B1368" t="s">
        <v>12078</v>
      </c>
      <c r="C1368" t="str">
        <f t="shared" si="126"/>
        <v>Racold</v>
      </c>
      <c r="D1368" t="s">
        <v>8761</v>
      </c>
      <c r="E1368" t="str">
        <f>IFERROR(LEFT(Table1[[#This Row],[category]],FIND("|",Table1[[#This Row],[category]])-1),Table1[[#This Row],[category]])</f>
        <v>Home&amp;Kitchen</v>
      </c>
      <c r="F1368" t="str">
        <f>IFERROR(MID(Table1[[#This Row],[category]],FIND("|",Table1[[#This Row],[category]])+1,50),"N/A")</f>
        <v>Heating,Cooling&amp;AirQuality|WaterHeaters&amp;Geysers|In</v>
      </c>
      <c r="G1368" s="5">
        <v>2949</v>
      </c>
      <c r="H1368" s="5" t="str">
        <f t="shared" si="127"/>
        <v>Premium (&gt;2000)</v>
      </c>
      <c r="I1368" s="5">
        <v>4849</v>
      </c>
      <c r="J1368" s="5">
        <f>Table1[[#This Row],[actual_price]]-Table1[[#This Row],[discounted_price]]</f>
        <v>1900</v>
      </c>
      <c r="K1368" s="12">
        <f t="shared" si="128"/>
        <v>0.39183336770468136</v>
      </c>
      <c r="L1368" s="13">
        <v>0.39</v>
      </c>
      <c r="M1368" s="1" t="str">
        <f t="shared" si="129"/>
        <v>Moderate (25-49%)</v>
      </c>
      <c r="N1368">
        <v>4.2</v>
      </c>
      <c r="O1368" t="str">
        <f>IF(Table1[[#This Row],[rating]]&gt;=4.5,"Excellent",IF(Table1[[#This Row],[rating]]&gt;=4,"Good",IF(Table1[[#This Row],[rating]]&gt;=3.5,"Average","Below Average")))</f>
        <v>Good</v>
      </c>
      <c r="P1368" t="str">
        <f t="shared" si="130"/>
        <v>⭐⭐⭐⭐ Good</v>
      </c>
      <c r="Q1368" s="2">
        <v>7968</v>
      </c>
      <c r="R1368" s="4" t="str">
        <f>IF(Table1[[#This Row],[rating_count]]&gt;=10000,"High Volume",IF(Table1[[#This Row],[rating_count]]&gt;=1000,"Medium Volume","Low Volume"))</f>
        <v>Medium Volume</v>
      </c>
      <c r="S1368" s="4" t="str">
        <f t="shared" si="131"/>
        <v>Yes</v>
      </c>
      <c r="T1368" t="s">
        <v>12079</v>
      </c>
      <c r="U1368" t="s">
        <v>12080</v>
      </c>
      <c r="V1368" t="s">
        <v>12081</v>
      </c>
      <c r="W1368" t="s">
        <v>12082</v>
      </c>
      <c r="X1368" t="s">
        <v>12083</v>
      </c>
      <c r="Y1368" t="s">
        <v>12084</v>
      </c>
      <c r="Z1368" t="s">
        <v>12085</v>
      </c>
      <c r="AA1368" t="s">
        <v>12086</v>
      </c>
    </row>
    <row r="1369" spans="1:27" x14ac:dyDescent="0.3">
      <c r="A1369" t="s">
        <v>12087</v>
      </c>
      <c r="B1369" t="s">
        <v>12088</v>
      </c>
      <c r="C1369" t="str">
        <f t="shared" si="126"/>
        <v>ESN</v>
      </c>
      <c r="D1369" t="s">
        <v>8885</v>
      </c>
      <c r="E1369" t="str">
        <f>IFERROR(LEFT(Table1[[#This Row],[category]],FIND("|",Table1[[#This Row],[category]])-1),Table1[[#This Row],[category]])</f>
        <v>Home&amp;Kitchen</v>
      </c>
      <c r="F1369" t="str">
        <f>IFERROR(MID(Table1[[#This Row],[category]],FIND("|",Table1[[#This Row],[category]])+1,50),"N/A")</f>
        <v>Heating,Cooling&amp;AirQuality|WaterHeaters&amp;Geysers|Im</v>
      </c>
      <c r="G1369" s="5">
        <v>335</v>
      </c>
      <c r="H1369" s="5" t="str">
        <f t="shared" si="127"/>
        <v>Economy (201-500)</v>
      </c>
      <c r="I1369" s="5">
        <v>510</v>
      </c>
      <c r="J1369" s="5">
        <f>Table1[[#This Row],[actual_price]]-Table1[[#This Row],[discounted_price]]</f>
        <v>175</v>
      </c>
      <c r="K1369" s="12">
        <f t="shared" si="128"/>
        <v>0.34313725490196079</v>
      </c>
      <c r="L1369" s="13">
        <v>0.34</v>
      </c>
      <c r="M1369" s="1" t="str">
        <f t="shared" si="129"/>
        <v>Moderate (25-49%)</v>
      </c>
      <c r="N1369">
        <v>3.8</v>
      </c>
      <c r="O1369" t="str">
        <f>IF(Table1[[#This Row],[rating]]&gt;=4.5,"Excellent",IF(Table1[[#This Row],[rating]]&gt;=4,"Good",IF(Table1[[#This Row],[rating]]&gt;=3.5,"Average","Below Average")))</f>
        <v>Average</v>
      </c>
      <c r="P1369" t="str">
        <f t="shared" si="130"/>
        <v>⭐⭐⭐ Average</v>
      </c>
      <c r="Q1369" s="2">
        <v>3195</v>
      </c>
      <c r="R1369" s="4" t="str">
        <f>IF(Table1[[#This Row],[rating_count]]&gt;=10000,"High Volume",IF(Table1[[#This Row],[rating_count]]&gt;=1000,"Medium Volume","Low Volume"))</f>
        <v>Medium Volume</v>
      </c>
      <c r="S1369" s="4" t="str">
        <f t="shared" si="131"/>
        <v>Yes</v>
      </c>
      <c r="T1369" t="s">
        <v>12089</v>
      </c>
      <c r="U1369" t="s">
        <v>12090</v>
      </c>
      <c r="V1369" t="s">
        <v>12091</v>
      </c>
      <c r="W1369" t="s">
        <v>12092</v>
      </c>
      <c r="X1369" t="s">
        <v>12093</v>
      </c>
      <c r="Y1369" t="s">
        <v>12094</v>
      </c>
      <c r="Z1369" t="s">
        <v>12095</v>
      </c>
      <c r="AA1369" t="s">
        <v>12096</v>
      </c>
    </row>
    <row r="1370" spans="1:27" x14ac:dyDescent="0.3">
      <c r="A1370" t="s">
        <v>12097</v>
      </c>
      <c r="B1370" t="s">
        <v>12098</v>
      </c>
      <c r="C1370" t="str">
        <f t="shared" si="126"/>
        <v>PajakaÂ®</v>
      </c>
      <c r="D1370" t="s">
        <v>9654</v>
      </c>
      <c r="E1370" t="str">
        <f>IFERROR(LEFT(Table1[[#This Row],[category]],FIND("|",Table1[[#This Row],[category]])-1),Table1[[#This Row],[category]])</f>
        <v>Home&amp;Kitchen</v>
      </c>
      <c r="F1370" t="str">
        <f>IFERROR(MID(Table1[[#This Row],[category]],FIND("|",Table1[[#This Row],[category]])+1,50),"N/A")</f>
        <v>Kitchen&amp;HomeAppliances|Coffee,Tea&amp;Espresso|DripCof</v>
      </c>
      <c r="G1370" s="5">
        <v>293</v>
      </c>
      <c r="H1370" s="5" t="str">
        <f t="shared" si="127"/>
        <v>Economy (201-500)</v>
      </c>
      <c r="I1370" s="5">
        <v>499</v>
      </c>
      <c r="J1370" s="5">
        <f>Table1[[#This Row],[actual_price]]-Table1[[#This Row],[discounted_price]]</f>
        <v>206</v>
      </c>
      <c r="K1370" s="12">
        <f t="shared" si="128"/>
        <v>0.41282565130260523</v>
      </c>
      <c r="L1370" s="13">
        <v>0.41</v>
      </c>
      <c r="M1370" s="1" t="str">
        <f t="shared" si="129"/>
        <v>Moderate (25-49%)</v>
      </c>
      <c r="N1370">
        <v>4.0999999999999996</v>
      </c>
      <c r="O1370" t="str">
        <f>IF(Table1[[#This Row],[rating]]&gt;=4.5,"Excellent",IF(Table1[[#This Row],[rating]]&gt;=4,"Good",IF(Table1[[#This Row],[rating]]&gt;=3.5,"Average","Below Average")))</f>
        <v>Good</v>
      </c>
      <c r="P1370" t="str">
        <f t="shared" si="130"/>
        <v>⭐⭐⭐⭐ Good</v>
      </c>
      <c r="Q1370" s="2">
        <v>1456</v>
      </c>
      <c r="R1370" s="4" t="str">
        <f>IF(Table1[[#This Row],[rating_count]]&gt;=10000,"High Volume",IF(Table1[[#This Row],[rating_count]]&gt;=1000,"Medium Volume","Low Volume"))</f>
        <v>Medium Volume</v>
      </c>
      <c r="S1370" s="4" t="str">
        <f t="shared" si="131"/>
        <v>Yes</v>
      </c>
      <c r="T1370" t="s">
        <v>12099</v>
      </c>
      <c r="U1370" t="s">
        <v>12100</v>
      </c>
      <c r="V1370" t="s">
        <v>12101</v>
      </c>
      <c r="W1370" t="s">
        <v>12102</v>
      </c>
      <c r="X1370" t="s">
        <v>12103</v>
      </c>
      <c r="Y1370" t="s">
        <v>12104</v>
      </c>
      <c r="Z1370" t="s">
        <v>12105</v>
      </c>
      <c r="AA1370" t="s">
        <v>12106</v>
      </c>
    </row>
    <row r="1371" spans="1:27" x14ac:dyDescent="0.3">
      <c r="A1371" t="s">
        <v>12107</v>
      </c>
      <c r="B1371" t="s">
        <v>12108</v>
      </c>
      <c r="C1371" t="str">
        <f t="shared" si="126"/>
        <v>Saiyam</v>
      </c>
      <c r="D1371" t="s">
        <v>12109</v>
      </c>
      <c r="E1371" t="str">
        <f>IFERROR(LEFT(Table1[[#This Row],[category]],FIND("|",Table1[[#This Row],[category]])-1),Table1[[#This Row],[category]])</f>
        <v>Home&amp;Kitchen</v>
      </c>
      <c r="F1371" t="str">
        <f>IFERROR(MID(Table1[[#This Row],[category]],FIND("|",Table1[[#This Row],[category]])+1,50),"N/A")</f>
        <v>Kitchen&amp;HomeAppliances|Coffee,Tea&amp;Espresso|Stoveto</v>
      </c>
      <c r="G1371" s="5">
        <v>599</v>
      </c>
      <c r="H1371" s="5" t="str">
        <f t="shared" si="127"/>
        <v>Mid-Range (501-2000)</v>
      </c>
      <c r="I1371" s="5">
        <v>1299</v>
      </c>
      <c r="J1371" s="5">
        <f>Table1[[#This Row],[actual_price]]-Table1[[#This Row],[discounted_price]]</f>
        <v>700</v>
      </c>
      <c r="K1371" s="12">
        <f t="shared" si="128"/>
        <v>0.53887605850654352</v>
      </c>
      <c r="L1371" s="13">
        <v>0.54</v>
      </c>
      <c r="M1371" s="1" t="str">
        <f t="shared" si="129"/>
        <v>High (50-69%)</v>
      </c>
      <c r="N1371">
        <v>4.2</v>
      </c>
      <c r="O1371" t="str">
        <f>IF(Table1[[#This Row],[rating]]&gt;=4.5,"Excellent",IF(Table1[[#This Row],[rating]]&gt;=4,"Good",IF(Table1[[#This Row],[rating]]&gt;=3.5,"Average","Below Average")))</f>
        <v>Good</v>
      </c>
      <c r="P1371" t="str">
        <f t="shared" si="130"/>
        <v>⭐⭐⭐⭐ Good</v>
      </c>
      <c r="Q1371">
        <v>590</v>
      </c>
      <c r="R1371" s="4" t="str">
        <f>IF(Table1[[#This Row],[rating_count]]&gt;=10000,"High Volume",IF(Table1[[#This Row],[rating_count]]&gt;=1000,"Medium Volume","Low Volume"))</f>
        <v>Low Volume</v>
      </c>
      <c r="S1371" s="4" t="str">
        <f t="shared" si="131"/>
        <v>Yes</v>
      </c>
      <c r="T1371" t="s">
        <v>12110</v>
      </c>
      <c r="U1371" t="s">
        <v>12111</v>
      </c>
      <c r="V1371" t="s">
        <v>12112</v>
      </c>
      <c r="W1371" t="s">
        <v>12113</v>
      </c>
      <c r="X1371" t="s">
        <v>12114</v>
      </c>
      <c r="Y1371" t="s">
        <v>12115</v>
      </c>
      <c r="Z1371" t="s">
        <v>12116</v>
      </c>
      <c r="AA1371" t="s">
        <v>12117</v>
      </c>
    </row>
    <row r="1372" spans="1:27" x14ac:dyDescent="0.3">
      <c r="A1372" t="s">
        <v>12118</v>
      </c>
      <c r="B1372" t="s">
        <v>12119</v>
      </c>
      <c r="C1372" t="str">
        <f t="shared" si="126"/>
        <v>KONVIO</v>
      </c>
      <c r="D1372" t="s">
        <v>9675</v>
      </c>
      <c r="E1372" t="str">
        <f>IFERROR(LEFT(Table1[[#This Row],[category]],FIND("|",Table1[[#This Row],[category]])-1),Table1[[#This Row],[category]])</f>
        <v>Home&amp;Kitchen</v>
      </c>
      <c r="F1372" t="str">
        <f>IFERROR(MID(Table1[[#This Row],[category]],FIND("|",Table1[[#This Row],[category]])+1,50),"N/A")</f>
        <v>Kitchen&amp;HomeAppliances|WaterPurifiers&amp;Accessories|</v>
      </c>
      <c r="G1372" s="5">
        <v>499</v>
      </c>
      <c r="H1372" s="5" t="str">
        <f t="shared" si="127"/>
        <v>Economy (201-500)</v>
      </c>
      <c r="I1372" s="5">
        <v>999</v>
      </c>
      <c r="J1372" s="5">
        <f>Table1[[#This Row],[actual_price]]-Table1[[#This Row],[discounted_price]]</f>
        <v>500</v>
      </c>
      <c r="K1372" s="12">
        <f t="shared" si="128"/>
        <v>0.50050050050050054</v>
      </c>
      <c r="L1372" s="13">
        <v>0.5</v>
      </c>
      <c r="M1372" s="1" t="str">
        <f t="shared" si="129"/>
        <v>High (50-69%)</v>
      </c>
      <c r="N1372">
        <v>4.3</v>
      </c>
      <c r="O1372" t="str">
        <f>IF(Table1[[#This Row],[rating]]&gt;=4.5,"Excellent",IF(Table1[[#This Row],[rating]]&gt;=4,"Good",IF(Table1[[#This Row],[rating]]&gt;=3.5,"Average","Below Average")))</f>
        <v>Good</v>
      </c>
      <c r="P1372" t="str">
        <f t="shared" si="130"/>
        <v>⭐⭐⭐⭐ Good</v>
      </c>
      <c r="Q1372" s="2">
        <v>1436</v>
      </c>
      <c r="R1372" s="4" t="str">
        <f>IF(Table1[[#This Row],[rating_count]]&gt;=10000,"High Volume",IF(Table1[[#This Row],[rating_count]]&gt;=1000,"Medium Volume","Low Volume"))</f>
        <v>Medium Volume</v>
      </c>
      <c r="S1372" s="4" t="str">
        <f t="shared" si="131"/>
        <v>Yes</v>
      </c>
      <c r="T1372" t="s">
        <v>12120</v>
      </c>
      <c r="U1372" t="s">
        <v>12121</v>
      </c>
      <c r="V1372" t="s">
        <v>12122</v>
      </c>
      <c r="W1372" t="s">
        <v>12123</v>
      </c>
      <c r="X1372" t="s">
        <v>12124</v>
      </c>
      <c r="Y1372" t="s">
        <v>12125</v>
      </c>
      <c r="Z1372" t="s">
        <v>12126</v>
      </c>
      <c r="AA1372" t="s">
        <v>12127</v>
      </c>
    </row>
    <row r="1373" spans="1:27" x14ac:dyDescent="0.3">
      <c r="A1373" t="s">
        <v>12128</v>
      </c>
      <c r="B1373" t="s">
        <v>12129</v>
      </c>
      <c r="C1373" t="str">
        <f t="shared" si="126"/>
        <v>Havells</v>
      </c>
      <c r="D1373" t="s">
        <v>8739</v>
      </c>
      <c r="E1373" t="str">
        <f>IFERROR(LEFT(Table1[[#This Row],[category]],FIND("|",Table1[[#This Row],[category]])-1),Table1[[#This Row],[category]])</f>
        <v>Home&amp;Kitchen</v>
      </c>
      <c r="F1373" t="str">
        <f>IFERROR(MID(Table1[[#This Row],[category]],FIND("|",Table1[[#This Row],[category]])+1,50),"N/A")</f>
        <v>Kitchen&amp;HomeAppliances|Vacuum,Cleaning&amp;Ironing|Iro</v>
      </c>
      <c r="G1373" s="5">
        <v>849</v>
      </c>
      <c r="H1373" s="5" t="str">
        <f t="shared" si="127"/>
        <v>Mid-Range (501-2000)</v>
      </c>
      <c r="I1373" s="5">
        <v>1190</v>
      </c>
      <c r="J1373" s="5">
        <f>Table1[[#This Row],[actual_price]]-Table1[[#This Row],[discounted_price]]</f>
        <v>341</v>
      </c>
      <c r="K1373" s="12">
        <f t="shared" si="128"/>
        <v>0.28655462184873948</v>
      </c>
      <c r="L1373" s="13">
        <v>0.28999999999999998</v>
      </c>
      <c r="M1373" s="1" t="str">
        <f t="shared" si="129"/>
        <v>Moderate (25-49%)</v>
      </c>
      <c r="N1373">
        <v>4.2</v>
      </c>
      <c r="O1373" t="str">
        <f>IF(Table1[[#This Row],[rating]]&gt;=4.5,"Excellent",IF(Table1[[#This Row],[rating]]&gt;=4,"Good",IF(Table1[[#This Row],[rating]]&gt;=3.5,"Average","Below Average")))</f>
        <v>Good</v>
      </c>
      <c r="P1373" t="str">
        <f t="shared" si="130"/>
        <v>⭐⭐⭐⭐ Good</v>
      </c>
      <c r="Q1373" s="2">
        <v>4184</v>
      </c>
      <c r="R1373" s="4" t="str">
        <f>IF(Table1[[#This Row],[rating_count]]&gt;=10000,"High Volume",IF(Table1[[#This Row],[rating_count]]&gt;=1000,"Medium Volume","Low Volume"))</f>
        <v>Medium Volume</v>
      </c>
      <c r="S1373" s="4" t="str">
        <f t="shared" si="131"/>
        <v>Yes</v>
      </c>
      <c r="T1373" t="s">
        <v>12130</v>
      </c>
      <c r="U1373" t="s">
        <v>12131</v>
      </c>
      <c r="V1373" t="s">
        <v>12132</v>
      </c>
      <c r="W1373" t="s">
        <v>12133</v>
      </c>
      <c r="X1373" t="s">
        <v>12134</v>
      </c>
      <c r="Y1373" t="s">
        <v>12135</v>
      </c>
      <c r="Z1373" t="s">
        <v>12136</v>
      </c>
      <c r="AA1373" t="s">
        <v>12137</v>
      </c>
    </row>
    <row r="1374" spans="1:27" x14ac:dyDescent="0.3">
      <c r="A1374" t="s">
        <v>12138</v>
      </c>
      <c r="B1374" t="s">
        <v>12139</v>
      </c>
      <c r="C1374" t="str">
        <f t="shared" si="126"/>
        <v>Raffles</v>
      </c>
      <c r="D1374" t="s">
        <v>9654</v>
      </c>
      <c r="E1374" t="str">
        <f>IFERROR(LEFT(Table1[[#This Row],[category]],FIND("|",Table1[[#This Row],[category]])-1),Table1[[#This Row],[category]])</f>
        <v>Home&amp;Kitchen</v>
      </c>
      <c r="F1374" t="str">
        <f>IFERROR(MID(Table1[[#This Row],[category]],FIND("|",Table1[[#This Row],[category]])+1,50),"N/A")</f>
        <v>Kitchen&amp;HomeAppliances|Coffee,Tea&amp;Espresso|DripCof</v>
      </c>
      <c r="G1374" s="5">
        <v>249</v>
      </c>
      <c r="H1374" s="5" t="str">
        <f t="shared" si="127"/>
        <v>Economy (201-500)</v>
      </c>
      <c r="I1374" s="5">
        <v>400</v>
      </c>
      <c r="J1374" s="5">
        <f>Table1[[#This Row],[actual_price]]-Table1[[#This Row],[discounted_price]]</f>
        <v>151</v>
      </c>
      <c r="K1374" s="12">
        <f t="shared" si="128"/>
        <v>0.3775</v>
      </c>
      <c r="L1374" s="13">
        <v>0.38</v>
      </c>
      <c r="M1374" s="1" t="str">
        <f t="shared" si="129"/>
        <v>Moderate (25-49%)</v>
      </c>
      <c r="N1374">
        <v>4.0999999999999996</v>
      </c>
      <c r="O1374" t="str">
        <f>IF(Table1[[#This Row],[rating]]&gt;=4.5,"Excellent",IF(Table1[[#This Row],[rating]]&gt;=4,"Good",IF(Table1[[#This Row],[rating]]&gt;=3.5,"Average","Below Average")))</f>
        <v>Good</v>
      </c>
      <c r="P1374" t="str">
        <f t="shared" si="130"/>
        <v>⭐⭐⭐⭐ Good</v>
      </c>
      <c r="Q1374">
        <v>693</v>
      </c>
      <c r="R1374" s="4" t="str">
        <f>IF(Table1[[#This Row],[rating_count]]&gt;=10000,"High Volume",IF(Table1[[#This Row],[rating_count]]&gt;=1000,"Medium Volume","Low Volume"))</f>
        <v>Low Volume</v>
      </c>
      <c r="S1374" s="4" t="str">
        <f t="shared" si="131"/>
        <v>Yes</v>
      </c>
      <c r="T1374" t="s">
        <v>12140</v>
      </c>
      <c r="U1374" t="s">
        <v>12141</v>
      </c>
      <c r="V1374" t="s">
        <v>12142</v>
      </c>
      <c r="W1374" t="s">
        <v>12143</v>
      </c>
      <c r="X1374" t="s">
        <v>12144</v>
      </c>
      <c r="Y1374" t="s">
        <v>12145</v>
      </c>
      <c r="Z1374" t="s">
        <v>12146</v>
      </c>
      <c r="AA1374" t="s">
        <v>12147</v>
      </c>
    </row>
    <row r="1375" spans="1:27" x14ac:dyDescent="0.3">
      <c r="A1375" t="s">
        <v>12148</v>
      </c>
      <c r="B1375" t="s">
        <v>12149</v>
      </c>
      <c r="C1375" t="str">
        <f t="shared" si="126"/>
        <v>IONIX</v>
      </c>
      <c r="D1375" t="s">
        <v>9675</v>
      </c>
      <c r="E1375" t="str">
        <f>IFERROR(LEFT(Table1[[#This Row],[category]],FIND("|",Table1[[#This Row],[category]])-1),Table1[[#This Row],[category]])</f>
        <v>Home&amp;Kitchen</v>
      </c>
      <c r="F1375" t="str">
        <f>IFERROR(MID(Table1[[#This Row],[category]],FIND("|",Table1[[#This Row],[category]])+1,50),"N/A")</f>
        <v>Kitchen&amp;HomeAppliances|WaterPurifiers&amp;Accessories|</v>
      </c>
      <c r="G1375" s="5">
        <v>185</v>
      </c>
      <c r="H1375" s="5" t="str">
        <f t="shared" si="127"/>
        <v>Budget (≤200)</v>
      </c>
      <c r="I1375" s="5">
        <v>599</v>
      </c>
      <c r="J1375" s="5">
        <f>Table1[[#This Row],[actual_price]]-Table1[[#This Row],[discounted_price]]</f>
        <v>414</v>
      </c>
      <c r="K1375" s="12">
        <f t="shared" si="128"/>
        <v>0.69115191986644409</v>
      </c>
      <c r="L1375" s="13">
        <v>0.69</v>
      </c>
      <c r="M1375" s="1" t="str">
        <f t="shared" si="129"/>
        <v>High (50-69%)</v>
      </c>
      <c r="N1375">
        <v>3.9</v>
      </c>
      <c r="O1375" t="str">
        <f>IF(Table1[[#This Row],[rating]]&gt;=4.5,"Excellent",IF(Table1[[#This Row],[rating]]&gt;=4,"Good",IF(Table1[[#This Row],[rating]]&gt;=3.5,"Average","Below Average")))</f>
        <v>Average</v>
      </c>
      <c r="P1375" t="str">
        <f t="shared" si="130"/>
        <v>⭐⭐⭐ Average</v>
      </c>
      <c r="Q1375" s="2">
        <v>1306</v>
      </c>
      <c r="R1375" s="4" t="str">
        <f>IF(Table1[[#This Row],[rating_count]]&gt;=10000,"High Volume",IF(Table1[[#This Row],[rating_count]]&gt;=1000,"Medium Volume","Low Volume"))</f>
        <v>Medium Volume</v>
      </c>
      <c r="S1375" s="4" t="str">
        <f t="shared" si="131"/>
        <v>Yes</v>
      </c>
      <c r="T1375" t="s">
        <v>12150</v>
      </c>
      <c r="U1375" t="s">
        <v>12151</v>
      </c>
      <c r="V1375" t="s">
        <v>12152</v>
      </c>
      <c r="W1375" t="s">
        <v>12153</v>
      </c>
      <c r="X1375" t="s">
        <v>12154</v>
      </c>
      <c r="Y1375" t="s">
        <v>12155</v>
      </c>
      <c r="Z1375" t="s">
        <v>12156</v>
      </c>
      <c r="AA1375" t="s">
        <v>12157</v>
      </c>
    </row>
    <row r="1376" spans="1:27" x14ac:dyDescent="0.3">
      <c r="A1376" t="s">
        <v>12158</v>
      </c>
      <c r="B1376" t="s">
        <v>12159</v>
      </c>
      <c r="C1376" t="str">
        <f t="shared" si="126"/>
        <v>KNYUC</v>
      </c>
      <c r="D1376" t="s">
        <v>8603</v>
      </c>
      <c r="E1376" t="str">
        <f>IFERROR(LEFT(Table1[[#This Row],[category]],FIND("|",Table1[[#This Row],[category]])-1),Table1[[#This Row],[category]])</f>
        <v>Home&amp;Kitchen</v>
      </c>
      <c r="F1376" t="str">
        <f>IFERROR(MID(Table1[[#This Row],[category]],FIND("|",Table1[[#This Row],[category]])+1,50),"N/A")</f>
        <v>Heating,Cooling&amp;AirQuality|RoomHeaters|FanHeaters</v>
      </c>
      <c r="G1376" s="5">
        <v>778</v>
      </c>
      <c r="H1376" s="5" t="str">
        <f t="shared" si="127"/>
        <v>Mid-Range (501-2000)</v>
      </c>
      <c r="I1376" s="5">
        <v>999</v>
      </c>
      <c r="J1376" s="5">
        <f>Table1[[#This Row],[actual_price]]-Table1[[#This Row],[discounted_price]]</f>
        <v>221</v>
      </c>
      <c r="K1376" s="12">
        <f t="shared" si="128"/>
        <v>0.22122122122122123</v>
      </c>
      <c r="L1376" s="13">
        <v>0.22</v>
      </c>
      <c r="M1376" s="1" t="str">
        <f t="shared" si="129"/>
        <v>Minimal (0-24%)</v>
      </c>
      <c r="N1376">
        <v>3.3</v>
      </c>
      <c r="O1376" t="str">
        <f>IF(Table1[[#This Row],[rating]]&gt;=4.5,"Excellent",IF(Table1[[#This Row],[rating]]&gt;=4,"Good",IF(Table1[[#This Row],[rating]]&gt;=3.5,"Average","Below Average")))</f>
        <v>Below Average</v>
      </c>
      <c r="P1376" t="str">
        <f t="shared" si="130"/>
        <v>⭐⭐ Below Avg</v>
      </c>
      <c r="Q1376">
        <v>8</v>
      </c>
      <c r="R1376" s="4" t="str">
        <f>IF(Table1[[#This Row],[rating_count]]&gt;=10000,"High Volume",IF(Table1[[#This Row],[rating_count]]&gt;=1000,"Medium Volume","Low Volume"))</f>
        <v>Low Volume</v>
      </c>
      <c r="S1376" s="4" t="str">
        <f t="shared" si="131"/>
        <v>No</v>
      </c>
      <c r="T1376" t="s">
        <v>12160</v>
      </c>
      <c r="U1376" t="s">
        <v>12161</v>
      </c>
      <c r="V1376" t="s">
        <v>12162</v>
      </c>
      <c r="W1376" t="s">
        <v>12163</v>
      </c>
      <c r="X1376" t="s">
        <v>12164</v>
      </c>
      <c r="Y1376" t="s">
        <v>12165</v>
      </c>
      <c r="Z1376" t="s">
        <v>12166</v>
      </c>
      <c r="AA1376" t="s">
        <v>12167</v>
      </c>
    </row>
    <row r="1377" spans="1:27" x14ac:dyDescent="0.3">
      <c r="A1377" t="s">
        <v>12168</v>
      </c>
      <c r="B1377" t="s">
        <v>12169</v>
      </c>
      <c r="C1377" t="str">
        <f t="shared" si="126"/>
        <v>INKULTURE</v>
      </c>
      <c r="D1377" t="s">
        <v>12170</v>
      </c>
      <c r="E1377" t="str">
        <f>IFERROR(LEFT(Table1[[#This Row],[category]],FIND("|",Table1[[#This Row],[category]])-1),Table1[[#This Row],[category]])</f>
        <v>Home&amp;Kitchen</v>
      </c>
      <c r="F1377" t="str">
        <f>IFERROR(MID(Table1[[#This Row],[category]],FIND("|",Table1[[#This Row],[category]])+1,50),"N/A")</f>
        <v>Kitchen&amp;HomeAppliances|Coffee,Tea&amp;Espresso|CoffeeM</v>
      </c>
      <c r="G1377" s="5">
        <v>279</v>
      </c>
      <c r="H1377" s="5" t="str">
        <f t="shared" si="127"/>
        <v>Economy (201-500)</v>
      </c>
      <c r="I1377" s="5">
        <v>699</v>
      </c>
      <c r="J1377" s="5">
        <f>Table1[[#This Row],[actual_price]]-Table1[[#This Row],[discounted_price]]</f>
        <v>420</v>
      </c>
      <c r="K1377" s="12">
        <f t="shared" si="128"/>
        <v>0.60085836909871249</v>
      </c>
      <c r="L1377" s="13">
        <v>0.6</v>
      </c>
      <c r="M1377" s="1" t="str">
        <f t="shared" si="129"/>
        <v>High (50-69%)</v>
      </c>
      <c r="N1377">
        <v>4.3</v>
      </c>
      <c r="O1377" t="str">
        <f>IF(Table1[[#This Row],[rating]]&gt;=4.5,"Excellent",IF(Table1[[#This Row],[rating]]&gt;=4,"Good",IF(Table1[[#This Row],[rating]]&gt;=3.5,"Average","Below Average")))</f>
        <v>Good</v>
      </c>
      <c r="P1377" t="str">
        <f t="shared" si="130"/>
        <v>⭐⭐⭐⭐ Good</v>
      </c>
      <c r="Q1377" s="2">
        <v>2326</v>
      </c>
      <c r="R1377" s="4" t="str">
        <f>IF(Table1[[#This Row],[rating_count]]&gt;=10000,"High Volume",IF(Table1[[#This Row],[rating_count]]&gt;=1000,"Medium Volume","Low Volume"))</f>
        <v>Medium Volume</v>
      </c>
      <c r="S1377" s="4" t="str">
        <f t="shared" si="131"/>
        <v>Yes</v>
      </c>
      <c r="T1377" t="s">
        <v>12171</v>
      </c>
      <c r="U1377" t="s">
        <v>12172</v>
      </c>
      <c r="V1377" t="s">
        <v>12173</v>
      </c>
      <c r="W1377" t="s">
        <v>12174</v>
      </c>
      <c r="X1377" t="s">
        <v>12175</v>
      </c>
      <c r="Y1377" t="s">
        <v>12176</v>
      </c>
      <c r="Z1377" t="s">
        <v>12177</v>
      </c>
      <c r="AA1377" t="s">
        <v>12178</v>
      </c>
    </row>
    <row r="1378" spans="1:27" x14ac:dyDescent="0.3">
      <c r="A1378" t="s">
        <v>12179</v>
      </c>
      <c r="B1378" t="s">
        <v>12180</v>
      </c>
      <c r="C1378" t="str">
        <f t="shared" si="126"/>
        <v>Macmillan</v>
      </c>
      <c r="D1378" t="s">
        <v>9675</v>
      </c>
      <c r="E1378" t="str">
        <f>IFERROR(LEFT(Table1[[#This Row],[category]],FIND("|",Table1[[#This Row],[category]])-1),Table1[[#This Row],[category]])</f>
        <v>Home&amp;Kitchen</v>
      </c>
      <c r="F1378" t="str">
        <f>IFERROR(MID(Table1[[#This Row],[category]],FIND("|",Table1[[#This Row],[category]])+1,50),"N/A")</f>
        <v>Kitchen&amp;HomeAppliances|WaterPurifiers&amp;Accessories|</v>
      </c>
      <c r="G1378" s="5">
        <v>215</v>
      </c>
      <c r="H1378" s="5" t="str">
        <f t="shared" si="127"/>
        <v>Economy (201-500)</v>
      </c>
      <c r="I1378" s="5">
        <v>1499</v>
      </c>
      <c r="J1378" s="5">
        <f>Table1[[#This Row],[actual_price]]-Table1[[#This Row],[discounted_price]]</f>
        <v>1284</v>
      </c>
      <c r="K1378" s="12">
        <f t="shared" si="128"/>
        <v>0.85657104736490997</v>
      </c>
      <c r="L1378" s="13">
        <v>0.86</v>
      </c>
      <c r="M1378" s="1" t="str">
        <f t="shared" si="129"/>
        <v>Very High (70-100%)</v>
      </c>
      <c r="N1378">
        <v>3.9</v>
      </c>
      <c r="O1378" t="str">
        <f>IF(Table1[[#This Row],[rating]]&gt;=4.5,"Excellent",IF(Table1[[#This Row],[rating]]&gt;=4,"Good",IF(Table1[[#This Row],[rating]]&gt;=3.5,"Average","Below Average")))</f>
        <v>Average</v>
      </c>
      <c r="P1378" t="str">
        <f t="shared" si="130"/>
        <v>⭐⭐⭐ Average</v>
      </c>
      <c r="Q1378" s="2">
        <v>1004</v>
      </c>
      <c r="R1378" s="4" t="str">
        <f>IF(Table1[[#This Row],[rating_count]]&gt;=10000,"High Volume",IF(Table1[[#This Row],[rating_count]]&gt;=1000,"Medium Volume","Low Volume"))</f>
        <v>Medium Volume</v>
      </c>
      <c r="S1378" s="4" t="str">
        <f t="shared" si="131"/>
        <v>Yes</v>
      </c>
      <c r="T1378" t="s">
        <v>12181</v>
      </c>
      <c r="U1378" t="s">
        <v>12182</v>
      </c>
      <c r="V1378" t="s">
        <v>12183</v>
      </c>
      <c r="W1378" t="s">
        <v>12184</v>
      </c>
      <c r="X1378" t="s">
        <v>12185</v>
      </c>
      <c r="Y1378" t="s">
        <v>12186</v>
      </c>
      <c r="Z1378" t="s">
        <v>12187</v>
      </c>
      <c r="AA1378" t="s">
        <v>12188</v>
      </c>
    </row>
    <row r="1379" spans="1:27" x14ac:dyDescent="0.3">
      <c r="A1379" t="s">
        <v>12189</v>
      </c>
      <c r="B1379" t="s">
        <v>12190</v>
      </c>
      <c r="C1379" t="str">
        <f t="shared" si="126"/>
        <v>Havells</v>
      </c>
      <c r="D1379" t="s">
        <v>8739</v>
      </c>
      <c r="E1379" t="str">
        <f>IFERROR(LEFT(Table1[[#This Row],[category]],FIND("|",Table1[[#This Row],[category]])-1),Table1[[#This Row],[category]])</f>
        <v>Home&amp;Kitchen</v>
      </c>
      <c r="F1379" t="str">
        <f>IFERROR(MID(Table1[[#This Row],[category]],FIND("|",Table1[[#This Row],[category]])+1,50),"N/A")</f>
        <v>Kitchen&amp;HomeAppliances|Vacuum,Cleaning&amp;Ironing|Iro</v>
      </c>
      <c r="G1379" s="5">
        <v>889</v>
      </c>
      <c r="H1379" s="5" t="str">
        <f t="shared" si="127"/>
        <v>Mid-Range (501-2000)</v>
      </c>
      <c r="I1379" s="5">
        <v>1295</v>
      </c>
      <c r="J1379" s="5">
        <f>Table1[[#This Row],[actual_price]]-Table1[[#This Row],[discounted_price]]</f>
        <v>406</v>
      </c>
      <c r="K1379" s="12">
        <f t="shared" si="128"/>
        <v>0.31351351351351353</v>
      </c>
      <c r="L1379" s="13">
        <v>0.31</v>
      </c>
      <c r="M1379" s="1" t="str">
        <f t="shared" si="129"/>
        <v>Moderate (25-49%)</v>
      </c>
      <c r="N1379">
        <v>4.3</v>
      </c>
      <c r="O1379" t="str">
        <f>IF(Table1[[#This Row],[rating]]&gt;=4.5,"Excellent",IF(Table1[[#This Row],[rating]]&gt;=4,"Good",IF(Table1[[#This Row],[rating]]&gt;=3.5,"Average","Below Average")))</f>
        <v>Good</v>
      </c>
      <c r="P1379" t="str">
        <f t="shared" si="130"/>
        <v>⭐⭐⭐⭐ Good</v>
      </c>
      <c r="Q1379" s="2">
        <v>6400</v>
      </c>
      <c r="R1379" s="4" t="str">
        <f>IF(Table1[[#This Row],[rating_count]]&gt;=10000,"High Volume",IF(Table1[[#This Row],[rating_count]]&gt;=1000,"Medium Volume","Low Volume"))</f>
        <v>Medium Volume</v>
      </c>
      <c r="S1379" s="4" t="str">
        <f t="shared" si="131"/>
        <v>Yes</v>
      </c>
      <c r="T1379" t="s">
        <v>12191</v>
      </c>
      <c r="U1379" t="s">
        <v>12192</v>
      </c>
      <c r="V1379" t="s">
        <v>12193</v>
      </c>
      <c r="W1379" t="s">
        <v>12194</v>
      </c>
      <c r="X1379" t="s">
        <v>12195</v>
      </c>
      <c r="Y1379" t="s">
        <v>12196</v>
      </c>
      <c r="Z1379" t="s">
        <v>12197</v>
      </c>
      <c r="AA1379" t="s">
        <v>12198</v>
      </c>
    </row>
    <row r="1380" spans="1:27" x14ac:dyDescent="0.3">
      <c r="A1380" t="s">
        <v>12199</v>
      </c>
      <c r="B1380" t="s">
        <v>12200</v>
      </c>
      <c r="C1380" t="str">
        <f t="shared" si="126"/>
        <v>TEâ„¢</v>
      </c>
      <c r="D1380" t="s">
        <v>8761</v>
      </c>
      <c r="E1380" t="str">
        <f>IFERROR(LEFT(Table1[[#This Row],[category]],FIND("|",Table1[[#This Row],[category]])-1),Table1[[#This Row],[category]])</f>
        <v>Home&amp;Kitchen</v>
      </c>
      <c r="F1380" t="str">
        <f>IFERROR(MID(Table1[[#This Row],[category]],FIND("|",Table1[[#This Row],[category]])+1,50),"N/A")</f>
        <v>Heating,Cooling&amp;AirQuality|WaterHeaters&amp;Geysers|In</v>
      </c>
      <c r="G1380" s="5">
        <v>1449</v>
      </c>
      <c r="H1380" s="5" t="str">
        <f t="shared" si="127"/>
        <v>Mid-Range (501-2000)</v>
      </c>
      <c r="I1380" s="5">
        <v>4999</v>
      </c>
      <c r="J1380" s="5">
        <f>Table1[[#This Row],[actual_price]]-Table1[[#This Row],[discounted_price]]</f>
        <v>3550</v>
      </c>
      <c r="K1380" s="12">
        <f t="shared" si="128"/>
        <v>0.71014202840568119</v>
      </c>
      <c r="L1380" s="13">
        <v>0.71</v>
      </c>
      <c r="M1380" s="1" t="str">
        <f t="shared" si="129"/>
        <v>Very High (70-100%)</v>
      </c>
      <c r="N1380">
        <v>3.6</v>
      </c>
      <c r="O1380" t="str">
        <f>IF(Table1[[#This Row],[rating]]&gt;=4.5,"Excellent",IF(Table1[[#This Row],[rating]]&gt;=4,"Good",IF(Table1[[#This Row],[rating]]&gt;=3.5,"Average","Below Average")))</f>
        <v>Average</v>
      </c>
      <c r="P1380" t="str">
        <f t="shared" si="130"/>
        <v>⭐⭐⭐ Average</v>
      </c>
      <c r="Q1380">
        <v>63</v>
      </c>
      <c r="R1380" s="4" t="str">
        <f>IF(Table1[[#This Row],[rating_count]]&gt;=10000,"High Volume",IF(Table1[[#This Row],[rating_count]]&gt;=1000,"Medium Volume","Low Volume"))</f>
        <v>Low Volume</v>
      </c>
      <c r="S1380" s="4" t="str">
        <f t="shared" si="131"/>
        <v>No</v>
      </c>
      <c r="T1380" t="s">
        <v>12201</v>
      </c>
      <c r="U1380" t="s">
        <v>12202</v>
      </c>
      <c r="V1380" t="s">
        <v>12203</v>
      </c>
      <c r="W1380" t="s">
        <v>12204</v>
      </c>
      <c r="X1380" t="s">
        <v>12205</v>
      </c>
      <c r="Y1380" t="s">
        <v>12206</v>
      </c>
      <c r="Z1380" t="s">
        <v>12207</v>
      </c>
      <c r="AA1380" t="s">
        <v>12208</v>
      </c>
    </row>
    <row r="1381" spans="1:27" x14ac:dyDescent="0.3">
      <c r="A1381" t="s">
        <v>12209</v>
      </c>
      <c r="B1381" t="s">
        <v>12210</v>
      </c>
      <c r="C1381" t="str">
        <f t="shared" si="126"/>
        <v>ZIGMA</v>
      </c>
      <c r="D1381" t="s">
        <v>8761</v>
      </c>
      <c r="E1381" t="str">
        <f>IFERROR(LEFT(Table1[[#This Row],[category]],FIND("|",Table1[[#This Row],[category]])-1),Table1[[#This Row],[category]])</f>
        <v>Home&amp;Kitchen</v>
      </c>
      <c r="F1381" t="str">
        <f>IFERROR(MID(Table1[[#This Row],[category]],FIND("|",Table1[[#This Row],[category]])+1,50),"N/A")</f>
        <v>Heating,Cooling&amp;AirQuality|WaterHeaters&amp;Geysers|In</v>
      </c>
      <c r="G1381" s="5">
        <v>1190</v>
      </c>
      <c r="H1381" s="5" t="str">
        <f t="shared" si="127"/>
        <v>Mid-Range (501-2000)</v>
      </c>
      <c r="I1381" s="5">
        <v>2550</v>
      </c>
      <c r="J1381" s="5">
        <f>Table1[[#This Row],[actual_price]]-Table1[[#This Row],[discounted_price]]</f>
        <v>1360</v>
      </c>
      <c r="K1381" s="12">
        <f t="shared" si="128"/>
        <v>0.53333333333333333</v>
      </c>
      <c r="L1381" s="13">
        <v>0.53</v>
      </c>
      <c r="M1381" s="1" t="str">
        <f t="shared" si="129"/>
        <v>High (50-69%)</v>
      </c>
      <c r="N1381">
        <v>3.8</v>
      </c>
      <c r="O1381" t="str">
        <f>IF(Table1[[#This Row],[rating]]&gt;=4.5,"Excellent",IF(Table1[[#This Row],[rating]]&gt;=4,"Good",IF(Table1[[#This Row],[rating]]&gt;=3.5,"Average","Below Average")))</f>
        <v>Average</v>
      </c>
      <c r="P1381" t="str">
        <f t="shared" si="130"/>
        <v>⭐⭐⭐ Average</v>
      </c>
      <c r="Q1381" s="2">
        <v>1181</v>
      </c>
      <c r="R1381" s="4" t="str">
        <f>IF(Table1[[#This Row],[rating_count]]&gt;=10000,"High Volume",IF(Table1[[#This Row],[rating_count]]&gt;=1000,"Medium Volume","Low Volume"))</f>
        <v>Medium Volume</v>
      </c>
      <c r="S1381" s="4" t="str">
        <f t="shared" si="131"/>
        <v>Yes</v>
      </c>
      <c r="T1381" t="s">
        <v>12211</v>
      </c>
      <c r="U1381" t="s">
        <v>12212</v>
      </c>
      <c r="V1381" t="s">
        <v>12213</v>
      </c>
      <c r="W1381" t="s">
        <v>12214</v>
      </c>
      <c r="X1381" t="s">
        <v>12215</v>
      </c>
      <c r="Y1381" t="s">
        <v>12216</v>
      </c>
      <c r="Z1381" t="s">
        <v>12217</v>
      </c>
      <c r="AA1381" t="s">
        <v>12218</v>
      </c>
    </row>
    <row r="1382" spans="1:27" x14ac:dyDescent="0.3">
      <c r="A1382" t="s">
        <v>12219</v>
      </c>
      <c r="B1382" t="s">
        <v>12220</v>
      </c>
      <c r="C1382" t="str">
        <f t="shared" si="126"/>
        <v>KENT</v>
      </c>
      <c r="D1382" t="s">
        <v>10140</v>
      </c>
      <c r="E1382" t="str">
        <f>IFERROR(LEFT(Table1[[#This Row],[category]],FIND("|",Table1[[#This Row],[category]])-1),Table1[[#This Row],[category]])</f>
        <v>Home&amp;Kitchen</v>
      </c>
      <c r="F1382" t="str">
        <f>IFERROR(MID(Table1[[#This Row],[category]],FIND("|",Table1[[#This Row],[category]])+1,50),"N/A")</f>
        <v>Kitchen&amp;HomeAppliances|WaterPurifiers&amp;Accessories|</v>
      </c>
      <c r="G1382" s="5">
        <v>1799</v>
      </c>
      <c r="H1382" s="5" t="str">
        <f t="shared" si="127"/>
        <v>Mid-Range (501-2000)</v>
      </c>
      <c r="I1382" s="5">
        <v>1950</v>
      </c>
      <c r="J1382" s="5">
        <f>Table1[[#This Row],[actual_price]]-Table1[[#This Row],[discounted_price]]</f>
        <v>151</v>
      </c>
      <c r="K1382" s="12">
        <f t="shared" si="128"/>
        <v>7.7435897435897433E-2</v>
      </c>
      <c r="L1382" s="13">
        <v>0.08</v>
      </c>
      <c r="M1382" s="1" t="str">
        <f t="shared" si="129"/>
        <v>Minimal (0-24%)</v>
      </c>
      <c r="N1382">
        <v>3.9</v>
      </c>
      <c r="O1382" t="str">
        <f>IF(Table1[[#This Row],[rating]]&gt;=4.5,"Excellent",IF(Table1[[#This Row],[rating]]&gt;=4,"Good",IF(Table1[[#This Row],[rating]]&gt;=3.5,"Average","Below Average")))</f>
        <v>Average</v>
      </c>
      <c r="P1382" t="str">
        <f t="shared" si="130"/>
        <v>⭐⭐⭐ Average</v>
      </c>
      <c r="Q1382" s="2">
        <v>1888</v>
      </c>
      <c r="R1382" s="4" t="str">
        <f>IF(Table1[[#This Row],[rating_count]]&gt;=10000,"High Volume",IF(Table1[[#This Row],[rating_count]]&gt;=1000,"Medium Volume","Low Volume"))</f>
        <v>Medium Volume</v>
      </c>
      <c r="S1382" s="4" t="str">
        <f t="shared" si="131"/>
        <v>Yes</v>
      </c>
      <c r="T1382" t="s">
        <v>12221</v>
      </c>
      <c r="U1382" t="s">
        <v>12222</v>
      </c>
      <c r="V1382" t="s">
        <v>12223</v>
      </c>
      <c r="W1382" t="s">
        <v>12224</v>
      </c>
      <c r="X1382" t="s">
        <v>12225</v>
      </c>
      <c r="Y1382" t="s">
        <v>12226</v>
      </c>
      <c r="Z1382" t="s">
        <v>12227</v>
      </c>
      <c r="AA1382" t="s">
        <v>12228</v>
      </c>
    </row>
    <row r="1383" spans="1:27" x14ac:dyDescent="0.3">
      <c r="A1383" t="s">
        <v>12229</v>
      </c>
      <c r="B1383" t="s">
        <v>12230</v>
      </c>
      <c r="C1383" t="str">
        <f t="shared" si="126"/>
        <v>Sujata</v>
      </c>
      <c r="D1383" t="s">
        <v>8750</v>
      </c>
      <c r="E1383" t="str">
        <f>IFERROR(LEFT(Table1[[#This Row],[category]],FIND("|",Table1[[#This Row],[category]])-1),Table1[[#This Row],[category]])</f>
        <v>Home&amp;Kitchen</v>
      </c>
      <c r="F1383" t="str">
        <f>IFERROR(MID(Table1[[#This Row],[category]],FIND("|",Table1[[#This Row],[category]])+1,50),"N/A")</f>
        <v>Kitchen&amp;HomeAppliances|SmallKitchenAppliances|Mixe</v>
      </c>
      <c r="G1383" s="5">
        <v>6120</v>
      </c>
      <c r="H1383" s="5" t="str">
        <f t="shared" si="127"/>
        <v>Premium (&gt;2000)</v>
      </c>
      <c r="I1383" s="5">
        <v>8478</v>
      </c>
      <c r="J1383" s="5">
        <f>Table1[[#This Row],[actual_price]]-Table1[[#This Row],[discounted_price]]</f>
        <v>2358</v>
      </c>
      <c r="K1383" s="12">
        <f t="shared" si="128"/>
        <v>0.2781316348195329</v>
      </c>
      <c r="L1383" s="13">
        <v>0.28000000000000003</v>
      </c>
      <c r="M1383" s="1" t="str">
        <f t="shared" si="129"/>
        <v>Moderate (25-49%)</v>
      </c>
      <c r="N1383">
        <v>4.5999999999999996</v>
      </c>
      <c r="O1383" t="str">
        <f>IF(Table1[[#This Row],[rating]]&gt;=4.5,"Excellent",IF(Table1[[#This Row],[rating]]&gt;=4,"Good",IF(Table1[[#This Row],[rating]]&gt;=3.5,"Average","Below Average")))</f>
        <v>Excellent</v>
      </c>
      <c r="P1383" t="str">
        <f t="shared" si="130"/>
        <v>⭐⭐⭐⭐⭐ Excellent</v>
      </c>
      <c r="Q1383" s="2">
        <v>6550</v>
      </c>
      <c r="R1383" s="4" t="str">
        <f>IF(Table1[[#This Row],[rating_count]]&gt;=10000,"High Volume",IF(Table1[[#This Row],[rating_count]]&gt;=1000,"Medium Volume","Low Volume"))</f>
        <v>Medium Volume</v>
      </c>
      <c r="S1383" s="4" t="str">
        <f t="shared" si="131"/>
        <v>Yes</v>
      </c>
      <c r="T1383" t="s">
        <v>12231</v>
      </c>
      <c r="U1383" t="s">
        <v>12232</v>
      </c>
      <c r="V1383" t="s">
        <v>12233</v>
      </c>
      <c r="W1383" t="s">
        <v>12234</v>
      </c>
      <c r="X1383" t="s">
        <v>12235</v>
      </c>
      <c r="Y1383" t="s">
        <v>12236</v>
      </c>
      <c r="Z1383" t="s">
        <v>12237</v>
      </c>
      <c r="AA1383" t="s">
        <v>12238</v>
      </c>
    </row>
    <row r="1384" spans="1:27" x14ac:dyDescent="0.3">
      <c r="A1384" t="s">
        <v>12239</v>
      </c>
      <c r="B1384" t="s">
        <v>12240</v>
      </c>
      <c r="C1384" t="str">
        <f t="shared" si="126"/>
        <v>Lifelong</v>
      </c>
      <c r="D1384" t="s">
        <v>8750</v>
      </c>
      <c r="E1384" t="str">
        <f>IFERROR(LEFT(Table1[[#This Row],[category]],FIND("|",Table1[[#This Row],[category]])-1),Table1[[#This Row],[category]])</f>
        <v>Home&amp;Kitchen</v>
      </c>
      <c r="F1384" t="str">
        <f>IFERROR(MID(Table1[[#This Row],[category]],FIND("|",Table1[[#This Row],[category]])+1,50),"N/A")</f>
        <v>Kitchen&amp;HomeAppliances|SmallKitchenAppliances|Mixe</v>
      </c>
      <c r="G1384" s="5">
        <v>1799</v>
      </c>
      <c r="H1384" s="5" t="str">
        <f t="shared" si="127"/>
        <v>Mid-Range (501-2000)</v>
      </c>
      <c r="I1384" s="5">
        <v>3299</v>
      </c>
      <c r="J1384" s="5">
        <f>Table1[[#This Row],[actual_price]]-Table1[[#This Row],[discounted_price]]</f>
        <v>1500</v>
      </c>
      <c r="K1384" s="12">
        <f t="shared" si="128"/>
        <v>0.45468323734464988</v>
      </c>
      <c r="L1384" s="13">
        <v>0.45</v>
      </c>
      <c r="M1384" s="1" t="str">
        <f t="shared" si="129"/>
        <v>Moderate (25-49%)</v>
      </c>
      <c r="N1384">
        <v>3.8</v>
      </c>
      <c r="O1384" t="str">
        <f>IF(Table1[[#This Row],[rating]]&gt;=4.5,"Excellent",IF(Table1[[#This Row],[rating]]&gt;=4,"Good",IF(Table1[[#This Row],[rating]]&gt;=3.5,"Average","Below Average")))</f>
        <v>Average</v>
      </c>
      <c r="P1384" t="str">
        <f t="shared" si="130"/>
        <v>⭐⭐⭐ Average</v>
      </c>
      <c r="Q1384" s="2">
        <v>1846</v>
      </c>
      <c r="R1384" s="4" t="str">
        <f>IF(Table1[[#This Row],[rating_count]]&gt;=10000,"High Volume",IF(Table1[[#This Row],[rating_count]]&gt;=1000,"Medium Volume","Low Volume"))</f>
        <v>Medium Volume</v>
      </c>
      <c r="S1384" s="4" t="str">
        <f t="shared" si="131"/>
        <v>Yes</v>
      </c>
      <c r="T1384" t="s">
        <v>12241</v>
      </c>
      <c r="U1384" t="s">
        <v>12242</v>
      </c>
      <c r="V1384" t="s">
        <v>12243</v>
      </c>
      <c r="W1384" t="s">
        <v>12244</v>
      </c>
      <c r="X1384" t="s">
        <v>12245</v>
      </c>
      <c r="Y1384" t="s">
        <v>12246</v>
      </c>
      <c r="Z1384" t="s">
        <v>12247</v>
      </c>
      <c r="AA1384" t="s">
        <v>12248</v>
      </c>
    </row>
    <row r="1385" spans="1:27" x14ac:dyDescent="0.3">
      <c r="A1385" t="s">
        <v>12249</v>
      </c>
      <c r="B1385" t="s">
        <v>12250</v>
      </c>
      <c r="C1385" t="str">
        <f t="shared" si="126"/>
        <v>TTK</v>
      </c>
      <c r="D1385" t="s">
        <v>8750</v>
      </c>
      <c r="E1385" t="str">
        <f>IFERROR(LEFT(Table1[[#This Row],[category]],FIND("|",Table1[[#This Row],[category]])-1),Table1[[#This Row],[category]])</f>
        <v>Home&amp;Kitchen</v>
      </c>
      <c r="F1385" t="str">
        <f>IFERROR(MID(Table1[[#This Row],[category]],FIND("|",Table1[[#This Row],[category]])+1,50),"N/A")</f>
        <v>Kitchen&amp;HomeAppliances|SmallKitchenAppliances|Mixe</v>
      </c>
      <c r="G1385" s="5">
        <v>2199</v>
      </c>
      <c r="H1385" s="5" t="str">
        <f t="shared" si="127"/>
        <v>Premium (&gt;2000)</v>
      </c>
      <c r="I1385" s="5">
        <v>3895</v>
      </c>
      <c r="J1385" s="5">
        <f>Table1[[#This Row],[actual_price]]-Table1[[#This Row],[discounted_price]]</f>
        <v>1696</v>
      </c>
      <c r="K1385" s="12">
        <f t="shared" si="128"/>
        <v>0.43543003851091144</v>
      </c>
      <c r="L1385" s="13">
        <v>0.44</v>
      </c>
      <c r="M1385" s="1" t="str">
        <f t="shared" si="129"/>
        <v>Moderate (25-49%)</v>
      </c>
      <c r="N1385">
        <v>3.9</v>
      </c>
      <c r="O1385" t="str">
        <f>IF(Table1[[#This Row],[rating]]&gt;=4.5,"Excellent",IF(Table1[[#This Row],[rating]]&gt;=4,"Good",IF(Table1[[#This Row],[rating]]&gt;=3.5,"Average","Below Average")))</f>
        <v>Average</v>
      </c>
      <c r="P1385" t="str">
        <f t="shared" si="130"/>
        <v>⭐⭐⭐ Average</v>
      </c>
      <c r="Q1385" s="2">
        <v>1085</v>
      </c>
      <c r="R1385" s="4" t="str">
        <f>IF(Table1[[#This Row],[rating_count]]&gt;=10000,"High Volume",IF(Table1[[#This Row],[rating_count]]&gt;=1000,"Medium Volume","Low Volume"))</f>
        <v>Medium Volume</v>
      </c>
      <c r="S1385" s="4" t="str">
        <f t="shared" si="131"/>
        <v>Yes</v>
      </c>
      <c r="T1385" t="s">
        <v>12251</v>
      </c>
      <c r="U1385" t="s">
        <v>12252</v>
      </c>
      <c r="V1385" t="s">
        <v>12253</v>
      </c>
      <c r="W1385" t="s">
        <v>12254</v>
      </c>
      <c r="X1385" t="s">
        <v>12255</v>
      </c>
      <c r="Y1385" t="s">
        <v>12256</v>
      </c>
      <c r="Z1385" t="s">
        <v>12257</v>
      </c>
      <c r="AA1385" t="s">
        <v>12258</v>
      </c>
    </row>
    <row r="1386" spans="1:27" x14ac:dyDescent="0.3">
      <c r="A1386" t="s">
        <v>12259</v>
      </c>
      <c r="B1386" t="s">
        <v>12260</v>
      </c>
      <c r="C1386" t="str">
        <f t="shared" si="126"/>
        <v>AGARO</v>
      </c>
      <c r="D1386" t="s">
        <v>9737</v>
      </c>
      <c r="E1386" t="str">
        <f>IFERROR(LEFT(Table1[[#This Row],[category]],FIND("|",Table1[[#This Row],[category]])-1),Table1[[#This Row],[category]])</f>
        <v>Home&amp;Kitchen</v>
      </c>
      <c r="F1386" t="str">
        <f>IFERROR(MID(Table1[[#This Row],[category]],FIND("|",Table1[[#This Row],[category]])+1,50),"N/A")</f>
        <v>Kitchen&amp;HomeAppliances|SmallKitchenAppliances|Rice</v>
      </c>
      <c r="G1386" s="5">
        <v>3685</v>
      </c>
      <c r="H1386" s="5" t="str">
        <f t="shared" si="127"/>
        <v>Premium (&gt;2000)</v>
      </c>
      <c r="I1386" s="5">
        <v>5495</v>
      </c>
      <c r="J1386" s="5">
        <f>Table1[[#This Row],[actual_price]]-Table1[[#This Row],[discounted_price]]</f>
        <v>1810</v>
      </c>
      <c r="K1386" s="12">
        <f t="shared" si="128"/>
        <v>0.3293903548680619</v>
      </c>
      <c r="L1386" s="13">
        <v>0.33</v>
      </c>
      <c r="M1386" s="1" t="str">
        <f t="shared" si="129"/>
        <v>Moderate (25-49%)</v>
      </c>
      <c r="N1386">
        <v>4.0999999999999996</v>
      </c>
      <c r="O1386" t="str">
        <f>IF(Table1[[#This Row],[rating]]&gt;=4.5,"Excellent",IF(Table1[[#This Row],[rating]]&gt;=4,"Good",IF(Table1[[#This Row],[rating]]&gt;=3.5,"Average","Below Average")))</f>
        <v>Good</v>
      </c>
      <c r="P1386" t="str">
        <f t="shared" si="130"/>
        <v>⭐⭐⭐⭐ Good</v>
      </c>
      <c r="Q1386">
        <v>290</v>
      </c>
      <c r="R1386" s="4" t="str">
        <f>IF(Table1[[#This Row],[rating_count]]&gt;=10000,"High Volume",IF(Table1[[#This Row],[rating_count]]&gt;=1000,"Medium Volume","Low Volume"))</f>
        <v>Low Volume</v>
      </c>
      <c r="S1386" s="4" t="str">
        <f t="shared" si="131"/>
        <v>No</v>
      </c>
      <c r="T1386" t="s">
        <v>12261</v>
      </c>
      <c r="U1386" t="s">
        <v>12262</v>
      </c>
      <c r="V1386" t="s">
        <v>12263</v>
      </c>
      <c r="W1386" t="s">
        <v>12264</v>
      </c>
      <c r="X1386" t="s">
        <v>12265</v>
      </c>
      <c r="Y1386" t="s">
        <v>12266</v>
      </c>
      <c r="Z1386" t="s">
        <v>12267</v>
      </c>
      <c r="AA1386" t="s">
        <v>12268</v>
      </c>
    </row>
    <row r="1387" spans="1:27" x14ac:dyDescent="0.3">
      <c r="A1387" t="s">
        <v>12269</v>
      </c>
      <c r="B1387" t="s">
        <v>12270</v>
      </c>
      <c r="C1387" t="str">
        <f t="shared" si="126"/>
        <v>VAPJAÂ®</v>
      </c>
      <c r="D1387" t="s">
        <v>8979</v>
      </c>
      <c r="E1387" t="str">
        <f>IFERROR(LEFT(Table1[[#This Row],[category]],FIND("|",Table1[[#This Row],[category]])-1),Table1[[#This Row],[category]])</f>
        <v>Home&amp;Kitchen</v>
      </c>
      <c r="F1387" t="str">
        <f>IFERROR(MID(Table1[[#This Row],[category]],FIND("|",Table1[[#This Row],[category]])+1,50),"N/A")</f>
        <v>Kitchen&amp;HomeAppliances|SmallKitchenAppliances|Juic</v>
      </c>
      <c r="G1387" s="5">
        <v>649</v>
      </c>
      <c r="H1387" s="5" t="str">
        <f t="shared" si="127"/>
        <v>Mid-Range (501-2000)</v>
      </c>
      <c r="I1387" s="5">
        <v>999</v>
      </c>
      <c r="J1387" s="5">
        <f>Table1[[#This Row],[actual_price]]-Table1[[#This Row],[discounted_price]]</f>
        <v>350</v>
      </c>
      <c r="K1387" s="12">
        <f t="shared" si="128"/>
        <v>0.35035035035035034</v>
      </c>
      <c r="L1387" s="13">
        <v>0.35</v>
      </c>
      <c r="M1387" s="1" t="str">
        <f t="shared" si="129"/>
        <v>Moderate (25-49%)</v>
      </c>
      <c r="N1387">
        <v>3.6</v>
      </c>
      <c r="O1387" t="str">
        <f>IF(Table1[[#This Row],[rating]]&gt;=4.5,"Excellent",IF(Table1[[#This Row],[rating]]&gt;=4,"Good",IF(Table1[[#This Row],[rating]]&gt;=3.5,"Average","Below Average")))</f>
        <v>Average</v>
      </c>
      <c r="P1387" t="str">
        <f t="shared" si="130"/>
        <v>⭐⭐⭐ Average</v>
      </c>
      <c r="Q1387">
        <v>4</v>
      </c>
      <c r="R1387" s="4" t="str">
        <f>IF(Table1[[#This Row],[rating_count]]&gt;=10000,"High Volume",IF(Table1[[#This Row],[rating_count]]&gt;=1000,"Medium Volume","Low Volume"))</f>
        <v>Low Volume</v>
      </c>
      <c r="S1387" s="4" t="str">
        <f t="shared" si="131"/>
        <v>No</v>
      </c>
      <c r="T1387" t="s">
        <v>12271</v>
      </c>
      <c r="U1387" t="s">
        <v>12272</v>
      </c>
      <c r="V1387" t="s">
        <v>12273</v>
      </c>
      <c r="W1387" t="s">
        <v>12274</v>
      </c>
      <c r="X1387" t="s">
        <v>12275</v>
      </c>
      <c r="Y1387" t="s">
        <v>12276</v>
      </c>
      <c r="Z1387" t="s">
        <v>12277</v>
      </c>
      <c r="AA1387" t="s">
        <v>12278</v>
      </c>
    </row>
    <row r="1388" spans="1:27" x14ac:dyDescent="0.3">
      <c r="A1388" t="s">
        <v>12279</v>
      </c>
      <c r="B1388" t="s">
        <v>12280</v>
      </c>
      <c r="C1388" t="str">
        <f t="shared" si="126"/>
        <v>Philips</v>
      </c>
      <c r="D1388" t="s">
        <v>10466</v>
      </c>
      <c r="E1388" t="str">
        <f>IFERROR(LEFT(Table1[[#This Row],[category]],FIND("|",Table1[[#This Row],[category]])-1),Table1[[#This Row],[category]])</f>
        <v>Home&amp;Kitchen</v>
      </c>
      <c r="F1388" t="str">
        <f>IFERROR(MID(Table1[[#This Row],[category]],FIND("|",Table1[[#This Row],[category]])+1,50),"N/A")</f>
        <v>Kitchen&amp;HomeAppliances|SmallKitchenAppliances|Oven</v>
      </c>
      <c r="G1388" s="5">
        <v>8599</v>
      </c>
      <c r="H1388" s="5" t="str">
        <f t="shared" si="127"/>
        <v>Premium (&gt;2000)</v>
      </c>
      <c r="I1388" s="5">
        <v>8995</v>
      </c>
      <c r="J1388" s="5">
        <f>Table1[[#This Row],[actual_price]]-Table1[[#This Row],[discounted_price]]</f>
        <v>396</v>
      </c>
      <c r="K1388" s="12">
        <f t="shared" si="128"/>
        <v>4.4024458032240137E-2</v>
      </c>
      <c r="L1388" s="13">
        <v>0.04</v>
      </c>
      <c r="M1388" s="1" t="str">
        <f t="shared" si="129"/>
        <v>Minimal (0-24%)</v>
      </c>
      <c r="N1388">
        <v>4.4000000000000004</v>
      </c>
      <c r="O1388" t="str">
        <f>IF(Table1[[#This Row],[rating]]&gt;=4.5,"Excellent",IF(Table1[[#This Row],[rating]]&gt;=4,"Good",IF(Table1[[#This Row],[rating]]&gt;=3.5,"Average","Below Average")))</f>
        <v>Good</v>
      </c>
      <c r="P1388" t="str">
        <f t="shared" si="130"/>
        <v>⭐⭐⭐⭐ Good</v>
      </c>
      <c r="Q1388" s="2">
        <v>9734</v>
      </c>
      <c r="R1388" s="4" t="str">
        <f>IF(Table1[[#This Row],[rating_count]]&gt;=10000,"High Volume",IF(Table1[[#This Row],[rating_count]]&gt;=1000,"Medium Volume","Low Volume"))</f>
        <v>Medium Volume</v>
      </c>
      <c r="S1388" s="4" t="str">
        <f t="shared" si="131"/>
        <v>Yes</v>
      </c>
      <c r="T1388" t="s">
        <v>12281</v>
      </c>
      <c r="U1388" t="s">
        <v>12282</v>
      </c>
      <c r="V1388" t="s">
        <v>12283</v>
      </c>
      <c r="W1388" t="s">
        <v>12284</v>
      </c>
      <c r="X1388" t="s">
        <v>12285</v>
      </c>
      <c r="Y1388" t="s">
        <v>12286</v>
      </c>
      <c r="Z1388" t="s">
        <v>12287</v>
      </c>
      <c r="AA1388" t="s">
        <v>12288</v>
      </c>
    </row>
    <row r="1389" spans="1:27" x14ac:dyDescent="0.3">
      <c r="A1389" t="s">
        <v>12289</v>
      </c>
      <c r="B1389" t="s">
        <v>12290</v>
      </c>
      <c r="C1389" t="str">
        <f t="shared" si="126"/>
        <v>Usha</v>
      </c>
      <c r="D1389" t="s">
        <v>8739</v>
      </c>
      <c r="E1389" t="str">
        <f>IFERROR(LEFT(Table1[[#This Row],[category]],FIND("|",Table1[[#This Row],[category]])-1),Table1[[#This Row],[category]])</f>
        <v>Home&amp;Kitchen</v>
      </c>
      <c r="F1389" t="str">
        <f>IFERROR(MID(Table1[[#This Row],[category]],FIND("|",Table1[[#This Row],[category]])+1,50),"N/A")</f>
        <v>Kitchen&amp;HomeAppliances|Vacuum,Cleaning&amp;Ironing|Iro</v>
      </c>
      <c r="G1389" s="5">
        <v>1110</v>
      </c>
      <c r="H1389" s="5" t="str">
        <f t="shared" si="127"/>
        <v>Mid-Range (501-2000)</v>
      </c>
      <c r="I1389" s="5">
        <v>1599</v>
      </c>
      <c r="J1389" s="5">
        <f>Table1[[#This Row],[actual_price]]-Table1[[#This Row],[discounted_price]]</f>
        <v>489</v>
      </c>
      <c r="K1389" s="12">
        <f t="shared" si="128"/>
        <v>0.30581613508442779</v>
      </c>
      <c r="L1389" s="13">
        <v>0.31</v>
      </c>
      <c r="M1389" s="1" t="str">
        <f t="shared" si="129"/>
        <v>Moderate (25-49%)</v>
      </c>
      <c r="N1389">
        <v>4.3</v>
      </c>
      <c r="O1389" t="str">
        <f>IF(Table1[[#This Row],[rating]]&gt;=4.5,"Excellent",IF(Table1[[#This Row],[rating]]&gt;=4,"Good",IF(Table1[[#This Row],[rating]]&gt;=3.5,"Average","Below Average")))</f>
        <v>Good</v>
      </c>
      <c r="P1389" t="str">
        <f t="shared" si="130"/>
        <v>⭐⭐⭐⭐ Good</v>
      </c>
      <c r="Q1389" s="2">
        <v>4022</v>
      </c>
      <c r="R1389" s="4" t="str">
        <f>IF(Table1[[#This Row],[rating_count]]&gt;=10000,"High Volume",IF(Table1[[#This Row],[rating_count]]&gt;=1000,"Medium Volume","Low Volume"))</f>
        <v>Medium Volume</v>
      </c>
      <c r="S1389" s="4" t="str">
        <f t="shared" si="131"/>
        <v>Yes</v>
      </c>
      <c r="T1389" t="s">
        <v>12291</v>
      </c>
      <c r="U1389" t="s">
        <v>12292</v>
      </c>
      <c r="V1389" t="s">
        <v>12293</v>
      </c>
      <c r="W1389" t="s">
        <v>12294</v>
      </c>
      <c r="X1389" t="s">
        <v>12295</v>
      </c>
      <c r="Y1389" t="s">
        <v>12296</v>
      </c>
      <c r="Z1389" t="s">
        <v>12297</v>
      </c>
      <c r="AA1389" t="s">
        <v>12298</v>
      </c>
    </row>
    <row r="1390" spans="1:27" x14ac:dyDescent="0.3">
      <c r="A1390" t="s">
        <v>12299</v>
      </c>
      <c r="B1390" t="s">
        <v>12300</v>
      </c>
      <c r="C1390" t="str">
        <f t="shared" si="126"/>
        <v>Campfire</v>
      </c>
      <c r="D1390" t="s">
        <v>8761</v>
      </c>
      <c r="E1390" t="str">
        <f>IFERROR(LEFT(Table1[[#This Row],[category]],FIND("|",Table1[[#This Row],[category]])-1),Table1[[#This Row],[category]])</f>
        <v>Home&amp;Kitchen</v>
      </c>
      <c r="F1390" t="str">
        <f>IFERROR(MID(Table1[[#This Row],[category]],FIND("|",Table1[[#This Row],[category]])+1,50),"N/A")</f>
        <v>Heating,Cooling&amp;AirQuality|WaterHeaters&amp;Geysers|In</v>
      </c>
      <c r="G1390" s="5">
        <v>1499</v>
      </c>
      <c r="H1390" s="5" t="str">
        <f t="shared" si="127"/>
        <v>Mid-Range (501-2000)</v>
      </c>
      <c r="I1390" s="5">
        <v>3500</v>
      </c>
      <c r="J1390" s="5">
        <f>Table1[[#This Row],[actual_price]]-Table1[[#This Row],[discounted_price]]</f>
        <v>2001</v>
      </c>
      <c r="K1390" s="12">
        <f t="shared" si="128"/>
        <v>0.57171428571428573</v>
      </c>
      <c r="L1390" s="13">
        <v>0.56999999999999995</v>
      </c>
      <c r="M1390" s="1" t="str">
        <f t="shared" si="129"/>
        <v>High (50-69%)</v>
      </c>
      <c r="N1390">
        <v>4.7</v>
      </c>
      <c r="O1390" t="str">
        <f>IF(Table1[[#This Row],[rating]]&gt;=4.5,"Excellent",IF(Table1[[#This Row],[rating]]&gt;=4,"Good",IF(Table1[[#This Row],[rating]]&gt;=3.5,"Average","Below Average")))</f>
        <v>Excellent</v>
      </c>
      <c r="P1390" t="str">
        <f t="shared" si="130"/>
        <v>⭐⭐⭐⭐⭐ Excellent</v>
      </c>
      <c r="Q1390" s="2">
        <v>2591</v>
      </c>
      <c r="R1390" s="4" t="str">
        <f>IF(Table1[[#This Row],[rating_count]]&gt;=10000,"High Volume",IF(Table1[[#This Row],[rating_count]]&gt;=1000,"Medium Volume","Low Volume"))</f>
        <v>Medium Volume</v>
      </c>
      <c r="S1390" s="4" t="str">
        <f t="shared" si="131"/>
        <v>Yes</v>
      </c>
      <c r="T1390" t="s">
        <v>12301</v>
      </c>
      <c r="U1390" t="s">
        <v>12302</v>
      </c>
      <c r="V1390" t="s">
        <v>12303</v>
      </c>
      <c r="W1390" t="s">
        <v>12304</v>
      </c>
      <c r="X1390" t="s">
        <v>12305</v>
      </c>
      <c r="Y1390" t="s">
        <v>12306</v>
      </c>
      <c r="Z1390" t="s">
        <v>12307</v>
      </c>
      <c r="AA1390" t="s">
        <v>12308</v>
      </c>
    </row>
    <row r="1391" spans="1:27" x14ac:dyDescent="0.3">
      <c r="A1391" t="s">
        <v>12309</v>
      </c>
      <c r="B1391" t="s">
        <v>12310</v>
      </c>
      <c r="C1391" t="str">
        <f t="shared" si="126"/>
        <v>Themisto</v>
      </c>
      <c r="D1391" t="s">
        <v>8625</v>
      </c>
      <c r="E1391" t="str">
        <f>IFERROR(LEFT(Table1[[#This Row],[category]],FIND("|",Table1[[#This Row],[category]])-1),Table1[[#This Row],[category]])</f>
        <v>Home&amp;Kitchen</v>
      </c>
      <c r="F1391" t="str">
        <f>IFERROR(MID(Table1[[#This Row],[category]],FIND("|",Table1[[#This Row],[category]])+1,50),"N/A")</f>
        <v>Kitchen&amp;HomeAppliances|SmallKitchenAppliances|Digi</v>
      </c>
      <c r="G1391" s="5">
        <v>759</v>
      </c>
      <c r="H1391" s="5" t="str">
        <f t="shared" si="127"/>
        <v>Mid-Range (501-2000)</v>
      </c>
      <c r="I1391" s="5">
        <v>1999</v>
      </c>
      <c r="J1391" s="5">
        <f>Table1[[#This Row],[actual_price]]-Table1[[#This Row],[discounted_price]]</f>
        <v>1240</v>
      </c>
      <c r="K1391" s="12">
        <f t="shared" si="128"/>
        <v>0.62031015507753873</v>
      </c>
      <c r="L1391" s="13">
        <v>0.62</v>
      </c>
      <c r="M1391" s="1" t="str">
        <f t="shared" si="129"/>
        <v>High (50-69%)</v>
      </c>
      <c r="N1391">
        <v>4.3</v>
      </c>
      <c r="O1391" t="str">
        <f>IF(Table1[[#This Row],[rating]]&gt;=4.5,"Excellent",IF(Table1[[#This Row],[rating]]&gt;=4,"Good",IF(Table1[[#This Row],[rating]]&gt;=3.5,"Average","Below Average")))</f>
        <v>Good</v>
      </c>
      <c r="P1391" t="str">
        <f t="shared" si="130"/>
        <v>⭐⭐⭐⭐ Good</v>
      </c>
      <c r="Q1391">
        <v>532</v>
      </c>
      <c r="R1391" s="4" t="str">
        <f>IF(Table1[[#This Row],[rating_count]]&gt;=10000,"High Volume",IF(Table1[[#This Row],[rating_count]]&gt;=1000,"Medium Volume","Low Volume"))</f>
        <v>Low Volume</v>
      </c>
      <c r="S1391" s="4" t="str">
        <f t="shared" si="131"/>
        <v>Yes</v>
      </c>
      <c r="T1391" t="s">
        <v>12311</v>
      </c>
      <c r="U1391" t="s">
        <v>12312</v>
      </c>
      <c r="V1391" t="s">
        <v>12313</v>
      </c>
      <c r="W1391" t="s">
        <v>12314</v>
      </c>
      <c r="X1391" t="s">
        <v>12315</v>
      </c>
      <c r="Y1391" t="s">
        <v>12316</v>
      </c>
      <c r="Z1391" t="s">
        <v>12317</v>
      </c>
      <c r="AA1391" t="s">
        <v>12318</v>
      </c>
    </row>
    <row r="1392" spans="1:27" x14ac:dyDescent="0.3">
      <c r="A1392" t="s">
        <v>12319</v>
      </c>
      <c r="B1392" t="s">
        <v>12320</v>
      </c>
      <c r="C1392" t="str">
        <f t="shared" si="126"/>
        <v>FYA</v>
      </c>
      <c r="D1392" t="s">
        <v>9010</v>
      </c>
      <c r="E1392" t="str">
        <f>IFERROR(LEFT(Table1[[#This Row],[category]],FIND("|",Table1[[#This Row],[category]])-1),Table1[[#This Row],[category]])</f>
        <v>Home&amp;Kitchen</v>
      </c>
      <c r="F1392" t="str">
        <f>IFERROR(MID(Table1[[#This Row],[category]],FIND("|",Table1[[#This Row],[category]])+1,50),"N/A")</f>
        <v>Kitchen&amp;HomeAppliances|Vacuum,Cleaning&amp;Ironing|Vac</v>
      </c>
      <c r="G1392" s="5">
        <v>2669</v>
      </c>
      <c r="H1392" s="5" t="str">
        <f t="shared" si="127"/>
        <v>Premium (&gt;2000)</v>
      </c>
      <c r="I1392" s="5">
        <v>3199</v>
      </c>
      <c r="J1392" s="5">
        <f>Table1[[#This Row],[actual_price]]-Table1[[#This Row],[discounted_price]]</f>
        <v>530</v>
      </c>
      <c r="K1392" s="12">
        <f t="shared" si="128"/>
        <v>0.16567677399187247</v>
      </c>
      <c r="L1392" s="13">
        <v>0.17</v>
      </c>
      <c r="M1392" s="1" t="str">
        <f t="shared" si="129"/>
        <v>Minimal (0-24%)</v>
      </c>
      <c r="N1392">
        <v>3.9</v>
      </c>
      <c r="O1392" t="str">
        <f>IF(Table1[[#This Row],[rating]]&gt;=4.5,"Excellent",IF(Table1[[#This Row],[rating]]&gt;=4,"Good",IF(Table1[[#This Row],[rating]]&gt;=3.5,"Average","Below Average")))</f>
        <v>Average</v>
      </c>
      <c r="P1392" t="str">
        <f t="shared" si="130"/>
        <v>⭐⭐⭐ Average</v>
      </c>
      <c r="Q1392">
        <v>260</v>
      </c>
      <c r="R1392" s="4" t="str">
        <f>IF(Table1[[#This Row],[rating_count]]&gt;=10000,"High Volume",IF(Table1[[#This Row],[rating_count]]&gt;=1000,"Medium Volume","Low Volume"))</f>
        <v>Low Volume</v>
      </c>
      <c r="S1392" s="4" t="str">
        <f t="shared" si="131"/>
        <v>No</v>
      </c>
      <c r="T1392" t="s">
        <v>12321</v>
      </c>
      <c r="U1392" t="s">
        <v>12322</v>
      </c>
      <c r="V1392" t="s">
        <v>12323</v>
      </c>
      <c r="W1392" t="s">
        <v>12324</v>
      </c>
      <c r="X1392" t="s">
        <v>12325</v>
      </c>
      <c r="Y1392" t="s">
        <v>12326</v>
      </c>
      <c r="Z1392" t="s">
        <v>12327</v>
      </c>
      <c r="AA1392" t="s">
        <v>12328</v>
      </c>
    </row>
    <row r="1393" spans="1:27" x14ac:dyDescent="0.3">
      <c r="A1393" t="s">
        <v>12329</v>
      </c>
      <c r="B1393" t="s">
        <v>12330</v>
      </c>
      <c r="C1393" t="str">
        <f t="shared" si="126"/>
        <v>Lifelong</v>
      </c>
      <c r="D1393" t="s">
        <v>9102</v>
      </c>
      <c r="E1393" t="str">
        <f>IFERROR(LEFT(Table1[[#This Row],[category]],FIND("|",Table1[[#This Row],[category]])-1),Table1[[#This Row],[category]])</f>
        <v>Home&amp;Kitchen</v>
      </c>
      <c r="F1393" t="str">
        <f>IFERROR(MID(Table1[[#This Row],[category]],FIND("|",Table1[[#This Row],[category]])+1,50),"N/A")</f>
        <v>Kitchen&amp;HomeAppliances|SmallKitchenAppliances|Sand</v>
      </c>
      <c r="G1393" s="5">
        <v>929</v>
      </c>
      <c r="H1393" s="5" t="str">
        <f t="shared" si="127"/>
        <v>Mid-Range (501-2000)</v>
      </c>
      <c r="I1393" s="5">
        <v>1300</v>
      </c>
      <c r="J1393" s="5">
        <f>Table1[[#This Row],[actual_price]]-Table1[[#This Row],[discounted_price]]</f>
        <v>371</v>
      </c>
      <c r="K1393" s="12">
        <f t="shared" si="128"/>
        <v>0.2853846153846154</v>
      </c>
      <c r="L1393" s="13">
        <v>0.28999999999999998</v>
      </c>
      <c r="M1393" s="1" t="str">
        <f t="shared" si="129"/>
        <v>Moderate (25-49%)</v>
      </c>
      <c r="N1393">
        <v>3.9</v>
      </c>
      <c r="O1393" t="str">
        <f>IF(Table1[[#This Row],[rating]]&gt;=4.5,"Excellent",IF(Table1[[#This Row],[rating]]&gt;=4,"Good",IF(Table1[[#This Row],[rating]]&gt;=3.5,"Average","Below Average")))</f>
        <v>Average</v>
      </c>
      <c r="P1393" t="str">
        <f t="shared" si="130"/>
        <v>⭐⭐⭐ Average</v>
      </c>
      <c r="Q1393" s="2">
        <v>1672</v>
      </c>
      <c r="R1393" s="4" t="str">
        <f>IF(Table1[[#This Row],[rating_count]]&gt;=10000,"High Volume",IF(Table1[[#This Row],[rating_count]]&gt;=1000,"Medium Volume","Low Volume"))</f>
        <v>Medium Volume</v>
      </c>
      <c r="S1393" s="4" t="str">
        <f t="shared" si="131"/>
        <v>Yes</v>
      </c>
      <c r="T1393" t="s">
        <v>12331</v>
      </c>
      <c r="U1393" t="s">
        <v>12332</v>
      </c>
      <c r="V1393" t="s">
        <v>12333</v>
      </c>
      <c r="W1393" t="s">
        <v>12334</v>
      </c>
      <c r="X1393" t="s">
        <v>12335</v>
      </c>
      <c r="Y1393" t="s">
        <v>12336</v>
      </c>
      <c r="Z1393" t="s">
        <v>12337</v>
      </c>
      <c r="AA1393" t="s">
        <v>12338</v>
      </c>
    </row>
    <row r="1394" spans="1:27" x14ac:dyDescent="0.3">
      <c r="A1394" t="s">
        <v>12339</v>
      </c>
      <c r="B1394" t="s">
        <v>12340</v>
      </c>
      <c r="C1394" t="str">
        <f t="shared" si="126"/>
        <v>Kuber</v>
      </c>
      <c r="D1394" t="s">
        <v>8927</v>
      </c>
      <c r="E1394" t="str">
        <f>IFERROR(LEFT(Table1[[#This Row],[category]],FIND("|",Table1[[#This Row],[category]])-1),Table1[[#This Row],[category]])</f>
        <v>Home&amp;Kitchen</v>
      </c>
      <c r="F1394" t="str">
        <f>IFERROR(MID(Table1[[#This Row],[category]],FIND("|",Table1[[#This Row],[category]])+1,50),"N/A")</f>
        <v>HomeStorage&amp;Organization|LaundryOrganization|Laund</v>
      </c>
      <c r="G1394" s="5">
        <v>199</v>
      </c>
      <c r="H1394" s="5" t="str">
        <f t="shared" si="127"/>
        <v>Budget (≤200)</v>
      </c>
      <c r="I1394" s="5">
        <v>399</v>
      </c>
      <c r="J1394" s="5">
        <f>Table1[[#This Row],[actual_price]]-Table1[[#This Row],[discounted_price]]</f>
        <v>200</v>
      </c>
      <c r="K1394" s="12">
        <f t="shared" si="128"/>
        <v>0.50125313283208017</v>
      </c>
      <c r="L1394" s="13">
        <v>0.5</v>
      </c>
      <c r="M1394" s="1" t="str">
        <f t="shared" si="129"/>
        <v>High (50-69%)</v>
      </c>
      <c r="N1394">
        <v>3.7</v>
      </c>
      <c r="O1394" t="str">
        <f>IF(Table1[[#This Row],[rating]]&gt;=4.5,"Excellent",IF(Table1[[#This Row],[rating]]&gt;=4,"Good",IF(Table1[[#This Row],[rating]]&gt;=3.5,"Average","Below Average")))</f>
        <v>Average</v>
      </c>
      <c r="P1394" t="str">
        <f t="shared" si="130"/>
        <v>⭐⭐⭐ Average</v>
      </c>
      <c r="Q1394" s="2">
        <v>7945</v>
      </c>
      <c r="R1394" s="4" t="str">
        <f>IF(Table1[[#This Row],[rating_count]]&gt;=10000,"High Volume",IF(Table1[[#This Row],[rating_count]]&gt;=1000,"Medium Volume","Low Volume"))</f>
        <v>Medium Volume</v>
      </c>
      <c r="S1394" s="4" t="str">
        <f t="shared" si="131"/>
        <v>Yes</v>
      </c>
      <c r="T1394" t="s">
        <v>12341</v>
      </c>
      <c r="U1394" t="s">
        <v>12342</v>
      </c>
      <c r="V1394" t="s">
        <v>12343</v>
      </c>
      <c r="W1394" t="s">
        <v>12344</v>
      </c>
      <c r="X1394" t="s">
        <v>12345</v>
      </c>
      <c r="Y1394" t="s">
        <v>12346</v>
      </c>
      <c r="Z1394" t="s">
        <v>12347</v>
      </c>
      <c r="AA1394" t="s">
        <v>12348</v>
      </c>
    </row>
    <row r="1395" spans="1:27" x14ac:dyDescent="0.3">
      <c r="A1395" t="s">
        <v>12349</v>
      </c>
      <c r="B1395" t="s">
        <v>12350</v>
      </c>
      <c r="C1395" t="str">
        <f t="shared" si="126"/>
        <v>Bulfyss</v>
      </c>
      <c r="D1395" t="s">
        <v>8614</v>
      </c>
      <c r="E1395" t="str">
        <f>IFERROR(LEFT(Table1[[#This Row],[category]],FIND("|",Table1[[#This Row],[category]])-1),Table1[[#This Row],[category]])</f>
        <v>Home&amp;Kitchen</v>
      </c>
      <c r="F1395" t="str">
        <f>IFERROR(MID(Table1[[#This Row],[category]],FIND("|",Table1[[#This Row],[category]])+1,50),"N/A")</f>
        <v>Kitchen&amp;HomeAppliances|Vacuum,Cleaning&amp;Ironing|Iro</v>
      </c>
      <c r="G1395" s="5">
        <v>279</v>
      </c>
      <c r="H1395" s="5" t="str">
        <f t="shared" si="127"/>
        <v>Economy (201-500)</v>
      </c>
      <c r="I1395" s="5">
        <v>599</v>
      </c>
      <c r="J1395" s="5">
        <f>Table1[[#This Row],[actual_price]]-Table1[[#This Row],[discounted_price]]</f>
        <v>320</v>
      </c>
      <c r="K1395" s="12">
        <f t="shared" si="128"/>
        <v>0.53422370617696158</v>
      </c>
      <c r="L1395" s="13">
        <v>0.53</v>
      </c>
      <c r="M1395" s="1" t="str">
        <f t="shared" si="129"/>
        <v>High (50-69%)</v>
      </c>
      <c r="N1395">
        <v>3.5</v>
      </c>
      <c r="O1395" t="str">
        <f>IF(Table1[[#This Row],[rating]]&gt;=4.5,"Excellent",IF(Table1[[#This Row],[rating]]&gt;=4,"Good",IF(Table1[[#This Row],[rating]]&gt;=3.5,"Average","Below Average")))</f>
        <v>Average</v>
      </c>
      <c r="P1395" t="str">
        <f t="shared" si="130"/>
        <v>⭐⭐ Below Avg</v>
      </c>
      <c r="Q1395" s="2">
        <v>1367</v>
      </c>
      <c r="R1395" s="4" t="str">
        <f>IF(Table1[[#This Row],[rating_count]]&gt;=10000,"High Volume",IF(Table1[[#This Row],[rating_count]]&gt;=1000,"Medium Volume","Low Volume"))</f>
        <v>Medium Volume</v>
      </c>
      <c r="S1395" s="4" t="str">
        <f t="shared" si="131"/>
        <v>Yes</v>
      </c>
      <c r="T1395" t="s">
        <v>12351</v>
      </c>
      <c r="U1395" t="s">
        <v>12352</v>
      </c>
      <c r="V1395" t="s">
        <v>12353</v>
      </c>
      <c r="W1395" t="s">
        <v>12354</v>
      </c>
      <c r="X1395" t="s">
        <v>12355</v>
      </c>
      <c r="Y1395" t="s">
        <v>12356</v>
      </c>
      <c r="Z1395" t="s">
        <v>12357</v>
      </c>
      <c r="AA1395" t="s">
        <v>12358</v>
      </c>
    </row>
    <row r="1396" spans="1:27" x14ac:dyDescent="0.3">
      <c r="A1396" t="s">
        <v>12359</v>
      </c>
      <c r="B1396" t="s">
        <v>12360</v>
      </c>
      <c r="C1396" t="str">
        <f t="shared" si="126"/>
        <v>T</v>
      </c>
      <c r="D1396" t="s">
        <v>8728</v>
      </c>
      <c r="E1396" t="str">
        <f>IFERROR(LEFT(Table1[[#This Row],[category]],FIND("|",Table1[[#This Row],[category]])-1),Table1[[#This Row],[category]])</f>
        <v>Home&amp;Kitchen</v>
      </c>
      <c r="F1396" t="str">
        <f>IFERROR(MID(Table1[[#This Row],[category]],FIND("|",Table1[[#This Row],[category]])+1,50),"N/A")</f>
        <v>Kitchen&amp;HomeAppliances|SmallKitchenAppliances|Hand</v>
      </c>
      <c r="G1396" s="5">
        <v>549</v>
      </c>
      <c r="H1396" s="5" t="str">
        <f t="shared" si="127"/>
        <v>Mid-Range (501-2000)</v>
      </c>
      <c r="I1396" s="5">
        <v>999</v>
      </c>
      <c r="J1396" s="5">
        <f>Table1[[#This Row],[actual_price]]-Table1[[#This Row],[discounted_price]]</f>
        <v>450</v>
      </c>
      <c r="K1396" s="12">
        <f t="shared" si="128"/>
        <v>0.45045045045045046</v>
      </c>
      <c r="L1396" s="13">
        <v>0.45</v>
      </c>
      <c r="M1396" s="1" t="str">
        <f t="shared" si="129"/>
        <v>Moderate (25-49%)</v>
      </c>
      <c r="N1396">
        <v>4</v>
      </c>
      <c r="O1396" t="str">
        <f>IF(Table1[[#This Row],[rating]]&gt;=4.5,"Excellent",IF(Table1[[#This Row],[rating]]&gt;=4,"Good",IF(Table1[[#This Row],[rating]]&gt;=3.5,"Average","Below Average")))</f>
        <v>Good</v>
      </c>
      <c r="P1396" t="str">
        <f t="shared" si="130"/>
        <v>⭐⭐⭐⭐ Good</v>
      </c>
      <c r="Q1396" s="2">
        <v>1313</v>
      </c>
      <c r="R1396" s="4" t="str">
        <f>IF(Table1[[#This Row],[rating_count]]&gt;=10000,"High Volume",IF(Table1[[#This Row],[rating_count]]&gt;=1000,"Medium Volume","Low Volume"))</f>
        <v>Medium Volume</v>
      </c>
      <c r="S1396" s="4" t="str">
        <f t="shared" si="131"/>
        <v>Yes</v>
      </c>
      <c r="T1396" t="s">
        <v>12361</v>
      </c>
      <c r="U1396" t="s">
        <v>12362</v>
      </c>
      <c r="V1396" t="s">
        <v>12363</v>
      </c>
      <c r="W1396" t="s">
        <v>12364</v>
      </c>
      <c r="X1396" t="s">
        <v>12365</v>
      </c>
      <c r="Y1396" t="s">
        <v>12366</v>
      </c>
      <c r="Z1396" t="s">
        <v>12367</v>
      </c>
      <c r="AA1396" t="s">
        <v>12368</v>
      </c>
    </row>
    <row r="1397" spans="1:27" x14ac:dyDescent="0.3">
      <c r="A1397" t="s">
        <v>12369</v>
      </c>
      <c r="B1397" t="s">
        <v>12370</v>
      </c>
      <c r="C1397" t="str">
        <f t="shared" si="126"/>
        <v>Empty</v>
      </c>
      <c r="D1397" t="s">
        <v>10373</v>
      </c>
      <c r="E1397" t="str">
        <f>IFERROR(LEFT(Table1[[#This Row],[category]],FIND("|",Table1[[#This Row],[category]])-1),Table1[[#This Row],[category]])</f>
        <v>Home&amp;Kitchen</v>
      </c>
      <c r="F1397" t="str">
        <f>IFERROR(MID(Table1[[#This Row],[category]],FIND("|",Table1[[#This Row],[category]])+1,50),"N/A")</f>
        <v>HomeStorage&amp;Organization|LaundryOrganization|Ironi</v>
      </c>
      <c r="G1397" s="5">
        <v>85</v>
      </c>
      <c r="H1397" s="5" t="str">
        <f t="shared" si="127"/>
        <v>Budget (≤200)</v>
      </c>
      <c r="I1397" s="5">
        <v>199</v>
      </c>
      <c r="J1397" s="5">
        <f>Table1[[#This Row],[actual_price]]-Table1[[#This Row],[discounted_price]]</f>
        <v>114</v>
      </c>
      <c r="K1397" s="12">
        <f t="shared" si="128"/>
        <v>0.57286432160804024</v>
      </c>
      <c r="L1397" s="13">
        <v>0.56999999999999995</v>
      </c>
      <c r="M1397" s="1" t="str">
        <f t="shared" si="129"/>
        <v>High (50-69%)</v>
      </c>
      <c r="N1397">
        <v>4.0999999999999996</v>
      </c>
      <c r="O1397" t="str">
        <f>IF(Table1[[#This Row],[rating]]&gt;=4.5,"Excellent",IF(Table1[[#This Row],[rating]]&gt;=4,"Good",IF(Table1[[#This Row],[rating]]&gt;=3.5,"Average","Below Average")))</f>
        <v>Good</v>
      </c>
      <c r="P1397" t="str">
        <f t="shared" si="130"/>
        <v>⭐⭐⭐⭐ Good</v>
      </c>
      <c r="Q1397">
        <v>212</v>
      </c>
      <c r="R1397" s="4" t="str">
        <f>IF(Table1[[#This Row],[rating_count]]&gt;=10000,"High Volume",IF(Table1[[#This Row],[rating_count]]&gt;=1000,"Medium Volume","Low Volume"))</f>
        <v>Low Volume</v>
      </c>
      <c r="S1397" s="4" t="str">
        <f t="shared" si="131"/>
        <v>No</v>
      </c>
      <c r="T1397" t="s">
        <v>12371</v>
      </c>
      <c r="U1397" t="s">
        <v>12372</v>
      </c>
      <c r="V1397" t="s">
        <v>12373</v>
      </c>
      <c r="W1397" t="s">
        <v>12374</v>
      </c>
      <c r="X1397" t="s">
        <v>12375</v>
      </c>
      <c r="Y1397" t="s">
        <v>12376</v>
      </c>
      <c r="Z1397" t="s">
        <v>12377</v>
      </c>
      <c r="AA1397" t="s">
        <v>12378</v>
      </c>
    </row>
    <row r="1398" spans="1:27" x14ac:dyDescent="0.3">
      <c r="A1398" t="s">
        <v>12379</v>
      </c>
      <c r="B1398" t="s">
        <v>12380</v>
      </c>
      <c r="C1398" t="str">
        <f t="shared" si="126"/>
        <v>LONAXA</v>
      </c>
      <c r="D1398" t="s">
        <v>8979</v>
      </c>
      <c r="E1398" t="str">
        <f>IFERROR(LEFT(Table1[[#This Row],[category]],FIND("|",Table1[[#This Row],[category]])-1),Table1[[#This Row],[category]])</f>
        <v>Home&amp;Kitchen</v>
      </c>
      <c r="F1398" t="str">
        <f>IFERROR(MID(Table1[[#This Row],[category]],FIND("|",Table1[[#This Row],[category]])+1,50),"N/A")</f>
        <v>Kitchen&amp;HomeAppliances|SmallKitchenAppliances|Juic</v>
      </c>
      <c r="G1398" s="5">
        <v>499</v>
      </c>
      <c r="H1398" s="5" t="str">
        <f t="shared" si="127"/>
        <v>Economy (201-500)</v>
      </c>
      <c r="I1398" s="5">
        <v>1299</v>
      </c>
      <c r="J1398" s="5">
        <f>Table1[[#This Row],[actual_price]]-Table1[[#This Row],[discounted_price]]</f>
        <v>800</v>
      </c>
      <c r="K1398" s="12">
        <f t="shared" si="128"/>
        <v>0.61585835257890686</v>
      </c>
      <c r="L1398" s="13">
        <v>0.62</v>
      </c>
      <c r="M1398" s="1" t="str">
        <f t="shared" si="129"/>
        <v>High (50-69%)</v>
      </c>
      <c r="N1398">
        <v>3.9</v>
      </c>
      <c r="O1398" t="str">
        <f>IF(Table1[[#This Row],[rating]]&gt;=4.5,"Excellent",IF(Table1[[#This Row],[rating]]&gt;=4,"Good",IF(Table1[[#This Row],[rating]]&gt;=3.5,"Average","Below Average")))</f>
        <v>Average</v>
      </c>
      <c r="P1398" t="str">
        <f t="shared" si="130"/>
        <v>⭐⭐⭐ Average</v>
      </c>
      <c r="Q1398">
        <v>65</v>
      </c>
      <c r="R1398" s="4" t="str">
        <f>IF(Table1[[#This Row],[rating_count]]&gt;=10000,"High Volume",IF(Table1[[#This Row],[rating_count]]&gt;=1000,"Medium Volume","Low Volume"))</f>
        <v>Low Volume</v>
      </c>
      <c r="S1398" s="4" t="str">
        <f t="shared" si="131"/>
        <v>No</v>
      </c>
      <c r="T1398" t="s">
        <v>12381</v>
      </c>
      <c r="U1398" t="s">
        <v>12382</v>
      </c>
      <c r="V1398" t="s">
        <v>12383</v>
      </c>
      <c r="W1398" t="s">
        <v>12384</v>
      </c>
      <c r="X1398" t="s">
        <v>12385</v>
      </c>
      <c r="Y1398" t="s">
        <v>12386</v>
      </c>
      <c r="Z1398" t="s">
        <v>12387</v>
      </c>
      <c r="AA1398" t="s">
        <v>12388</v>
      </c>
    </row>
    <row r="1399" spans="1:27" x14ac:dyDescent="0.3">
      <c r="A1399" t="s">
        <v>12389</v>
      </c>
      <c r="B1399" t="s">
        <v>12390</v>
      </c>
      <c r="C1399" t="str">
        <f t="shared" si="126"/>
        <v>SUJATA</v>
      </c>
      <c r="D1399" t="s">
        <v>8979</v>
      </c>
      <c r="E1399" t="str">
        <f>IFERROR(LEFT(Table1[[#This Row],[category]],FIND("|",Table1[[#This Row],[category]])-1),Table1[[#This Row],[category]])</f>
        <v>Home&amp;Kitchen</v>
      </c>
      <c r="F1399" t="str">
        <f>IFERROR(MID(Table1[[#This Row],[category]],FIND("|",Table1[[#This Row],[category]])+1,50),"N/A")</f>
        <v>Kitchen&amp;HomeAppliances|SmallKitchenAppliances|Juic</v>
      </c>
      <c r="G1399" s="5">
        <v>5865</v>
      </c>
      <c r="H1399" s="5" t="str">
        <f t="shared" si="127"/>
        <v>Premium (&gt;2000)</v>
      </c>
      <c r="I1399" s="5">
        <v>7776</v>
      </c>
      <c r="J1399" s="5">
        <f>Table1[[#This Row],[actual_price]]-Table1[[#This Row],[discounted_price]]</f>
        <v>1911</v>
      </c>
      <c r="K1399" s="12">
        <f t="shared" si="128"/>
        <v>0.24575617283950618</v>
      </c>
      <c r="L1399" s="13">
        <v>0.25</v>
      </c>
      <c r="M1399" s="1" t="str">
        <f t="shared" si="129"/>
        <v>Moderate (25-49%)</v>
      </c>
      <c r="N1399">
        <v>4.4000000000000004</v>
      </c>
      <c r="O1399" t="str">
        <f>IF(Table1[[#This Row],[rating]]&gt;=4.5,"Excellent",IF(Table1[[#This Row],[rating]]&gt;=4,"Good",IF(Table1[[#This Row],[rating]]&gt;=3.5,"Average","Below Average")))</f>
        <v>Good</v>
      </c>
      <c r="P1399" t="str">
        <f t="shared" si="130"/>
        <v>⭐⭐⭐⭐ Good</v>
      </c>
      <c r="Q1399" s="2">
        <v>2737</v>
      </c>
      <c r="R1399" s="4" t="str">
        <f>IF(Table1[[#This Row],[rating_count]]&gt;=10000,"High Volume",IF(Table1[[#This Row],[rating_count]]&gt;=1000,"Medium Volume","Low Volume"))</f>
        <v>Medium Volume</v>
      </c>
      <c r="S1399" s="4" t="str">
        <f t="shared" si="131"/>
        <v>Yes</v>
      </c>
      <c r="T1399" t="s">
        <v>12391</v>
      </c>
      <c r="U1399" t="s">
        <v>12392</v>
      </c>
      <c r="V1399" t="s">
        <v>12393</v>
      </c>
      <c r="W1399" t="s">
        <v>12394</v>
      </c>
      <c r="X1399" t="s">
        <v>12395</v>
      </c>
      <c r="Y1399" t="s">
        <v>12396</v>
      </c>
      <c r="Z1399" t="s">
        <v>12397</v>
      </c>
      <c r="AA1399" t="s">
        <v>12398</v>
      </c>
    </row>
    <row r="1400" spans="1:27" x14ac:dyDescent="0.3">
      <c r="A1400" t="s">
        <v>12399</v>
      </c>
      <c r="B1400" t="s">
        <v>12400</v>
      </c>
      <c r="C1400" t="str">
        <f t="shared" si="126"/>
        <v>AGARO</v>
      </c>
      <c r="D1400" t="s">
        <v>8581</v>
      </c>
      <c r="E1400" t="str">
        <f>IFERROR(LEFT(Table1[[#This Row],[category]],FIND("|",Table1[[#This Row],[category]])-1),Table1[[#This Row],[category]])</f>
        <v>Home&amp;Kitchen</v>
      </c>
      <c r="F1400" t="str">
        <f>IFERROR(MID(Table1[[#This Row],[category]],FIND("|",Table1[[#This Row],[category]])+1,50),"N/A")</f>
        <v>Kitchen&amp;HomeAppliances|SmallKitchenAppliances|Kett</v>
      </c>
      <c r="G1400" s="5">
        <v>1260</v>
      </c>
      <c r="H1400" s="5" t="str">
        <f t="shared" si="127"/>
        <v>Mid-Range (501-2000)</v>
      </c>
      <c r="I1400" s="5">
        <v>2299</v>
      </c>
      <c r="J1400" s="5">
        <f>Table1[[#This Row],[actual_price]]-Table1[[#This Row],[discounted_price]]</f>
        <v>1039</v>
      </c>
      <c r="K1400" s="12">
        <f t="shared" si="128"/>
        <v>0.45193562418442801</v>
      </c>
      <c r="L1400" s="13">
        <v>0.45</v>
      </c>
      <c r="M1400" s="1" t="str">
        <f t="shared" si="129"/>
        <v>Moderate (25-49%)</v>
      </c>
      <c r="N1400">
        <v>4.3</v>
      </c>
      <c r="O1400" t="str">
        <f>IF(Table1[[#This Row],[rating]]&gt;=4.5,"Excellent",IF(Table1[[#This Row],[rating]]&gt;=4,"Good",IF(Table1[[#This Row],[rating]]&gt;=3.5,"Average","Below Average")))</f>
        <v>Good</v>
      </c>
      <c r="P1400" t="str">
        <f t="shared" si="130"/>
        <v>⭐⭐⭐⭐ Good</v>
      </c>
      <c r="Q1400">
        <v>55</v>
      </c>
      <c r="R1400" s="4" t="str">
        <f>IF(Table1[[#This Row],[rating_count]]&gt;=10000,"High Volume",IF(Table1[[#This Row],[rating_count]]&gt;=1000,"Medium Volume","Low Volume"))</f>
        <v>Low Volume</v>
      </c>
      <c r="S1400" s="4" t="str">
        <f t="shared" si="131"/>
        <v>No</v>
      </c>
      <c r="T1400" t="s">
        <v>12401</v>
      </c>
      <c r="U1400" t="s">
        <v>12402</v>
      </c>
      <c r="V1400" t="s">
        <v>12403</v>
      </c>
      <c r="W1400" t="s">
        <v>12404</v>
      </c>
      <c r="X1400" t="s">
        <v>12405</v>
      </c>
      <c r="Y1400" t="s">
        <v>12406</v>
      </c>
      <c r="Z1400" t="s">
        <v>12407</v>
      </c>
      <c r="AA1400" t="s">
        <v>12408</v>
      </c>
    </row>
    <row r="1401" spans="1:27" x14ac:dyDescent="0.3">
      <c r="A1401" t="s">
        <v>12409</v>
      </c>
      <c r="B1401" t="s">
        <v>12410</v>
      </c>
      <c r="C1401" t="str">
        <f t="shared" si="126"/>
        <v>Cafe</v>
      </c>
      <c r="D1401" t="s">
        <v>12411</v>
      </c>
      <c r="E1401" t="str">
        <f>IFERROR(LEFT(Table1[[#This Row],[category]],FIND("|",Table1[[#This Row],[category]])-1),Table1[[#This Row],[category]])</f>
        <v>Home&amp;Kitchen</v>
      </c>
      <c r="F1401" t="str">
        <f>IFERROR(MID(Table1[[#This Row],[category]],FIND("|",Table1[[#This Row],[category]])+1,50),"N/A")</f>
        <v>Kitchen&amp;HomeAppliances|Coffee,Tea&amp;Espresso|CoffeeP</v>
      </c>
      <c r="G1401" s="5">
        <v>1099</v>
      </c>
      <c r="H1401" s="5" t="str">
        <f t="shared" si="127"/>
        <v>Mid-Range (501-2000)</v>
      </c>
      <c r="I1401" s="5">
        <v>1500</v>
      </c>
      <c r="J1401" s="5">
        <f>Table1[[#This Row],[actual_price]]-Table1[[#This Row],[discounted_price]]</f>
        <v>401</v>
      </c>
      <c r="K1401" s="12">
        <f t="shared" si="128"/>
        <v>0.26733333333333331</v>
      </c>
      <c r="L1401" s="13">
        <v>0.27</v>
      </c>
      <c r="M1401" s="1" t="str">
        <f t="shared" si="129"/>
        <v>Moderate (25-49%)</v>
      </c>
      <c r="N1401">
        <v>4.5</v>
      </c>
      <c r="O1401" t="str">
        <f>IF(Table1[[#This Row],[rating]]&gt;=4.5,"Excellent",IF(Table1[[#This Row],[rating]]&gt;=4,"Good",IF(Table1[[#This Row],[rating]]&gt;=3.5,"Average","Below Average")))</f>
        <v>Excellent</v>
      </c>
      <c r="P1401" t="str">
        <f t="shared" si="130"/>
        <v>⭐⭐⭐⭐⭐ Excellent</v>
      </c>
      <c r="Q1401" s="2">
        <v>1065</v>
      </c>
      <c r="R1401" s="4" t="str">
        <f>IF(Table1[[#This Row],[rating_count]]&gt;=10000,"High Volume",IF(Table1[[#This Row],[rating_count]]&gt;=1000,"Medium Volume","Low Volume"))</f>
        <v>Medium Volume</v>
      </c>
      <c r="S1401" s="4" t="str">
        <f t="shared" si="131"/>
        <v>Yes</v>
      </c>
      <c r="T1401" t="s">
        <v>12412</v>
      </c>
      <c r="U1401" t="s">
        <v>12413</v>
      </c>
      <c r="V1401" t="s">
        <v>12414</v>
      </c>
      <c r="W1401" t="s">
        <v>12415</v>
      </c>
      <c r="X1401" t="s">
        <v>12416</v>
      </c>
      <c r="Y1401" t="s">
        <v>12417</v>
      </c>
      <c r="Z1401" t="s">
        <v>12418</v>
      </c>
      <c r="AA1401" t="s">
        <v>12419</v>
      </c>
    </row>
    <row r="1402" spans="1:27" x14ac:dyDescent="0.3">
      <c r="A1402" t="s">
        <v>12420</v>
      </c>
      <c r="B1402" t="s">
        <v>12421</v>
      </c>
      <c r="C1402" t="str">
        <f t="shared" si="126"/>
        <v>Borosil</v>
      </c>
      <c r="D1402" t="s">
        <v>9102</v>
      </c>
      <c r="E1402" t="str">
        <f>IFERROR(LEFT(Table1[[#This Row],[category]],FIND("|",Table1[[#This Row],[category]])-1),Table1[[#This Row],[category]])</f>
        <v>Home&amp;Kitchen</v>
      </c>
      <c r="F1402" t="str">
        <f>IFERROR(MID(Table1[[#This Row],[category]],FIND("|",Table1[[#This Row],[category]])+1,50),"N/A")</f>
        <v>Kitchen&amp;HomeAppliances|SmallKitchenAppliances|Sand</v>
      </c>
      <c r="G1402" s="5">
        <v>1928</v>
      </c>
      <c r="H1402" s="5" t="str">
        <f t="shared" si="127"/>
        <v>Mid-Range (501-2000)</v>
      </c>
      <c r="I1402" s="5">
        <v>2590</v>
      </c>
      <c r="J1402" s="5">
        <f>Table1[[#This Row],[actual_price]]-Table1[[#This Row],[discounted_price]]</f>
        <v>662</v>
      </c>
      <c r="K1402" s="12">
        <f t="shared" si="128"/>
        <v>0.25559845559845562</v>
      </c>
      <c r="L1402" s="13">
        <v>0.26</v>
      </c>
      <c r="M1402" s="1" t="str">
        <f t="shared" si="129"/>
        <v>Moderate (25-49%)</v>
      </c>
      <c r="N1402">
        <v>4</v>
      </c>
      <c r="O1402" t="str">
        <f>IF(Table1[[#This Row],[rating]]&gt;=4.5,"Excellent",IF(Table1[[#This Row],[rating]]&gt;=4,"Good",IF(Table1[[#This Row],[rating]]&gt;=3.5,"Average","Below Average")))</f>
        <v>Good</v>
      </c>
      <c r="P1402" t="str">
        <f t="shared" si="130"/>
        <v>⭐⭐⭐⭐ Good</v>
      </c>
      <c r="Q1402" s="2">
        <v>2377</v>
      </c>
      <c r="R1402" s="4" t="str">
        <f>IF(Table1[[#This Row],[rating_count]]&gt;=10000,"High Volume",IF(Table1[[#This Row],[rating_count]]&gt;=1000,"Medium Volume","Low Volume"))</f>
        <v>Medium Volume</v>
      </c>
      <c r="S1402" s="4" t="str">
        <f t="shared" si="131"/>
        <v>Yes</v>
      </c>
      <c r="T1402" t="s">
        <v>12422</v>
      </c>
      <c r="U1402" t="s">
        <v>12423</v>
      </c>
      <c r="V1402" t="s">
        <v>12424</v>
      </c>
      <c r="W1402" t="s">
        <v>12425</v>
      </c>
      <c r="X1402" t="s">
        <v>12426</v>
      </c>
      <c r="Y1402" t="s">
        <v>12427</v>
      </c>
      <c r="Z1402" t="s">
        <v>12428</v>
      </c>
      <c r="AA1402" t="s">
        <v>12429</v>
      </c>
    </row>
    <row r="1403" spans="1:27" x14ac:dyDescent="0.3">
      <c r="A1403" t="s">
        <v>12430</v>
      </c>
      <c r="B1403" t="s">
        <v>12431</v>
      </c>
      <c r="C1403" t="str">
        <f t="shared" si="126"/>
        <v>Candes</v>
      </c>
      <c r="D1403" t="s">
        <v>8814</v>
      </c>
      <c r="E1403" t="str">
        <f>IFERROR(LEFT(Table1[[#This Row],[category]],FIND("|",Table1[[#This Row],[category]])-1),Table1[[#This Row],[category]])</f>
        <v>Home&amp;Kitchen</v>
      </c>
      <c r="F1403" t="str">
        <f>IFERROR(MID(Table1[[#This Row],[category]],FIND("|",Table1[[#This Row],[category]])+1,50),"N/A")</f>
        <v>Heating,Cooling&amp;AirQuality|WaterHeaters&amp;Geysers|St</v>
      </c>
      <c r="G1403" s="5">
        <v>3249</v>
      </c>
      <c r="H1403" s="5" t="str">
        <f t="shared" si="127"/>
        <v>Premium (&gt;2000)</v>
      </c>
      <c r="I1403" s="5">
        <v>6299</v>
      </c>
      <c r="J1403" s="5">
        <f>Table1[[#This Row],[actual_price]]-Table1[[#This Row],[discounted_price]]</f>
        <v>3050</v>
      </c>
      <c r="K1403" s="12">
        <f t="shared" si="128"/>
        <v>0.48420384187966342</v>
      </c>
      <c r="L1403" s="13">
        <v>0.48</v>
      </c>
      <c r="M1403" s="1" t="str">
        <f t="shared" si="129"/>
        <v>Moderate (25-49%)</v>
      </c>
      <c r="N1403">
        <v>3.9</v>
      </c>
      <c r="O1403" t="str">
        <f>IF(Table1[[#This Row],[rating]]&gt;=4.5,"Excellent",IF(Table1[[#This Row],[rating]]&gt;=4,"Good",IF(Table1[[#This Row],[rating]]&gt;=3.5,"Average","Below Average")))</f>
        <v>Average</v>
      </c>
      <c r="P1403" t="str">
        <f t="shared" si="130"/>
        <v>⭐⭐⭐ Average</v>
      </c>
      <c r="Q1403" s="2">
        <v>2569</v>
      </c>
      <c r="R1403" s="4" t="str">
        <f>IF(Table1[[#This Row],[rating_count]]&gt;=10000,"High Volume",IF(Table1[[#This Row],[rating_count]]&gt;=1000,"Medium Volume","Low Volume"))</f>
        <v>Medium Volume</v>
      </c>
      <c r="S1403" s="4" t="str">
        <f t="shared" si="131"/>
        <v>Yes</v>
      </c>
      <c r="T1403" t="s">
        <v>12432</v>
      </c>
      <c r="U1403" t="s">
        <v>12433</v>
      </c>
      <c r="V1403" t="s">
        <v>12434</v>
      </c>
      <c r="W1403" t="s">
        <v>12435</v>
      </c>
      <c r="X1403" t="s">
        <v>12436</v>
      </c>
      <c r="Y1403" t="s">
        <v>12437</v>
      </c>
      <c r="Z1403" t="s">
        <v>12438</v>
      </c>
      <c r="AA1403" t="s">
        <v>12439</v>
      </c>
    </row>
    <row r="1404" spans="1:27" x14ac:dyDescent="0.3">
      <c r="A1404" t="s">
        <v>12440</v>
      </c>
      <c r="B1404" t="s">
        <v>12441</v>
      </c>
      <c r="C1404" t="str">
        <f t="shared" si="126"/>
        <v>Prestige</v>
      </c>
      <c r="D1404" t="s">
        <v>9102</v>
      </c>
      <c r="E1404" t="str">
        <f>IFERROR(LEFT(Table1[[#This Row],[category]],FIND("|",Table1[[#This Row],[category]])-1),Table1[[#This Row],[category]])</f>
        <v>Home&amp;Kitchen</v>
      </c>
      <c r="F1404" t="str">
        <f>IFERROR(MID(Table1[[#This Row],[category]],FIND("|",Table1[[#This Row],[category]])+1,50),"N/A")</f>
        <v>Kitchen&amp;HomeAppliances|SmallKitchenAppliances|Sand</v>
      </c>
      <c r="G1404" s="5">
        <v>1199</v>
      </c>
      <c r="H1404" s="5" t="str">
        <f t="shared" si="127"/>
        <v>Mid-Range (501-2000)</v>
      </c>
      <c r="I1404" s="5">
        <v>1795</v>
      </c>
      <c r="J1404" s="5">
        <f>Table1[[#This Row],[actual_price]]-Table1[[#This Row],[discounted_price]]</f>
        <v>596</v>
      </c>
      <c r="K1404" s="12">
        <f t="shared" si="128"/>
        <v>0.33203342618384402</v>
      </c>
      <c r="L1404" s="13">
        <v>0.33</v>
      </c>
      <c r="M1404" s="1" t="str">
        <f t="shared" si="129"/>
        <v>Moderate (25-49%)</v>
      </c>
      <c r="N1404">
        <v>4.2</v>
      </c>
      <c r="O1404" t="str">
        <f>IF(Table1[[#This Row],[rating]]&gt;=4.5,"Excellent",IF(Table1[[#This Row],[rating]]&gt;=4,"Good",IF(Table1[[#This Row],[rating]]&gt;=3.5,"Average","Below Average")))</f>
        <v>Good</v>
      </c>
      <c r="P1404" t="str">
        <f t="shared" si="130"/>
        <v>⭐⭐⭐⭐ Good</v>
      </c>
      <c r="Q1404" s="2">
        <v>5967</v>
      </c>
      <c r="R1404" s="4" t="str">
        <f>IF(Table1[[#This Row],[rating_count]]&gt;=10000,"High Volume",IF(Table1[[#This Row],[rating_count]]&gt;=1000,"Medium Volume","Low Volume"))</f>
        <v>Medium Volume</v>
      </c>
      <c r="S1404" s="4" t="str">
        <f t="shared" si="131"/>
        <v>Yes</v>
      </c>
      <c r="T1404" t="s">
        <v>12442</v>
      </c>
      <c r="U1404" t="s">
        <v>12443</v>
      </c>
      <c r="V1404" t="s">
        <v>12444</v>
      </c>
      <c r="W1404" t="s">
        <v>12445</v>
      </c>
      <c r="X1404" t="s">
        <v>12446</v>
      </c>
      <c r="Y1404" t="s">
        <v>12447</v>
      </c>
      <c r="Z1404" t="s">
        <v>12448</v>
      </c>
      <c r="AA1404" t="s">
        <v>12449</v>
      </c>
    </row>
    <row r="1405" spans="1:27" x14ac:dyDescent="0.3">
      <c r="A1405" t="s">
        <v>12450</v>
      </c>
      <c r="B1405" t="s">
        <v>12451</v>
      </c>
      <c r="C1405" t="str">
        <f t="shared" si="126"/>
        <v>iBELL</v>
      </c>
      <c r="D1405" t="s">
        <v>8581</v>
      </c>
      <c r="E1405" t="str">
        <f>IFERROR(LEFT(Table1[[#This Row],[category]],FIND("|",Table1[[#This Row],[category]])-1),Table1[[#This Row],[category]])</f>
        <v>Home&amp;Kitchen</v>
      </c>
      <c r="F1405" t="str">
        <f>IFERROR(MID(Table1[[#This Row],[category]],FIND("|",Table1[[#This Row],[category]])+1,50),"N/A")</f>
        <v>Kitchen&amp;HomeAppliances|SmallKitchenAppliances|Kett</v>
      </c>
      <c r="G1405" s="5">
        <v>1456</v>
      </c>
      <c r="H1405" s="5" t="str">
        <f t="shared" si="127"/>
        <v>Mid-Range (501-2000)</v>
      </c>
      <c r="I1405" s="5">
        <v>3190</v>
      </c>
      <c r="J1405" s="5">
        <f>Table1[[#This Row],[actual_price]]-Table1[[#This Row],[discounted_price]]</f>
        <v>1734</v>
      </c>
      <c r="K1405" s="12">
        <f t="shared" si="128"/>
        <v>0.54357366771159876</v>
      </c>
      <c r="L1405" s="13">
        <v>0.54</v>
      </c>
      <c r="M1405" s="1" t="str">
        <f t="shared" si="129"/>
        <v>High (50-69%)</v>
      </c>
      <c r="N1405">
        <v>4.0999999999999996</v>
      </c>
      <c r="O1405" t="str">
        <f>IF(Table1[[#This Row],[rating]]&gt;=4.5,"Excellent",IF(Table1[[#This Row],[rating]]&gt;=4,"Good",IF(Table1[[#This Row],[rating]]&gt;=3.5,"Average","Below Average")))</f>
        <v>Good</v>
      </c>
      <c r="P1405" t="str">
        <f t="shared" si="130"/>
        <v>⭐⭐⭐⭐ Good</v>
      </c>
      <c r="Q1405" s="2">
        <v>1776</v>
      </c>
      <c r="R1405" s="4" t="str">
        <f>IF(Table1[[#This Row],[rating_count]]&gt;=10000,"High Volume",IF(Table1[[#This Row],[rating_count]]&gt;=1000,"Medium Volume","Low Volume"))</f>
        <v>Medium Volume</v>
      </c>
      <c r="S1405" s="4" t="str">
        <f t="shared" si="131"/>
        <v>Yes</v>
      </c>
      <c r="T1405" t="s">
        <v>12452</v>
      </c>
      <c r="U1405" t="s">
        <v>12453</v>
      </c>
      <c r="V1405" t="s">
        <v>12454</v>
      </c>
      <c r="W1405" t="s">
        <v>12455</v>
      </c>
      <c r="X1405" t="s">
        <v>12456</v>
      </c>
      <c r="Y1405" t="s">
        <v>12457</v>
      </c>
      <c r="Z1405" t="s">
        <v>12458</v>
      </c>
      <c r="AA1405" t="s">
        <v>12459</v>
      </c>
    </row>
    <row r="1406" spans="1:27" x14ac:dyDescent="0.3">
      <c r="A1406" t="s">
        <v>12460</v>
      </c>
      <c r="B1406" t="s">
        <v>12461</v>
      </c>
      <c r="C1406" t="str">
        <f t="shared" si="126"/>
        <v>Maharaja</v>
      </c>
      <c r="D1406" t="s">
        <v>8979</v>
      </c>
      <c r="E1406" t="str">
        <f>IFERROR(LEFT(Table1[[#This Row],[category]],FIND("|",Table1[[#This Row],[category]])-1),Table1[[#This Row],[category]])</f>
        <v>Home&amp;Kitchen</v>
      </c>
      <c r="F1406" t="str">
        <f>IFERROR(MID(Table1[[#This Row],[category]],FIND("|",Table1[[#This Row],[category]])+1,50),"N/A")</f>
        <v>Kitchen&amp;HomeAppliances|SmallKitchenAppliances|Juic</v>
      </c>
      <c r="G1406" s="5">
        <v>3349</v>
      </c>
      <c r="H1406" s="5" t="str">
        <f t="shared" si="127"/>
        <v>Premium (&gt;2000)</v>
      </c>
      <c r="I1406" s="5">
        <v>4799</v>
      </c>
      <c r="J1406" s="5">
        <f>Table1[[#This Row],[actual_price]]-Table1[[#This Row],[discounted_price]]</f>
        <v>1450</v>
      </c>
      <c r="K1406" s="12">
        <f t="shared" si="128"/>
        <v>0.302146280475099</v>
      </c>
      <c r="L1406" s="13">
        <v>0.3</v>
      </c>
      <c r="M1406" s="1" t="str">
        <f t="shared" si="129"/>
        <v>Moderate (25-49%)</v>
      </c>
      <c r="N1406">
        <v>3.7</v>
      </c>
      <c r="O1406" t="str">
        <f>IF(Table1[[#This Row],[rating]]&gt;=4.5,"Excellent",IF(Table1[[#This Row],[rating]]&gt;=4,"Good",IF(Table1[[#This Row],[rating]]&gt;=3.5,"Average","Below Average")))</f>
        <v>Average</v>
      </c>
      <c r="P1406" t="str">
        <f t="shared" si="130"/>
        <v>⭐⭐⭐ Average</v>
      </c>
      <c r="Q1406" s="2">
        <v>4200</v>
      </c>
      <c r="R1406" s="4" t="str">
        <f>IF(Table1[[#This Row],[rating_count]]&gt;=10000,"High Volume",IF(Table1[[#This Row],[rating_count]]&gt;=1000,"Medium Volume","Low Volume"))</f>
        <v>Medium Volume</v>
      </c>
      <c r="S1406" s="4" t="str">
        <f t="shared" si="131"/>
        <v>Yes</v>
      </c>
      <c r="T1406" t="s">
        <v>12462</v>
      </c>
      <c r="U1406" t="s">
        <v>12463</v>
      </c>
      <c r="V1406" t="s">
        <v>12464</v>
      </c>
      <c r="W1406" t="s">
        <v>12465</v>
      </c>
      <c r="X1406" t="s">
        <v>12466</v>
      </c>
      <c r="Y1406" t="s">
        <v>12467</v>
      </c>
      <c r="Z1406" t="s">
        <v>12468</v>
      </c>
      <c r="AA1406" t="s">
        <v>12469</v>
      </c>
    </row>
    <row r="1407" spans="1:27" x14ac:dyDescent="0.3">
      <c r="A1407" t="s">
        <v>12470</v>
      </c>
      <c r="B1407" t="s">
        <v>12471</v>
      </c>
      <c r="C1407" t="str">
        <f t="shared" si="126"/>
        <v>Shakti</v>
      </c>
      <c r="D1407" t="s">
        <v>9428</v>
      </c>
      <c r="E1407" t="str">
        <f>IFERROR(LEFT(Table1[[#This Row],[category]],FIND("|",Table1[[#This Row],[category]])-1),Table1[[#This Row],[category]])</f>
        <v>Home&amp;Kitchen</v>
      </c>
      <c r="F1407" t="str">
        <f>IFERROR(MID(Table1[[#This Row],[category]],FIND("|",Table1[[#This Row],[category]])+1,50),"N/A")</f>
        <v>Kitchen&amp;HomeAppliances|Vacuum,Cleaning&amp;Ironing|Pre</v>
      </c>
      <c r="G1407" s="5">
        <v>4899</v>
      </c>
      <c r="H1407" s="5" t="str">
        <f t="shared" si="127"/>
        <v>Premium (&gt;2000)</v>
      </c>
      <c r="I1407" s="5">
        <v>8999</v>
      </c>
      <c r="J1407" s="5">
        <f>Table1[[#This Row],[actual_price]]-Table1[[#This Row],[discounted_price]]</f>
        <v>4100</v>
      </c>
      <c r="K1407" s="12">
        <f t="shared" si="128"/>
        <v>0.45560617846427381</v>
      </c>
      <c r="L1407" s="13">
        <v>0.46</v>
      </c>
      <c r="M1407" s="1" t="str">
        <f t="shared" si="129"/>
        <v>Moderate (25-49%)</v>
      </c>
      <c r="N1407">
        <v>4.0999999999999996</v>
      </c>
      <c r="O1407" t="str">
        <f>IF(Table1[[#This Row],[rating]]&gt;=4.5,"Excellent",IF(Table1[[#This Row],[rating]]&gt;=4,"Good",IF(Table1[[#This Row],[rating]]&gt;=3.5,"Average","Below Average")))</f>
        <v>Good</v>
      </c>
      <c r="P1407" t="str">
        <f t="shared" si="130"/>
        <v>⭐⭐⭐⭐ Good</v>
      </c>
      <c r="Q1407">
        <v>297</v>
      </c>
      <c r="R1407" s="4" t="str">
        <f>IF(Table1[[#This Row],[rating_count]]&gt;=10000,"High Volume",IF(Table1[[#This Row],[rating_count]]&gt;=1000,"Medium Volume","Low Volume"))</f>
        <v>Low Volume</v>
      </c>
      <c r="S1407" s="4" t="str">
        <f t="shared" si="131"/>
        <v>No</v>
      </c>
      <c r="T1407" t="s">
        <v>12472</v>
      </c>
      <c r="U1407" t="s">
        <v>12473</v>
      </c>
      <c r="V1407" t="s">
        <v>12474</v>
      </c>
      <c r="W1407" t="s">
        <v>12475</v>
      </c>
      <c r="X1407" t="s">
        <v>12476</v>
      </c>
      <c r="Y1407" t="s">
        <v>12477</v>
      </c>
      <c r="Z1407" t="s">
        <v>12478</v>
      </c>
      <c r="AA1407" t="s">
        <v>12479</v>
      </c>
    </row>
    <row r="1408" spans="1:27" x14ac:dyDescent="0.3">
      <c r="A1408" t="s">
        <v>12480</v>
      </c>
      <c r="B1408" t="s">
        <v>12481</v>
      </c>
      <c r="C1408" t="str">
        <f t="shared" si="126"/>
        <v>Cello</v>
      </c>
      <c r="D1408" t="s">
        <v>8803</v>
      </c>
      <c r="E1408" t="str">
        <f>IFERROR(LEFT(Table1[[#This Row],[category]],FIND("|",Table1[[#This Row],[category]])-1),Table1[[#This Row],[category]])</f>
        <v>Home&amp;Kitchen</v>
      </c>
      <c r="F1408" t="str">
        <f>IFERROR(MID(Table1[[#This Row],[category]],FIND("|",Table1[[#This Row],[category]])+1,50),"N/A")</f>
        <v>Kitchen&amp;HomeAppliances|SmallKitchenAppliances|Kett</v>
      </c>
      <c r="G1408" s="5">
        <v>1199</v>
      </c>
      <c r="H1408" s="5" t="str">
        <f t="shared" si="127"/>
        <v>Mid-Range (501-2000)</v>
      </c>
      <c r="I1408" s="5">
        <v>1899</v>
      </c>
      <c r="J1408" s="5">
        <f>Table1[[#This Row],[actual_price]]-Table1[[#This Row],[discounted_price]]</f>
        <v>700</v>
      </c>
      <c r="K1408" s="12">
        <f t="shared" si="128"/>
        <v>0.36861506055818855</v>
      </c>
      <c r="L1408" s="13">
        <v>0.37</v>
      </c>
      <c r="M1408" s="1" t="str">
        <f t="shared" si="129"/>
        <v>Moderate (25-49%)</v>
      </c>
      <c r="N1408">
        <v>4.2</v>
      </c>
      <c r="O1408" t="str">
        <f>IF(Table1[[#This Row],[rating]]&gt;=4.5,"Excellent",IF(Table1[[#This Row],[rating]]&gt;=4,"Good",IF(Table1[[#This Row],[rating]]&gt;=3.5,"Average","Below Average")))</f>
        <v>Good</v>
      </c>
      <c r="P1408" t="str">
        <f t="shared" si="130"/>
        <v>⭐⭐⭐⭐ Good</v>
      </c>
      <c r="Q1408" s="2">
        <v>3858</v>
      </c>
      <c r="R1408" s="4" t="str">
        <f>IF(Table1[[#This Row],[rating_count]]&gt;=10000,"High Volume",IF(Table1[[#This Row],[rating_count]]&gt;=1000,"Medium Volume","Low Volume"))</f>
        <v>Medium Volume</v>
      </c>
      <c r="S1408" s="4" t="str">
        <f t="shared" si="131"/>
        <v>Yes</v>
      </c>
      <c r="T1408" t="s">
        <v>12482</v>
      </c>
      <c r="U1408" t="s">
        <v>12483</v>
      </c>
      <c r="V1408" t="s">
        <v>12484</v>
      </c>
      <c r="W1408" t="s">
        <v>12485</v>
      </c>
      <c r="X1408" t="s">
        <v>12486</v>
      </c>
      <c r="Y1408" t="s">
        <v>12487</v>
      </c>
      <c r="Z1408" t="s">
        <v>12488</v>
      </c>
      <c r="AA1408" t="s">
        <v>12489</v>
      </c>
    </row>
    <row r="1409" spans="1:27" x14ac:dyDescent="0.3">
      <c r="A1409" t="s">
        <v>12490</v>
      </c>
      <c r="B1409" t="s">
        <v>12491</v>
      </c>
      <c r="C1409" t="str">
        <f t="shared" si="126"/>
        <v>AGARO</v>
      </c>
      <c r="D1409" t="s">
        <v>11152</v>
      </c>
      <c r="E1409" t="str">
        <f>IFERROR(LEFT(Table1[[#This Row],[category]],FIND("|",Table1[[#This Row],[category]])-1),Table1[[#This Row],[category]])</f>
        <v>Home&amp;Kitchen</v>
      </c>
      <c r="F1409" t="str">
        <f>IFERROR(MID(Table1[[#This Row],[category]],FIND("|",Table1[[#This Row],[category]])+1,50),"N/A")</f>
        <v>Heating,Cooling&amp;AirQuality|Humidifiers</v>
      </c>
      <c r="G1409" s="5">
        <v>3290</v>
      </c>
      <c r="H1409" s="5" t="str">
        <f t="shared" si="127"/>
        <v>Premium (&gt;2000)</v>
      </c>
      <c r="I1409" s="5">
        <v>5799</v>
      </c>
      <c r="J1409" s="5">
        <f>Table1[[#This Row],[actual_price]]-Table1[[#This Row],[discounted_price]]</f>
        <v>2509</v>
      </c>
      <c r="K1409" s="12">
        <f t="shared" si="128"/>
        <v>0.43266080358682529</v>
      </c>
      <c r="L1409" s="13">
        <v>0.43</v>
      </c>
      <c r="M1409" s="1" t="str">
        <f t="shared" si="129"/>
        <v>Moderate (25-49%)</v>
      </c>
      <c r="N1409">
        <v>4.3</v>
      </c>
      <c r="O1409" t="str">
        <f>IF(Table1[[#This Row],[rating]]&gt;=4.5,"Excellent",IF(Table1[[#This Row],[rating]]&gt;=4,"Good",IF(Table1[[#This Row],[rating]]&gt;=3.5,"Average","Below Average")))</f>
        <v>Good</v>
      </c>
      <c r="P1409" t="str">
        <f t="shared" si="130"/>
        <v>⭐⭐⭐⭐ Good</v>
      </c>
      <c r="Q1409">
        <v>168</v>
      </c>
      <c r="R1409" s="4" t="str">
        <f>IF(Table1[[#This Row],[rating_count]]&gt;=10000,"High Volume",IF(Table1[[#This Row],[rating_count]]&gt;=1000,"Medium Volume","Low Volume"))</f>
        <v>Low Volume</v>
      </c>
      <c r="S1409" s="4" t="str">
        <f t="shared" si="131"/>
        <v>No</v>
      </c>
      <c r="T1409" t="s">
        <v>12492</v>
      </c>
      <c r="U1409" t="s">
        <v>12493</v>
      </c>
      <c r="V1409" t="s">
        <v>12494</v>
      </c>
      <c r="W1409" t="s">
        <v>12495</v>
      </c>
      <c r="X1409" t="s">
        <v>12496</v>
      </c>
      <c r="Y1409" t="s">
        <v>12497</v>
      </c>
      <c r="Z1409" t="s">
        <v>12498</v>
      </c>
      <c r="AA1409" t="s">
        <v>12499</v>
      </c>
    </row>
    <row r="1410" spans="1:27" x14ac:dyDescent="0.3">
      <c r="A1410" t="s">
        <v>12500</v>
      </c>
      <c r="B1410" t="s">
        <v>12501</v>
      </c>
      <c r="C1410" t="str">
        <f t="shared" ref="C1410:C1473" si="132">IFERROR(LEFT(B1410,FIND(" ",B1410)-1),"Unknown")</f>
        <v>Wolpin</v>
      </c>
      <c r="D1410" t="s">
        <v>8614</v>
      </c>
      <c r="E1410" t="str">
        <f>IFERROR(LEFT(Table1[[#This Row],[category]],FIND("|",Table1[[#This Row],[category]])-1),Table1[[#This Row],[category]])</f>
        <v>Home&amp;Kitchen</v>
      </c>
      <c r="F1410" t="str">
        <f>IFERROR(MID(Table1[[#This Row],[category]],FIND("|",Table1[[#This Row],[category]])+1,50),"N/A")</f>
        <v>Kitchen&amp;HomeAppliances|Vacuum,Cleaning&amp;Ironing|Iro</v>
      </c>
      <c r="G1410" s="5">
        <v>179</v>
      </c>
      <c r="H1410" s="5" t="str">
        <f t="shared" ref="H1410:H1473" si="133">IF(G1410&lt;=200,"Budget (≤200)",IF(G1410&lt;=500,"Economy (201-500)",IF(G1410&lt;=2000,"Mid-Range (501-2000)","Premium (&gt;2000)")))</f>
        <v>Budget (≤200)</v>
      </c>
      <c r="I1410" s="5">
        <v>799</v>
      </c>
      <c r="J1410" s="5">
        <f>Table1[[#This Row],[actual_price]]-Table1[[#This Row],[discounted_price]]</f>
        <v>620</v>
      </c>
      <c r="K1410" s="12">
        <f t="shared" ref="K1410:K1466" si="134">(I1410-G1410)/I1410</f>
        <v>0.77596996245306638</v>
      </c>
      <c r="L1410" s="13">
        <v>0.78</v>
      </c>
      <c r="M1410" s="1" t="str">
        <f t="shared" ref="M1410:M1473" si="135">IF(L1410&gt;=0.7,"Very High (70-100%)",IF(L1410&gt;=0.5,"High (50-69%)",IF(L1410&gt;=0.25,"Moderate (25-49%)","Minimal (0-24%)")))</f>
        <v>Very High (70-100%)</v>
      </c>
      <c r="N1410">
        <v>3.6</v>
      </c>
      <c r="O1410" t="str">
        <f>IF(Table1[[#This Row],[rating]]&gt;=4.5,"Excellent",IF(Table1[[#This Row],[rating]]&gt;=4,"Good",IF(Table1[[#This Row],[rating]]&gt;=3.5,"Average","Below Average")))</f>
        <v>Average</v>
      </c>
      <c r="P1410" t="str">
        <f t="shared" ref="P1410:P1466" si="136">IF(N1410&gt;4.4,"⭐⭐⭐⭐⭐ Excellent",IF(N1410&gt;3.9,"⭐⭐⭐⭐ Good",IF(N1410&gt;3.5,"⭐⭐⭐ Average","⭐⭐ Below Avg")))</f>
        <v>⭐⭐⭐ Average</v>
      </c>
      <c r="Q1410">
        <v>101</v>
      </c>
      <c r="R1410" s="4" t="str">
        <f>IF(Table1[[#This Row],[rating_count]]&gt;=10000,"High Volume",IF(Table1[[#This Row],[rating_count]]&gt;=1000,"Medium Volume","Low Volume"))</f>
        <v>Low Volume</v>
      </c>
      <c r="S1410" s="4" t="str">
        <f t="shared" ref="S1410:S1466" si="137">IF(Q1410&gt;=500,"Yes","No")</f>
        <v>No</v>
      </c>
      <c r="T1410" t="s">
        <v>12502</v>
      </c>
      <c r="U1410" t="s">
        <v>12503</v>
      </c>
      <c r="V1410" t="s">
        <v>12504</v>
      </c>
      <c r="W1410" t="s">
        <v>12505</v>
      </c>
      <c r="X1410" t="s">
        <v>12506</v>
      </c>
      <c r="Y1410" t="s">
        <v>12507</v>
      </c>
      <c r="Z1410" t="s">
        <v>12508</v>
      </c>
      <c r="AA1410" t="s">
        <v>12509</v>
      </c>
    </row>
    <row r="1411" spans="1:27" x14ac:dyDescent="0.3">
      <c r="A1411" t="s">
        <v>12510</v>
      </c>
      <c r="B1411" t="s">
        <v>12511</v>
      </c>
      <c r="C1411" t="str">
        <f t="shared" si="132"/>
        <v>Abode</v>
      </c>
      <c r="D1411" t="s">
        <v>12170</v>
      </c>
      <c r="E1411" t="str">
        <f>IFERROR(LEFT(Table1[[#This Row],[category]],FIND("|",Table1[[#This Row],[category]])-1),Table1[[#This Row],[category]])</f>
        <v>Home&amp;Kitchen</v>
      </c>
      <c r="F1411" t="str">
        <f>IFERROR(MID(Table1[[#This Row],[category]],FIND("|",Table1[[#This Row],[category]])+1,50),"N/A")</f>
        <v>Kitchen&amp;HomeAppliances|Coffee,Tea&amp;Espresso|CoffeeM</v>
      </c>
      <c r="G1411" s="5">
        <v>149</v>
      </c>
      <c r="H1411" s="5" t="str">
        <f t="shared" si="133"/>
        <v>Budget (≤200)</v>
      </c>
      <c r="I1411" s="5">
        <v>300</v>
      </c>
      <c r="J1411" s="5">
        <f>Table1[[#This Row],[actual_price]]-Table1[[#This Row],[discounted_price]]</f>
        <v>151</v>
      </c>
      <c r="K1411" s="12">
        <f t="shared" si="134"/>
        <v>0.5033333333333333</v>
      </c>
      <c r="L1411" s="13">
        <v>0.5</v>
      </c>
      <c r="M1411" s="1" t="str">
        <f t="shared" si="135"/>
        <v>High (50-69%)</v>
      </c>
      <c r="N1411">
        <v>4.0999999999999996</v>
      </c>
      <c r="O1411" t="str">
        <f>IF(Table1[[#This Row],[rating]]&gt;=4.5,"Excellent",IF(Table1[[#This Row],[rating]]&gt;=4,"Good",IF(Table1[[#This Row],[rating]]&gt;=3.5,"Average","Below Average")))</f>
        <v>Good</v>
      </c>
      <c r="P1411" t="str">
        <f t="shared" si="136"/>
        <v>⭐⭐⭐⭐ Good</v>
      </c>
      <c r="Q1411" s="2">
        <v>4074</v>
      </c>
      <c r="R1411" s="4" t="str">
        <f>IF(Table1[[#This Row],[rating_count]]&gt;=10000,"High Volume",IF(Table1[[#This Row],[rating_count]]&gt;=1000,"Medium Volume","Low Volume"))</f>
        <v>Medium Volume</v>
      </c>
      <c r="S1411" s="4" t="str">
        <f t="shared" si="137"/>
        <v>Yes</v>
      </c>
      <c r="T1411" t="s">
        <v>12512</v>
      </c>
      <c r="U1411" t="s">
        <v>12513</v>
      </c>
      <c r="V1411" t="s">
        <v>12514</v>
      </c>
      <c r="W1411" t="s">
        <v>12515</v>
      </c>
      <c r="X1411" t="s">
        <v>12516</v>
      </c>
      <c r="Y1411" t="s">
        <v>12517</v>
      </c>
      <c r="Z1411" t="s">
        <v>12518</v>
      </c>
      <c r="AA1411" t="s">
        <v>12519</v>
      </c>
    </row>
    <row r="1412" spans="1:27" x14ac:dyDescent="0.3">
      <c r="A1412" t="s">
        <v>12520</v>
      </c>
      <c r="B1412" t="s">
        <v>12521</v>
      </c>
      <c r="C1412" t="str">
        <f t="shared" si="132"/>
        <v>Sujata</v>
      </c>
      <c r="D1412" t="s">
        <v>8750</v>
      </c>
      <c r="E1412" t="str">
        <f>IFERROR(LEFT(Table1[[#This Row],[category]],FIND("|",Table1[[#This Row],[category]])-1),Table1[[#This Row],[category]])</f>
        <v>Home&amp;Kitchen</v>
      </c>
      <c r="F1412" t="str">
        <f>IFERROR(MID(Table1[[#This Row],[category]],FIND("|",Table1[[#This Row],[category]])+1,50),"N/A")</f>
        <v>Kitchen&amp;HomeAppliances|SmallKitchenAppliances|Mixe</v>
      </c>
      <c r="G1412" s="5">
        <v>5490</v>
      </c>
      <c r="H1412" s="5" t="str">
        <f t="shared" si="133"/>
        <v>Premium (&gt;2000)</v>
      </c>
      <c r="I1412" s="5">
        <v>7200</v>
      </c>
      <c r="J1412" s="5">
        <f>Table1[[#This Row],[actual_price]]-Table1[[#This Row],[discounted_price]]</f>
        <v>1710</v>
      </c>
      <c r="K1412" s="12">
        <f t="shared" si="134"/>
        <v>0.23749999999999999</v>
      </c>
      <c r="L1412" s="13">
        <v>0.24</v>
      </c>
      <c r="M1412" s="1" t="str">
        <f t="shared" si="135"/>
        <v>Minimal (0-24%)</v>
      </c>
      <c r="N1412">
        <v>4.5</v>
      </c>
      <c r="O1412" t="str">
        <f>IF(Table1[[#This Row],[rating]]&gt;=4.5,"Excellent",IF(Table1[[#This Row],[rating]]&gt;=4,"Good",IF(Table1[[#This Row],[rating]]&gt;=3.5,"Average","Below Average")))</f>
        <v>Excellent</v>
      </c>
      <c r="P1412" t="str">
        <f t="shared" si="136"/>
        <v>⭐⭐⭐⭐⭐ Excellent</v>
      </c>
      <c r="Q1412" s="2">
        <v>1408</v>
      </c>
      <c r="R1412" s="4" t="str">
        <f>IF(Table1[[#This Row],[rating_count]]&gt;=10000,"High Volume",IF(Table1[[#This Row],[rating_count]]&gt;=1000,"Medium Volume","Low Volume"))</f>
        <v>Medium Volume</v>
      </c>
      <c r="S1412" s="4" t="str">
        <f t="shared" si="137"/>
        <v>Yes</v>
      </c>
      <c r="T1412" t="s">
        <v>12522</v>
      </c>
      <c r="U1412" t="s">
        <v>12523</v>
      </c>
      <c r="V1412" t="s">
        <v>12524</v>
      </c>
      <c r="W1412" t="s">
        <v>12525</v>
      </c>
      <c r="X1412" t="s">
        <v>12526</v>
      </c>
      <c r="Y1412" t="s">
        <v>12527</v>
      </c>
      <c r="Z1412" t="s">
        <v>12528</v>
      </c>
      <c r="AA1412" t="s">
        <v>12529</v>
      </c>
    </row>
    <row r="1413" spans="1:27" x14ac:dyDescent="0.3">
      <c r="A1413" t="s">
        <v>12530</v>
      </c>
      <c r="B1413" t="s">
        <v>12531</v>
      </c>
      <c r="C1413" t="str">
        <f t="shared" si="132"/>
        <v>CARDEX</v>
      </c>
      <c r="D1413" t="s">
        <v>8625</v>
      </c>
      <c r="E1413" t="str">
        <f>IFERROR(LEFT(Table1[[#This Row],[category]],FIND("|",Table1[[#This Row],[category]])-1),Table1[[#This Row],[category]])</f>
        <v>Home&amp;Kitchen</v>
      </c>
      <c r="F1413" t="str">
        <f>IFERROR(MID(Table1[[#This Row],[category]],FIND("|",Table1[[#This Row],[category]])+1,50),"N/A")</f>
        <v>Kitchen&amp;HomeAppliances|SmallKitchenAppliances|Digi</v>
      </c>
      <c r="G1413" s="5">
        <v>379</v>
      </c>
      <c r="H1413" s="5" t="str">
        <f t="shared" si="133"/>
        <v>Economy (201-500)</v>
      </c>
      <c r="I1413" s="5">
        <v>389</v>
      </c>
      <c r="J1413" s="5">
        <f>Table1[[#This Row],[actual_price]]-Table1[[#This Row],[discounted_price]]</f>
        <v>10</v>
      </c>
      <c r="K1413" s="12">
        <f t="shared" si="134"/>
        <v>2.570694087403599E-2</v>
      </c>
      <c r="L1413" s="13">
        <v>0.03</v>
      </c>
      <c r="M1413" s="1" t="str">
        <f t="shared" si="135"/>
        <v>Minimal (0-24%)</v>
      </c>
      <c r="N1413">
        <v>4.2</v>
      </c>
      <c r="O1413" t="str">
        <f>IF(Table1[[#This Row],[rating]]&gt;=4.5,"Excellent",IF(Table1[[#This Row],[rating]]&gt;=4,"Good",IF(Table1[[#This Row],[rating]]&gt;=3.5,"Average","Below Average")))</f>
        <v>Good</v>
      </c>
      <c r="P1413" t="str">
        <f t="shared" si="136"/>
        <v>⭐⭐⭐⭐ Good</v>
      </c>
      <c r="Q1413" s="2">
        <v>3739</v>
      </c>
      <c r="R1413" s="4" t="str">
        <f>IF(Table1[[#This Row],[rating_count]]&gt;=10000,"High Volume",IF(Table1[[#This Row],[rating_count]]&gt;=1000,"Medium Volume","Low Volume"))</f>
        <v>Medium Volume</v>
      </c>
      <c r="S1413" s="4" t="str">
        <f t="shared" si="137"/>
        <v>Yes</v>
      </c>
      <c r="T1413" t="s">
        <v>12532</v>
      </c>
      <c r="U1413" t="s">
        <v>12533</v>
      </c>
      <c r="V1413" t="s">
        <v>12534</v>
      </c>
      <c r="W1413" t="s">
        <v>12535</v>
      </c>
      <c r="X1413" t="s">
        <v>12536</v>
      </c>
      <c r="Y1413" t="s">
        <v>12537</v>
      </c>
      <c r="Z1413" t="s">
        <v>12538</v>
      </c>
      <c r="AA1413" t="s">
        <v>12539</v>
      </c>
    </row>
    <row r="1414" spans="1:27" x14ac:dyDescent="0.3">
      <c r="A1414" t="s">
        <v>12540</v>
      </c>
      <c r="B1414" t="s">
        <v>12541</v>
      </c>
      <c r="C1414" t="str">
        <f t="shared" si="132"/>
        <v>V-Guard</v>
      </c>
      <c r="D1414" t="s">
        <v>10140</v>
      </c>
      <c r="E1414" t="str">
        <f>IFERROR(LEFT(Table1[[#This Row],[category]],FIND("|",Table1[[#This Row],[category]])-1),Table1[[#This Row],[category]])</f>
        <v>Home&amp;Kitchen</v>
      </c>
      <c r="F1414" t="str">
        <f>IFERROR(MID(Table1[[#This Row],[category]],FIND("|",Table1[[#This Row],[category]])+1,50),"N/A")</f>
        <v>Kitchen&amp;HomeAppliances|WaterPurifiers&amp;Accessories|</v>
      </c>
      <c r="G1414" s="5">
        <v>8699</v>
      </c>
      <c r="H1414" s="5" t="str">
        <f t="shared" si="133"/>
        <v>Premium (&gt;2000)</v>
      </c>
      <c r="I1414" s="5">
        <v>13049</v>
      </c>
      <c r="J1414" s="5">
        <f>Table1[[#This Row],[actual_price]]-Table1[[#This Row],[discounted_price]]</f>
        <v>4350</v>
      </c>
      <c r="K1414" s="12">
        <f t="shared" si="134"/>
        <v>0.33335887807494829</v>
      </c>
      <c r="L1414" s="13">
        <v>0.33</v>
      </c>
      <c r="M1414" s="1" t="str">
        <f t="shared" si="135"/>
        <v>Moderate (25-49%)</v>
      </c>
      <c r="N1414">
        <v>4.3</v>
      </c>
      <c r="O1414" t="str">
        <f>IF(Table1[[#This Row],[rating]]&gt;=4.5,"Excellent",IF(Table1[[#This Row],[rating]]&gt;=4,"Good",IF(Table1[[#This Row],[rating]]&gt;=3.5,"Average","Below Average")))</f>
        <v>Good</v>
      </c>
      <c r="P1414" t="str">
        <f t="shared" si="136"/>
        <v>⭐⭐⭐⭐ Good</v>
      </c>
      <c r="Q1414" s="2">
        <v>5891</v>
      </c>
      <c r="R1414" s="4" t="str">
        <f>IF(Table1[[#This Row],[rating_count]]&gt;=10000,"High Volume",IF(Table1[[#This Row],[rating_count]]&gt;=1000,"Medium Volume","Low Volume"))</f>
        <v>Medium Volume</v>
      </c>
      <c r="S1414" s="4" t="str">
        <f t="shared" si="137"/>
        <v>Yes</v>
      </c>
      <c r="T1414" t="s">
        <v>12542</v>
      </c>
      <c r="U1414" t="s">
        <v>12543</v>
      </c>
      <c r="V1414" t="s">
        <v>12544</v>
      </c>
      <c r="W1414" t="s">
        <v>12545</v>
      </c>
      <c r="X1414" t="s">
        <v>12546</v>
      </c>
      <c r="Y1414" t="s">
        <v>12547</v>
      </c>
      <c r="Z1414" t="s">
        <v>12548</v>
      </c>
      <c r="AA1414" t="s">
        <v>12549</v>
      </c>
    </row>
    <row r="1415" spans="1:27" x14ac:dyDescent="0.3">
      <c r="A1415" t="s">
        <v>12550</v>
      </c>
      <c r="B1415" t="s">
        <v>12551</v>
      </c>
      <c r="C1415" t="str">
        <f t="shared" si="132"/>
        <v>Bajaj</v>
      </c>
      <c r="D1415" t="s">
        <v>8750</v>
      </c>
      <c r="E1415" t="str">
        <f>IFERROR(LEFT(Table1[[#This Row],[category]],FIND("|",Table1[[#This Row],[category]])-1),Table1[[#This Row],[category]])</f>
        <v>Home&amp;Kitchen</v>
      </c>
      <c r="F1415" t="str">
        <f>IFERROR(MID(Table1[[#This Row],[category]],FIND("|",Table1[[#This Row],[category]])+1,50),"N/A")</f>
        <v>Kitchen&amp;HomeAppliances|SmallKitchenAppliances|Mixe</v>
      </c>
      <c r="G1415" s="5">
        <v>3042</v>
      </c>
      <c r="H1415" s="5" t="str">
        <f t="shared" si="133"/>
        <v>Premium (&gt;2000)</v>
      </c>
      <c r="I1415" s="5">
        <v>5999</v>
      </c>
      <c r="J1415" s="5">
        <f>Table1[[#This Row],[actual_price]]-Table1[[#This Row],[discounted_price]]</f>
        <v>2957</v>
      </c>
      <c r="K1415" s="12">
        <f t="shared" si="134"/>
        <v>0.49291548591431905</v>
      </c>
      <c r="L1415" s="13">
        <v>0.49</v>
      </c>
      <c r="M1415" s="1" t="str">
        <f t="shared" si="135"/>
        <v>Moderate (25-49%)</v>
      </c>
      <c r="N1415">
        <v>4</v>
      </c>
      <c r="O1415" t="str">
        <f>IF(Table1[[#This Row],[rating]]&gt;=4.5,"Excellent",IF(Table1[[#This Row],[rating]]&gt;=4,"Good",IF(Table1[[#This Row],[rating]]&gt;=3.5,"Average","Below Average")))</f>
        <v>Good</v>
      </c>
      <c r="P1415" t="str">
        <f t="shared" si="136"/>
        <v>⭐⭐⭐⭐ Good</v>
      </c>
      <c r="Q1415">
        <v>777</v>
      </c>
      <c r="R1415" s="4" t="str">
        <f>IF(Table1[[#This Row],[rating_count]]&gt;=10000,"High Volume",IF(Table1[[#This Row],[rating_count]]&gt;=1000,"Medium Volume","Low Volume"))</f>
        <v>Low Volume</v>
      </c>
      <c r="S1415" s="4" t="str">
        <f t="shared" si="137"/>
        <v>Yes</v>
      </c>
      <c r="T1415" t="s">
        <v>12552</v>
      </c>
      <c r="U1415" t="s">
        <v>12553</v>
      </c>
      <c r="V1415" t="s">
        <v>12554</v>
      </c>
      <c r="W1415" t="s">
        <v>12555</v>
      </c>
      <c r="X1415" t="s">
        <v>12556</v>
      </c>
      <c r="Y1415" t="s">
        <v>12557</v>
      </c>
      <c r="Z1415" t="s">
        <v>12558</v>
      </c>
      <c r="AA1415" t="s">
        <v>12559</v>
      </c>
    </row>
    <row r="1416" spans="1:27" x14ac:dyDescent="0.3">
      <c r="A1416" t="s">
        <v>12560</v>
      </c>
      <c r="B1416" t="s">
        <v>12561</v>
      </c>
      <c r="C1416" t="str">
        <f t="shared" si="132"/>
        <v>KENT</v>
      </c>
      <c r="D1416" t="s">
        <v>8728</v>
      </c>
      <c r="E1416" t="str">
        <f>IFERROR(LEFT(Table1[[#This Row],[category]],FIND("|",Table1[[#This Row],[category]])-1),Table1[[#This Row],[category]])</f>
        <v>Home&amp;Kitchen</v>
      </c>
      <c r="F1416" t="str">
        <f>IFERROR(MID(Table1[[#This Row],[category]],FIND("|",Table1[[#This Row],[category]])+1,50),"N/A")</f>
        <v>Kitchen&amp;HomeAppliances|SmallKitchenAppliances|Hand</v>
      </c>
      <c r="G1416" s="5">
        <v>1745</v>
      </c>
      <c r="H1416" s="5" t="str">
        <f t="shared" si="133"/>
        <v>Mid-Range (501-2000)</v>
      </c>
      <c r="I1416" s="5">
        <v>2400</v>
      </c>
      <c r="J1416" s="5">
        <f>Table1[[#This Row],[actual_price]]-Table1[[#This Row],[discounted_price]]</f>
        <v>655</v>
      </c>
      <c r="K1416" s="12">
        <f t="shared" si="134"/>
        <v>0.27291666666666664</v>
      </c>
      <c r="L1416" s="13">
        <v>0.27</v>
      </c>
      <c r="M1416" s="1" t="str">
        <f t="shared" si="135"/>
        <v>Moderate (25-49%)</v>
      </c>
      <c r="N1416">
        <v>4.2</v>
      </c>
      <c r="O1416" t="str">
        <f>IF(Table1[[#This Row],[rating]]&gt;=4.5,"Excellent",IF(Table1[[#This Row],[rating]]&gt;=4,"Good",IF(Table1[[#This Row],[rating]]&gt;=3.5,"Average","Below Average")))</f>
        <v>Good</v>
      </c>
      <c r="P1416" t="str">
        <f t="shared" si="136"/>
        <v>⭐⭐⭐⭐ Good</v>
      </c>
      <c r="Q1416" s="2">
        <v>14160</v>
      </c>
      <c r="R1416" s="4" t="str">
        <f>IF(Table1[[#This Row],[rating_count]]&gt;=10000,"High Volume",IF(Table1[[#This Row],[rating_count]]&gt;=1000,"Medium Volume","Low Volume"))</f>
        <v>High Volume</v>
      </c>
      <c r="S1416" s="4" t="str">
        <f t="shared" si="137"/>
        <v>Yes</v>
      </c>
      <c r="T1416" t="s">
        <v>12562</v>
      </c>
      <c r="U1416" t="s">
        <v>12563</v>
      </c>
      <c r="V1416" t="s">
        <v>12564</v>
      </c>
      <c r="W1416" t="s">
        <v>12565</v>
      </c>
      <c r="X1416" t="s">
        <v>12566</v>
      </c>
      <c r="Y1416" t="s">
        <v>12567</v>
      </c>
      <c r="Z1416" t="s">
        <v>12568</v>
      </c>
      <c r="AA1416" t="s">
        <v>12569</v>
      </c>
    </row>
    <row r="1417" spans="1:27" x14ac:dyDescent="0.3">
      <c r="A1417" t="s">
        <v>12570</v>
      </c>
      <c r="B1417" t="s">
        <v>12571</v>
      </c>
      <c r="C1417" t="str">
        <f t="shared" si="132"/>
        <v>Prestige</v>
      </c>
      <c r="D1417" t="s">
        <v>8687</v>
      </c>
      <c r="E1417" t="str">
        <f>IFERROR(LEFT(Table1[[#This Row],[category]],FIND("|",Table1[[#This Row],[category]])-1),Table1[[#This Row],[category]])</f>
        <v>Home&amp;Kitchen</v>
      </c>
      <c r="F1417" t="str">
        <f>IFERROR(MID(Table1[[#This Row],[category]],FIND("|",Table1[[#This Row],[category]])+1,50),"N/A")</f>
        <v>Kitchen&amp;HomeAppliances|SmallKitchenAppliances|Indu</v>
      </c>
      <c r="G1417" s="5">
        <v>3180</v>
      </c>
      <c r="H1417" s="5" t="str">
        <f t="shared" si="133"/>
        <v>Premium (&gt;2000)</v>
      </c>
      <c r="I1417" s="5">
        <v>5295</v>
      </c>
      <c r="J1417" s="5">
        <f>Table1[[#This Row],[actual_price]]-Table1[[#This Row],[discounted_price]]</f>
        <v>2115</v>
      </c>
      <c r="K1417" s="12">
        <f t="shared" si="134"/>
        <v>0.39943342776203966</v>
      </c>
      <c r="L1417" s="13">
        <v>0.4</v>
      </c>
      <c r="M1417" s="1" t="str">
        <f t="shared" si="135"/>
        <v>Moderate (25-49%)</v>
      </c>
      <c r="N1417">
        <v>4.2</v>
      </c>
      <c r="O1417" t="str">
        <f>IF(Table1[[#This Row],[rating]]&gt;=4.5,"Excellent",IF(Table1[[#This Row],[rating]]&gt;=4,"Good",IF(Table1[[#This Row],[rating]]&gt;=3.5,"Average","Below Average")))</f>
        <v>Good</v>
      </c>
      <c r="P1417" t="str">
        <f t="shared" si="136"/>
        <v>⭐⭐⭐⭐ Good</v>
      </c>
      <c r="Q1417" s="2">
        <v>6919</v>
      </c>
      <c r="R1417" s="4" t="str">
        <f>IF(Table1[[#This Row],[rating_count]]&gt;=10000,"High Volume",IF(Table1[[#This Row],[rating_count]]&gt;=1000,"Medium Volume","Low Volume"))</f>
        <v>Medium Volume</v>
      </c>
      <c r="S1417" s="4" t="str">
        <f t="shared" si="137"/>
        <v>Yes</v>
      </c>
      <c r="T1417" t="s">
        <v>12572</v>
      </c>
      <c r="U1417" t="s">
        <v>12573</v>
      </c>
      <c r="V1417" t="s">
        <v>12574</v>
      </c>
      <c r="W1417" t="s">
        <v>12575</v>
      </c>
      <c r="X1417" t="s">
        <v>12576</v>
      </c>
      <c r="Y1417" t="s">
        <v>12577</v>
      </c>
      <c r="Z1417" t="s">
        <v>12578</v>
      </c>
      <c r="AA1417" t="s">
        <v>12579</v>
      </c>
    </row>
    <row r="1418" spans="1:27" x14ac:dyDescent="0.3">
      <c r="A1418" t="s">
        <v>12580</v>
      </c>
      <c r="B1418" t="s">
        <v>12581</v>
      </c>
      <c r="C1418" t="str">
        <f t="shared" si="132"/>
        <v>Aqua</v>
      </c>
      <c r="D1418" t="s">
        <v>10140</v>
      </c>
      <c r="E1418" t="str">
        <f>IFERROR(LEFT(Table1[[#This Row],[category]],FIND("|",Table1[[#This Row],[category]])-1),Table1[[#This Row],[category]])</f>
        <v>Home&amp;Kitchen</v>
      </c>
      <c r="F1418" t="str">
        <f>IFERROR(MID(Table1[[#This Row],[category]],FIND("|",Table1[[#This Row],[category]])+1,50),"N/A")</f>
        <v>Kitchen&amp;HomeAppliances|WaterPurifiers&amp;Accessories|</v>
      </c>
      <c r="G1418" s="5">
        <v>4999</v>
      </c>
      <c r="H1418" s="5" t="str">
        <f t="shared" si="133"/>
        <v>Premium (&gt;2000)</v>
      </c>
      <c r="I1418" s="5">
        <v>24999</v>
      </c>
      <c r="J1418" s="5">
        <f>Table1[[#This Row],[actual_price]]-Table1[[#This Row],[discounted_price]]</f>
        <v>20000</v>
      </c>
      <c r="K1418" s="12">
        <f t="shared" si="134"/>
        <v>0.80003200128005125</v>
      </c>
      <c r="L1418" s="13">
        <v>0.8</v>
      </c>
      <c r="M1418" s="1" t="str">
        <f t="shared" si="135"/>
        <v>Very High (70-100%)</v>
      </c>
      <c r="N1418">
        <v>4.5</v>
      </c>
      <c r="O1418" t="str">
        <f>IF(Table1[[#This Row],[rating]]&gt;=4.5,"Excellent",IF(Table1[[#This Row],[rating]]&gt;=4,"Good",IF(Table1[[#This Row],[rating]]&gt;=3.5,"Average","Below Average")))</f>
        <v>Excellent</v>
      </c>
      <c r="P1418" t="str">
        <f t="shared" si="136"/>
        <v>⭐⭐⭐⭐⭐ Excellent</v>
      </c>
      <c r="Q1418">
        <v>287</v>
      </c>
      <c r="R1418" s="4" t="str">
        <f>IF(Table1[[#This Row],[rating_count]]&gt;=10000,"High Volume",IF(Table1[[#This Row],[rating_count]]&gt;=1000,"Medium Volume","Low Volume"))</f>
        <v>Low Volume</v>
      </c>
      <c r="S1418" s="4" t="str">
        <f t="shared" si="137"/>
        <v>No</v>
      </c>
      <c r="T1418" t="s">
        <v>12582</v>
      </c>
      <c r="U1418" t="s">
        <v>12583</v>
      </c>
      <c r="V1418" t="s">
        <v>12584</v>
      </c>
      <c r="W1418" t="s">
        <v>12585</v>
      </c>
      <c r="X1418" t="s">
        <v>12586</v>
      </c>
      <c r="Y1418" t="s">
        <v>12587</v>
      </c>
      <c r="Z1418" t="s">
        <v>12588</v>
      </c>
      <c r="AA1418" t="s">
        <v>12589</v>
      </c>
    </row>
    <row r="1419" spans="1:27" x14ac:dyDescent="0.3">
      <c r="A1419" t="s">
        <v>12590</v>
      </c>
      <c r="B1419" t="s">
        <v>12591</v>
      </c>
      <c r="C1419" t="str">
        <f t="shared" si="132"/>
        <v>PrettyKrafts</v>
      </c>
      <c r="D1419" t="s">
        <v>8927</v>
      </c>
      <c r="E1419" t="str">
        <f>IFERROR(LEFT(Table1[[#This Row],[category]],FIND("|",Table1[[#This Row],[category]])-1),Table1[[#This Row],[category]])</f>
        <v>Home&amp;Kitchen</v>
      </c>
      <c r="F1419" t="str">
        <f>IFERROR(MID(Table1[[#This Row],[category]],FIND("|",Table1[[#This Row],[category]])+1,50),"N/A")</f>
        <v>HomeStorage&amp;Organization|LaundryOrganization|Laund</v>
      </c>
      <c r="G1419" s="5">
        <v>390</v>
      </c>
      <c r="H1419" s="5" t="str">
        <f t="shared" si="133"/>
        <v>Economy (201-500)</v>
      </c>
      <c r="I1419" s="5">
        <v>799</v>
      </c>
      <c r="J1419" s="5">
        <f>Table1[[#This Row],[actual_price]]-Table1[[#This Row],[discounted_price]]</f>
        <v>409</v>
      </c>
      <c r="K1419" s="12">
        <f t="shared" si="134"/>
        <v>0.51188986232790989</v>
      </c>
      <c r="L1419" s="13">
        <v>0.51</v>
      </c>
      <c r="M1419" s="1" t="str">
        <f t="shared" si="135"/>
        <v>High (50-69%)</v>
      </c>
      <c r="N1419">
        <v>3.8</v>
      </c>
      <c r="O1419" t="str">
        <f>IF(Table1[[#This Row],[rating]]&gt;=4.5,"Excellent",IF(Table1[[#This Row],[rating]]&gt;=4,"Good",IF(Table1[[#This Row],[rating]]&gt;=3.5,"Average","Below Average")))</f>
        <v>Average</v>
      </c>
      <c r="P1419" t="str">
        <f t="shared" si="136"/>
        <v>⭐⭐⭐ Average</v>
      </c>
      <c r="Q1419">
        <v>287</v>
      </c>
      <c r="R1419" s="4" t="str">
        <f>IF(Table1[[#This Row],[rating_count]]&gt;=10000,"High Volume",IF(Table1[[#This Row],[rating_count]]&gt;=1000,"Medium Volume","Low Volume"))</f>
        <v>Low Volume</v>
      </c>
      <c r="S1419" s="4" t="str">
        <f t="shared" si="137"/>
        <v>No</v>
      </c>
      <c r="T1419" t="s">
        <v>12592</v>
      </c>
      <c r="U1419" t="s">
        <v>12593</v>
      </c>
      <c r="V1419" t="s">
        <v>12594</v>
      </c>
      <c r="W1419" t="s">
        <v>12595</v>
      </c>
      <c r="X1419" t="s">
        <v>12596</v>
      </c>
      <c r="Y1419" t="s">
        <v>12597</v>
      </c>
      <c r="Z1419" t="s">
        <v>12598</v>
      </c>
      <c r="AA1419" t="s">
        <v>12599</v>
      </c>
    </row>
    <row r="1420" spans="1:27" x14ac:dyDescent="0.3">
      <c r="A1420" t="s">
        <v>12600</v>
      </c>
      <c r="B1420" t="s">
        <v>12601</v>
      </c>
      <c r="C1420" t="str">
        <f t="shared" si="132"/>
        <v>Libra</v>
      </c>
      <c r="D1420" t="s">
        <v>12602</v>
      </c>
      <c r="E1420" t="str">
        <f>IFERROR(LEFT(Table1[[#This Row],[category]],FIND("|",Table1[[#This Row],[category]])-1),Table1[[#This Row],[category]])</f>
        <v>Home&amp;Kitchen</v>
      </c>
      <c r="F1420" t="str">
        <f>IFERROR(MID(Table1[[#This Row],[category]],FIND("|",Table1[[#This Row],[category]])+1,50),"N/A")</f>
        <v>Kitchen&amp;HomeAppliances|SmallKitchenAppliances|Roti</v>
      </c>
      <c r="G1420" s="5">
        <v>1999</v>
      </c>
      <c r="H1420" s="5" t="str">
        <f t="shared" si="133"/>
        <v>Mid-Range (501-2000)</v>
      </c>
      <c r="I1420" s="5">
        <v>2999</v>
      </c>
      <c r="J1420" s="5">
        <f>Table1[[#This Row],[actual_price]]-Table1[[#This Row],[discounted_price]]</f>
        <v>1000</v>
      </c>
      <c r="K1420" s="12">
        <f t="shared" si="134"/>
        <v>0.33344448149383127</v>
      </c>
      <c r="L1420" s="13">
        <v>0.33</v>
      </c>
      <c r="M1420" s="1" t="str">
        <f t="shared" si="135"/>
        <v>Moderate (25-49%)</v>
      </c>
      <c r="N1420">
        <v>4.4000000000000004</v>
      </c>
      <c r="O1420" t="str">
        <f>IF(Table1[[#This Row],[rating]]&gt;=4.5,"Excellent",IF(Table1[[#This Row],[rating]]&gt;=4,"Good",IF(Table1[[#This Row],[rating]]&gt;=3.5,"Average","Below Average")))</f>
        <v>Good</v>
      </c>
      <c r="P1420" t="str">
        <f t="shared" si="136"/>
        <v>⭐⭐⭐⭐ Good</v>
      </c>
      <c r="Q1420">
        <v>388</v>
      </c>
      <c r="R1420" s="4" t="str">
        <f>IF(Table1[[#This Row],[rating_count]]&gt;=10000,"High Volume",IF(Table1[[#This Row],[rating_count]]&gt;=1000,"Medium Volume","Low Volume"))</f>
        <v>Low Volume</v>
      </c>
      <c r="S1420" s="4" t="str">
        <f t="shared" si="137"/>
        <v>No</v>
      </c>
      <c r="T1420" t="s">
        <v>12603</v>
      </c>
      <c r="U1420" t="s">
        <v>12604</v>
      </c>
      <c r="V1420" t="s">
        <v>12605</v>
      </c>
      <c r="W1420" t="s">
        <v>12606</v>
      </c>
      <c r="X1420" t="s">
        <v>12607</v>
      </c>
      <c r="Y1420" t="s">
        <v>12608</v>
      </c>
      <c r="Z1420" t="s">
        <v>12609</v>
      </c>
      <c r="AA1420" t="s">
        <v>12610</v>
      </c>
    </row>
    <row r="1421" spans="1:27" x14ac:dyDescent="0.3">
      <c r="A1421" t="s">
        <v>12611</v>
      </c>
      <c r="B1421" t="s">
        <v>12612</v>
      </c>
      <c r="C1421" t="str">
        <f t="shared" si="132"/>
        <v>Glen</v>
      </c>
      <c r="D1421" t="s">
        <v>9071</v>
      </c>
      <c r="E1421" t="str">
        <f>IFERROR(LEFT(Table1[[#This Row],[category]],FIND("|",Table1[[#This Row],[category]])-1),Table1[[#This Row],[category]])</f>
        <v>Home&amp;Kitchen</v>
      </c>
      <c r="F1421" t="str">
        <f>IFERROR(MID(Table1[[#This Row],[category]],FIND("|",Table1[[#This Row],[category]])+1,50),"N/A")</f>
        <v>Kitchen&amp;HomeAppliances|SmallKitchenAppliances|EggB</v>
      </c>
      <c r="G1421" s="5">
        <v>1624</v>
      </c>
      <c r="H1421" s="5" t="str">
        <f t="shared" si="133"/>
        <v>Mid-Range (501-2000)</v>
      </c>
      <c r="I1421" s="5">
        <v>2495</v>
      </c>
      <c r="J1421" s="5">
        <f>Table1[[#This Row],[actual_price]]-Table1[[#This Row],[discounted_price]]</f>
        <v>871</v>
      </c>
      <c r="K1421" s="12">
        <f t="shared" si="134"/>
        <v>0.34909819639278555</v>
      </c>
      <c r="L1421" s="13">
        <v>0.35</v>
      </c>
      <c r="M1421" s="1" t="str">
        <f t="shared" si="135"/>
        <v>Moderate (25-49%)</v>
      </c>
      <c r="N1421">
        <v>4.0999999999999996</v>
      </c>
      <c r="O1421" t="str">
        <f>IF(Table1[[#This Row],[rating]]&gt;=4.5,"Excellent",IF(Table1[[#This Row],[rating]]&gt;=4,"Good",IF(Table1[[#This Row],[rating]]&gt;=3.5,"Average","Below Average")))</f>
        <v>Good</v>
      </c>
      <c r="P1421" t="str">
        <f t="shared" si="136"/>
        <v>⭐⭐⭐⭐ Good</v>
      </c>
      <c r="Q1421">
        <v>827</v>
      </c>
      <c r="R1421" s="4" t="str">
        <f>IF(Table1[[#This Row],[rating_count]]&gt;=10000,"High Volume",IF(Table1[[#This Row],[rating_count]]&gt;=1000,"Medium Volume","Low Volume"))</f>
        <v>Low Volume</v>
      </c>
      <c r="S1421" s="4" t="str">
        <f t="shared" si="137"/>
        <v>Yes</v>
      </c>
      <c r="T1421" t="s">
        <v>12613</v>
      </c>
      <c r="U1421" t="s">
        <v>12614</v>
      </c>
      <c r="V1421" t="s">
        <v>12615</v>
      </c>
      <c r="W1421" t="s">
        <v>12616</v>
      </c>
      <c r="X1421" t="s">
        <v>12617</v>
      </c>
      <c r="Y1421" t="s">
        <v>12618</v>
      </c>
      <c r="Z1421" t="s">
        <v>12619</v>
      </c>
      <c r="AA1421" t="s">
        <v>12620</v>
      </c>
    </row>
    <row r="1422" spans="1:27" x14ac:dyDescent="0.3">
      <c r="A1422" t="s">
        <v>12621</v>
      </c>
      <c r="B1422" t="s">
        <v>12622</v>
      </c>
      <c r="C1422" t="str">
        <f t="shared" si="132"/>
        <v>Dynore</v>
      </c>
      <c r="D1422" t="s">
        <v>12170</v>
      </c>
      <c r="E1422" t="str">
        <f>IFERROR(LEFT(Table1[[#This Row],[category]],FIND("|",Table1[[#This Row],[category]])-1),Table1[[#This Row],[category]])</f>
        <v>Home&amp;Kitchen</v>
      </c>
      <c r="F1422" t="str">
        <f>IFERROR(MID(Table1[[#This Row],[category]],FIND("|",Table1[[#This Row],[category]])+1,50),"N/A")</f>
        <v>Kitchen&amp;HomeAppliances|Coffee,Tea&amp;Espresso|CoffeeM</v>
      </c>
      <c r="G1422" s="5">
        <v>184</v>
      </c>
      <c r="H1422" s="5" t="str">
        <f t="shared" si="133"/>
        <v>Budget (≤200)</v>
      </c>
      <c r="I1422" s="5">
        <v>450</v>
      </c>
      <c r="J1422" s="5">
        <f>Table1[[#This Row],[actual_price]]-Table1[[#This Row],[discounted_price]]</f>
        <v>266</v>
      </c>
      <c r="K1422" s="12">
        <f t="shared" si="134"/>
        <v>0.59111111111111114</v>
      </c>
      <c r="L1422" s="13">
        <v>0.59</v>
      </c>
      <c r="M1422" s="1" t="str">
        <f t="shared" si="135"/>
        <v>High (50-69%)</v>
      </c>
      <c r="N1422">
        <v>4.2</v>
      </c>
      <c r="O1422" t="str">
        <f>IF(Table1[[#This Row],[rating]]&gt;=4.5,"Excellent",IF(Table1[[#This Row],[rating]]&gt;=4,"Good",IF(Table1[[#This Row],[rating]]&gt;=3.5,"Average","Below Average")))</f>
        <v>Good</v>
      </c>
      <c r="P1422" t="str">
        <f t="shared" si="136"/>
        <v>⭐⭐⭐⭐ Good</v>
      </c>
      <c r="Q1422" s="2">
        <v>4971</v>
      </c>
      <c r="R1422" s="4" t="str">
        <f>IF(Table1[[#This Row],[rating_count]]&gt;=10000,"High Volume",IF(Table1[[#This Row],[rating_count]]&gt;=1000,"Medium Volume","Low Volume"))</f>
        <v>Medium Volume</v>
      </c>
      <c r="S1422" s="4" t="str">
        <f t="shared" si="137"/>
        <v>Yes</v>
      </c>
      <c r="T1422" t="s">
        <v>12623</v>
      </c>
      <c r="U1422" t="s">
        <v>12624</v>
      </c>
      <c r="V1422" t="s">
        <v>12625</v>
      </c>
      <c r="W1422" t="s">
        <v>12626</v>
      </c>
      <c r="X1422" t="s">
        <v>12627</v>
      </c>
      <c r="Y1422" t="s">
        <v>12628</v>
      </c>
      <c r="Z1422" t="s">
        <v>12629</v>
      </c>
      <c r="AA1422" t="s">
        <v>12630</v>
      </c>
    </row>
    <row r="1423" spans="1:27" x14ac:dyDescent="0.3">
      <c r="A1423" t="s">
        <v>12631</v>
      </c>
      <c r="B1423" t="s">
        <v>12632</v>
      </c>
      <c r="C1423" t="str">
        <f t="shared" si="132"/>
        <v>Lint</v>
      </c>
      <c r="D1423" t="s">
        <v>8614</v>
      </c>
      <c r="E1423" t="str">
        <f>IFERROR(LEFT(Table1[[#This Row],[category]],FIND("|",Table1[[#This Row],[category]])-1),Table1[[#This Row],[category]])</f>
        <v>Home&amp;Kitchen</v>
      </c>
      <c r="F1423" t="str">
        <f>IFERROR(MID(Table1[[#This Row],[category]],FIND("|",Table1[[#This Row],[category]])+1,50),"N/A")</f>
        <v>Kitchen&amp;HomeAppliances|Vacuum,Cleaning&amp;Ironing|Iro</v>
      </c>
      <c r="G1423" s="5">
        <v>445</v>
      </c>
      <c r="H1423" s="5" t="str">
        <f t="shared" si="133"/>
        <v>Economy (201-500)</v>
      </c>
      <c r="I1423" s="5">
        <v>999</v>
      </c>
      <c r="J1423" s="5">
        <f>Table1[[#This Row],[actual_price]]-Table1[[#This Row],[discounted_price]]</f>
        <v>554</v>
      </c>
      <c r="K1423" s="12">
        <f t="shared" si="134"/>
        <v>0.5545545545545546</v>
      </c>
      <c r="L1423" s="13">
        <v>0.55000000000000004</v>
      </c>
      <c r="M1423" s="1" t="str">
        <f t="shared" si="135"/>
        <v>High (50-69%)</v>
      </c>
      <c r="N1423">
        <v>4.3</v>
      </c>
      <c r="O1423" t="str">
        <f>IF(Table1[[#This Row],[rating]]&gt;=4.5,"Excellent",IF(Table1[[#This Row],[rating]]&gt;=4,"Good",IF(Table1[[#This Row],[rating]]&gt;=3.5,"Average","Below Average")))</f>
        <v>Good</v>
      </c>
      <c r="P1423" t="str">
        <f t="shared" si="136"/>
        <v>⭐⭐⭐⭐ Good</v>
      </c>
      <c r="Q1423">
        <v>229</v>
      </c>
      <c r="R1423" s="4" t="str">
        <f>IF(Table1[[#This Row],[rating_count]]&gt;=10000,"High Volume",IF(Table1[[#This Row],[rating_count]]&gt;=1000,"Medium Volume","Low Volume"))</f>
        <v>Low Volume</v>
      </c>
      <c r="S1423" s="4" t="str">
        <f t="shared" si="137"/>
        <v>No</v>
      </c>
      <c r="T1423" t="s">
        <v>12633</v>
      </c>
      <c r="U1423" t="s">
        <v>12634</v>
      </c>
      <c r="V1423" t="s">
        <v>12635</v>
      </c>
      <c r="W1423" t="s">
        <v>12636</v>
      </c>
      <c r="X1423" t="s">
        <v>12637</v>
      </c>
      <c r="Y1423" t="s">
        <v>12638</v>
      </c>
      <c r="Z1423" t="s">
        <v>12639</v>
      </c>
      <c r="AA1423" t="s">
        <v>12640</v>
      </c>
    </row>
    <row r="1424" spans="1:27" x14ac:dyDescent="0.3">
      <c r="A1424" t="s">
        <v>12641</v>
      </c>
      <c r="B1424" t="s">
        <v>12642</v>
      </c>
      <c r="C1424" t="str">
        <f t="shared" si="132"/>
        <v>Monitor</v>
      </c>
      <c r="D1424" t="s">
        <v>12643</v>
      </c>
      <c r="E1424" t="str">
        <f>IFERROR(LEFT(Table1[[#This Row],[category]],FIND("|",Table1[[#This Row],[category]])-1),Table1[[#This Row],[category]])</f>
        <v>Home&amp;Kitchen</v>
      </c>
      <c r="F1424" t="str">
        <f>IFERROR(MID(Table1[[#This Row],[category]],FIND("|",Table1[[#This Row],[category]])+1,50),"N/A")</f>
        <v>Heating,Cooling&amp;AirQuality|Parts&amp;Accessories|FanPa</v>
      </c>
      <c r="G1424" s="5">
        <v>699</v>
      </c>
      <c r="H1424" s="5" t="str">
        <f t="shared" si="133"/>
        <v>Mid-Range (501-2000)</v>
      </c>
      <c r="I1424" s="5">
        <v>1690</v>
      </c>
      <c r="J1424" s="5">
        <f>Table1[[#This Row],[actual_price]]-Table1[[#This Row],[discounted_price]]</f>
        <v>991</v>
      </c>
      <c r="K1424" s="12">
        <f t="shared" si="134"/>
        <v>0.58639053254437867</v>
      </c>
      <c r="L1424" s="13">
        <v>0.59</v>
      </c>
      <c r="M1424" s="1" t="str">
        <f t="shared" si="135"/>
        <v>High (50-69%)</v>
      </c>
      <c r="N1424">
        <v>4.0999999999999996</v>
      </c>
      <c r="O1424" t="str">
        <f>IF(Table1[[#This Row],[rating]]&gt;=4.5,"Excellent",IF(Table1[[#This Row],[rating]]&gt;=4,"Good",IF(Table1[[#This Row],[rating]]&gt;=3.5,"Average","Below Average")))</f>
        <v>Good</v>
      </c>
      <c r="P1424" t="str">
        <f t="shared" si="136"/>
        <v>⭐⭐⭐⭐ Good</v>
      </c>
      <c r="Q1424" s="2">
        <v>3524</v>
      </c>
      <c r="R1424" s="4" t="str">
        <f>IF(Table1[[#This Row],[rating_count]]&gt;=10000,"High Volume",IF(Table1[[#This Row],[rating_count]]&gt;=1000,"Medium Volume","Low Volume"))</f>
        <v>Medium Volume</v>
      </c>
      <c r="S1424" s="4" t="str">
        <f t="shared" si="137"/>
        <v>Yes</v>
      </c>
      <c r="T1424" t="s">
        <v>12644</v>
      </c>
      <c r="U1424" t="s">
        <v>12645</v>
      </c>
      <c r="V1424" t="s">
        <v>12646</v>
      </c>
      <c r="W1424" t="s">
        <v>12647</v>
      </c>
      <c r="X1424" t="s">
        <v>12648</v>
      </c>
      <c r="Y1424" t="s">
        <v>12649</v>
      </c>
      <c r="Z1424" t="s">
        <v>12650</v>
      </c>
      <c r="AA1424" t="s">
        <v>12651</v>
      </c>
    </row>
    <row r="1425" spans="1:27" x14ac:dyDescent="0.3">
      <c r="A1425" t="s">
        <v>12652</v>
      </c>
      <c r="B1425" t="s">
        <v>12653</v>
      </c>
      <c r="C1425" t="str">
        <f t="shared" si="132"/>
        <v>iBELL</v>
      </c>
      <c r="D1425" t="s">
        <v>8687</v>
      </c>
      <c r="E1425" t="str">
        <f>IFERROR(LEFT(Table1[[#This Row],[category]],FIND("|",Table1[[#This Row],[category]])-1),Table1[[#This Row],[category]])</f>
        <v>Home&amp;Kitchen</v>
      </c>
      <c r="F1425" t="str">
        <f>IFERROR(MID(Table1[[#This Row],[category]],FIND("|",Table1[[#This Row],[category]])+1,50),"N/A")</f>
        <v>Kitchen&amp;HomeAppliances|SmallKitchenAppliances|Indu</v>
      </c>
      <c r="G1425" s="5">
        <v>1601</v>
      </c>
      <c r="H1425" s="5" t="str">
        <f t="shared" si="133"/>
        <v>Mid-Range (501-2000)</v>
      </c>
      <c r="I1425" s="5">
        <v>3890</v>
      </c>
      <c r="J1425" s="5">
        <f>Table1[[#This Row],[actual_price]]-Table1[[#This Row],[discounted_price]]</f>
        <v>2289</v>
      </c>
      <c r="K1425" s="12">
        <f t="shared" si="134"/>
        <v>0.58843187660668383</v>
      </c>
      <c r="L1425" s="13">
        <v>0.59</v>
      </c>
      <c r="M1425" s="1" t="str">
        <f t="shared" si="135"/>
        <v>High (50-69%)</v>
      </c>
      <c r="N1425">
        <v>4.2</v>
      </c>
      <c r="O1425" t="str">
        <f>IF(Table1[[#This Row],[rating]]&gt;=4.5,"Excellent",IF(Table1[[#This Row],[rating]]&gt;=4,"Good",IF(Table1[[#This Row],[rating]]&gt;=3.5,"Average","Below Average")))</f>
        <v>Good</v>
      </c>
      <c r="P1425" t="str">
        <f t="shared" si="136"/>
        <v>⭐⭐⭐⭐ Good</v>
      </c>
      <c r="Q1425">
        <v>156</v>
      </c>
      <c r="R1425" s="4" t="str">
        <f>IF(Table1[[#This Row],[rating_count]]&gt;=10000,"High Volume",IF(Table1[[#This Row],[rating_count]]&gt;=1000,"Medium Volume","Low Volume"))</f>
        <v>Low Volume</v>
      </c>
      <c r="S1425" s="4" t="str">
        <f t="shared" si="137"/>
        <v>No</v>
      </c>
      <c r="T1425" t="s">
        <v>12654</v>
      </c>
      <c r="U1425" t="s">
        <v>12655</v>
      </c>
      <c r="V1425" t="s">
        <v>12656</v>
      </c>
      <c r="W1425" t="s">
        <v>12657</v>
      </c>
      <c r="X1425" t="s">
        <v>12658</v>
      </c>
      <c r="Y1425" t="s">
        <v>12659</v>
      </c>
      <c r="Z1425" t="s">
        <v>12660</v>
      </c>
      <c r="AA1425" t="s">
        <v>12661</v>
      </c>
    </row>
    <row r="1426" spans="1:27" x14ac:dyDescent="0.3">
      <c r="A1426" t="s">
        <v>12662</v>
      </c>
      <c r="B1426" t="s">
        <v>12663</v>
      </c>
      <c r="C1426" t="str">
        <f t="shared" si="132"/>
        <v>KENT</v>
      </c>
      <c r="D1426" t="s">
        <v>9675</v>
      </c>
      <c r="E1426" t="str">
        <f>IFERROR(LEFT(Table1[[#This Row],[category]],FIND("|",Table1[[#This Row],[category]])-1),Table1[[#This Row],[category]])</f>
        <v>Home&amp;Kitchen</v>
      </c>
      <c r="F1426" t="str">
        <f>IFERROR(MID(Table1[[#This Row],[category]],FIND("|",Table1[[#This Row],[category]])+1,50),"N/A")</f>
        <v>Kitchen&amp;HomeAppliances|WaterPurifiers&amp;Accessories|</v>
      </c>
      <c r="G1426" s="5">
        <v>231</v>
      </c>
      <c r="H1426" s="5" t="str">
        <f t="shared" si="133"/>
        <v>Economy (201-500)</v>
      </c>
      <c r="I1426" s="5">
        <v>260</v>
      </c>
      <c r="J1426" s="5">
        <f>Table1[[#This Row],[actual_price]]-Table1[[#This Row],[discounted_price]]</f>
        <v>29</v>
      </c>
      <c r="K1426" s="12">
        <f t="shared" si="134"/>
        <v>0.11153846153846154</v>
      </c>
      <c r="L1426" s="13">
        <v>0.11</v>
      </c>
      <c r="M1426" s="1" t="str">
        <f t="shared" si="135"/>
        <v>Minimal (0-24%)</v>
      </c>
      <c r="N1426">
        <v>4.0999999999999996</v>
      </c>
      <c r="O1426" t="str">
        <f>IF(Table1[[#This Row],[rating]]&gt;=4.5,"Excellent",IF(Table1[[#This Row],[rating]]&gt;=4,"Good",IF(Table1[[#This Row],[rating]]&gt;=3.5,"Average","Below Average")))</f>
        <v>Good</v>
      </c>
      <c r="P1426" t="str">
        <f t="shared" si="136"/>
        <v>⭐⭐⭐⭐ Good</v>
      </c>
      <c r="Q1426">
        <v>490</v>
      </c>
      <c r="R1426" s="4" t="str">
        <f>IF(Table1[[#This Row],[rating_count]]&gt;=10000,"High Volume",IF(Table1[[#This Row],[rating_count]]&gt;=1000,"Medium Volume","Low Volume"))</f>
        <v>Low Volume</v>
      </c>
      <c r="S1426" s="4" t="str">
        <f t="shared" si="137"/>
        <v>No</v>
      </c>
      <c r="T1426" t="s">
        <v>12664</v>
      </c>
      <c r="U1426" t="s">
        <v>12665</v>
      </c>
      <c r="V1426" t="s">
        <v>12666</v>
      </c>
      <c r="W1426" t="s">
        <v>12667</v>
      </c>
      <c r="X1426" t="s">
        <v>12668</v>
      </c>
      <c r="Y1426" t="s">
        <v>12669</v>
      </c>
      <c r="Z1426" t="s">
        <v>12670</v>
      </c>
      <c r="AA1426" t="s">
        <v>12671</v>
      </c>
    </row>
    <row r="1427" spans="1:27" x14ac:dyDescent="0.3">
      <c r="A1427" t="s">
        <v>12672</v>
      </c>
      <c r="B1427" t="s">
        <v>12673</v>
      </c>
      <c r="C1427" t="str">
        <f t="shared" si="132"/>
        <v>LACOPINE</v>
      </c>
      <c r="D1427" t="s">
        <v>8614</v>
      </c>
      <c r="E1427" t="str">
        <f>IFERROR(LEFT(Table1[[#This Row],[category]],FIND("|",Table1[[#This Row],[category]])-1),Table1[[#This Row],[category]])</f>
        <v>Home&amp;Kitchen</v>
      </c>
      <c r="F1427" t="str">
        <f>IFERROR(MID(Table1[[#This Row],[category]],FIND("|",Table1[[#This Row],[category]])+1,50),"N/A")</f>
        <v>Kitchen&amp;HomeAppliances|Vacuum,Cleaning&amp;Ironing|Iro</v>
      </c>
      <c r="G1427" s="5">
        <v>369</v>
      </c>
      <c r="H1427" s="5" t="str">
        <f t="shared" si="133"/>
        <v>Economy (201-500)</v>
      </c>
      <c r="I1427" s="5">
        <v>599</v>
      </c>
      <c r="J1427" s="5">
        <f>Table1[[#This Row],[actual_price]]-Table1[[#This Row],[discounted_price]]</f>
        <v>230</v>
      </c>
      <c r="K1427" s="12">
        <f t="shared" si="134"/>
        <v>0.38397328881469117</v>
      </c>
      <c r="L1427" s="13">
        <v>0.38</v>
      </c>
      <c r="M1427" s="1" t="str">
        <f t="shared" si="135"/>
        <v>Moderate (25-49%)</v>
      </c>
      <c r="N1427">
        <v>3.9</v>
      </c>
      <c r="O1427" t="str">
        <f>IF(Table1[[#This Row],[rating]]&gt;=4.5,"Excellent",IF(Table1[[#This Row],[rating]]&gt;=4,"Good",IF(Table1[[#This Row],[rating]]&gt;=3.5,"Average","Below Average")))</f>
        <v>Average</v>
      </c>
      <c r="P1427" t="str">
        <f t="shared" si="136"/>
        <v>⭐⭐⭐ Average</v>
      </c>
      <c r="Q1427">
        <v>82</v>
      </c>
      <c r="R1427" s="4" t="str">
        <f>IF(Table1[[#This Row],[rating_count]]&gt;=10000,"High Volume",IF(Table1[[#This Row],[rating_count]]&gt;=1000,"Medium Volume","Low Volume"))</f>
        <v>Low Volume</v>
      </c>
      <c r="S1427" s="4" t="str">
        <f t="shared" si="137"/>
        <v>No</v>
      </c>
      <c r="T1427" t="s">
        <v>12674</v>
      </c>
      <c r="U1427" t="s">
        <v>12675</v>
      </c>
      <c r="V1427" t="s">
        <v>12676</v>
      </c>
      <c r="W1427" t="s">
        <v>12677</v>
      </c>
      <c r="X1427" t="s">
        <v>12678</v>
      </c>
      <c r="Y1427" t="s">
        <v>12679</v>
      </c>
      <c r="Z1427" t="s">
        <v>12680</v>
      </c>
      <c r="AA1427" t="s">
        <v>12681</v>
      </c>
    </row>
    <row r="1428" spans="1:27" x14ac:dyDescent="0.3">
      <c r="A1428" t="s">
        <v>12682</v>
      </c>
      <c r="B1428" t="s">
        <v>12683</v>
      </c>
      <c r="C1428" t="str">
        <f t="shared" si="132"/>
        <v>iBELL</v>
      </c>
      <c r="D1428" t="s">
        <v>8581</v>
      </c>
      <c r="E1428" t="str">
        <f>IFERROR(LEFT(Table1[[#This Row],[category]],FIND("|",Table1[[#This Row],[category]])-1),Table1[[#This Row],[category]])</f>
        <v>Home&amp;Kitchen</v>
      </c>
      <c r="F1428" t="str">
        <f>IFERROR(MID(Table1[[#This Row],[category]],FIND("|",Table1[[#This Row],[category]])+1,50),"N/A")</f>
        <v>Kitchen&amp;HomeAppliances|SmallKitchenAppliances|Kett</v>
      </c>
      <c r="G1428" s="5">
        <v>809</v>
      </c>
      <c r="H1428" s="5" t="str">
        <f t="shared" si="133"/>
        <v>Mid-Range (501-2000)</v>
      </c>
      <c r="I1428" s="5">
        <v>1950</v>
      </c>
      <c r="J1428" s="5">
        <f>Table1[[#This Row],[actual_price]]-Table1[[#This Row],[discounted_price]]</f>
        <v>1141</v>
      </c>
      <c r="K1428" s="12">
        <f t="shared" si="134"/>
        <v>0.58512820512820518</v>
      </c>
      <c r="L1428" s="13">
        <v>0.59</v>
      </c>
      <c r="M1428" s="1" t="str">
        <f t="shared" si="135"/>
        <v>High (50-69%)</v>
      </c>
      <c r="N1428">
        <v>3.9</v>
      </c>
      <c r="O1428" t="str">
        <f>IF(Table1[[#This Row],[rating]]&gt;=4.5,"Excellent",IF(Table1[[#This Row],[rating]]&gt;=4,"Good",IF(Table1[[#This Row],[rating]]&gt;=3.5,"Average","Below Average")))</f>
        <v>Average</v>
      </c>
      <c r="P1428" t="str">
        <f t="shared" si="136"/>
        <v>⭐⭐⭐ Average</v>
      </c>
      <c r="Q1428">
        <v>710</v>
      </c>
      <c r="R1428" s="4" t="str">
        <f>IF(Table1[[#This Row],[rating_count]]&gt;=10000,"High Volume",IF(Table1[[#This Row],[rating_count]]&gt;=1000,"Medium Volume","Low Volume"))</f>
        <v>Low Volume</v>
      </c>
      <c r="S1428" s="4" t="str">
        <f t="shared" si="137"/>
        <v>Yes</v>
      </c>
      <c r="T1428" t="s">
        <v>12684</v>
      </c>
      <c r="U1428" t="s">
        <v>12685</v>
      </c>
      <c r="V1428" t="s">
        <v>12686</v>
      </c>
      <c r="W1428" t="s">
        <v>12687</v>
      </c>
      <c r="X1428" t="s">
        <v>12688</v>
      </c>
      <c r="Y1428" t="s">
        <v>12689</v>
      </c>
      <c r="Z1428" t="s">
        <v>12690</v>
      </c>
      <c r="AA1428" t="s">
        <v>12691</v>
      </c>
    </row>
    <row r="1429" spans="1:27" x14ac:dyDescent="0.3">
      <c r="A1429" t="s">
        <v>12692</v>
      </c>
      <c r="B1429" t="s">
        <v>12693</v>
      </c>
      <c r="C1429" t="str">
        <f t="shared" si="132"/>
        <v>Activa</v>
      </c>
      <c r="D1429" t="s">
        <v>8750</v>
      </c>
      <c r="E1429" t="str">
        <f>IFERROR(LEFT(Table1[[#This Row],[category]],FIND("|",Table1[[#This Row],[category]])-1),Table1[[#This Row],[category]])</f>
        <v>Home&amp;Kitchen</v>
      </c>
      <c r="F1429" t="str">
        <f>IFERROR(MID(Table1[[#This Row],[category]],FIND("|",Table1[[#This Row],[category]])+1,50),"N/A")</f>
        <v>Kitchen&amp;HomeAppliances|SmallKitchenAppliances|Mixe</v>
      </c>
      <c r="G1429" s="5">
        <v>1199</v>
      </c>
      <c r="H1429" s="5" t="str">
        <f t="shared" si="133"/>
        <v>Mid-Range (501-2000)</v>
      </c>
      <c r="I1429" s="5">
        <v>2990</v>
      </c>
      <c r="J1429" s="5">
        <f>Table1[[#This Row],[actual_price]]-Table1[[#This Row],[discounted_price]]</f>
        <v>1791</v>
      </c>
      <c r="K1429" s="12">
        <f t="shared" si="134"/>
        <v>0.59899665551839465</v>
      </c>
      <c r="L1429" s="13">
        <v>0.6</v>
      </c>
      <c r="M1429" s="1" t="str">
        <f t="shared" si="135"/>
        <v>High (50-69%)</v>
      </c>
      <c r="N1429">
        <v>3.8</v>
      </c>
      <c r="O1429" t="str">
        <f>IF(Table1[[#This Row],[rating]]&gt;=4.5,"Excellent",IF(Table1[[#This Row],[rating]]&gt;=4,"Good",IF(Table1[[#This Row],[rating]]&gt;=3.5,"Average","Below Average")))</f>
        <v>Average</v>
      </c>
      <c r="P1429" t="str">
        <f t="shared" si="136"/>
        <v>⭐⭐⭐ Average</v>
      </c>
      <c r="Q1429">
        <v>133</v>
      </c>
      <c r="R1429" s="4" t="str">
        <f>IF(Table1[[#This Row],[rating_count]]&gt;=10000,"High Volume",IF(Table1[[#This Row],[rating_count]]&gt;=1000,"Medium Volume","Low Volume"))</f>
        <v>Low Volume</v>
      </c>
      <c r="S1429" s="4" t="str">
        <f t="shared" si="137"/>
        <v>No</v>
      </c>
      <c r="T1429" t="s">
        <v>12694</v>
      </c>
      <c r="U1429" t="s">
        <v>12695</v>
      </c>
      <c r="V1429" t="s">
        <v>12696</v>
      </c>
      <c r="W1429" t="s">
        <v>12697</v>
      </c>
      <c r="X1429" t="s">
        <v>12698</v>
      </c>
      <c r="Y1429" t="s">
        <v>12699</v>
      </c>
      <c r="Z1429" t="s">
        <v>12700</v>
      </c>
      <c r="AA1429" t="s">
        <v>12701</v>
      </c>
    </row>
    <row r="1430" spans="1:27" x14ac:dyDescent="0.3">
      <c r="A1430" t="s">
        <v>12702</v>
      </c>
      <c r="B1430" t="s">
        <v>12703</v>
      </c>
      <c r="C1430" t="str">
        <f t="shared" si="132"/>
        <v>Sujata</v>
      </c>
      <c r="D1430" t="s">
        <v>8750</v>
      </c>
      <c r="E1430" t="str">
        <f>IFERROR(LEFT(Table1[[#This Row],[category]],FIND("|",Table1[[#This Row],[category]])-1),Table1[[#This Row],[category]])</f>
        <v>Home&amp;Kitchen</v>
      </c>
      <c r="F1430" t="str">
        <f>IFERROR(MID(Table1[[#This Row],[category]],FIND("|",Table1[[#This Row],[category]])+1,50),"N/A")</f>
        <v>Kitchen&amp;HomeAppliances|SmallKitchenAppliances|Mixe</v>
      </c>
      <c r="G1430" s="5">
        <v>6120</v>
      </c>
      <c r="H1430" s="5" t="str">
        <f t="shared" si="133"/>
        <v>Premium (&gt;2000)</v>
      </c>
      <c r="I1430" s="5">
        <v>8073</v>
      </c>
      <c r="J1430" s="5">
        <f>Table1[[#This Row],[actual_price]]-Table1[[#This Row],[discounted_price]]</f>
        <v>1953</v>
      </c>
      <c r="K1430" s="12">
        <f t="shared" si="134"/>
        <v>0.241917502787068</v>
      </c>
      <c r="L1430" s="13">
        <v>0.24</v>
      </c>
      <c r="M1430" s="1" t="str">
        <f t="shared" si="135"/>
        <v>Minimal (0-24%)</v>
      </c>
      <c r="N1430">
        <v>4.5999999999999996</v>
      </c>
      <c r="O1430" t="str">
        <f>IF(Table1[[#This Row],[rating]]&gt;=4.5,"Excellent",IF(Table1[[#This Row],[rating]]&gt;=4,"Good",IF(Table1[[#This Row],[rating]]&gt;=3.5,"Average","Below Average")))</f>
        <v>Excellent</v>
      </c>
      <c r="P1430" t="str">
        <f t="shared" si="136"/>
        <v>⭐⭐⭐⭐⭐ Excellent</v>
      </c>
      <c r="Q1430" s="2">
        <v>2751</v>
      </c>
      <c r="R1430" s="4" t="str">
        <f>IF(Table1[[#This Row],[rating_count]]&gt;=10000,"High Volume",IF(Table1[[#This Row],[rating_count]]&gt;=1000,"Medium Volume","Low Volume"))</f>
        <v>Medium Volume</v>
      </c>
      <c r="S1430" s="4" t="str">
        <f t="shared" si="137"/>
        <v>Yes</v>
      </c>
      <c r="T1430" t="s">
        <v>12704</v>
      </c>
      <c r="U1430" t="s">
        <v>12705</v>
      </c>
      <c r="V1430" t="s">
        <v>12706</v>
      </c>
      <c r="W1430" t="s">
        <v>12707</v>
      </c>
      <c r="X1430" t="s">
        <v>12708</v>
      </c>
      <c r="Y1430" t="s">
        <v>12709</v>
      </c>
      <c r="Z1430" t="s">
        <v>12710</v>
      </c>
      <c r="AA1430" t="s">
        <v>12711</v>
      </c>
    </row>
    <row r="1431" spans="1:27" x14ac:dyDescent="0.3">
      <c r="A1431" t="s">
        <v>12712</v>
      </c>
      <c r="B1431" t="s">
        <v>12713</v>
      </c>
      <c r="C1431" t="str">
        <f t="shared" si="132"/>
        <v>Wipro</v>
      </c>
      <c r="D1431" t="s">
        <v>8938</v>
      </c>
      <c r="E1431" t="str">
        <f>IFERROR(LEFT(Table1[[#This Row],[category]],FIND("|",Table1[[#This Row],[category]])-1),Table1[[#This Row],[category]])</f>
        <v>Home&amp;Kitchen</v>
      </c>
      <c r="F1431" t="str">
        <f>IFERROR(MID(Table1[[#This Row],[category]],FIND("|",Table1[[#This Row],[category]])+1,50),"N/A")</f>
        <v>Kitchen&amp;HomeAppliances|Vacuum,Cleaning&amp;Ironing|Iro</v>
      </c>
      <c r="G1431" s="5">
        <v>1799</v>
      </c>
      <c r="H1431" s="5" t="str">
        <f t="shared" si="133"/>
        <v>Mid-Range (501-2000)</v>
      </c>
      <c r="I1431" s="5">
        <v>2599</v>
      </c>
      <c r="J1431" s="5">
        <f>Table1[[#This Row],[actual_price]]-Table1[[#This Row],[discounted_price]]</f>
        <v>800</v>
      </c>
      <c r="K1431" s="12">
        <f t="shared" si="134"/>
        <v>0.30781069642170067</v>
      </c>
      <c r="L1431" s="13">
        <v>0.31</v>
      </c>
      <c r="M1431" s="1" t="str">
        <f t="shared" si="135"/>
        <v>Moderate (25-49%)</v>
      </c>
      <c r="N1431">
        <v>3.6</v>
      </c>
      <c r="O1431" t="str">
        <f>IF(Table1[[#This Row],[rating]]&gt;=4.5,"Excellent",IF(Table1[[#This Row],[rating]]&gt;=4,"Good",IF(Table1[[#This Row],[rating]]&gt;=3.5,"Average","Below Average")))</f>
        <v>Average</v>
      </c>
      <c r="P1431" t="str">
        <f t="shared" si="136"/>
        <v>⭐⭐⭐ Average</v>
      </c>
      <c r="Q1431">
        <v>771</v>
      </c>
      <c r="R1431" s="4" t="str">
        <f>IF(Table1[[#This Row],[rating_count]]&gt;=10000,"High Volume",IF(Table1[[#This Row],[rating_count]]&gt;=1000,"Medium Volume","Low Volume"))</f>
        <v>Low Volume</v>
      </c>
      <c r="S1431" s="4" t="str">
        <f t="shared" si="137"/>
        <v>Yes</v>
      </c>
      <c r="T1431" t="s">
        <v>12714</v>
      </c>
      <c r="U1431" t="s">
        <v>12715</v>
      </c>
      <c r="V1431" t="s">
        <v>12716</v>
      </c>
      <c r="W1431" t="s">
        <v>12717</v>
      </c>
      <c r="X1431" t="s">
        <v>12718</v>
      </c>
      <c r="Y1431" t="s">
        <v>12719</v>
      </c>
      <c r="Z1431" t="s">
        <v>12720</v>
      </c>
      <c r="AA1431" t="s">
        <v>12721</v>
      </c>
    </row>
    <row r="1432" spans="1:27" x14ac:dyDescent="0.3">
      <c r="A1432" t="s">
        <v>12722</v>
      </c>
      <c r="B1432" t="s">
        <v>12723</v>
      </c>
      <c r="C1432" t="str">
        <f t="shared" si="132"/>
        <v>Mi</v>
      </c>
      <c r="D1432" t="s">
        <v>11474</v>
      </c>
      <c r="E1432" t="str">
        <f>IFERROR(LEFT(Table1[[#This Row],[category]],FIND("|",Table1[[#This Row],[category]])-1),Table1[[#This Row],[category]])</f>
        <v>Home&amp;Kitchen</v>
      </c>
      <c r="F1432" t="str">
        <f>IFERROR(MID(Table1[[#This Row],[category]],FIND("|",Table1[[#This Row],[category]])+1,50),"N/A")</f>
        <v>Kitchen&amp;HomeAppliances|Vacuum,Cleaning&amp;Ironing|Vac</v>
      </c>
      <c r="G1432" s="5">
        <v>18999</v>
      </c>
      <c r="H1432" s="5" t="str">
        <f t="shared" si="133"/>
        <v>Premium (&gt;2000)</v>
      </c>
      <c r="I1432" s="5">
        <v>29999</v>
      </c>
      <c r="J1432" s="5">
        <f>Table1[[#This Row],[actual_price]]-Table1[[#This Row],[discounted_price]]</f>
        <v>11000</v>
      </c>
      <c r="K1432" s="12">
        <f t="shared" si="134"/>
        <v>0.36667888929630987</v>
      </c>
      <c r="L1432" s="13">
        <v>0.37</v>
      </c>
      <c r="M1432" s="1" t="str">
        <f t="shared" si="135"/>
        <v>Moderate (25-49%)</v>
      </c>
      <c r="N1432">
        <v>4.0999999999999996</v>
      </c>
      <c r="O1432" t="str">
        <f>IF(Table1[[#This Row],[rating]]&gt;=4.5,"Excellent",IF(Table1[[#This Row],[rating]]&gt;=4,"Good",IF(Table1[[#This Row],[rating]]&gt;=3.5,"Average","Below Average")))</f>
        <v>Good</v>
      </c>
      <c r="P1432" t="str">
        <f t="shared" si="136"/>
        <v>⭐⭐⭐⭐ Good</v>
      </c>
      <c r="Q1432" s="2">
        <v>2536</v>
      </c>
      <c r="R1432" s="4" t="str">
        <f>IF(Table1[[#This Row],[rating_count]]&gt;=10000,"High Volume",IF(Table1[[#This Row],[rating_count]]&gt;=1000,"Medium Volume","Low Volume"))</f>
        <v>Medium Volume</v>
      </c>
      <c r="S1432" s="4" t="str">
        <f t="shared" si="137"/>
        <v>Yes</v>
      </c>
      <c r="T1432" t="s">
        <v>12724</v>
      </c>
      <c r="U1432" t="s">
        <v>12725</v>
      </c>
      <c r="V1432" t="s">
        <v>12726</v>
      </c>
      <c r="W1432" t="s">
        <v>12727</v>
      </c>
      <c r="X1432" t="s">
        <v>12728</v>
      </c>
      <c r="Y1432" t="s">
        <v>12729</v>
      </c>
      <c r="Z1432" t="s">
        <v>12730</v>
      </c>
      <c r="AA1432" t="s">
        <v>12731</v>
      </c>
    </row>
    <row r="1433" spans="1:27" x14ac:dyDescent="0.3">
      <c r="A1433" t="s">
        <v>12732</v>
      </c>
      <c r="B1433" t="s">
        <v>12733</v>
      </c>
      <c r="C1433" t="str">
        <f t="shared" si="132"/>
        <v>Havells</v>
      </c>
      <c r="D1433" t="s">
        <v>9633</v>
      </c>
      <c r="E1433" t="str">
        <f>IFERROR(LEFT(Table1[[#This Row],[category]],FIND("|",Table1[[#This Row],[category]])-1),Table1[[#This Row],[category]])</f>
        <v>Home&amp;Kitchen</v>
      </c>
      <c r="F1433" t="str">
        <f>IFERROR(MID(Table1[[#This Row],[category]],FIND("|",Table1[[#This Row],[category]])+1,50),"N/A")</f>
        <v>Heating,Cooling&amp;AirQuality|Fans|ExhaustFans</v>
      </c>
      <c r="G1433" s="5">
        <v>1999</v>
      </c>
      <c r="H1433" s="5" t="str">
        <f t="shared" si="133"/>
        <v>Mid-Range (501-2000)</v>
      </c>
      <c r="I1433" s="5">
        <v>2360</v>
      </c>
      <c r="J1433" s="5">
        <f>Table1[[#This Row],[actual_price]]-Table1[[#This Row],[discounted_price]]</f>
        <v>361</v>
      </c>
      <c r="K1433" s="12">
        <f t="shared" si="134"/>
        <v>0.15296610169491526</v>
      </c>
      <c r="L1433" s="13">
        <v>0.15</v>
      </c>
      <c r="M1433" s="1" t="str">
        <f t="shared" si="135"/>
        <v>Minimal (0-24%)</v>
      </c>
      <c r="N1433">
        <v>4.2</v>
      </c>
      <c r="O1433" t="str">
        <f>IF(Table1[[#This Row],[rating]]&gt;=4.5,"Excellent",IF(Table1[[#This Row],[rating]]&gt;=4,"Good",IF(Table1[[#This Row],[rating]]&gt;=3.5,"Average","Below Average")))</f>
        <v>Good</v>
      </c>
      <c r="P1433" t="str">
        <f t="shared" si="136"/>
        <v>⭐⭐⭐⭐ Good</v>
      </c>
      <c r="Q1433" s="2">
        <v>7801</v>
      </c>
      <c r="R1433" s="4" t="str">
        <f>IF(Table1[[#This Row],[rating_count]]&gt;=10000,"High Volume",IF(Table1[[#This Row],[rating_count]]&gt;=1000,"Medium Volume","Low Volume"))</f>
        <v>Medium Volume</v>
      </c>
      <c r="S1433" s="4" t="str">
        <f t="shared" si="137"/>
        <v>Yes</v>
      </c>
      <c r="T1433" t="s">
        <v>12734</v>
      </c>
      <c r="U1433" t="s">
        <v>12735</v>
      </c>
      <c r="V1433" t="s">
        <v>12736</v>
      </c>
      <c r="W1433" t="s">
        <v>12737</v>
      </c>
      <c r="X1433" t="s">
        <v>12738</v>
      </c>
      <c r="Y1433" t="s">
        <v>12739</v>
      </c>
      <c r="Z1433" t="s">
        <v>12740</v>
      </c>
      <c r="AA1433" t="s">
        <v>12741</v>
      </c>
    </row>
    <row r="1434" spans="1:27" x14ac:dyDescent="0.3">
      <c r="A1434" t="s">
        <v>12742</v>
      </c>
      <c r="B1434" t="s">
        <v>12743</v>
      </c>
      <c r="C1434" t="str">
        <f t="shared" si="132"/>
        <v>AGARO</v>
      </c>
      <c r="D1434" t="s">
        <v>12744</v>
      </c>
      <c r="E1434" t="str">
        <f>IFERROR(LEFT(Table1[[#This Row],[category]],FIND("|",Table1[[#This Row],[category]])-1),Table1[[#This Row],[category]])</f>
        <v>Home&amp;Kitchen</v>
      </c>
      <c r="F1434" t="str">
        <f>IFERROR(MID(Table1[[#This Row],[category]],FIND("|",Table1[[#This Row],[category]])+1,50),"N/A")</f>
        <v>Kitchen&amp;HomeAppliances|SmallKitchenAppliances|Stan</v>
      </c>
      <c r="G1434" s="5">
        <v>5999</v>
      </c>
      <c r="H1434" s="5" t="str">
        <f t="shared" si="133"/>
        <v>Premium (&gt;2000)</v>
      </c>
      <c r="I1434" s="5">
        <v>11495</v>
      </c>
      <c r="J1434" s="5">
        <f>Table1[[#This Row],[actual_price]]-Table1[[#This Row],[discounted_price]]</f>
        <v>5496</v>
      </c>
      <c r="K1434" s="12">
        <f t="shared" si="134"/>
        <v>0.47812092214006091</v>
      </c>
      <c r="L1434" s="13">
        <v>0.48</v>
      </c>
      <c r="M1434" s="1" t="str">
        <f t="shared" si="135"/>
        <v>Moderate (25-49%)</v>
      </c>
      <c r="N1434">
        <v>4.3</v>
      </c>
      <c r="O1434" t="str">
        <f>IF(Table1[[#This Row],[rating]]&gt;=4.5,"Excellent",IF(Table1[[#This Row],[rating]]&gt;=4,"Good",IF(Table1[[#This Row],[rating]]&gt;=3.5,"Average","Below Average")))</f>
        <v>Good</v>
      </c>
      <c r="P1434" t="str">
        <f t="shared" si="136"/>
        <v>⭐⭐⭐⭐ Good</v>
      </c>
      <c r="Q1434">
        <v>534</v>
      </c>
      <c r="R1434" s="4" t="str">
        <f>IF(Table1[[#This Row],[rating_count]]&gt;=10000,"High Volume",IF(Table1[[#This Row],[rating_count]]&gt;=1000,"Medium Volume","Low Volume"))</f>
        <v>Low Volume</v>
      </c>
      <c r="S1434" s="4" t="str">
        <f t="shared" si="137"/>
        <v>Yes</v>
      </c>
      <c r="T1434" t="s">
        <v>12745</v>
      </c>
      <c r="U1434" t="s">
        <v>12746</v>
      </c>
      <c r="V1434" t="s">
        <v>12747</v>
      </c>
      <c r="W1434" t="s">
        <v>12748</v>
      </c>
      <c r="X1434" t="s">
        <v>12749</v>
      </c>
      <c r="Y1434" t="s">
        <v>12750</v>
      </c>
      <c r="Z1434" t="s">
        <v>12751</v>
      </c>
      <c r="AA1434" t="s">
        <v>12752</v>
      </c>
    </row>
    <row r="1435" spans="1:27" x14ac:dyDescent="0.3">
      <c r="A1435" t="s">
        <v>12753</v>
      </c>
      <c r="B1435" t="s">
        <v>12754</v>
      </c>
      <c r="C1435" t="str">
        <f t="shared" si="132"/>
        <v>Crompton</v>
      </c>
      <c r="D1435" t="s">
        <v>9336</v>
      </c>
      <c r="E1435" t="str">
        <f>IFERROR(LEFT(Table1[[#This Row],[category]],FIND("|",Table1[[#This Row],[category]])-1),Table1[[#This Row],[category]])</f>
        <v>Home&amp;Kitchen</v>
      </c>
      <c r="F1435" t="str">
        <f>IFERROR(MID(Table1[[#This Row],[category]],FIND("|",Table1[[#This Row],[category]])+1,50),"N/A")</f>
        <v>Heating,Cooling&amp;AirQuality|Fans|CeilingFans</v>
      </c>
      <c r="G1435" s="5">
        <v>2599</v>
      </c>
      <c r="H1435" s="5" t="str">
        <f t="shared" si="133"/>
        <v>Premium (&gt;2000)</v>
      </c>
      <c r="I1435" s="5">
        <v>4780</v>
      </c>
      <c r="J1435" s="5">
        <f>Table1[[#This Row],[actual_price]]-Table1[[#This Row],[discounted_price]]</f>
        <v>2181</v>
      </c>
      <c r="K1435" s="12">
        <f t="shared" si="134"/>
        <v>0.45627615062761506</v>
      </c>
      <c r="L1435" s="13">
        <v>0.46</v>
      </c>
      <c r="M1435" s="1" t="str">
        <f t="shared" si="135"/>
        <v>Moderate (25-49%)</v>
      </c>
      <c r="N1435">
        <v>3.9</v>
      </c>
      <c r="O1435" t="str">
        <f>IF(Table1[[#This Row],[rating]]&gt;=4.5,"Excellent",IF(Table1[[#This Row],[rating]]&gt;=4,"Good",IF(Table1[[#This Row],[rating]]&gt;=3.5,"Average","Below Average")))</f>
        <v>Average</v>
      </c>
      <c r="P1435" t="str">
        <f t="shared" si="136"/>
        <v>⭐⭐⭐ Average</v>
      </c>
      <c r="Q1435">
        <v>898</v>
      </c>
      <c r="R1435" s="4" t="str">
        <f>IF(Table1[[#This Row],[rating_count]]&gt;=10000,"High Volume",IF(Table1[[#This Row],[rating_count]]&gt;=1000,"Medium Volume","Low Volume"))</f>
        <v>Low Volume</v>
      </c>
      <c r="S1435" s="4" t="str">
        <f t="shared" si="137"/>
        <v>Yes</v>
      </c>
      <c r="T1435" t="s">
        <v>12755</v>
      </c>
      <c r="U1435" t="s">
        <v>12756</v>
      </c>
      <c r="V1435" t="s">
        <v>12757</v>
      </c>
      <c r="W1435" t="s">
        <v>12758</v>
      </c>
      <c r="X1435" t="s">
        <v>12759</v>
      </c>
      <c r="Y1435" t="s">
        <v>12760</v>
      </c>
      <c r="Z1435" t="s">
        <v>12761</v>
      </c>
      <c r="AA1435" t="s">
        <v>12762</v>
      </c>
    </row>
    <row r="1436" spans="1:27" x14ac:dyDescent="0.3">
      <c r="A1436" t="s">
        <v>12763</v>
      </c>
      <c r="B1436" t="s">
        <v>12764</v>
      </c>
      <c r="C1436" t="str">
        <f t="shared" si="132"/>
        <v>Lifelong</v>
      </c>
      <c r="D1436" t="s">
        <v>12038</v>
      </c>
      <c r="E1436" t="str">
        <f>IFERROR(LEFT(Table1[[#This Row],[category]],FIND("|",Table1[[#This Row],[category]])-1),Table1[[#This Row],[category]])</f>
        <v>Home&amp;Kitchen</v>
      </c>
      <c r="F1436" t="str">
        <f>IFERROR(MID(Table1[[#This Row],[category]],FIND("|",Table1[[#This Row],[category]])+1,50),"N/A")</f>
        <v>Kitchen&amp;HomeAppliances|SmallKitchenAppliances|Waff</v>
      </c>
      <c r="G1436" s="5">
        <v>1199</v>
      </c>
      <c r="H1436" s="5" t="str">
        <f t="shared" si="133"/>
        <v>Mid-Range (501-2000)</v>
      </c>
      <c r="I1436" s="5">
        <v>2400</v>
      </c>
      <c r="J1436" s="5">
        <f>Table1[[#This Row],[actual_price]]-Table1[[#This Row],[discounted_price]]</f>
        <v>1201</v>
      </c>
      <c r="K1436" s="12">
        <f t="shared" si="134"/>
        <v>0.50041666666666662</v>
      </c>
      <c r="L1436" s="13">
        <v>0.5</v>
      </c>
      <c r="M1436" s="1" t="str">
        <f t="shared" si="135"/>
        <v>High (50-69%)</v>
      </c>
      <c r="N1436">
        <v>3.9</v>
      </c>
      <c r="O1436" t="str">
        <f>IF(Table1[[#This Row],[rating]]&gt;=4.5,"Excellent",IF(Table1[[#This Row],[rating]]&gt;=4,"Good",IF(Table1[[#This Row],[rating]]&gt;=3.5,"Average","Below Average")))</f>
        <v>Average</v>
      </c>
      <c r="P1436" t="str">
        <f t="shared" si="136"/>
        <v>⭐⭐⭐ Average</v>
      </c>
      <c r="Q1436" s="2">
        <v>1202</v>
      </c>
      <c r="R1436" s="4" t="str">
        <f>IF(Table1[[#This Row],[rating_count]]&gt;=10000,"High Volume",IF(Table1[[#This Row],[rating_count]]&gt;=1000,"Medium Volume","Low Volume"))</f>
        <v>Medium Volume</v>
      </c>
      <c r="S1436" s="4" t="str">
        <f t="shared" si="137"/>
        <v>Yes</v>
      </c>
      <c r="T1436" t="s">
        <v>12765</v>
      </c>
      <c r="U1436" t="s">
        <v>12766</v>
      </c>
      <c r="V1436" t="s">
        <v>12767</v>
      </c>
      <c r="W1436" t="s">
        <v>12768</v>
      </c>
      <c r="X1436" t="s">
        <v>12769</v>
      </c>
      <c r="Y1436" t="s">
        <v>12770</v>
      </c>
      <c r="Z1436" t="s">
        <v>12771</v>
      </c>
      <c r="AA1436" t="s">
        <v>12772</v>
      </c>
    </row>
    <row r="1437" spans="1:27" x14ac:dyDescent="0.3">
      <c r="A1437" t="s">
        <v>12773</v>
      </c>
      <c r="B1437" t="s">
        <v>12774</v>
      </c>
      <c r="C1437" t="str">
        <f t="shared" si="132"/>
        <v>Kuber</v>
      </c>
      <c r="D1437" t="s">
        <v>8927</v>
      </c>
      <c r="E1437" t="str">
        <f>IFERROR(LEFT(Table1[[#This Row],[category]],FIND("|",Table1[[#This Row],[category]])-1),Table1[[#This Row],[category]])</f>
        <v>Home&amp;Kitchen</v>
      </c>
      <c r="F1437" t="str">
        <f>IFERROR(MID(Table1[[#This Row],[category]],FIND("|",Table1[[#This Row],[category]])+1,50),"N/A")</f>
        <v>HomeStorage&amp;Organization|LaundryOrganization|Laund</v>
      </c>
      <c r="G1437" s="5">
        <v>219</v>
      </c>
      <c r="H1437" s="5" t="str">
        <f t="shared" si="133"/>
        <v>Economy (201-500)</v>
      </c>
      <c r="I1437" s="5">
        <v>249</v>
      </c>
      <c r="J1437" s="5">
        <f>Table1[[#This Row],[actual_price]]-Table1[[#This Row],[discounted_price]]</f>
        <v>30</v>
      </c>
      <c r="K1437" s="12">
        <f t="shared" si="134"/>
        <v>0.12048192771084337</v>
      </c>
      <c r="L1437" s="13">
        <v>0.12</v>
      </c>
      <c r="M1437" s="1" t="str">
        <f t="shared" si="135"/>
        <v>Minimal (0-24%)</v>
      </c>
      <c r="N1437">
        <v>4</v>
      </c>
      <c r="O1437" t="str">
        <f>IF(Table1[[#This Row],[rating]]&gt;=4.5,"Excellent",IF(Table1[[#This Row],[rating]]&gt;=4,"Good",IF(Table1[[#This Row],[rating]]&gt;=3.5,"Average","Below Average")))</f>
        <v>Good</v>
      </c>
      <c r="P1437" t="str">
        <f t="shared" si="136"/>
        <v>⭐⭐⭐⭐ Good</v>
      </c>
      <c r="Q1437" s="2">
        <v>1108</v>
      </c>
      <c r="R1437" s="4" t="str">
        <f>IF(Table1[[#This Row],[rating_count]]&gt;=10000,"High Volume",IF(Table1[[#This Row],[rating_count]]&gt;=1000,"Medium Volume","Low Volume"))</f>
        <v>Medium Volume</v>
      </c>
      <c r="S1437" s="4" t="str">
        <f t="shared" si="137"/>
        <v>Yes</v>
      </c>
      <c r="T1437" t="s">
        <v>12775</v>
      </c>
      <c r="U1437" t="s">
        <v>12776</v>
      </c>
      <c r="V1437" t="s">
        <v>12777</v>
      </c>
      <c r="W1437" t="s">
        <v>12778</v>
      </c>
      <c r="X1437" t="s">
        <v>12779</v>
      </c>
      <c r="Y1437" t="s">
        <v>12780</v>
      </c>
      <c r="Z1437" t="s">
        <v>12781</v>
      </c>
      <c r="AA1437" t="s">
        <v>12782</v>
      </c>
    </row>
    <row r="1438" spans="1:27" x14ac:dyDescent="0.3">
      <c r="A1438" t="s">
        <v>12783</v>
      </c>
      <c r="B1438" t="s">
        <v>12784</v>
      </c>
      <c r="C1438" t="str">
        <f t="shared" si="132"/>
        <v>Portable,</v>
      </c>
      <c r="D1438" t="s">
        <v>8603</v>
      </c>
      <c r="E1438" t="str">
        <f>IFERROR(LEFT(Table1[[#This Row],[category]],FIND("|",Table1[[#This Row],[category]])-1),Table1[[#This Row],[category]])</f>
        <v>Home&amp;Kitchen</v>
      </c>
      <c r="F1438" t="str">
        <f>IFERROR(MID(Table1[[#This Row],[category]],FIND("|",Table1[[#This Row],[category]])+1,50),"N/A")</f>
        <v>Heating,Cooling&amp;AirQuality|RoomHeaters|FanHeaters</v>
      </c>
      <c r="G1438" s="5">
        <v>799</v>
      </c>
      <c r="H1438" s="5" t="str">
        <f t="shared" si="133"/>
        <v>Mid-Range (501-2000)</v>
      </c>
      <c r="I1438" s="5">
        <v>1199</v>
      </c>
      <c r="J1438" s="5">
        <f>Table1[[#This Row],[actual_price]]-Table1[[#This Row],[discounted_price]]</f>
        <v>400</v>
      </c>
      <c r="K1438" s="12">
        <f t="shared" si="134"/>
        <v>0.33361134278565469</v>
      </c>
      <c r="L1438" s="13">
        <v>0.33</v>
      </c>
      <c r="M1438" s="1" t="str">
        <f t="shared" si="135"/>
        <v>Moderate (25-49%)</v>
      </c>
      <c r="N1438">
        <v>4.4000000000000004</v>
      </c>
      <c r="O1438" t="str">
        <f>IF(Table1[[#This Row],[rating]]&gt;=4.5,"Excellent",IF(Table1[[#This Row],[rating]]&gt;=4,"Good",IF(Table1[[#This Row],[rating]]&gt;=3.5,"Average","Below Average")))</f>
        <v>Good</v>
      </c>
      <c r="P1438" t="str">
        <f t="shared" si="136"/>
        <v>⭐⭐⭐⭐ Good</v>
      </c>
      <c r="Q1438">
        <v>17</v>
      </c>
      <c r="R1438" s="4" t="str">
        <f>IF(Table1[[#This Row],[rating_count]]&gt;=10000,"High Volume",IF(Table1[[#This Row],[rating_count]]&gt;=1000,"Medium Volume","Low Volume"))</f>
        <v>Low Volume</v>
      </c>
      <c r="S1438" s="4" t="str">
        <f t="shared" si="137"/>
        <v>No</v>
      </c>
      <c r="T1438" t="s">
        <v>9183</v>
      </c>
      <c r="U1438" t="s">
        <v>12785</v>
      </c>
      <c r="V1438" t="s">
        <v>12786</v>
      </c>
      <c r="W1438" t="s">
        <v>12787</v>
      </c>
      <c r="X1438" t="s">
        <v>12788</v>
      </c>
      <c r="Y1438" t="s">
        <v>12789</v>
      </c>
      <c r="Z1438" t="s">
        <v>9189</v>
      </c>
      <c r="AA1438" t="s">
        <v>12790</v>
      </c>
    </row>
    <row r="1439" spans="1:27" x14ac:dyDescent="0.3">
      <c r="A1439" t="s">
        <v>12791</v>
      </c>
      <c r="B1439" t="s">
        <v>12792</v>
      </c>
      <c r="C1439" t="str">
        <f t="shared" si="132"/>
        <v>Karcher</v>
      </c>
      <c r="D1439" t="s">
        <v>9989</v>
      </c>
      <c r="E1439" t="str">
        <f>IFERROR(LEFT(Table1[[#This Row],[category]],FIND("|",Table1[[#This Row],[category]])-1),Table1[[#This Row],[category]])</f>
        <v>Home&amp;Kitchen</v>
      </c>
      <c r="F1439" t="str">
        <f>IFERROR(MID(Table1[[#This Row],[category]],FIND("|",Table1[[#This Row],[category]])+1,50),"N/A")</f>
        <v>Kitchen&amp;HomeAppliances|Vacuum,Cleaning&amp;Ironing|Vac</v>
      </c>
      <c r="G1439" s="5">
        <v>6199</v>
      </c>
      <c r="H1439" s="5" t="str">
        <f t="shared" si="133"/>
        <v>Premium (&gt;2000)</v>
      </c>
      <c r="I1439" s="5">
        <v>10999</v>
      </c>
      <c r="J1439" s="5">
        <f>Table1[[#This Row],[actual_price]]-Table1[[#This Row],[discounted_price]]</f>
        <v>4800</v>
      </c>
      <c r="K1439" s="12">
        <f t="shared" si="134"/>
        <v>0.43640330939176286</v>
      </c>
      <c r="L1439" s="13">
        <v>0.44</v>
      </c>
      <c r="M1439" s="1" t="str">
        <f t="shared" si="135"/>
        <v>Moderate (25-49%)</v>
      </c>
      <c r="N1439">
        <v>4.2</v>
      </c>
      <c r="O1439" t="str">
        <f>IF(Table1[[#This Row],[rating]]&gt;=4.5,"Excellent",IF(Table1[[#This Row],[rating]]&gt;=4,"Good",IF(Table1[[#This Row],[rating]]&gt;=3.5,"Average","Below Average")))</f>
        <v>Good</v>
      </c>
      <c r="P1439" t="str">
        <f t="shared" si="136"/>
        <v>⭐⭐⭐⭐ Good</v>
      </c>
      <c r="Q1439" s="2">
        <v>10429</v>
      </c>
      <c r="R1439" s="4" t="str">
        <f>IF(Table1[[#This Row],[rating_count]]&gt;=10000,"High Volume",IF(Table1[[#This Row],[rating_count]]&gt;=1000,"Medium Volume","Low Volume"))</f>
        <v>High Volume</v>
      </c>
      <c r="S1439" s="4" t="str">
        <f t="shared" si="137"/>
        <v>Yes</v>
      </c>
      <c r="T1439" t="s">
        <v>12793</v>
      </c>
      <c r="U1439" t="s">
        <v>12794</v>
      </c>
      <c r="V1439" t="s">
        <v>12795</v>
      </c>
      <c r="W1439" t="s">
        <v>12796</v>
      </c>
      <c r="X1439" t="s">
        <v>12797</v>
      </c>
      <c r="Y1439" t="s">
        <v>12798</v>
      </c>
      <c r="Z1439" t="s">
        <v>12799</v>
      </c>
      <c r="AA1439" t="s">
        <v>12800</v>
      </c>
    </row>
    <row r="1440" spans="1:27" x14ac:dyDescent="0.3">
      <c r="A1440" t="s">
        <v>12801</v>
      </c>
      <c r="B1440" t="s">
        <v>12802</v>
      </c>
      <c r="C1440" t="str">
        <f t="shared" si="132"/>
        <v>INALSA</v>
      </c>
      <c r="D1440" t="s">
        <v>8916</v>
      </c>
      <c r="E1440" t="str">
        <f>IFERROR(LEFT(Table1[[#This Row],[category]],FIND("|",Table1[[#This Row],[category]])-1),Table1[[#This Row],[category]])</f>
        <v>Home&amp;Kitchen</v>
      </c>
      <c r="F1440" t="str">
        <f>IFERROR(MID(Table1[[#This Row],[category]],FIND("|",Table1[[#This Row],[category]])+1,50),"N/A")</f>
        <v>Kitchen&amp;HomeAppliances|SmallKitchenAppliances|Deep</v>
      </c>
      <c r="G1440" s="5">
        <v>6790</v>
      </c>
      <c r="H1440" s="5" t="str">
        <f t="shared" si="133"/>
        <v>Premium (&gt;2000)</v>
      </c>
      <c r="I1440" s="5">
        <v>10995</v>
      </c>
      <c r="J1440" s="5">
        <f>Table1[[#This Row],[actual_price]]-Table1[[#This Row],[discounted_price]]</f>
        <v>4205</v>
      </c>
      <c r="K1440" s="12">
        <f t="shared" si="134"/>
        <v>0.38244656662119147</v>
      </c>
      <c r="L1440" s="13">
        <v>0.38</v>
      </c>
      <c r="M1440" s="1" t="str">
        <f t="shared" si="135"/>
        <v>Moderate (25-49%)</v>
      </c>
      <c r="N1440">
        <v>4.5</v>
      </c>
      <c r="O1440" t="str">
        <f>IF(Table1[[#This Row],[rating]]&gt;=4.5,"Excellent",IF(Table1[[#This Row],[rating]]&gt;=4,"Good",IF(Table1[[#This Row],[rating]]&gt;=3.5,"Average","Below Average")))</f>
        <v>Excellent</v>
      </c>
      <c r="P1440" t="str">
        <f t="shared" si="136"/>
        <v>⭐⭐⭐⭐⭐ Excellent</v>
      </c>
      <c r="Q1440" s="2">
        <v>3192</v>
      </c>
      <c r="R1440" s="4" t="str">
        <f>IF(Table1[[#This Row],[rating_count]]&gt;=10000,"High Volume",IF(Table1[[#This Row],[rating_count]]&gt;=1000,"Medium Volume","Low Volume"))</f>
        <v>Medium Volume</v>
      </c>
      <c r="S1440" s="4" t="str">
        <f t="shared" si="137"/>
        <v>Yes</v>
      </c>
      <c r="T1440" t="s">
        <v>12803</v>
      </c>
      <c r="U1440" t="s">
        <v>12804</v>
      </c>
      <c r="V1440" t="s">
        <v>12805</v>
      </c>
      <c r="W1440" t="s">
        <v>12806</v>
      </c>
      <c r="X1440" t="s">
        <v>12807</v>
      </c>
      <c r="Y1440" t="s">
        <v>12808</v>
      </c>
      <c r="Z1440" t="s">
        <v>12809</v>
      </c>
      <c r="AA1440" t="s">
        <v>12810</v>
      </c>
    </row>
    <row r="1441" spans="1:27" x14ac:dyDescent="0.3">
      <c r="A1441" t="s">
        <v>12811</v>
      </c>
      <c r="B1441" t="s">
        <v>12812</v>
      </c>
      <c r="C1441" t="str">
        <f t="shared" si="132"/>
        <v>AmazonBasics</v>
      </c>
      <c r="D1441" t="s">
        <v>12813</v>
      </c>
      <c r="E1441" t="str">
        <f>IFERROR(LEFT(Table1[[#This Row],[category]],FIND("|",Table1[[#This Row],[category]])-1),Table1[[#This Row],[category]])</f>
        <v>Home&amp;Kitchen</v>
      </c>
      <c r="F1441" t="str">
        <f>IFERROR(MID(Table1[[#This Row],[category]],FIND("|",Table1[[#This Row],[category]])+1,50),"N/A")</f>
        <v>Heating,Cooling&amp;AirQuality|Fans|PedestalFans</v>
      </c>
      <c r="G1441" s="5">
        <v>1983</v>
      </c>
      <c r="H1441" s="5" t="str">
        <f t="shared" si="133"/>
        <v>Mid-Range (501-2000)</v>
      </c>
      <c r="I1441" s="5">
        <v>3300</v>
      </c>
      <c r="J1441" s="5">
        <f>Table1[[#This Row],[actual_price]]-Table1[[#This Row],[discounted_price]]</f>
        <v>1317</v>
      </c>
      <c r="K1441" s="12">
        <f t="shared" si="134"/>
        <v>0.39909090909090911</v>
      </c>
      <c r="L1441" s="13">
        <v>0.4</v>
      </c>
      <c r="M1441" s="1" t="str">
        <f t="shared" si="135"/>
        <v>Moderate (25-49%)</v>
      </c>
      <c r="N1441">
        <v>4.0999999999999996</v>
      </c>
      <c r="O1441" t="str">
        <f>IF(Table1[[#This Row],[rating]]&gt;=4.5,"Excellent",IF(Table1[[#This Row],[rating]]&gt;=4,"Good",IF(Table1[[#This Row],[rating]]&gt;=3.5,"Average","Below Average")))</f>
        <v>Good</v>
      </c>
      <c r="P1441" t="str">
        <f t="shared" si="136"/>
        <v>⭐⭐⭐⭐ Good</v>
      </c>
      <c r="Q1441" s="2">
        <v>5873</v>
      </c>
      <c r="R1441" s="4" t="str">
        <f>IF(Table1[[#This Row],[rating_count]]&gt;=10000,"High Volume",IF(Table1[[#This Row],[rating_count]]&gt;=1000,"Medium Volume","Low Volume"))</f>
        <v>Medium Volume</v>
      </c>
      <c r="S1441" s="4" t="str">
        <f t="shared" si="137"/>
        <v>Yes</v>
      </c>
      <c r="T1441" t="s">
        <v>12814</v>
      </c>
      <c r="U1441" t="s">
        <v>12815</v>
      </c>
      <c r="V1441" t="s">
        <v>12816</v>
      </c>
      <c r="W1441" t="s">
        <v>12817</v>
      </c>
      <c r="X1441" t="s">
        <v>12818</v>
      </c>
      <c r="Y1441" t="s">
        <v>12819</v>
      </c>
      <c r="Z1441" t="s">
        <v>12820</v>
      </c>
      <c r="AA1441" t="s">
        <v>12821</v>
      </c>
    </row>
    <row r="1442" spans="1:27" x14ac:dyDescent="0.3">
      <c r="A1442" t="s">
        <v>12822</v>
      </c>
      <c r="B1442" t="s">
        <v>12823</v>
      </c>
      <c r="C1442" t="str">
        <f t="shared" si="132"/>
        <v>Eco</v>
      </c>
      <c r="D1442" t="s">
        <v>9675</v>
      </c>
      <c r="E1442" t="str">
        <f>IFERROR(LEFT(Table1[[#This Row],[category]],FIND("|",Table1[[#This Row],[category]])-1),Table1[[#This Row],[category]])</f>
        <v>Home&amp;Kitchen</v>
      </c>
      <c r="F1442" t="str">
        <f>IFERROR(MID(Table1[[#This Row],[category]],FIND("|",Table1[[#This Row],[category]])+1,50),"N/A")</f>
        <v>Kitchen&amp;HomeAppliances|WaterPurifiers&amp;Accessories|</v>
      </c>
      <c r="G1442" s="5">
        <v>199</v>
      </c>
      <c r="H1442" s="5" t="str">
        <f t="shared" si="133"/>
        <v>Budget (≤200)</v>
      </c>
      <c r="I1442" s="5">
        <v>400</v>
      </c>
      <c r="J1442" s="5">
        <f>Table1[[#This Row],[actual_price]]-Table1[[#This Row],[discounted_price]]</f>
        <v>201</v>
      </c>
      <c r="K1442" s="12">
        <f t="shared" si="134"/>
        <v>0.50249999999999995</v>
      </c>
      <c r="L1442" s="13">
        <v>0.5</v>
      </c>
      <c r="M1442" s="1" t="str">
        <f t="shared" si="135"/>
        <v>High (50-69%)</v>
      </c>
      <c r="N1442">
        <v>4.0999999999999996</v>
      </c>
      <c r="O1442" t="str">
        <f>IF(Table1[[#This Row],[rating]]&gt;=4.5,"Excellent",IF(Table1[[#This Row],[rating]]&gt;=4,"Good",IF(Table1[[#This Row],[rating]]&gt;=3.5,"Average","Below Average")))</f>
        <v>Good</v>
      </c>
      <c r="P1442" t="str">
        <f t="shared" si="136"/>
        <v>⭐⭐⭐⭐ Good</v>
      </c>
      <c r="Q1442" s="2">
        <v>1379</v>
      </c>
      <c r="R1442" s="4" t="str">
        <f>IF(Table1[[#This Row],[rating_count]]&gt;=10000,"High Volume",IF(Table1[[#This Row],[rating_count]]&gt;=1000,"Medium Volume","Low Volume"))</f>
        <v>Medium Volume</v>
      </c>
      <c r="S1442" s="4" t="str">
        <f t="shared" si="137"/>
        <v>Yes</v>
      </c>
      <c r="T1442" t="s">
        <v>12824</v>
      </c>
      <c r="U1442" t="s">
        <v>12825</v>
      </c>
      <c r="V1442" t="s">
        <v>12826</v>
      </c>
      <c r="W1442" t="s">
        <v>12827</v>
      </c>
      <c r="X1442" t="s">
        <v>12828</v>
      </c>
      <c r="Y1442" t="s">
        <v>12829</v>
      </c>
      <c r="Z1442" t="s">
        <v>12830</v>
      </c>
      <c r="AA1442" t="s">
        <v>12831</v>
      </c>
    </row>
    <row r="1443" spans="1:27" x14ac:dyDescent="0.3">
      <c r="A1443" t="s">
        <v>12832</v>
      </c>
      <c r="B1443" t="s">
        <v>12833</v>
      </c>
      <c r="C1443" t="str">
        <f t="shared" si="132"/>
        <v>Borosil</v>
      </c>
      <c r="D1443" t="s">
        <v>8581</v>
      </c>
      <c r="E1443" t="str">
        <f>IFERROR(LEFT(Table1[[#This Row],[category]],FIND("|",Table1[[#This Row],[category]])-1),Table1[[#This Row],[category]])</f>
        <v>Home&amp;Kitchen</v>
      </c>
      <c r="F1443" t="str">
        <f>IFERROR(MID(Table1[[#This Row],[category]],FIND("|",Table1[[#This Row],[category]])+1,50),"N/A")</f>
        <v>Kitchen&amp;HomeAppliances|SmallKitchenAppliances|Kett</v>
      </c>
      <c r="G1443" s="5">
        <v>1180</v>
      </c>
      <c r="H1443" s="5" t="str">
        <f t="shared" si="133"/>
        <v>Mid-Range (501-2000)</v>
      </c>
      <c r="I1443" s="5">
        <v>1440</v>
      </c>
      <c r="J1443" s="5">
        <f>Table1[[#This Row],[actual_price]]-Table1[[#This Row],[discounted_price]]</f>
        <v>260</v>
      </c>
      <c r="K1443" s="12">
        <f t="shared" si="134"/>
        <v>0.18055555555555555</v>
      </c>
      <c r="L1443" s="13">
        <v>0.18</v>
      </c>
      <c r="M1443" s="1" t="str">
        <f t="shared" si="135"/>
        <v>Minimal (0-24%)</v>
      </c>
      <c r="N1443">
        <v>4.2</v>
      </c>
      <c r="O1443" t="str">
        <f>IF(Table1[[#This Row],[rating]]&gt;=4.5,"Excellent",IF(Table1[[#This Row],[rating]]&gt;=4,"Good",IF(Table1[[#This Row],[rating]]&gt;=3.5,"Average","Below Average")))</f>
        <v>Good</v>
      </c>
      <c r="P1443" t="str">
        <f t="shared" si="136"/>
        <v>⭐⭐⭐⭐ Good</v>
      </c>
      <c r="Q1443" s="2">
        <v>1527</v>
      </c>
      <c r="R1443" s="4" t="str">
        <f>IF(Table1[[#This Row],[rating_count]]&gt;=10000,"High Volume",IF(Table1[[#This Row],[rating_count]]&gt;=1000,"Medium Volume","Low Volume"))</f>
        <v>Medium Volume</v>
      </c>
      <c r="S1443" s="4" t="str">
        <f t="shared" si="137"/>
        <v>Yes</v>
      </c>
      <c r="T1443" t="s">
        <v>12834</v>
      </c>
      <c r="U1443" t="s">
        <v>12835</v>
      </c>
      <c r="V1443" t="s">
        <v>12836</v>
      </c>
      <c r="W1443" t="s">
        <v>12837</v>
      </c>
      <c r="X1443" t="s">
        <v>12838</v>
      </c>
      <c r="Y1443" t="s">
        <v>12839</v>
      </c>
      <c r="Z1443" t="s">
        <v>12840</v>
      </c>
      <c r="AA1443" t="s">
        <v>12841</v>
      </c>
    </row>
    <row r="1444" spans="1:27" x14ac:dyDescent="0.3">
      <c r="A1444" t="s">
        <v>12842</v>
      </c>
      <c r="B1444" t="s">
        <v>12843</v>
      </c>
      <c r="C1444" t="str">
        <f t="shared" si="132"/>
        <v>Havells</v>
      </c>
      <c r="D1444" t="s">
        <v>9336</v>
      </c>
      <c r="E1444" t="str">
        <f>IFERROR(LEFT(Table1[[#This Row],[category]],FIND("|",Table1[[#This Row],[category]])-1),Table1[[#This Row],[category]])</f>
        <v>Home&amp;Kitchen</v>
      </c>
      <c r="F1444" t="str">
        <f>IFERROR(MID(Table1[[#This Row],[category]],FIND("|",Table1[[#This Row],[category]])+1,50),"N/A")</f>
        <v>Heating,Cooling&amp;AirQuality|Fans|CeilingFans</v>
      </c>
      <c r="G1444" s="5">
        <v>2199</v>
      </c>
      <c r="H1444" s="5" t="str">
        <f t="shared" si="133"/>
        <v>Premium (&gt;2000)</v>
      </c>
      <c r="I1444" s="5">
        <v>3045</v>
      </c>
      <c r="J1444" s="5">
        <f>Table1[[#This Row],[actual_price]]-Table1[[#This Row],[discounted_price]]</f>
        <v>846</v>
      </c>
      <c r="K1444" s="12">
        <f t="shared" si="134"/>
        <v>0.27783251231527095</v>
      </c>
      <c r="L1444" s="13">
        <v>0.28000000000000003</v>
      </c>
      <c r="M1444" s="1" t="str">
        <f t="shared" si="135"/>
        <v>Moderate (25-49%)</v>
      </c>
      <c r="N1444">
        <v>4.2</v>
      </c>
      <c r="O1444" t="str">
        <f>IF(Table1[[#This Row],[rating]]&gt;=4.5,"Excellent",IF(Table1[[#This Row],[rating]]&gt;=4,"Good",IF(Table1[[#This Row],[rating]]&gt;=3.5,"Average","Below Average")))</f>
        <v>Good</v>
      </c>
      <c r="P1444" t="str">
        <f t="shared" si="136"/>
        <v>⭐⭐⭐⭐ Good</v>
      </c>
      <c r="Q1444" s="2">
        <v>2686</v>
      </c>
      <c r="R1444" s="4" t="str">
        <f>IF(Table1[[#This Row],[rating_count]]&gt;=10000,"High Volume",IF(Table1[[#This Row],[rating_count]]&gt;=1000,"Medium Volume","Low Volume"))</f>
        <v>Medium Volume</v>
      </c>
      <c r="S1444" s="4" t="str">
        <f t="shared" si="137"/>
        <v>Yes</v>
      </c>
      <c r="T1444" t="s">
        <v>12844</v>
      </c>
      <c r="U1444" t="s">
        <v>12845</v>
      </c>
      <c r="V1444" t="s">
        <v>12846</v>
      </c>
      <c r="W1444" t="s">
        <v>12847</v>
      </c>
      <c r="X1444" t="s">
        <v>12848</v>
      </c>
      <c r="Y1444" t="s">
        <v>12849</v>
      </c>
      <c r="Z1444" t="s">
        <v>12850</v>
      </c>
      <c r="AA1444" t="s">
        <v>12851</v>
      </c>
    </row>
    <row r="1445" spans="1:27" x14ac:dyDescent="0.3">
      <c r="A1445" t="s">
        <v>12852</v>
      </c>
      <c r="B1445" t="s">
        <v>12853</v>
      </c>
      <c r="C1445" t="str">
        <f t="shared" si="132"/>
        <v>PHILIPS</v>
      </c>
      <c r="D1445" t="s">
        <v>9654</v>
      </c>
      <c r="E1445" t="str">
        <f>IFERROR(LEFT(Table1[[#This Row],[category]],FIND("|",Table1[[#This Row],[category]])-1),Table1[[#This Row],[category]])</f>
        <v>Home&amp;Kitchen</v>
      </c>
      <c r="F1445" t="str">
        <f>IFERROR(MID(Table1[[#This Row],[category]],FIND("|",Table1[[#This Row],[category]])+1,50),"N/A")</f>
        <v>Kitchen&amp;HomeAppliances|Coffee,Tea&amp;Espresso|DripCof</v>
      </c>
      <c r="G1445" s="5">
        <v>2999</v>
      </c>
      <c r="H1445" s="5" t="str">
        <f t="shared" si="133"/>
        <v>Premium (&gt;2000)</v>
      </c>
      <c r="I1445" s="5">
        <v>3595</v>
      </c>
      <c r="J1445" s="5">
        <f>Table1[[#This Row],[actual_price]]-Table1[[#This Row],[discounted_price]]</f>
        <v>596</v>
      </c>
      <c r="K1445" s="12">
        <f t="shared" si="134"/>
        <v>0.16578581363004172</v>
      </c>
      <c r="L1445" s="13">
        <v>0.17</v>
      </c>
      <c r="M1445" s="1" t="str">
        <f t="shared" si="135"/>
        <v>Minimal (0-24%)</v>
      </c>
      <c r="N1445">
        <v>4</v>
      </c>
      <c r="O1445" t="str">
        <f>IF(Table1[[#This Row],[rating]]&gt;=4.5,"Excellent",IF(Table1[[#This Row],[rating]]&gt;=4,"Good",IF(Table1[[#This Row],[rating]]&gt;=3.5,"Average","Below Average")))</f>
        <v>Good</v>
      </c>
      <c r="P1445" t="str">
        <f t="shared" si="136"/>
        <v>⭐⭐⭐⭐ Good</v>
      </c>
      <c r="Q1445">
        <v>178</v>
      </c>
      <c r="R1445" s="4" t="str">
        <f>IF(Table1[[#This Row],[rating_count]]&gt;=10000,"High Volume",IF(Table1[[#This Row],[rating_count]]&gt;=1000,"Medium Volume","Low Volume"))</f>
        <v>Low Volume</v>
      </c>
      <c r="S1445" s="4" t="str">
        <f t="shared" si="137"/>
        <v>No</v>
      </c>
      <c r="T1445" t="s">
        <v>12854</v>
      </c>
      <c r="U1445" t="s">
        <v>12855</v>
      </c>
      <c r="V1445" t="s">
        <v>12856</v>
      </c>
      <c r="W1445" t="s">
        <v>12857</v>
      </c>
      <c r="X1445" t="s">
        <v>12858</v>
      </c>
      <c r="Y1445" t="s">
        <v>12859</v>
      </c>
      <c r="Z1445" t="s">
        <v>12860</v>
      </c>
      <c r="AA1445" t="s">
        <v>12861</v>
      </c>
    </row>
    <row r="1446" spans="1:27" x14ac:dyDescent="0.3">
      <c r="A1446" t="s">
        <v>12862</v>
      </c>
      <c r="B1446" t="s">
        <v>12863</v>
      </c>
      <c r="C1446" t="str">
        <f t="shared" si="132"/>
        <v>Eureka</v>
      </c>
      <c r="D1446" t="s">
        <v>12864</v>
      </c>
      <c r="E1446" t="str">
        <f>IFERROR(LEFT(Table1[[#This Row],[category]],FIND("|",Table1[[#This Row],[category]])-1),Table1[[#This Row],[category]])</f>
        <v>Home&amp;Kitchen</v>
      </c>
      <c r="F1446" t="str">
        <f>IFERROR(MID(Table1[[#This Row],[category]],FIND("|",Table1[[#This Row],[category]])+1,50),"N/A")</f>
        <v>Kitchen&amp;HomeAppliances|Vacuum,Cleaning&amp;Ironing|Vac</v>
      </c>
      <c r="G1446" s="5">
        <v>253</v>
      </c>
      <c r="H1446" s="5" t="str">
        <f t="shared" si="133"/>
        <v>Economy (201-500)</v>
      </c>
      <c r="I1446" s="5">
        <v>500</v>
      </c>
      <c r="J1446" s="5">
        <f>Table1[[#This Row],[actual_price]]-Table1[[#This Row],[discounted_price]]</f>
        <v>247</v>
      </c>
      <c r="K1446" s="12">
        <f t="shared" si="134"/>
        <v>0.49399999999999999</v>
      </c>
      <c r="L1446" s="13">
        <v>0.49</v>
      </c>
      <c r="M1446" s="1" t="str">
        <f t="shared" si="135"/>
        <v>Moderate (25-49%)</v>
      </c>
      <c r="N1446">
        <v>4.3</v>
      </c>
      <c r="O1446" t="str">
        <f>IF(Table1[[#This Row],[rating]]&gt;=4.5,"Excellent",IF(Table1[[#This Row],[rating]]&gt;=4,"Good",IF(Table1[[#This Row],[rating]]&gt;=3.5,"Average","Below Average")))</f>
        <v>Good</v>
      </c>
      <c r="P1446" t="str">
        <f t="shared" si="136"/>
        <v>⭐⭐⭐⭐ Good</v>
      </c>
      <c r="Q1446" s="2">
        <v>2664</v>
      </c>
      <c r="R1446" s="4" t="str">
        <f>IF(Table1[[#This Row],[rating_count]]&gt;=10000,"High Volume",IF(Table1[[#This Row],[rating_count]]&gt;=1000,"Medium Volume","Low Volume"))</f>
        <v>Medium Volume</v>
      </c>
      <c r="S1446" s="4" t="str">
        <f t="shared" si="137"/>
        <v>Yes</v>
      </c>
      <c r="T1446" t="s">
        <v>12865</v>
      </c>
      <c r="U1446" t="s">
        <v>12866</v>
      </c>
      <c r="V1446" t="s">
        <v>12867</v>
      </c>
      <c r="W1446" t="s">
        <v>12868</v>
      </c>
      <c r="X1446" t="s">
        <v>12869</v>
      </c>
      <c r="Y1446" t="s">
        <v>12870</v>
      </c>
      <c r="Z1446" t="s">
        <v>12871</v>
      </c>
      <c r="AA1446" t="s">
        <v>12872</v>
      </c>
    </row>
    <row r="1447" spans="1:27" x14ac:dyDescent="0.3">
      <c r="A1447" t="s">
        <v>12873</v>
      </c>
      <c r="B1447" t="s">
        <v>12874</v>
      </c>
      <c r="C1447" t="str">
        <f t="shared" si="132"/>
        <v>Larrito</v>
      </c>
      <c r="D1447" t="s">
        <v>11152</v>
      </c>
      <c r="E1447" t="str">
        <f>IFERROR(LEFT(Table1[[#This Row],[category]],FIND("|",Table1[[#This Row],[category]])-1),Table1[[#This Row],[category]])</f>
        <v>Home&amp;Kitchen</v>
      </c>
      <c r="F1447" t="str">
        <f>IFERROR(MID(Table1[[#This Row],[category]],FIND("|",Table1[[#This Row],[category]])+1,50),"N/A")</f>
        <v>Heating,Cooling&amp;AirQuality|Humidifiers</v>
      </c>
      <c r="G1447" s="5">
        <v>499</v>
      </c>
      <c r="H1447" s="5" t="str">
        <f t="shared" si="133"/>
        <v>Economy (201-500)</v>
      </c>
      <c r="I1447" s="5">
        <v>799</v>
      </c>
      <c r="J1447" s="5">
        <f>Table1[[#This Row],[actual_price]]-Table1[[#This Row],[discounted_price]]</f>
        <v>300</v>
      </c>
      <c r="K1447" s="12">
        <f t="shared" si="134"/>
        <v>0.37546933667083854</v>
      </c>
      <c r="L1447" s="13">
        <v>0.38</v>
      </c>
      <c r="M1447" s="1" t="str">
        <f t="shared" si="135"/>
        <v>Moderate (25-49%)</v>
      </c>
      <c r="N1447">
        <v>3.6</v>
      </c>
      <c r="O1447" t="str">
        <f>IF(Table1[[#This Row],[rating]]&gt;=4.5,"Excellent",IF(Table1[[#This Row],[rating]]&gt;=4,"Good",IF(Table1[[#This Row],[rating]]&gt;=3.5,"Average","Below Average")))</f>
        <v>Average</v>
      </c>
      <c r="P1447" t="str">
        <f t="shared" si="136"/>
        <v>⭐⭐⭐ Average</v>
      </c>
      <c r="Q1447">
        <v>212</v>
      </c>
      <c r="R1447" s="4" t="str">
        <f>IF(Table1[[#This Row],[rating_count]]&gt;=10000,"High Volume",IF(Table1[[#This Row],[rating_count]]&gt;=1000,"Medium Volume","Low Volume"))</f>
        <v>Low Volume</v>
      </c>
      <c r="S1447" s="4" t="str">
        <f t="shared" si="137"/>
        <v>No</v>
      </c>
      <c r="T1447" t="s">
        <v>12875</v>
      </c>
      <c r="U1447" t="s">
        <v>12876</v>
      </c>
      <c r="V1447" t="s">
        <v>12877</v>
      </c>
      <c r="W1447" t="s">
        <v>12878</v>
      </c>
      <c r="X1447" t="s">
        <v>12879</v>
      </c>
      <c r="Y1447" t="s">
        <v>12880</v>
      </c>
      <c r="Z1447" t="s">
        <v>12881</v>
      </c>
      <c r="AA1447" t="s">
        <v>12882</v>
      </c>
    </row>
    <row r="1448" spans="1:27" x14ac:dyDescent="0.3">
      <c r="A1448" t="s">
        <v>12883</v>
      </c>
      <c r="B1448" t="s">
        <v>12884</v>
      </c>
      <c r="C1448" t="str">
        <f t="shared" si="132"/>
        <v>Hilton</v>
      </c>
      <c r="D1448" t="s">
        <v>8592</v>
      </c>
      <c r="E1448" t="str">
        <f>IFERROR(LEFT(Table1[[#This Row],[category]],FIND("|",Table1[[#This Row],[category]])-1),Table1[[#This Row],[category]])</f>
        <v>Home&amp;Kitchen</v>
      </c>
      <c r="F1448" t="str">
        <f>IFERROR(MID(Table1[[#This Row],[category]],FIND("|",Table1[[#This Row],[category]])+1,50),"N/A")</f>
        <v>Heating,Cooling&amp;AirQuality|RoomHeaters|ElectricHea</v>
      </c>
      <c r="G1448" s="5">
        <v>1149</v>
      </c>
      <c r="H1448" s="5" t="str">
        <f t="shared" si="133"/>
        <v>Mid-Range (501-2000)</v>
      </c>
      <c r="I1448" s="5">
        <v>1899</v>
      </c>
      <c r="J1448" s="5">
        <f>Table1[[#This Row],[actual_price]]-Table1[[#This Row],[discounted_price]]</f>
        <v>750</v>
      </c>
      <c r="K1448" s="12">
        <f t="shared" si="134"/>
        <v>0.39494470774091628</v>
      </c>
      <c r="L1448" s="13">
        <v>0.39</v>
      </c>
      <c r="M1448" s="1" t="str">
        <f t="shared" si="135"/>
        <v>Moderate (25-49%)</v>
      </c>
      <c r="N1448">
        <v>3.5</v>
      </c>
      <c r="O1448" t="str">
        <f>IF(Table1[[#This Row],[rating]]&gt;=4.5,"Excellent",IF(Table1[[#This Row],[rating]]&gt;=4,"Good",IF(Table1[[#This Row],[rating]]&gt;=3.5,"Average","Below Average")))</f>
        <v>Average</v>
      </c>
      <c r="P1448" t="str">
        <f t="shared" si="136"/>
        <v>⭐⭐ Below Avg</v>
      </c>
      <c r="Q1448">
        <v>24</v>
      </c>
      <c r="R1448" s="4" t="str">
        <f>IF(Table1[[#This Row],[rating_count]]&gt;=10000,"High Volume",IF(Table1[[#This Row],[rating_count]]&gt;=1000,"Medium Volume","Low Volume"))</f>
        <v>Low Volume</v>
      </c>
      <c r="S1448" s="4" t="str">
        <f t="shared" si="137"/>
        <v>No</v>
      </c>
      <c r="T1448" t="s">
        <v>12885</v>
      </c>
      <c r="U1448" t="s">
        <v>12886</v>
      </c>
      <c r="V1448" t="s">
        <v>12887</v>
      </c>
      <c r="W1448" t="s">
        <v>12888</v>
      </c>
      <c r="X1448" t="s">
        <v>12889</v>
      </c>
      <c r="Y1448" t="s">
        <v>12890</v>
      </c>
      <c r="Z1448" t="s">
        <v>12891</v>
      </c>
      <c r="AA1448" t="s">
        <v>12892</v>
      </c>
    </row>
    <row r="1449" spans="1:27" x14ac:dyDescent="0.3">
      <c r="A1449" t="s">
        <v>12893</v>
      </c>
      <c r="B1449" t="s">
        <v>12894</v>
      </c>
      <c r="C1449" t="str">
        <f t="shared" si="132"/>
        <v>Syska</v>
      </c>
      <c r="D1449" t="s">
        <v>8739</v>
      </c>
      <c r="E1449" t="str">
        <f>IFERROR(LEFT(Table1[[#This Row],[category]],FIND("|",Table1[[#This Row],[category]])-1),Table1[[#This Row],[category]])</f>
        <v>Home&amp;Kitchen</v>
      </c>
      <c r="F1449" t="str">
        <f>IFERROR(MID(Table1[[#This Row],[category]],FIND("|",Table1[[#This Row],[category]])+1,50),"N/A")</f>
        <v>Kitchen&amp;HomeAppliances|Vacuum,Cleaning&amp;Ironing|Iro</v>
      </c>
      <c r="G1449" s="5">
        <v>457</v>
      </c>
      <c r="H1449" s="5" t="str">
        <f t="shared" si="133"/>
        <v>Economy (201-500)</v>
      </c>
      <c r="I1449" s="5">
        <v>799</v>
      </c>
      <c r="J1449" s="5">
        <f>Table1[[#This Row],[actual_price]]-Table1[[#This Row],[discounted_price]]</f>
        <v>342</v>
      </c>
      <c r="K1449" s="12">
        <f t="shared" si="134"/>
        <v>0.42803504380475593</v>
      </c>
      <c r="L1449" s="13">
        <v>0.43</v>
      </c>
      <c r="M1449" s="1" t="str">
        <f t="shared" si="135"/>
        <v>Moderate (25-49%)</v>
      </c>
      <c r="N1449">
        <v>4.3</v>
      </c>
      <c r="O1449" t="str">
        <f>IF(Table1[[#This Row],[rating]]&gt;=4.5,"Excellent",IF(Table1[[#This Row],[rating]]&gt;=4,"Good",IF(Table1[[#This Row],[rating]]&gt;=3.5,"Average","Below Average")))</f>
        <v>Good</v>
      </c>
      <c r="P1449" t="str">
        <f t="shared" si="136"/>
        <v>⭐⭐⭐⭐ Good</v>
      </c>
      <c r="Q1449" s="2">
        <v>1868</v>
      </c>
      <c r="R1449" s="4" t="str">
        <f>IF(Table1[[#This Row],[rating_count]]&gt;=10000,"High Volume",IF(Table1[[#This Row],[rating_count]]&gt;=1000,"Medium Volume","Low Volume"))</f>
        <v>Medium Volume</v>
      </c>
      <c r="S1449" s="4" t="str">
        <f t="shared" si="137"/>
        <v>Yes</v>
      </c>
      <c r="T1449" t="s">
        <v>12895</v>
      </c>
      <c r="U1449" t="s">
        <v>12896</v>
      </c>
      <c r="V1449" t="s">
        <v>12897</v>
      </c>
      <c r="W1449" t="s">
        <v>12898</v>
      </c>
      <c r="X1449" t="s">
        <v>12899</v>
      </c>
      <c r="Y1449" t="s">
        <v>12900</v>
      </c>
      <c r="Z1449" t="s">
        <v>12901</v>
      </c>
      <c r="AA1449" t="s">
        <v>12902</v>
      </c>
    </row>
    <row r="1450" spans="1:27" x14ac:dyDescent="0.3">
      <c r="A1450" t="s">
        <v>12903</v>
      </c>
      <c r="B1450" t="s">
        <v>12904</v>
      </c>
      <c r="C1450" t="str">
        <f t="shared" si="132"/>
        <v>IKEA</v>
      </c>
      <c r="D1450" t="s">
        <v>11111</v>
      </c>
      <c r="E1450" t="str">
        <f>IFERROR(LEFT(Table1[[#This Row],[category]],FIND("|",Table1[[#This Row],[category]])-1),Table1[[#This Row],[category]])</f>
        <v>Home&amp;Kitchen</v>
      </c>
      <c r="F1450" t="str">
        <f>IFERROR(MID(Table1[[#This Row],[category]],FIND("|",Table1[[#This Row],[category]])+1,50),"N/A")</f>
        <v>Kitchen&amp;HomeAppliances|Coffee,Tea&amp;Espresso|MilkFro</v>
      </c>
      <c r="G1450" s="5">
        <v>229</v>
      </c>
      <c r="H1450" s="5" t="str">
        <f t="shared" si="133"/>
        <v>Economy (201-500)</v>
      </c>
      <c r="I1450" s="5">
        <v>399</v>
      </c>
      <c r="J1450" s="5">
        <f>Table1[[#This Row],[actual_price]]-Table1[[#This Row],[discounted_price]]</f>
        <v>170</v>
      </c>
      <c r="K1450" s="12">
        <f t="shared" si="134"/>
        <v>0.42606516290726815</v>
      </c>
      <c r="L1450" s="13">
        <v>0.43</v>
      </c>
      <c r="M1450" s="1" t="str">
        <f t="shared" si="135"/>
        <v>Moderate (25-49%)</v>
      </c>
      <c r="N1450">
        <v>3.6</v>
      </c>
      <c r="O1450" t="str">
        <f>IF(Table1[[#This Row],[rating]]&gt;=4.5,"Excellent",IF(Table1[[#This Row],[rating]]&gt;=4,"Good",IF(Table1[[#This Row],[rating]]&gt;=3.5,"Average","Below Average")))</f>
        <v>Average</v>
      </c>
      <c r="P1450" t="str">
        <f t="shared" si="136"/>
        <v>⭐⭐⭐ Average</v>
      </c>
      <c r="Q1450">
        <v>451</v>
      </c>
      <c r="R1450" s="4" t="str">
        <f>IF(Table1[[#This Row],[rating_count]]&gt;=10000,"High Volume",IF(Table1[[#This Row],[rating_count]]&gt;=1000,"Medium Volume","Low Volume"))</f>
        <v>Low Volume</v>
      </c>
      <c r="S1450" s="4" t="str">
        <f t="shared" si="137"/>
        <v>No</v>
      </c>
      <c r="T1450" t="s">
        <v>12905</v>
      </c>
      <c r="U1450" t="s">
        <v>12906</v>
      </c>
      <c r="V1450" t="s">
        <v>12907</v>
      </c>
      <c r="W1450" t="s">
        <v>12908</v>
      </c>
      <c r="X1450" t="s">
        <v>12909</v>
      </c>
      <c r="Y1450" t="s">
        <v>12910</v>
      </c>
      <c r="Z1450" t="s">
        <v>12911</v>
      </c>
      <c r="AA1450" t="s">
        <v>12912</v>
      </c>
    </row>
    <row r="1451" spans="1:27" x14ac:dyDescent="0.3">
      <c r="A1451" t="s">
        <v>12913</v>
      </c>
      <c r="B1451" t="s">
        <v>12914</v>
      </c>
      <c r="C1451" t="str">
        <f t="shared" si="132"/>
        <v>IONIX</v>
      </c>
      <c r="D1451" t="s">
        <v>9675</v>
      </c>
      <c r="E1451" t="str">
        <f>IFERROR(LEFT(Table1[[#This Row],[category]],FIND("|",Table1[[#This Row],[category]])-1),Table1[[#This Row],[category]])</f>
        <v>Home&amp;Kitchen</v>
      </c>
      <c r="F1451" t="str">
        <f>IFERROR(MID(Table1[[#This Row],[category]],FIND("|",Table1[[#This Row],[category]])+1,50),"N/A")</f>
        <v>Kitchen&amp;HomeAppliances|WaterPurifiers&amp;Accessories|</v>
      </c>
      <c r="G1451" s="5">
        <v>199</v>
      </c>
      <c r="H1451" s="5" t="str">
        <f t="shared" si="133"/>
        <v>Budget (≤200)</v>
      </c>
      <c r="I1451" s="5">
        <v>699</v>
      </c>
      <c r="J1451" s="5">
        <f>Table1[[#This Row],[actual_price]]-Table1[[#This Row],[discounted_price]]</f>
        <v>500</v>
      </c>
      <c r="K1451" s="12">
        <f t="shared" si="134"/>
        <v>0.71530758226037194</v>
      </c>
      <c r="L1451" s="13">
        <v>0.72</v>
      </c>
      <c r="M1451" s="1" t="str">
        <f t="shared" si="135"/>
        <v>Very High (70-100%)</v>
      </c>
      <c r="N1451">
        <v>2.9</v>
      </c>
      <c r="O1451" t="str">
        <f>IF(Table1[[#This Row],[rating]]&gt;=4.5,"Excellent",IF(Table1[[#This Row],[rating]]&gt;=4,"Good",IF(Table1[[#This Row],[rating]]&gt;=3.5,"Average","Below Average")))</f>
        <v>Below Average</v>
      </c>
      <c r="P1451" t="str">
        <f t="shared" si="136"/>
        <v>⭐⭐ Below Avg</v>
      </c>
      <c r="Q1451">
        <v>159</v>
      </c>
      <c r="R1451" s="4" t="str">
        <f>IF(Table1[[#This Row],[rating_count]]&gt;=10000,"High Volume",IF(Table1[[#This Row],[rating_count]]&gt;=1000,"Medium Volume","Low Volume"))</f>
        <v>Low Volume</v>
      </c>
      <c r="S1451" s="4" t="str">
        <f t="shared" si="137"/>
        <v>No</v>
      </c>
      <c r="T1451" t="s">
        <v>12915</v>
      </c>
      <c r="U1451" t="s">
        <v>12916</v>
      </c>
      <c r="V1451" t="s">
        <v>12917</v>
      </c>
      <c r="W1451" t="s">
        <v>12918</v>
      </c>
      <c r="X1451" t="s">
        <v>12919</v>
      </c>
      <c r="Y1451" t="s">
        <v>12920</v>
      </c>
      <c r="Z1451" t="s">
        <v>12921</v>
      </c>
      <c r="AA1451" t="s">
        <v>12922</v>
      </c>
    </row>
    <row r="1452" spans="1:27" x14ac:dyDescent="0.3">
      <c r="A1452" t="s">
        <v>12923</v>
      </c>
      <c r="B1452" t="s">
        <v>12924</v>
      </c>
      <c r="C1452" t="str">
        <f t="shared" si="132"/>
        <v>Kitchengenix's</v>
      </c>
      <c r="D1452" t="s">
        <v>12038</v>
      </c>
      <c r="E1452" t="str">
        <f>IFERROR(LEFT(Table1[[#This Row],[category]],FIND("|",Table1[[#This Row],[category]])-1),Table1[[#This Row],[category]])</f>
        <v>Home&amp;Kitchen</v>
      </c>
      <c r="F1452" t="str">
        <f>IFERROR(MID(Table1[[#This Row],[category]],FIND("|",Table1[[#This Row],[category]])+1,50),"N/A")</f>
        <v>Kitchen&amp;HomeAppliances|SmallKitchenAppliances|Waff</v>
      </c>
      <c r="G1452" s="5">
        <v>899</v>
      </c>
      <c r="H1452" s="5" t="str">
        <f t="shared" si="133"/>
        <v>Mid-Range (501-2000)</v>
      </c>
      <c r="I1452" s="5">
        <v>1999</v>
      </c>
      <c r="J1452" s="5">
        <f>Table1[[#This Row],[actual_price]]-Table1[[#This Row],[discounted_price]]</f>
        <v>1100</v>
      </c>
      <c r="K1452" s="12">
        <f t="shared" si="134"/>
        <v>0.55027513756878443</v>
      </c>
      <c r="L1452" s="13">
        <v>0.55000000000000004</v>
      </c>
      <c r="M1452" s="1" t="str">
        <f t="shared" si="135"/>
        <v>High (50-69%)</v>
      </c>
      <c r="N1452">
        <v>4.2</v>
      </c>
      <c r="O1452" t="str">
        <f>IF(Table1[[#This Row],[rating]]&gt;=4.5,"Excellent",IF(Table1[[#This Row],[rating]]&gt;=4,"Good",IF(Table1[[#This Row],[rating]]&gt;=3.5,"Average","Below Average")))</f>
        <v>Good</v>
      </c>
      <c r="P1452" t="str">
        <f t="shared" si="136"/>
        <v>⭐⭐⭐⭐ Good</v>
      </c>
      <c r="Q1452">
        <v>39</v>
      </c>
      <c r="R1452" s="4" t="str">
        <f>IF(Table1[[#This Row],[rating_count]]&gt;=10000,"High Volume",IF(Table1[[#This Row],[rating_count]]&gt;=1000,"Medium Volume","Low Volume"))</f>
        <v>Low Volume</v>
      </c>
      <c r="S1452" s="4" t="str">
        <f t="shared" si="137"/>
        <v>No</v>
      </c>
      <c r="T1452" t="s">
        <v>12925</v>
      </c>
      <c r="U1452" t="s">
        <v>12926</v>
      </c>
      <c r="V1452" t="s">
        <v>12927</v>
      </c>
      <c r="W1452" t="s">
        <v>12928</v>
      </c>
      <c r="X1452" t="s">
        <v>12929</v>
      </c>
      <c r="Y1452" t="s">
        <v>12930</v>
      </c>
      <c r="Z1452" t="s">
        <v>12931</v>
      </c>
      <c r="AA1452" t="s">
        <v>12932</v>
      </c>
    </row>
    <row r="1453" spans="1:27" x14ac:dyDescent="0.3">
      <c r="A1453" t="s">
        <v>12933</v>
      </c>
      <c r="B1453" t="s">
        <v>12934</v>
      </c>
      <c r="C1453" t="str">
        <f t="shared" si="132"/>
        <v>Bajaj</v>
      </c>
      <c r="D1453" t="s">
        <v>10404</v>
      </c>
      <c r="E1453" t="str">
        <f>IFERROR(LEFT(Table1[[#This Row],[category]],FIND("|",Table1[[#This Row],[category]])-1),Table1[[#This Row],[category]])</f>
        <v>Home&amp;Kitchen</v>
      </c>
      <c r="F1453" t="str">
        <f>IFERROR(MID(Table1[[#This Row],[category]],FIND("|",Table1[[#This Row],[category]])+1,50),"N/A")</f>
        <v>Kitchen&amp;HomeAppliances|SmallKitchenAppliances|Hand</v>
      </c>
      <c r="G1453" s="5">
        <v>1499</v>
      </c>
      <c r="H1453" s="5" t="str">
        <f t="shared" si="133"/>
        <v>Mid-Range (501-2000)</v>
      </c>
      <c r="I1453" s="5">
        <v>2199</v>
      </c>
      <c r="J1453" s="5">
        <f>Table1[[#This Row],[actual_price]]-Table1[[#This Row],[discounted_price]]</f>
        <v>700</v>
      </c>
      <c r="K1453" s="12">
        <f t="shared" si="134"/>
        <v>0.31832651205093226</v>
      </c>
      <c r="L1453" s="13">
        <v>0.32</v>
      </c>
      <c r="M1453" s="1" t="str">
        <f t="shared" si="135"/>
        <v>Moderate (25-49%)</v>
      </c>
      <c r="N1453">
        <v>4.4000000000000004</v>
      </c>
      <c r="O1453" t="str">
        <f>IF(Table1[[#This Row],[rating]]&gt;=4.5,"Excellent",IF(Table1[[#This Row],[rating]]&gt;=4,"Good",IF(Table1[[#This Row],[rating]]&gt;=3.5,"Average","Below Average")))</f>
        <v>Good</v>
      </c>
      <c r="P1453" t="str">
        <f t="shared" si="136"/>
        <v>⭐⭐⭐⭐ Good</v>
      </c>
      <c r="Q1453" s="2">
        <v>6531</v>
      </c>
      <c r="R1453" s="4" t="str">
        <f>IF(Table1[[#This Row],[rating_count]]&gt;=10000,"High Volume",IF(Table1[[#This Row],[rating_count]]&gt;=1000,"Medium Volume","Low Volume"))</f>
        <v>Medium Volume</v>
      </c>
      <c r="S1453" s="4" t="str">
        <f t="shared" si="137"/>
        <v>Yes</v>
      </c>
      <c r="T1453" t="s">
        <v>12935</v>
      </c>
      <c r="U1453" t="s">
        <v>12936</v>
      </c>
      <c r="V1453" t="s">
        <v>12937</v>
      </c>
      <c r="W1453" t="s">
        <v>12938</v>
      </c>
      <c r="X1453" t="s">
        <v>12939</v>
      </c>
      <c r="Y1453" t="s">
        <v>12940</v>
      </c>
      <c r="Z1453" t="s">
        <v>12941</v>
      </c>
      <c r="AA1453" t="s">
        <v>12942</v>
      </c>
    </row>
    <row r="1454" spans="1:27" x14ac:dyDescent="0.3">
      <c r="A1454" t="s">
        <v>12943</v>
      </c>
      <c r="B1454" t="s">
        <v>12944</v>
      </c>
      <c r="C1454" t="str">
        <f t="shared" si="132"/>
        <v>KNOWZA</v>
      </c>
      <c r="D1454" t="s">
        <v>8728</v>
      </c>
      <c r="E1454" t="str">
        <f>IFERROR(LEFT(Table1[[#This Row],[category]],FIND("|",Table1[[#This Row],[category]])-1),Table1[[#This Row],[category]])</f>
        <v>Home&amp;Kitchen</v>
      </c>
      <c r="F1454" t="str">
        <f>IFERROR(MID(Table1[[#This Row],[category]],FIND("|",Table1[[#This Row],[category]])+1,50),"N/A")</f>
        <v>Kitchen&amp;HomeAppliances|SmallKitchenAppliances|Hand</v>
      </c>
      <c r="G1454" s="5">
        <v>426</v>
      </c>
      <c r="H1454" s="5" t="str">
        <f t="shared" si="133"/>
        <v>Economy (201-500)</v>
      </c>
      <c r="I1454" s="5">
        <v>999</v>
      </c>
      <c r="J1454" s="5">
        <f>Table1[[#This Row],[actual_price]]-Table1[[#This Row],[discounted_price]]</f>
        <v>573</v>
      </c>
      <c r="K1454" s="12">
        <f t="shared" si="134"/>
        <v>0.57357357357357353</v>
      </c>
      <c r="L1454" s="13">
        <v>0.56999999999999995</v>
      </c>
      <c r="M1454" s="1" t="str">
        <f t="shared" si="135"/>
        <v>High (50-69%)</v>
      </c>
      <c r="N1454">
        <v>4.0999999999999996</v>
      </c>
      <c r="O1454" t="str">
        <f>IF(Table1[[#This Row],[rating]]&gt;=4.5,"Excellent",IF(Table1[[#This Row],[rating]]&gt;=4,"Good",IF(Table1[[#This Row],[rating]]&gt;=3.5,"Average","Below Average")))</f>
        <v>Good</v>
      </c>
      <c r="P1454" t="str">
        <f t="shared" si="136"/>
        <v>⭐⭐⭐⭐ Good</v>
      </c>
      <c r="Q1454">
        <v>222</v>
      </c>
      <c r="R1454" s="4" t="str">
        <f>IF(Table1[[#This Row],[rating_count]]&gt;=10000,"High Volume",IF(Table1[[#This Row],[rating_count]]&gt;=1000,"Medium Volume","Low Volume"))</f>
        <v>Low Volume</v>
      </c>
      <c r="S1454" s="4" t="str">
        <f t="shared" si="137"/>
        <v>No</v>
      </c>
      <c r="T1454" t="s">
        <v>12945</v>
      </c>
      <c r="U1454" t="s">
        <v>12946</v>
      </c>
      <c r="V1454" t="s">
        <v>12947</v>
      </c>
      <c r="W1454" t="s">
        <v>12948</v>
      </c>
      <c r="X1454" t="s">
        <v>12949</v>
      </c>
      <c r="Y1454" t="s">
        <v>12950</v>
      </c>
      <c r="Z1454" t="s">
        <v>12951</v>
      </c>
      <c r="AA1454" t="s">
        <v>12952</v>
      </c>
    </row>
    <row r="1455" spans="1:27" x14ac:dyDescent="0.3">
      <c r="A1455" t="s">
        <v>12953</v>
      </c>
      <c r="B1455" t="s">
        <v>12954</v>
      </c>
      <c r="C1455" t="str">
        <f t="shared" si="132"/>
        <v>Usha</v>
      </c>
      <c r="D1455" t="s">
        <v>8603</v>
      </c>
      <c r="E1455" t="str">
        <f>IFERROR(LEFT(Table1[[#This Row],[category]],FIND("|",Table1[[#This Row],[category]])-1),Table1[[#This Row],[category]])</f>
        <v>Home&amp;Kitchen</v>
      </c>
      <c r="F1455" t="str">
        <f>IFERROR(MID(Table1[[#This Row],[category]],FIND("|",Table1[[#This Row],[category]])+1,50),"N/A")</f>
        <v>Heating,Cooling&amp;AirQuality|RoomHeaters|FanHeaters</v>
      </c>
      <c r="G1455" s="5">
        <v>2320</v>
      </c>
      <c r="H1455" s="5" t="str">
        <f t="shared" si="133"/>
        <v>Premium (&gt;2000)</v>
      </c>
      <c r="I1455" s="5">
        <v>3290</v>
      </c>
      <c r="J1455" s="5">
        <f>Table1[[#This Row],[actual_price]]-Table1[[#This Row],[discounted_price]]</f>
        <v>970</v>
      </c>
      <c r="K1455" s="12">
        <f t="shared" si="134"/>
        <v>0.29483282674772038</v>
      </c>
      <c r="L1455" s="13">
        <v>0.28999999999999998</v>
      </c>
      <c r="M1455" s="1" t="str">
        <f t="shared" si="135"/>
        <v>Moderate (25-49%)</v>
      </c>
      <c r="N1455">
        <v>3.8</v>
      </c>
      <c r="O1455" t="str">
        <f>IF(Table1[[#This Row],[rating]]&gt;=4.5,"Excellent",IF(Table1[[#This Row],[rating]]&gt;=4,"Good",IF(Table1[[#This Row],[rating]]&gt;=3.5,"Average","Below Average")))</f>
        <v>Average</v>
      </c>
      <c r="P1455" t="str">
        <f t="shared" si="136"/>
        <v>⭐⭐⭐ Average</v>
      </c>
      <c r="Q1455">
        <v>195</v>
      </c>
      <c r="R1455" s="4" t="str">
        <f>IF(Table1[[#This Row],[rating_count]]&gt;=10000,"High Volume",IF(Table1[[#This Row],[rating_count]]&gt;=1000,"Medium Volume","Low Volume"))</f>
        <v>Low Volume</v>
      </c>
      <c r="S1455" s="4" t="str">
        <f t="shared" si="137"/>
        <v>No</v>
      </c>
      <c r="T1455" t="s">
        <v>12955</v>
      </c>
      <c r="U1455" t="s">
        <v>12956</v>
      </c>
      <c r="V1455" t="s">
        <v>12957</v>
      </c>
      <c r="W1455" t="s">
        <v>12958</v>
      </c>
      <c r="X1455" t="s">
        <v>12959</v>
      </c>
      <c r="Y1455" t="s">
        <v>12960</v>
      </c>
      <c r="Z1455" t="s">
        <v>12961</v>
      </c>
      <c r="AA1455" t="s">
        <v>12962</v>
      </c>
    </row>
    <row r="1456" spans="1:27" x14ac:dyDescent="0.3">
      <c r="A1456" t="s">
        <v>12963</v>
      </c>
      <c r="B1456" t="s">
        <v>12964</v>
      </c>
      <c r="C1456" t="str">
        <f t="shared" si="132"/>
        <v>akiara</v>
      </c>
      <c r="D1456" t="s">
        <v>10312</v>
      </c>
      <c r="E1456" t="str">
        <f>IFERROR(LEFT(Table1[[#This Row],[category]],FIND("|",Table1[[#This Row],[category]])-1),Table1[[#This Row],[category]])</f>
        <v>Home&amp;Kitchen</v>
      </c>
      <c r="F1456" t="str">
        <f>IFERROR(MID(Table1[[#This Row],[category]],FIND("|",Table1[[#This Row],[category]])+1,50),"N/A")</f>
        <v>Kitchen&amp;HomeAppliances|SewingMachines&amp;Accessories|</v>
      </c>
      <c r="G1456" s="5">
        <v>1563</v>
      </c>
      <c r="H1456" s="5" t="str">
        <f t="shared" si="133"/>
        <v>Mid-Range (501-2000)</v>
      </c>
      <c r="I1456" s="5">
        <v>3098</v>
      </c>
      <c r="J1456" s="5">
        <f>Table1[[#This Row],[actual_price]]-Table1[[#This Row],[discounted_price]]</f>
        <v>1535</v>
      </c>
      <c r="K1456" s="12">
        <f t="shared" si="134"/>
        <v>0.49548095545513232</v>
      </c>
      <c r="L1456" s="13">
        <v>0.5</v>
      </c>
      <c r="M1456" s="1" t="str">
        <f t="shared" si="135"/>
        <v>High (50-69%)</v>
      </c>
      <c r="N1456">
        <v>3.5</v>
      </c>
      <c r="O1456" t="str">
        <f>IF(Table1[[#This Row],[rating]]&gt;=4.5,"Excellent",IF(Table1[[#This Row],[rating]]&gt;=4,"Good",IF(Table1[[#This Row],[rating]]&gt;=3.5,"Average","Below Average")))</f>
        <v>Average</v>
      </c>
      <c r="P1456" t="str">
        <f t="shared" si="136"/>
        <v>⭐⭐ Below Avg</v>
      </c>
      <c r="Q1456" s="2">
        <v>2283</v>
      </c>
      <c r="R1456" s="4" t="str">
        <f>IF(Table1[[#This Row],[rating_count]]&gt;=10000,"High Volume",IF(Table1[[#This Row],[rating_count]]&gt;=1000,"Medium Volume","Low Volume"))</f>
        <v>Medium Volume</v>
      </c>
      <c r="S1456" s="4" t="str">
        <f t="shared" si="137"/>
        <v>Yes</v>
      </c>
      <c r="T1456" t="s">
        <v>12965</v>
      </c>
      <c r="U1456" t="s">
        <v>12966</v>
      </c>
      <c r="V1456" t="s">
        <v>12967</v>
      </c>
      <c r="W1456" t="s">
        <v>12968</v>
      </c>
      <c r="X1456" t="s">
        <v>12969</v>
      </c>
      <c r="Y1456" t="s">
        <v>12970</v>
      </c>
      <c r="Z1456" t="s">
        <v>12971</v>
      </c>
      <c r="AA1456" t="s">
        <v>12972</v>
      </c>
    </row>
    <row r="1457" spans="1:27" x14ac:dyDescent="0.3">
      <c r="A1457" t="s">
        <v>12973</v>
      </c>
      <c r="B1457" t="s">
        <v>12974</v>
      </c>
      <c r="C1457" t="str">
        <f t="shared" si="132"/>
        <v>USHA</v>
      </c>
      <c r="D1457" t="s">
        <v>8592</v>
      </c>
      <c r="E1457" t="str">
        <f>IFERROR(LEFT(Table1[[#This Row],[category]],FIND("|",Table1[[#This Row],[category]])-1),Table1[[#This Row],[category]])</f>
        <v>Home&amp;Kitchen</v>
      </c>
      <c r="F1457" t="str">
        <f>IFERROR(MID(Table1[[#This Row],[category]],FIND("|",Table1[[#This Row],[category]])+1,50),"N/A")</f>
        <v>Heating,Cooling&amp;AirQuality|RoomHeaters|ElectricHea</v>
      </c>
      <c r="G1457" s="5">
        <v>3488</v>
      </c>
      <c r="H1457" s="5" t="str">
        <f t="shared" si="133"/>
        <v>Premium (&gt;2000)</v>
      </c>
      <c r="I1457" s="5">
        <v>4990</v>
      </c>
      <c r="J1457" s="5">
        <f>Table1[[#This Row],[actual_price]]-Table1[[#This Row],[discounted_price]]</f>
        <v>1502</v>
      </c>
      <c r="K1457" s="12">
        <f t="shared" si="134"/>
        <v>0.30100200400801602</v>
      </c>
      <c r="L1457" s="13">
        <v>0.3</v>
      </c>
      <c r="M1457" s="1" t="str">
        <f t="shared" si="135"/>
        <v>Moderate (25-49%)</v>
      </c>
      <c r="N1457">
        <v>4.0999999999999996</v>
      </c>
      <c r="O1457" t="str">
        <f>IF(Table1[[#This Row],[rating]]&gt;=4.5,"Excellent",IF(Table1[[#This Row],[rating]]&gt;=4,"Good",IF(Table1[[#This Row],[rating]]&gt;=3.5,"Average","Below Average")))</f>
        <v>Good</v>
      </c>
      <c r="P1457" t="str">
        <f t="shared" si="136"/>
        <v>⭐⭐⭐⭐ Good</v>
      </c>
      <c r="Q1457" s="2">
        <v>1127</v>
      </c>
      <c r="R1457" s="4" t="str">
        <f>IF(Table1[[#This Row],[rating_count]]&gt;=10000,"High Volume",IF(Table1[[#This Row],[rating_count]]&gt;=1000,"Medium Volume","Low Volume"))</f>
        <v>Medium Volume</v>
      </c>
      <c r="S1457" s="4" t="str">
        <f t="shared" si="137"/>
        <v>Yes</v>
      </c>
      <c r="T1457" t="s">
        <v>12975</v>
      </c>
      <c r="U1457" t="s">
        <v>12976</v>
      </c>
      <c r="V1457" t="s">
        <v>12977</v>
      </c>
      <c r="W1457" t="s">
        <v>12978</v>
      </c>
      <c r="X1457" t="s">
        <v>12979</v>
      </c>
      <c r="Y1457" t="s">
        <v>12980</v>
      </c>
      <c r="Z1457" t="s">
        <v>12981</v>
      </c>
      <c r="AA1457" t="s">
        <v>12982</v>
      </c>
    </row>
    <row r="1458" spans="1:27" x14ac:dyDescent="0.3">
      <c r="A1458" t="s">
        <v>12983</v>
      </c>
      <c r="B1458" t="s">
        <v>12984</v>
      </c>
      <c r="C1458" t="str">
        <f t="shared" si="132"/>
        <v>4</v>
      </c>
      <c r="D1458" t="s">
        <v>9233</v>
      </c>
      <c r="E1458" t="str">
        <f>IFERROR(LEFT(Table1[[#This Row],[category]],FIND("|",Table1[[#This Row],[category]])-1),Table1[[#This Row],[category]])</f>
        <v>Home&amp;Kitchen</v>
      </c>
      <c r="F1458" t="str">
        <f>IFERROR(MID(Table1[[#This Row],[category]],FIND("|",Table1[[#This Row],[category]])+1,50),"N/A")</f>
        <v>Kitchen&amp;HomeAppliances|SmallKitchenAppliances|Mini</v>
      </c>
      <c r="G1458" s="5">
        <v>498</v>
      </c>
      <c r="H1458" s="5" t="str">
        <f t="shared" si="133"/>
        <v>Economy (201-500)</v>
      </c>
      <c r="I1458" s="5">
        <v>1200</v>
      </c>
      <c r="J1458" s="5">
        <f>Table1[[#This Row],[actual_price]]-Table1[[#This Row],[discounted_price]]</f>
        <v>702</v>
      </c>
      <c r="K1458" s="12">
        <f t="shared" si="134"/>
        <v>0.58499999999999996</v>
      </c>
      <c r="L1458" s="13">
        <v>0.59</v>
      </c>
      <c r="M1458" s="1" t="str">
        <f t="shared" si="135"/>
        <v>High (50-69%)</v>
      </c>
      <c r="N1458">
        <v>3.2</v>
      </c>
      <c r="O1458" t="str">
        <f>IF(Table1[[#This Row],[rating]]&gt;=4.5,"Excellent",IF(Table1[[#This Row],[rating]]&gt;=4,"Good",IF(Table1[[#This Row],[rating]]&gt;=3.5,"Average","Below Average")))</f>
        <v>Below Average</v>
      </c>
      <c r="P1458" t="str">
        <f t="shared" si="136"/>
        <v>⭐⭐ Below Avg</v>
      </c>
      <c r="Q1458">
        <v>113</v>
      </c>
      <c r="R1458" s="4" t="str">
        <f>IF(Table1[[#This Row],[rating_count]]&gt;=10000,"High Volume",IF(Table1[[#This Row],[rating_count]]&gt;=1000,"Medium Volume","Low Volume"))</f>
        <v>Low Volume</v>
      </c>
      <c r="S1458" s="4" t="str">
        <f t="shared" si="137"/>
        <v>No</v>
      </c>
      <c r="T1458" t="s">
        <v>12985</v>
      </c>
      <c r="U1458" t="s">
        <v>12986</v>
      </c>
      <c r="V1458" t="s">
        <v>12987</v>
      </c>
      <c r="W1458" t="s">
        <v>12988</v>
      </c>
      <c r="X1458" t="s">
        <v>12989</v>
      </c>
      <c r="Y1458" t="s">
        <v>12990</v>
      </c>
      <c r="Z1458" t="s">
        <v>12991</v>
      </c>
      <c r="AA1458" t="s">
        <v>12992</v>
      </c>
    </row>
    <row r="1459" spans="1:27" x14ac:dyDescent="0.3">
      <c r="A1459" t="s">
        <v>12993</v>
      </c>
      <c r="B1459" t="s">
        <v>12994</v>
      </c>
      <c r="C1459" t="str">
        <f t="shared" si="132"/>
        <v>Philips</v>
      </c>
      <c r="D1459" t="s">
        <v>8581</v>
      </c>
      <c r="E1459" t="str">
        <f>IFERROR(LEFT(Table1[[#This Row],[category]],FIND("|",Table1[[#This Row],[category]])-1),Table1[[#This Row],[category]])</f>
        <v>Home&amp;Kitchen</v>
      </c>
      <c r="F1459" t="str">
        <f>IFERROR(MID(Table1[[#This Row],[category]],FIND("|",Table1[[#This Row],[category]])+1,50),"N/A")</f>
        <v>Kitchen&amp;HomeAppliances|SmallKitchenAppliances|Kett</v>
      </c>
      <c r="G1459" s="5">
        <v>2695</v>
      </c>
      <c r="H1459" s="5" t="str">
        <f t="shared" si="133"/>
        <v>Premium (&gt;2000)</v>
      </c>
      <c r="I1459" s="5">
        <v>2695</v>
      </c>
      <c r="J1459" s="5">
        <f>Table1[[#This Row],[actual_price]]-Table1[[#This Row],[discounted_price]]</f>
        <v>0</v>
      </c>
      <c r="K1459" s="12">
        <f t="shared" si="134"/>
        <v>0</v>
      </c>
      <c r="L1459" s="13">
        <v>0</v>
      </c>
      <c r="M1459" s="1" t="str">
        <f t="shared" si="135"/>
        <v>Minimal (0-24%)</v>
      </c>
      <c r="N1459">
        <v>4.4000000000000004</v>
      </c>
      <c r="O1459" t="str">
        <f>IF(Table1[[#This Row],[rating]]&gt;=4.5,"Excellent",IF(Table1[[#This Row],[rating]]&gt;=4,"Good",IF(Table1[[#This Row],[rating]]&gt;=3.5,"Average","Below Average")))</f>
        <v>Good</v>
      </c>
      <c r="P1459" t="str">
        <f t="shared" si="136"/>
        <v>⭐⭐⭐⭐ Good</v>
      </c>
      <c r="Q1459" s="2">
        <v>2518</v>
      </c>
      <c r="R1459" s="4" t="str">
        <f>IF(Table1[[#This Row],[rating_count]]&gt;=10000,"High Volume",IF(Table1[[#This Row],[rating_count]]&gt;=1000,"Medium Volume","Low Volume"))</f>
        <v>Medium Volume</v>
      </c>
      <c r="S1459" s="4" t="str">
        <f t="shared" si="137"/>
        <v>Yes</v>
      </c>
      <c r="T1459" t="s">
        <v>12995</v>
      </c>
      <c r="U1459" t="s">
        <v>12996</v>
      </c>
      <c r="V1459" t="s">
        <v>12997</v>
      </c>
      <c r="W1459" t="s">
        <v>12998</v>
      </c>
      <c r="X1459" t="s">
        <v>12999</v>
      </c>
      <c r="Y1459" t="s">
        <v>13000</v>
      </c>
      <c r="Z1459" t="s">
        <v>13001</v>
      </c>
      <c r="AA1459" t="s">
        <v>13002</v>
      </c>
    </row>
    <row r="1460" spans="1:27" x14ac:dyDescent="0.3">
      <c r="A1460" t="s">
        <v>13003</v>
      </c>
      <c r="B1460" t="s">
        <v>13004</v>
      </c>
      <c r="C1460" t="str">
        <f t="shared" si="132"/>
        <v>Libra</v>
      </c>
      <c r="D1460" t="s">
        <v>8592</v>
      </c>
      <c r="E1460" t="str">
        <f>IFERROR(LEFT(Table1[[#This Row],[category]],FIND("|",Table1[[#This Row],[category]])-1),Table1[[#This Row],[category]])</f>
        <v>Home&amp;Kitchen</v>
      </c>
      <c r="F1460" t="str">
        <f>IFERROR(MID(Table1[[#This Row],[category]],FIND("|",Table1[[#This Row],[category]])+1,50),"N/A")</f>
        <v>Heating,Cooling&amp;AirQuality|RoomHeaters|ElectricHea</v>
      </c>
      <c r="G1460" s="5">
        <v>949</v>
      </c>
      <c r="H1460" s="5" t="str">
        <f t="shared" si="133"/>
        <v>Mid-Range (501-2000)</v>
      </c>
      <c r="I1460" s="5">
        <v>2299</v>
      </c>
      <c r="J1460" s="5">
        <f>Table1[[#This Row],[actual_price]]-Table1[[#This Row],[discounted_price]]</f>
        <v>1350</v>
      </c>
      <c r="K1460" s="12">
        <f t="shared" si="134"/>
        <v>0.58721183123096998</v>
      </c>
      <c r="L1460" s="13">
        <v>0.59</v>
      </c>
      <c r="M1460" s="1" t="str">
        <f t="shared" si="135"/>
        <v>High (50-69%)</v>
      </c>
      <c r="N1460">
        <v>3.6</v>
      </c>
      <c r="O1460" t="str">
        <f>IF(Table1[[#This Row],[rating]]&gt;=4.5,"Excellent",IF(Table1[[#This Row],[rating]]&gt;=4,"Good",IF(Table1[[#This Row],[rating]]&gt;=3.5,"Average","Below Average")))</f>
        <v>Average</v>
      </c>
      <c r="P1460" t="str">
        <f t="shared" si="136"/>
        <v>⭐⭐⭐ Average</v>
      </c>
      <c r="Q1460">
        <v>550</v>
      </c>
      <c r="R1460" s="4" t="str">
        <f>IF(Table1[[#This Row],[rating_count]]&gt;=10000,"High Volume",IF(Table1[[#This Row],[rating_count]]&gt;=1000,"Medium Volume","Low Volume"))</f>
        <v>Low Volume</v>
      </c>
      <c r="S1460" s="4" t="str">
        <f t="shared" si="137"/>
        <v>Yes</v>
      </c>
      <c r="T1460" t="s">
        <v>13005</v>
      </c>
      <c r="U1460" t="s">
        <v>13006</v>
      </c>
      <c r="V1460" t="s">
        <v>13007</v>
      </c>
      <c r="W1460" t="s">
        <v>13008</v>
      </c>
      <c r="X1460" t="s">
        <v>13009</v>
      </c>
      <c r="Y1460" t="s">
        <v>13010</v>
      </c>
      <c r="Z1460" t="s">
        <v>13011</v>
      </c>
      <c r="AA1460" t="s">
        <v>13012</v>
      </c>
    </row>
    <row r="1461" spans="1:27" x14ac:dyDescent="0.3">
      <c r="A1461" t="s">
        <v>13013</v>
      </c>
      <c r="B1461" t="s">
        <v>13014</v>
      </c>
      <c r="C1461" t="str">
        <f t="shared" si="132"/>
        <v>NGI</v>
      </c>
      <c r="D1461" t="s">
        <v>8614</v>
      </c>
      <c r="E1461" t="str">
        <f>IFERROR(LEFT(Table1[[#This Row],[category]],FIND("|",Table1[[#This Row],[category]])-1),Table1[[#This Row],[category]])</f>
        <v>Home&amp;Kitchen</v>
      </c>
      <c r="F1461" t="str">
        <f>IFERROR(MID(Table1[[#This Row],[category]],FIND("|",Table1[[#This Row],[category]])+1,50),"N/A")</f>
        <v>Kitchen&amp;HomeAppliances|Vacuum,Cleaning&amp;Ironing|Iro</v>
      </c>
      <c r="G1461" s="5">
        <v>199</v>
      </c>
      <c r="H1461" s="5" t="str">
        <f t="shared" si="133"/>
        <v>Budget (≤200)</v>
      </c>
      <c r="I1461" s="5">
        <v>999</v>
      </c>
      <c r="J1461" s="5">
        <f>Table1[[#This Row],[actual_price]]-Table1[[#This Row],[discounted_price]]</f>
        <v>800</v>
      </c>
      <c r="K1461" s="12">
        <f t="shared" si="134"/>
        <v>0.80080080080080085</v>
      </c>
      <c r="L1461" s="13">
        <v>0.8</v>
      </c>
      <c r="M1461" s="1" t="str">
        <f t="shared" si="135"/>
        <v>Very High (70-100%)</v>
      </c>
      <c r="N1461">
        <v>3.1</v>
      </c>
      <c r="O1461" t="str">
        <f>IF(Table1[[#This Row],[rating]]&gt;=4.5,"Excellent",IF(Table1[[#This Row],[rating]]&gt;=4,"Good",IF(Table1[[#This Row],[rating]]&gt;=3.5,"Average","Below Average")))</f>
        <v>Below Average</v>
      </c>
      <c r="P1461" t="str">
        <f t="shared" si="136"/>
        <v>⭐⭐ Below Avg</v>
      </c>
      <c r="Q1461">
        <v>2</v>
      </c>
      <c r="R1461" s="4" t="str">
        <f>IF(Table1[[#This Row],[rating_count]]&gt;=10000,"High Volume",IF(Table1[[#This Row],[rating_count]]&gt;=1000,"Medium Volume","Low Volume"))</f>
        <v>Low Volume</v>
      </c>
      <c r="S1461" s="4" t="str">
        <f t="shared" si="137"/>
        <v>No</v>
      </c>
      <c r="T1461" t="s">
        <v>13015</v>
      </c>
      <c r="U1461" t="s">
        <v>13016</v>
      </c>
      <c r="V1461" t="s">
        <v>13017</v>
      </c>
      <c r="W1461" t="s">
        <v>13018</v>
      </c>
      <c r="X1461" t="s">
        <v>13019</v>
      </c>
      <c r="Y1461" t="s">
        <v>13020</v>
      </c>
      <c r="Z1461" t="s">
        <v>13021</v>
      </c>
      <c r="AA1461" t="s">
        <v>13022</v>
      </c>
    </row>
    <row r="1462" spans="1:27" x14ac:dyDescent="0.3">
      <c r="A1462" t="s">
        <v>13023</v>
      </c>
      <c r="B1462" t="s">
        <v>13024</v>
      </c>
      <c r="C1462" t="str">
        <f t="shared" si="132"/>
        <v>Noir</v>
      </c>
      <c r="D1462" t="s">
        <v>9675</v>
      </c>
      <c r="E1462" t="str">
        <f>IFERROR(LEFT(Table1[[#This Row],[category]],FIND("|",Table1[[#This Row],[category]])-1),Table1[[#This Row],[category]])</f>
        <v>Home&amp;Kitchen</v>
      </c>
      <c r="F1462" t="str">
        <f>IFERROR(MID(Table1[[#This Row],[category]],FIND("|",Table1[[#This Row],[category]])+1,50),"N/A")</f>
        <v>Kitchen&amp;HomeAppliances|WaterPurifiers&amp;Accessories|</v>
      </c>
      <c r="G1462" s="5">
        <v>379</v>
      </c>
      <c r="H1462" s="5" t="str">
        <f t="shared" si="133"/>
        <v>Economy (201-500)</v>
      </c>
      <c r="I1462" s="5">
        <v>919</v>
      </c>
      <c r="J1462" s="5">
        <f>Table1[[#This Row],[actual_price]]-Table1[[#This Row],[discounted_price]]</f>
        <v>540</v>
      </c>
      <c r="K1462" s="12">
        <f t="shared" si="134"/>
        <v>0.58759521218715993</v>
      </c>
      <c r="L1462" s="13">
        <v>0.59</v>
      </c>
      <c r="M1462" s="1" t="str">
        <f t="shared" si="135"/>
        <v>High (50-69%)</v>
      </c>
      <c r="N1462">
        <v>4</v>
      </c>
      <c r="O1462" t="str">
        <f>IF(Table1[[#This Row],[rating]]&gt;=4.5,"Excellent",IF(Table1[[#This Row],[rating]]&gt;=4,"Good",IF(Table1[[#This Row],[rating]]&gt;=3.5,"Average","Below Average")))</f>
        <v>Good</v>
      </c>
      <c r="P1462" t="str">
        <f t="shared" si="136"/>
        <v>⭐⭐⭐⭐ Good</v>
      </c>
      <c r="Q1462" s="2">
        <v>1090</v>
      </c>
      <c r="R1462" s="4" t="str">
        <f>IF(Table1[[#This Row],[rating_count]]&gt;=10000,"High Volume",IF(Table1[[#This Row],[rating_count]]&gt;=1000,"Medium Volume","Low Volume"))</f>
        <v>Medium Volume</v>
      </c>
      <c r="S1462" s="4" t="str">
        <f t="shared" si="137"/>
        <v>Yes</v>
      </c>
      <c r="T1462" t="s">
        <v>13025</v>
      </c>
      <c r="U1462" t="s">
        <v>13026</v>
      </c>
      <c r="V1462" t="s">
        <v>13027</v>
      </c>
      <c r="W1462" t="s">
        <v>13028</v>
      </c>
      <c r="X1462" t="s">
        <v>13029</v>
      </c>
      <c r="Y1462" t="s">
        <v>13030</v>
      </c>
      <c r="Z1462" t="s">
        <v>13031</v>
      </c>
      <c r="AA1462" t="s">
        <v>13032</v>
      </c>
    </row>
    <row r="1463" spans="1:27" x14ac:dyDescent="0.3">
      <c r="A1463" t="s">
        <v>13033</v>
      </c>
      <c r="B1463" t="s">
        <v>13034</v>
      </c>
      <c r="C1463" t="str">
        <f t="shared" si="132"/>
        <v>Prestige</v>
      </c>
      <c r="D1463" t="s">
        <v>9737</v>
      </c>
      <c r="E1463" t="str">
        <f>IFERROR(LEFT(Table1[[#This Row],[category]],FIND("|",Table1[[#This Row],[category]])-1),Table1[[#This Row],[category]])</f>
        <v>Home&amp;Kitchen</v>
      </c>
      <c r="F1463" t="str">
        <f>IFERROR(MID(Table1[[#This Row],[category]],FIND("|",Table1[[#This Row],[category]])+1,50),"N/A")</f>
        <v>Kitchen&amp;HomeAppliances|SmallKitchenAppliances|Rice</v>
      </c>
      <c r="G1463" s="5">
        <v>2280</v>
      </c>
      <c r="H1463" s="5" t="str">
        <f t="shared" si="133"/>
        <v>Premium (&gt;2000)</v>
      </c>
      <c r="I1463" s="5">
        <v>3045</v>
      </c>
      <c r="J1463" s="5">
        <f>Table1[[#This Row],[actual_price]]-Table1[[#This Row],[discounted_price]]</f>
        <v>765</v>
      </c>
      <c r="K1463" s="12">
        <f t="shared" si="134"/>
        <v>0.25123152709359609</v>
      </c>
      <c r="L1463" s="13">
        <v>0.25</v>
      </c>
      <c r="M1463" s="1" t="str">
        <f t="shared" si="135"/>
        <v>Moderate (25-49%)</v>
      </c>
      <c r="N1463">
        <v>4.0999999999999996</v>
      </c>
      <c r="O1463" t="str">
        <f>IF(Table1[[#This Row],[rating]]&gt;=4.5,"Excellent",IF(Table1[[#This Row],[rating]]&gt;=4,"Good",IF(Table1[[#This Row],[rating]]&gt;=3.5,"Average","Below Average")))</f>
        <v>Good</v>
      </c>
      <c r="P1463" t="str">
        <f t="shared" si="136"/>
        <v>⭐⭐⭐⭐ Good</v>
      </c>
      <c r="Q1463" s="2">
        <v>4118</v>
      </c>
      <c r="R1463" s="4" t="str">
        <f>IF(Table1[[#This Row],[rating_count]]&gt;=10000,"High Volume",IF(Table1[[#This Row],[rating_count]]&gt;=1000,"Medium Volume","Low Volume"))</f>
        <v>Medium Volume</v>
      </c>
      <c r="S1463" s="4" t="str">
        <f t="shared" si="137"/>
        <v>Yes</v>
      </c>
      <c r="T1463" t="s">
        <v>13035</v>
      </c>
      <c r="U1463" t="s">
        <v>13036</v>
      </c>
      <c r="V1463" t="s">
        <v>13037</v>
      </c>
      <c r="W1463" t="s">
        <v>13038</v>
      </c>
      <c r="X1463" t="s">
        <v>13039</v>
      </c>
      <c r="Y1463" t="s">
        <v>13040</v>
      </c>
      <c r="Z1463" t="s">
        <v>13041</v>
      </c>
      <c r="AA1463" t="s">
        <v>13042</v>
      </c>
    </row>
    <row r="1464" spans="1:27" x14ac:dyDescent="0.3">
      <c r="A1464" t="s">
        <v>13043</v>
      </c>
      <c r="B1464" t="s">
        <v>13044</v>
      </c>
      <c r="C1464" t="str">
        <f t="shared" si="132"/>
        <v>Bajaj</v>
      </c>
      <c r="D1464" t="s">
        <v>9521</v>
      </c>
      <c r="E1464" t="str">
        <f>IFERROR(LEFT(Table1[[#This Row],[category]],FIND("|",Table1[[#This Row],[category]])-1),Table1[[#This Row],[category]])</f>
        <v>Home&amp;Kitchen</v>
      </c>
      <c r="F1464" t="str">
        <f>IFERROR(MID(Table1[[#This Row],[category]],FIND("|",Table1[[#This Row],[category]])+1,50),"N/A")</f>
        <v>Heating,Cooling&amp;AirQuality|RoomHeaters|HeatConvect</v>
      </c>
      <c r="G1464" s="5">
        <v>2219</v>
      </c>
      <c r="H1464" s="5" t="str">
        <f t="shared" si="133"/>
        <v>Premium (&gt;2000)</v>
      </c>
      <c r="I1464" s="5">
        <v>3080</v>
      </c>
      <c r="J1464" s="5">
        <f>Table1[[#This Row],[actual_price]]-Table1[[#This Row],[discounted_price]]</f>
        <v>861</v>
      </c>
      <c r="K1464" s="12">
        <f t="shared" si="134"/>
        <v>0.27954545454545454</v>
      </c>
      <c r="L1464" s="13">
        <v>0.28000000000000003</v>
      </c>
      <c r="M1464" s="1" t="str">
        <f t="shared" si="135"/>
        <v>Moderate (25-49%)</v>
      </c>
      <c r="N1464">
        <v>3.6</v>
      </c>
      <c r="O1464" t="str">
        <f>IF(Table1[[#This Row],[rating]]&gt;=4.5,"Excellent",IF(Table1[[#This Row],[rating]]&gt;=4,"Good",IF(Table1[[#This Row],[rating]]&gt;=3.5,"Average","Below Average")))</f>
        <v>Average</v>
      </c>
      <c r="P1464" t="str">
        <f t="shared" si="136"/>
        <v>⭐⭐⭐ Average</v>
      </c>
      <c r="Q1464">
        <v>468</v>
      </c>
      <c r="R1464" s="4" t="str">
        <f>IF(Table1[[#This Row],[rating_count]]&gt;=10000,"High Volume",IF(Table1[[#This Row],[rating_count]]&gt;=1000,"Medium Volume","Low Volume"))</f>
        <v>Low Volume</v>
      </c>
      <c r="S1464" s="4" t="str">
        <f t="shared" si="137"/>
        <v>No</v>
      </c>
      <c r="T1464" t="s">
        <v>13045</v>
      </c>
      <c r="U1464" t="s">
        <v>13046</v>
      </c>
      <c r="V1464" t="s">
        <v>13047</v>
      </c>
      <c r="W1464" t="s">
        <v>13048</v>
      </c>
      <c r="X1464" t="s">
        <v>13049</v>
      </c>
      <c r="Y1464" t="s">
        <v>13050</v>
      </c>
      <c r="Z1464" t="s">
        <v>13051</v>
      </c>
      <c r="AA1464" t="s">
        <v>13052</v>
      </c>
    </row>
    <row r="1465" spans="1:27" x14ac:dyDescent="0.3">
      <c r="A1465" t="s">
        <v>13053</v>
      </c>
      <c r="B1465" t="s">
        <v>13054</v>
      </c>
      <c r="C1465" t="str">
        <f t="shared" si="132"/>
        <v>Havells</v>
      </c>
      <c r="D1465" t="s">
        <v>9633</v>
      </c>
      <c r="E1465" t="str">
        <f>IFERROR(LEFT(Table1[[#This Row],[category]],FIND("|",Table1[[#This Row],[category]])-1),Table1[[#This Row],[category]])</f>
        <v>Home&amp;Kitchen</v>
      </c>
      <c r="F1465" t="str">
        <f>IFERROR(MID(Table1[[#This Row],[category]],FIND("|",Table1[[#This Row],[category]])+1,50),"N/A")</f>
        <v>Heating,Cooling&amp;AirQuality|Fans|ExhaustFans</v>
      </c>
      <c r="G1465" s="5">
        <v>1399</v>
      </c>
      <c r="H1465" s="5" t="str">
        <f t="shared" si="133"/>
        <v>Mid-Range (501-2000)</v>
      </c>
      <c r="I1465" s="5">
        <v>1890</v>
      </c>
      <c r="J1465" s="5">
        <f>Table1[[#This Row],[actual_price]]-Table1[[#This Row],[discounted_price]]</f>
        <v>491</v>
      </c>
      <c r="K1465" s="12">
        <f t="shared" si="134"/>
        <v>0.25978835978835979</v>
      </c>
      <c r="L1465" s="13">
        <v>0.26</v>
      </c>
      <c r="M1465" s="1" t="str">
        <f t="shared" si="135"/>
        <v>Moderate (25-49%)</v>
      </c>
      <c r="N1465">
        <v>4</v>
      </c>
      <c r="O1465" t="str">
        <f>IF(Table1[[#This Row],[rating]]&gt;=4.5,"Excellent",IF(Table1[[#This Row],[rating]]&gt;=4,"Good",IF(Table1[[#This Row],[rating]]&gt;=3.5,"Average","Below Average")))</f>
        <v>Good</v>
      </c>
      <c r="P1465" t="str">
        <f t="shared" si="136"/>
        <v>⭐⭐⭐⭐ Good</v>
      </c>
      <c r="Q1465" s="2">
        <v>8031</v>
      </c>
      <c r="R1465" s="4" t="str">
        <f>IF(Table1[[#This Row],[rating_count]]&gt;=10000,"High Volume",IF(Table1[[#This Row],[rating_count]]&gt;=1000,"Medium Volume","Low Volume"))</f>
        <v>Medium Volume</v>
      </c>
      <c r="S1465" s="4" t="str">
        <f t="shared" si="137"/>
        <v>Yes</v>
      </c>
      <c r="T1465" t="s">
        <v>13055</v>
      </c>
      <c r="U1465" t="s">
        <v>13056</v>
      </c>
      <c r="V1465" t="s">
        <v>13057</v>
      </c>
      <c r="W1465" t="s">
        <v>13058</v>
      </c>
      <c r="X1465" t="s">
        <v>13059</v>
      </c>
      <c r="Y1465" t="s">
        <v>13060</v>
      </c>
      <c r="Z1465" t="s">
        <v>13061</v>
      </c>
      <c r="AA1465" t="s">
        <v>13062</v>
      </c>
    </row>
    <row r="1466" spans="1:27" x14ac:dyDescent="0.3">
      <c r="A1466" t="s">
        <v>13063</v>
      </c>
      <c r="B1466" t="s">
        <v>13064</v>
      </c>
      <c r="C1466" t="str">
        <f t="shared" si="132"/>
        <v>Borosil</v>
      </c>
      <c r="D1466" t="s">
        <v>9102</v>
      </c>
      <c r="E1466" t="str">
        <f>IFERROR(LEFT(Table1[[#This Row],[category]],FIND("|",Table1[[#This Row],[category]])-1),Table1[[#This Row],[category]])</f>
        <v>Home&amp;Kitchen</v>
      </c>
      <c r="F1466" t="str">
        <f>IFERROR(MID(Table1[[#This Row],[category]],FIND("|",Table1[[#This Row],[category]])+1,50),"N/A")</f>
        <v>Kitchen&amp;HomeAppliances|SmallKitchenAppliances|Sand</v>
      </c>
      <c r="G1466" s="5">
        <v>2863</v>
      </c>
      <c r="H1466" s="5" t="str">
        <f t="shared" si="133"/>
        <v>Premium (&gt;2000)</v>
      </c>
      <c r="I1466" s="5">
        <v>3690</v>
      </c>
      <c r="J1466" s="5">
        <f>Table1[[#This Row],[actual_price]]-Table1[[#This Row],[discounted_price]]</f>
        <v>827</v>
      </c>
      <c r="K1466" s="12">
        <f t="shared" si="134"/>
        <v>0.22411924119241192</v>
      </c>
      <c r="L1466" s="13">
        <v>0.22</v>
      </c>
      <c r="M1466" s="1" t="str">
        <f t="shared" si="135"/>
        <v>Minimal (0-24%)</v>
      </c>
      <c r="N1466">
        <v>4.3</v>
      </c>
      <c r="O1466" t="str">
        <f>IF(Table1[[#This Row],[rating]]&gt;=4.5,"Excellent",IF(Table1[[#This Row],[rating]]&gt;=4,"Good",IF(Table1[[#This Row],[rating]]&gt;=3.5,"Average","Below Average")))</f>
        <v>Good</v>
      </c>
      <c r="P1466" t="str">
        <f t="shared" si="136"/>
        <v>⭐⭐⭐⭐ Good</v>
      </c>
      <c r="Q1466" s="2">
        <v>6987</v>
      </c>
      <c r="R1466" s="4" t="str">
        <f>IF(Table1[[#This Row],[rating_count]]&gt;=10000,"High Volume",IF(Table1[[#This Row],[rating_count]]&gt;=1000,"Medium Volume","Low Volume"))</f>
        <v>Medium Volume</v>
      </c>
      <c r="S1466" s="4" t="str">
        <f t="shared" si="137"/>
        <v>Yes</v>
      </c>
      <c r="T1466" t="s">
        <v>13065</v>
      </c>
      <c r="U1466" t="s">
        <v>13066</v>
      </c>
      <c r="V1466" t="s">
        <v>13067</v>
      </c>
      <c r="W1466" t="s">
        <v>13068</v>
      </c>
      <c r="X1466" t="s">
        <v>13069</v>
      </c>
      <c r="Y1466" t="s">
        <v>13070</v>
      </c>
      <c r="Z1466" t="s">
        <v>13071</v>
      </c>
      <c r="AA1466" t="s">
        <v>13072</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0DE2-F2CB-4BC1-AF95-9393C3232EAC}">
  <dimension ref="A1:B1"/>
  <sheetViews>
    <sheetView workbookViewId="0">
      <selection activeCell="B1" sqref="B1"/>
    </sheetView>
  </sheetViews>
  <sheetFormatPr defaultRowHeight="14.4" x14ac:dyDescent="0.3"/>
  <sheetData>
    <row r="1" spans="1:2" x14ac:dyDescent="0.3">
      <c r="A1">
        <f>MEDIAN(amazon_revised!Q:Q)</f>
        <v>5179</v>
      </c>
      <c r="B1">
        <f>MEDIAN(amazon_revised!N:N)</f>
        <v>4.0999999999999996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amazon_revised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Soumi Mukherjee</dc:creator>
  <cp:lastModifiedBy>Soumi Mukherjee</cp:lastModifiedBy>
  <dcterms:created xsi:type="dcterms:W3CDTF">2026-02-27T06:45:42Z</dcterms:created>
  <dcterms:modified xsi:type="dcterms:W3CDTF">2026-02-27T11:00:42Z</dcterms:modified>
</cp:coreProperties>
</file>