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08"/>
  <workbookPr defaultThemeVersion="124226"/>
  <mc:AlternateContent xmlns:mc="http://schemas.openxmlformats.org/markup-compatibility/2006">
    <mc:Choice Requires="x15">
      <x15ac:absPath xmlns:x15ac="http://schemas.microsoft.com/office/spreadsheetml/2010/11/ac" url="https://universidadgob.sharepoint.com/sites/SGdeActividadUniversitariaInvestigadora/Documentos compartidos/SIIU/CARPETA DE TRABAJO (POR ÁREAS)/PRECIOS/2021/Ficheros/"/>
    </mc:Choice>
  </mc:AlternateContent>
  <xr:revisionPtr revIDLastSave="0" documentId="8_{45DCC9F0-8E76-4F55-8CF5-EEC2448FBDB1}" xr6:coauthVersionLast="47" xr6:coauthVersionMax="47" xr10:uidLastSave="{00000000-0000-0000-0000-000000000000}"/>
  <bookViews>
    <workbookView xWindow="-25320" yWindow="-120" windowWidth="25440" windowHeight="15390" firstSheet="1" activeTab="1" xr2:uid="{00000000-000D-0000-FFFF-FFFF00000000}"/>
  </bookViews>
  <sheets>
    <sheet name="Índice" sheetId="46225" r:id="rId1"/>
    <sheet name="Precios x CC.AA y Exp." sheetId="46246" r:id="rId2"/>
    <sheet name="Incremento precio x CCAA y Exp." sheetId="46247" r:id="rId3"/>
    <sheet name="Comparativa incremento medio" sheetId="46242" r:id="rId4"/>
    <sheet name="Portada" sheetId="46204" r:id="rId5"/>
    <sheet name="Andalucía" sheetId="46250" r:id="rId6"/>
    <sheet name="Aragón" sheetId="46185" r:id="rId7"/>
    <sheet name="Asturias" sheetId="46228" r:id="rId8"/>
    <sheet name="Balears (Illes)" sheetId="46226" r:id="rId9"/>
    <sheet name="Canarias" sheetId="46188" r:id="rId10"/>
    <sheet name="Cantabria" sheetId="46227" r:id="rId11"/>
    <sheet name="Castilla-La Mancha" sheetId="46231" r:id="rId12"/>
    <sheet name="Castilla y León " sheetId="46238" r:id="rId13"/>
    <sheet name="Cataluña" sheetId="46191" r:id="rId14"/>
    <sheet name="Cataluña (Oberta)" sheetId="46251" r:id="rId15"/>
    <sheet name="Comunitat Valenciana" sheetId="46232" r:id="rId16"/>
    <sheet name="Extremadura" sheetId="46229" r:id="rId17"/>
    <sheet name="Galicia" sheetId="46237" r:id="rId18"/>
    <sheet name="Madrid (Comunidad de)" sheetId="46197" r:id="rId19"/>
    <sheet name="Murcia" sheetId="46196" r:id="rId20"/>
    <sheet name="Navarra (Comunidad Foral de)" sheetId="46235" r:id="rId21"/>
    <sheet name="País Vasco" sheetId="46239" r:id="rId22"/>
    <sheet name="Rioja (La)" sheetId="46236" r:id="rId23"/>
    <sheet name="UNED" sheetId="46244" r:id="rId24"/>
  </sheets>
  <definedNames>
    <definedName name="_xlnm._FilterDatabase" localSheetId="1" hidden="1">'Precios x CC.AA y Exp.'!$A$1:$U$2</definedName>
    <definedName name="_xlnm.Print_Area" localSheetId="12">'Castilla y León '!$A$2:$E$53</definedName>
    <definedName name="_xlnm.Print_Area" localSheetId="3">'Comparativa incremento medio'!$A$1:$G$22</definedName>
    <definedName name="_xlnm.Print_Area" localSheetId="15">'Comunitat Valenciana'!$A$1:$F$57</definedName>
    <definedName name="_xlnm.Print_Area" localSheetId="2">'Incremento precio x CCAA y Exp.'!$A$1:$U$24</definedName>
    <definedName name="_xlnm.Print_Area" localSheetId="0">Índice!$A$1:$B$26</definedName>
    <definedName name="_xlnm.Print_Area" localSheetId="1">'Precios x CC.AA y Exp.'!$A$1:$U$30</definedName>
    <definedName name="_xlnm.Print_Titles" localSheetId="13">Cataluña!$2:$7</definedName>
    <definedName name="_xlnm.Print_Titles" localSheetId="15">'Comunitat Valenciana'!$2:$6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8" i="46247" l="1"/>
  <c r="S17" i="46247"/>
  <c r="U23" i="46246"/>
  <c r="U19" i="46247" s="1"/>
  <c r="U22" i="46246"/>
  <c r="U21" i="46246"/>
  <c r="U17" i="46247" s="1"/>
  <c r="U20" i="46246"/>
  <c r="U16" i="46246"/>
  <c r="U18" i="46246"/>
  <c r="U15" i="46247" s="1"/>
  <c r="U17" i="46246"/>
  <c r="U14" i="46247" s="1"/>
  <c r="U15" i="46246"/>
  <c r="U13" i="46247" s="1"/>
  <c r="F14" i="46242"/>
  <c r="N31" i="46247"/>
  <c r="N23" i="46247"/>
  <c r="N19" i="46247"/>
  <c r="N15" i="46247"/>
  <c r="N11" i="46247"/>
  <c r="N7" i="46247"/>
  <c r="N28" i="46246"/>
  <c r="N23" i="46246"/>
  <c r="N18" i="46246"/>
  <c r="N13" i="46246"/>
  <c r="N8" i="46246"/>
  <c r="J15" i="46247" l="1"/>
  <c r="J14" i="46247"/>
  <c r="J13" i="46247"/>
  <c r="J11" i="46247"/>
  <c r="J10" i="46247"/>
  <c r="J9" i="46247"/>
  <c r="J5" i="46246"/>
  <c r="E5" i="46246"/>
  <c r="P16" i="46246" l="1"/>
  <c r="P17" i="46246"/>
  <c r="P18" i="46246"/>
  <c r="P15" i="46246"/>
  <c r="P11" i="46246"/>
  <c r="P12" i="46246"/>
  <c r="P13" i="46246"/>
  <c r="P10" i="46246"/>
  <c r="P6" i="46246"/>
  <c r="P7" i="46246"/>
  <c r="P8" i="46246"/>
  <c r="P5" i="46246"/>
  <c r="L11" i="46246"/>
  <c r="L12" i="46246"/>
  <c r="L13" i="46246"/>
  <c r="L10" i="46246"/>
  <c r="L6" i="46246"/>
  <c r="L7" i="46246"/>
  <c r="L8" i="46246"/>
  <c r="L5" i="46246"/>
  <c r="J10" i="46246"/>
  <c r="L11" i="46247" l="1"/>
  <c r="P11" i="46247"/>
  <c r="L10" i="46247"/>
  <c r="L9" i="46247"/>
  <c r="L7" i="46247"/>
  <c r="P7" i="46247"/>
  <c r="L6" i="46247"/>
  <c r="P10" i="46247"/>
  <c r="P9" i="46247"/>
  <c r="P15" i="46247"/>
  <c r="P13" i="46247"/>
  <c r="L5" i="46247"/>
  <c r="L29" i="46247" s="1"/>
  <c r="B12" i="46242" s="1"/>
  <c r="P5" i="46247"/>
  <c r="P6" i="46247"/>
  <c r="P14" i="46247"/>
  <c r="L30" i="46247" l="1"/>
  <c r="D12" i="46242" s="1"/>
  <c r="L31" i="46247"/>
  <c r="F12" i="46242" s="1"/>
  <c r="U11" i="46247"/>
  <c r="U10" i="46247"/>
  <c r="U9" i="46247"/>
  <c r="U6" i="46246"/>
  <c r="U5" i="46247" s="1"/>
  <c r="U29" i="46247" s="1"/>
  <c r="S23" i="46246"/>
  <c r="S18" i="46246"/>
  <c r="S13" i="46246"/>
  <c r="S8" i="46246"/>
  <c r="G21" i="46246" l="1"/>
  <c r="G22" i="46246"/>
  <c r="G23" i="46246"/>
  <c r="G20" i="46246"/>
  <c r="G16" i="46246"/>
  <c r="G17" i="46246"/>
  <c r="G18" i="46246"/>
  <c r="G15" i="46246"/>
  <c r="G11" i="46246"/>
  <c r="G12" i="46246"/>
  <c r="G13" i="46246"/>
  <c r="G10" i="46246"/>
  <c r="G6" i="46246"/>
  <c r="G7" i="46246"/>
  <c r="G8" i="46246"/>
  <c r="G5" i="46246"/>
  <c r="F25" i="46246"/>
  <c r="F20" i="46246"/>
  <c r="F15" i="46246"/>
  <c r="F10" i="46246"/>
  <c r="F5" i="46246"/>
  <c r="F6" i="46246"/>
  <c r="E15" i="46246"/>
  <c r="E10" i="46246"/>
  <c r="R11" i="46246" l="1"/>
  <c r="R12" i="46246"/>
  <c r="R13" i="46246"/>
  <c r="R10" i="46246"/>
  <c r="R6" i="46246"/>
  <c r="R7" i="46246"/>
  <c r="R8" i="46246"/>
  <c r="R5" i="46246"/>
  <c r="O11" i="46246"/>
  <c r="O12" i="46246"/>
  <c r="O13" i="46246"/>
  <c r="O10" i="46246"/>
  <c r="O6" i="46246"/>
  <c r="O7" i="46246"/>
  <c r="O8" i="46246"/>
  <c r="O5" i="46246"/>
  <c r="J26" i="46246"/>
  <c r="J27" i="46246"/>
  <c r="J28" i="46246"/>
  <c r="J25" i="46246"/>
  <c r="J21" i="46246"/>
  <c r="J22" i="46246"/>
  <c r="J23" i="46246"/>
  <c r="J20" i="46246"/>
  <c r="J16" i="46246"/>
  <c r="J17" i="46246"/>
  <c r="J18" i="46246"/>
  <c r="J15" i="46246"/>
  <c r="J11" i="46246"/>
  <c r="J12" i="46246"/>
  <c r="J13" i="46246"/>
  <c r="J6" i="46246"/>
  <c r="J7" i="46246"/>
  <c r="J8" i="46246"/>
  <c r="U12" i="46246" l="1"/>
  <c r="U13" i="46246"/>
  <c r="U11" i="46246"/>
  <c r="U10" i="46246"/>
  <c r="U8" i="46246" l="1"/>
  <c r="U7" i="46247" s="1"/>
  <c r="U31" i="46247" s="1"/>
  <c r="U7" i="46246"/>
  <c r="U6" i="46247" s="1"/>
  <c r="U30" i="46247" s="1"/>
  <c r="U5" i="46246"/>
  <c r="C26" i="46246" l="1"/>
  <c r="C27" i="46246"/>
  <c r="C28" i="46246"/>
  <c r="C21" i="46246"/>
  <c r="C22" i="46246"/>
  <c r="C23" i="46246"/>
  <c r="C16" i="46246"/>
  <c r="C17" i="46246"/>
  <c r="C18" i="46246"/>
  <c r="C11" i="46246"/>
  <c r="C12" i="46246"/>
  <c r="C13" i="46246"/>
  <c r="C6" i="46246"/>
  <c r="C7" i="46246"/>
  <c r="C8" i="46246"/>
  <c r="C25" i="46246"/>
  <c r="C20" i="46246"/>
  <c r="C15" i="46246"/>
  <c r="C10" i="46246"/>
  <c r="C5" i="46246"/>
  <c r="T16" i="46246"/>
  <c r="T17" i="46246"/>
  <c r="T18" i="46246"/>
  <c r="T15" i="46246"/>
  <c r="T11" i="46246"/>
  <c r="T12" i="46246"/>
  <c r="T13" i="46246"/>
  <c r="T10" i="46246"/>
  <c r="T6" i="46246"/>
  <c r="T7" i="46246"/>
  <c r="T8" i="46246"/>
  <c r="T5" i="46246"/>
  <c r="S21" i="46246"/>
  <c r="S22" i="46246"/>
  <c r="S20" i="46246"/>
  <c r="S19" i="46247" s="1"/>
  <c r="S16" i="46246"/>
  <c r="S17" i="46246"/>
  <c r="S15" i="46246"/>
  <c r="S15" i="46247" s="1"/>
  <c r="S11" i="46246"/>
  <c r="S12" i="46246"/>
  <c r="S10" i="46246"/>
  <c r="S11" i="46247" s="1"/>
  <c r="S6" i="46246"/>
  <c r="S7" i="46246"/>
  <c r="S5" i="46246"/>
  <c r="S7" i="46247" s="1"/>
  <c r="Q11" i="46246"/>
  <c r="Q12" i="46246"/>
  <c r="Q13" i="46246"/>
  <c r="Q10" i="46246"/>
  <c r="Q6" i="46246"/>
  <c r="Q7" i="46246"/>
  <c r="Q8" i="46246"/>
  <c r="Q5" i="46246"/>
  <c r="N26" i="46246"/>
  <c r="N27" i="46246"/>
  <c r="N22" i="46247" s="1"/>
  <c r="N25" i="46246"/>
  <c r="N21" i="46246"/>
  <c r="N22" i="46246"/>
  <c r="N20" i="46246"/>
  <c r="N16" i="46246"/>
  <c r="N17" i="46246"/>
  <c r="N15" i="46246"/>
  <c r="N11" i="46246"/>
  <c r="N12" i="46246"/>
  <c r="N10" i="46246"/>
  <c r="N6" i="46246"/>
  <c r="N7" i="46246"/>
  <c r="N5" i="46246"/>
  <c r="M26" i="46246"/>
  <c r="M27" i="46246"/>
  <c r="M28" i="46246"/>
  <c r="M25" i="46246"/>
  <c r="M21" i="46246"/>
  <c r="M22" i="46246"/>
  <c r="M23" i="46246"/>
  <c r="M20" i="46246"/>
  <c r="M16" i="46246"/>
  <c r="M17" i="46246"/>
  <c r="M18" i="46246"/>
  <c r="M15" i="46246"/>
  <c r="M11" i="46246"/>
  <c r="M12" i="46246"/>
  <c r="M13" i="46246"/>
  <c r="M10" i="46246"/>
  <c r="M6" i="46246"/>
  <c r="M7" i="46246"/>
  <c r="M8" i="46246"/>
  <c r="M5" i="46246"/>
  <c r="K16" i="46246"/>
  <c r="K17" i="46246"/>
  <c r="K18" i="46246"/>
  <c r="K15" i="46246"/>
  <c r="K11" i="46246"/>
  <c r="K12" i="46246"/>
  <c r="K13" i="46246"/>
  <c r="K10" i="46246"/>
  <c r="K6" i="46246"/>
  <c r="K7" i="46246"/>
  <c r="K8" i="46246"/>
  <c r="K5" i="46246"/>
  <c r="I21" i="46246"/>
  <c r="I22" i="46246"/>
  <c r="I23" i="46246"/>
  <c r="I20" i="46246"/>
  <c r="I16" i="46246"/>
  <c r="I17" i="46246"/>
  <c r="I18" i="46246"/>
  <c r="I15" i="46246"/>
  <c r="I11" i="46246"/>
  <c r="I12" i="46246"/>
  <c r="I13" i="46246"/>
  <c r="I10" i="46246"/>
  <c r="I6" i="46246"/>
  <c r="I7" i="46246"/>
  <c r="I8" i="46246"/>
  <c r="I5" i="46246"/>
  <c r="H26" i="46246"/>
  <c r="H27" i="46246"/>
  <c r="H28" i="46246"/>
  <c r="H25" i="46246"/>
  <c r="H21" i="46246"/>
  <c r="H22" i="46246"/>
  <c r="H23" i="46246"/>
  <c r="H20" i="46246"/>
  <c r="H16" i="46246"/>
  <c r="H17" i="46246"/>
  <c r="H18" i="46246"/>
  <c r="H15" i="46246"/>
  <c r="H11" i="46246"/>
  <c r="H12" i="46246"/>
  <c r="H13" i="46246"/>
  <c r="H10" i="46246"/>
  <c r="H6" i="46246"/>
  <c r="H7" i="46246"/>
  <c r="H8" i="46246"/>
  <c r="H5" i="46246"/>
  <c r="F26" i="46246"/>
  <c r="F27" i="46246"/>
  <c r="F28" i="46246"/>
  <c r="F21" i="46246"/>
  <c r="F22" i="46246"/>
  <c r="F23" i="46246"/>
  <c r="F16" i="46246"/>
  <c r="F17" i="46246"/>
  <c r="F18" i="46246"/>
  <c r="F11" i="46246"/>
  <c r="F12" i="46246"/>
  <c r="F13" i="46246"/>
  <c r="F7" i="46246"/>
  <c r="F8" i="46246"/>
  <c r="E16" i="46246"/>
  <c r="E17" i="46246"/>
  <c r="E18" i="46246"/>
  <c r="E11" i="46246"/>
  <c r="E12" i="46246"/>
  <c r="E13" i="46246"/>
  <c r="E6" i="46246"/>
  <c r="E7" i="46246"/>
  <c r="E8" i="46246"/>
  <c r="D21" i="46246"/>
  <c r="D22" i="46246"/>
  <c r="D23" i="46246"/>
  <c r="D20" i="46246"/>
  <c r="D16" i="46246"/>
  <c r="D17" i="46246"/>
  <c r="D18" i="46246"/>
  <c r="D15" i="46246"/>
  <c r="D11" i="46246"/>
  <c r="D12" i="46246"/>
  <c r="D13" i="46246"/>
  <c r="D10" i="46246"/>
  <c r="D6" i="46246"/>
  <c r="D7" i="46246"/>
  <c r="D8" i="46246"/>
  <c r="D5" i="46246"/>
  <c r="S31" i="46247" l="1"/>
  <c r="F19" i="46242" s="1"/>
  <c r="S6" i="46247"/>
  <c r="S14" i="46247"/>
  <c r="D7" i="46247"/>
  <c r="D5" i="46247"/>
  <c r="D11" i="46247"/>
  <c r="D9" i="46247"/>
  <c r="D15" i="46247"/>
  <c r="D13" i="46247"/>
  <c r="D19" i="46247"/>
  <c r="D17" i="46247"/>
  <c r="D6" i="46247"/>
  <c r="D10" i="46247"/>
  <c r="D14" i="46247"/>
  <c r="D18" i="46247"/>
  <c r="S5" i="46247"/>
  <c r="S10" i="46247"/>
  <c r="S13" i="46247"/>
  <c r="S18" i="46247"/>
  <c r="S9" i="46247"/>
  <c r="C5" i="46247"/>
  <c r="T15" i="46247"/>
  <c r="T14" i="46247"/>
  <c r="T13" i="46247"/>
  <c r="T11" i="46247"/>
  <c r="T10" i="46247"/>
  <c r="T9" i="46247"/>
  <c r="T7" i="46247"/>
  <c r="T6" i="46247"/>
  <c r="T5" i="46247"/>
  <c r="R11" i="46247"/>
  <c r="R10" i="46247"/>
  <c r="R9" i="46247"/>
  <c r="R7" i="46247"/>
  <c r="R6" i="46247"/>
  <c r="R5" i="46247"/>
  <c r="Q11" i="46247"/>
  <c r="Q10" i="46247"/>
  <c r="Q9" i="46247"/>
  <c r="Q7" i="46247"/>
  <c r="Q6" i="46247"/>
  <c r="Q5" i="46247"/>
  <c r="O11" i="46247"/>
  <c r="O10" i="46247"/>
  <c r="O9" i="46247"/>
  <c r="O7" i="46247"/>
  <c r="O6" i="46247"/>
  <c r="O5" i="46247"/>
  <c r="N21" i="46247"/>
  <c r="N18" i="46247"/>
  <c r="N17" i="46247"/>
  <c r="N14" i="46247"/>
  <c r="N13" i="46247"/>
  <c r="N10" i="46247"/>
  <c r="N9" i="46247"/>
  <c r="N6" i="46247"/>
  <c r="N5" i="46247"/>
  <c r="M23" i="46247"/>
  <c r="M22" i="46247"/>
  <c r="M21" i="46247"/>
  <c r="M19" i="46247"/>
  <c r="M18" i="46247"/>
  <c r="M17" i="46247"/>
  <c r="M15" i="46247"/>
  <c r="M14" i="46247"/>
  <c r="M13" i="46247"/>
  <c r="M11" i="46247"/>
  <c r="M10" i="46247"/>
  <c r="M9" i="46247"/>
  <c r="M7" i="46247"/>
  <c r="M6" i="46247"/>
  <c r="M5" i="46247"/>
  <c r="K15" i="46247"/>
  <c r="K14" i="46247"/>
  <c r="K13" i="46247"/>
  <c r="K11" i="46247"/>
  <c r="K10" i="46247"/>
  <c r="K9" i="46247"/>
  <c r="K7" i="46247"/>
  <c r="K6" i="46247"/>
  <c r="K5" i="46247"/>
  <c r="I19" i="46247"/>
  <c r="I18" i="46247"/>
  <c r="I17" i="46247"/>
  <c r="I15" i="46247"/>
  <c r="I14" i="46247"/>
  <c r="I13" i="46247"/>
  <c r="I11" i="46247"/>
  <c r="I10" i="46247"/>
  <c r="I9" i="46247"/>
  <c r="I7" i="46247"/>
  <c r="I6" i="46247"/>
  <c r="I5" i="46247"/>
  <c r="J23" i="46247"/>
  <c r="J22" i="46247"/>
  <c r="J21" i="46247"/>
  <c r="J19" i="46247"/>
  <c r="J18" i="46247"/>
  <c r="J17" i="46247"/>
  <c r="J7" i="46247"/>
  <c r="J6" i="46247"/>
  <c r="J5" i="46247"/>
  <c r="H23" i="46247"/>
  <c r="H22" i="46247"/>
  <c r="H21" i="46247"/>
  <c r="H19" i="46247"/>
  <c r="H18" i="46247"/>
  <c r="H17" i="46247"/>
  <c r="H15" i="46247"/>
  <c r="H14" i="46247"/>
  <c r="H13" i="46247"/>
  <c r="H11" i="46247"/>
  <c r="H10" i="46247"/>
  <c r="H9" i="46247"/>
  <c r="H7" i="46247"/>
  <c r="H6" i="46247"/>
  <c r="H5" i="46247"/>
  <c r="G19" i="46247"/>
  <c r="G18" i="46247"/>
  <c r="G17" i="46247"/>
  <c r="G15" i="46247"/>
  <c r="G14" i="46247"/>
  <c r="G13" i="46247"/>
  <c r="G11" i="46247"/>
  <c r="G10" i="46247"/>
  <c r="G9" i="46247"/>
  <c r="G7" i="46247"/>
  <c r="G6" i="46247"/>
  <c r="G5" i="46247"/>
  <c r="F23" i="46247"/>
  <c r="F22" i="46247"/>
  <c r="F21" i="46247"/>
  <c r="F19" i="46247"/>
  <c r="F18" i="46247"/>
  <c r="F17" i="46247"/>
  <c r="F15" i="46247"/>
  <c r="F14" i="46247"/>
  <c r="F13" i="46247"/>
  <c r="F11" i="46247"/>
  <c r="F10" i="46247"/>
  <c r="F9" i="46247"/>
  <c r="F7" i="46247"/>
  <c r="F6" i="46247"/>
  <c r="F5" i="46247"/>
  <c r="E15" i="46247"/>
  <c r="E14" i="46247"/>
  <c r="E13" i="46247"/>
  <c r="E11" i="46247"/>
  <c r="E10" i="46247"/>
  <c r="E9" i="46247"/>
  <c r="E7" i="46247"/>
  <c r="E6" i="46247"/>
  <c r="E5" i="46247"/>
  <c r="C23" i="46247"/>
  <c r="C22" i="46247"/>
  <c r="C21" i="46247"/>
  <c r="C19" i="46247"/>
  <c r="C18" i="46247"/>
  <c r="C17" i="46247"/>
  <c r="C15" i="46247"/>
  <c r="C14" i="46247"/>
  <c r="C13" i="46247"/>
  <c r="C11" i="46247"/>
  <c r="C10" i="46247"/>
  <c r="C9" i="46247"/>
  <c r="C7" i="46247"/>
  <c r="C6" i="46247"/>
  <c r="D30" i="46247" l="1"/>
  <c r="T30" i="46247"/>
  <c r="D20" i="46242" s="1"/>
  <c r="T29" i="46247"/>
  <c r="B20" i="46242" s="1"/>
  <c r="T31" i="46247"/>
  <c r="F20" i="46242" s="1"/>
  <c r="J30" i="46247"/>
  <c r="D10" i="46242" s="1"/>
  <c r="J31" i="46247"/>
  <c r="F10" i="46242" s="1"/>
  <c r="J29" i="46247"/>
  <c r="B10" i="46242" s="1"/>
  <c r="D29" i="46247"/>
  <c r="B4" i="46242" s="1"/>
  <c r="D4" i="46242"/>
  <c r="D31" i="46247"/>
  <c r="F4" i="46242" s="1"/>
  <c r="F21" i="46242"/>
  <c r="B21" i="46242"/>
  <c r="M31" i="46247"/>
  <c r="F13" i="46242" s="1"/>
  <c r="M29" i="46247"/>
  <c r="B13" i="46242" s="1"/>
  <c r="Q30" i="46247"/>
  <c r="D17" i="46242" s="1"/>
  <c r="S29" i="46247"/>
  <c r="B19" i="46242" s="1"/>
  <c r="S30" i="46247"/>
  <c r="D19" i="46242" s="1"/>
  <c r="O31" i="46247"/>
  <c r="F15" i="46242" s="1"/>
  <c r="F31" i="46247"/>
  <c r="F6" i="46242" s="1"/>
  <c r="F29" i="46247"/>
  <c r="B6" i="46242" s="1"/>
  <c r="C31" i="46247"/>
  <c r="F3" i="46242" s="1"/>
  <c r="R30" i="46247"/>
  <c r="D18" i="46242" s="1"/>
  <c r="N30" i="46247"/>
  <c r="D14" i="46242" s="1"/>
  <c r="I30" i="46247"/>
  <c r="D9" i="46242" s="1"/>
  <c r="G30" i="46247"/>
  <c r="D7" i="46242" s="1"/>
  <c r="E30" i="46247"/>
  <c r="D5" i="46242" s="1"/>
  <c r="H30" i="46247"/>
  <c r="D8" i="46242" s="1"/>
  <c r="E29" i="46247"/>
  <c r="B5" i="46242" s="1"/>
  <c r="E31" i="46247"/>
  <c r="F5" i="46242" s="1"/>
  <c r="G29" i="46247"/>
  <c r="B7" i="46242" s="1"/>
  <c r="G31" i="46247"/>
  <c r="F7" i="46242" s="1"/>
  <c r="P30" i="46247"/>
  <c r="D16" i="46242" s="1"/>
  <c r="O29" i="46247"/>
  <c r="B15" i="46242" s="1"/>
  <c r="P29" i="46247"/>
  <c r="B16" i="46242" s="1"/>
  <c r="P31" i="46247"/>
  <c r="F16" i="46242" s="1"/>
  <c r="D21" i="46242"/>
  <c r="K30" i="46247"/>
  <c r="D11" i="46242" s="1"/>
  <c r="C30" i="46247"/>
  <c r="D3" i="46242" s="1"/>
  <c r="F30" i="46247"/>
  <c r="D6" i="46242" s="1"/>
  <c r="H29" i="46247"/>
  <c r="B8" i="46242" s="1"/>
  <c r="H31" i="46247"/>
  <c r="F8" i="46242" s="1"/>
  <c r="I29" i="46247"/>
  <c r="B9" i="46242" s="1"/>
  <c r="I31" i="46247"/>
  <c r="F9" i="46242" s="1"/>
  <c r="K29" i="46247"/>
  <c r="B11" i="46242" s="1"/>
  <c r="K31" i="46247"/>
  <c r="F11" i="46242" s="1"/>
  <c r="M30" i="46247"/>
  <c r="D13" i="46242" s="1"/>
  <c r="N29" i="46247"/>
  <c r="B14" i="46242" s="1"/>
  <c r="O30" i="46247"/>
  <c r="D15" i="46242" s="1"/>
  <c r="Q29" i="46247"/>
  <c r="B17" i="46242" s="1"/>
  <c r="Q31" i="46247"/>
  <c r="F17" i="46242" s="1"/>
  <c r="R29" i="46247"/>
  <c r="B18" i="46242" s="1"/>
  <c r="R31" i="46247"/>
  <c r="F18" i="46242" s="1"/>
  <c r="C29" i="46247"/>
  <c r="B3" i="46242" s="1"/>
</calcChain>
</file>

<file path=xl/sharedStrings.xml><?xml version="1.0" encoding="utf-8"?>
<sst xmlns="http://schemas.openxmlformats.org/spreadsheetml/2006/main" count="1900" uniqueCount="956">
  <si>
    <t>PRECIOS PÚBLICOS DE TITULACIONES DE GRADO POR COMUNIDAD AUTÓNOMA. CURSO 2021-2022</t>
  </si>
  <si>
    <t>Tabla 1</t>
  </si>
  <si>
    <t xml:space="preserve">Precio del crédito matriculado en primera, segunda, tercera, cuarta y sucesivas matrículas en titulaciones de Grado por experimentalidad  </t>
  </si>
  <si>
    <t>Tabla 2</t>
  </si>
  <si>
    <t>Incremento del precio del crédito matriculado respecto a la primera matrícula en titulaciones de Grado por experimentalidad y número de veces de matrícula .</t>
  </si>
  <si>
    <t>Tabla 3</t>
  </si>
  <si>
    <t>Incremento medio del precio del crédito matriculado en segunda, tercera, cuarta y sucesivas matrículas respecto a la primera matrícula en titulaciones de Grado. Cursos 2019-2020 y 2018-2019</t>
  </si>
  <si>
    <t>Portada</t>
  </si>
  <si>
    <t>Tabla 4</t>
  </si>
  <si>
    <t>Andalucía</t>
  </si>
  <si>
    <t>Tabla 5</t>
  </si>
  <si>
    <t>Aragón</t>
  </si>
  <si>
    <t>Tabla 6</t>
  </si>
  <si>
    <t>Asturias (Principado de)</t>
  </si>
  <si>
    <t>Tabla 7</t>
  </si>
  <si>
    <t>Balears Illes</t>
  </si>
  <si>
    <t>Tabla 8</t>
  </si>
  <si>
    <t>Canarias</t>
  </si>
  <si>
    <t>Tabla 9</t>
  </si>
  <si>
    <t>Cantabria</t>
  </si>
  <si>
    <t>Tabla 10</t>
  </si>
  <si>
    <t>Castilla y León</t>
  </si>
  <si>
    <t>Tabla 11</t>
  </si>
  <si>
    <t>Castilla-La Mancha</t>
  </si>
  <si>
    <t>Tabla 12</t>
  </si>
  <si>
    <t>Cataluña</t>
  </si>
  <si>
    <t>Tabla 13</t>
  </si>
  <si>
    <t>Universitat Oberta Catalunya (UOC)</t>
  </si>
  <si>
    <t>Tabla 14</t>
  </si>
  <si>
    <t>Comunitat Valenciana</t>
  </si>
  <si>
    <t>Tabla 15</t>
  </si>
  <si>
    <t>Extremadura</t>
  </si>
  <si>
    <t>Tabla 16</t>
  </si>
  <si>
    <t>Galicia</t>
  </si>
  <si>
    <t>Tabla 17</t>
  </si>
  <si>
    <t>Madrid (Comunidad de)</t>
  </si>
  <si>
    <t>Tabla 18</t>
  </si>
  <si>
    <t>Murcia (Región de)</t>
  </si>
  <si>
    <t>Tabla 19</t>
  </si>
  <si>
    <t>Navarra (Comunidad Foral de)</t>
  </si>
  <si>
    <t>Tabla 20</t>
  </si>
  <si>
    <t>País Vasco</t>
  </si>
  <si>
    <t>Tabla 21</t>
  </si>
  <si>
    <t>Rioja (La)</t>
  </si>
  <si>
    <t>Tabla 22</t>
  </si>
  <si>
    <t>U.N.E.D.</t>
  </si>
  <si>
    <t>Precio del crédito matriculado en primera, segunda, tercera, cuarta y sucesivas matrículas en titulaciones de Grado por experimentalidad. Curso 2021-2022</t>
  </si>
  <si>
    <t>Comunidad Autónoma</t>
  </si>
  <si>
    <t>Baleares (Illes)</t>
  </si>
  <si>
    <t xml:space="preserve">Cantabria </t>
  </si>
  <si>
    <t>Oberta (U.O.C)</t>
  </si>
  <si>
    <t>Madrid (Comunidad de</t>
  </si>
  <si>
    <t xml:space="preserve">Rioja (La)        </t>
  </si>
  <si>
    <t>UNED</t>
  </si>
  <si>
    <t>Experimentalidad 1</t>
  </si>
  <si>
    <t>1ª Matrícula</t>
  </si>
  <si>
    <t>2ª Matrícula</t>
  </si>
  <si>
    <t>3ª Matrícula</t>
  </si>
  <si>
    <t>4ª Matrícula y sucesivas</t>
  </si>
  <si>
    <t>Experimentalidad 2</t>
  </si>
  <si>
    <t>Experimentalidad 3</t>
  </si>
  <si>
    <t>-</t>
  </si>
  <si>
    <t xml:space="preserve"> </t>
  </si>
  <si>
    <t>Experimentalidad 4</t>
  </si>
  <si>
    <t>Experimentalidad 5</t>
  </si>
  <si>
    <t>Incremento del precio del crédito matriculado respecto a la primera matrícula en titulaciones de Grado por experimentalidad y número de matrícula. Curso 2021-2022</t>
  </si>
  <si>
    <t>Incremento medio</t>
  </si>
  <si>
    <t>2º respecto 1º</t>
  </si>
  <si>
    <t>3º respecto 1º</t>
  </si>
  <si>
    <t>4º respecto 1º</t>
  </si>
  <si>
    <t>Incremento medio del precio del crédito matriculado en segunda, tercera, cuarta y sucesivas matrículas en titulaciones de Grado respecto a la primera matrícula.  Cursos 2020-2021 y 2021-2022</t>
  </si>
  <si>
    <t xml:space="preserve">Incremento en 2ª matrícula respecto a la 1ª              Curso 2021-2022                  </t>
  </si>
  <si>
    <t xml:space="preserve">Incremento en 2ª matrícula respecto a la 1ª              Curso 2020-2021                  </t>
  </si>
  <si>
    <t>Incremento en 3ª matrícula respecto a la 1ª              Curso 2021-2022</t>
  </si>
  <si>
    <t>Incremento en 3ª matrícula respecto a la 1ª              Curso 2020-2021</t>
  </si>
  <si>
    <t xml:space="preserve">Incremento en 4ª matrícula o sucesivas respecto a la 1ª Curso 2021-2022             </t>
  </si>
  <si>
    <t xml:space="preserve">Incremento en 4ª matrícula o sucesivas respecto a la 1ª Curso 2020-2021             </t>
  </si>
  <si>
    <t>Balears (Illes)</t>
  </si>
  <si>
    <t>Oberta (U.O.C.)</t>
  </si>
  <si>
    <t xml:space="preserve">Comunitat Valenciana </t>
  </si>
  <si>
    <t>Precios Públicos en primera, segunda y tercera matrícula de las titulaciones de Grado clasificados por grado de experimentalidad y Comunidad Autónoma</t>
  </si>
  <si>
    <t>ANDALUCÍA (*)</t>
  </si>
  <si>
    <t>GRADOS DE EXPERIMENTALIDAD/GRUPO POR ACTIVIDAD DOCENTE</t>
  </si>
  <si>
    <t xml:space="preserve">Precio del crédito 1ª matrícula                                                   </t>
  </si>
  <si>
    <t xml:space="preserve">Precio del crédito 2ª matrícula                                            </t>
  </si>
  <si>
    <t xml:space="preserve">Precio del crédito 3ª matrícula                                            </t>
  </si>
  <si>
    <t xml:space="preserve">Precio del crédito 4ª matrícula y sucesivas                                            </t>
  </si>
  <si>
    <t>Grado en</t>
  </si>
  <si>
    <t xml:space="preserve"> (Grupo 5) Ciencias de la Salud</t>
  </si>
  <si>
    <t>( Grupo 4) Ciencias Experimentales</t>
  </si>
  <si>
    <t xml:space="preserve"> (Grupo 3) Ingenierías y Arquitectura</t>
  </si>
  <si>
    <t>(Grupo 2) Bellas Artes, Geografía, Matemáticas, Ciencias de la Educación</t>
  </si>
  <si>
    <t>(Grupo 1) Filologías, Humanidades, Historia, Jurídicas, Económico-Empresariales</t>
  </si>
  <si>
    <t xml:space="preserve">(*)La Comunidad Autónoma distribuye los Grados por rama de enseñanza y precio del crédito en su boletín autonómico, BOJA. Para un mayor desglose consúltese la información de Grados en el Registro de Universidades, Centros y Titulaciones. </t>
  </si>
  <si>
    <t>TITULACIONES EN CENTROS ADSCRITOS (*)</t>
  </si>
  <si>
    <t>Centro de enfermería Virgen de la Paz (ADS) (Ronda) - Adscrito a la Universidad de Málaga</t>
  </si>
  <si>
    <t>Centro de magisterio Virgen de Europa (La Línea) - Adscrito a la Universidad de Cadiz</t>
  </si>
  <si>
    <t>Centro de estudios universitarios Cardenal Spínola - Adscrito a la Universidad de Sevilla</t>
  </si>
  <si>
    <t xml:space="preserve">Grado en enfermería </t>
  </si>
  <si>
    <t>Grado en Educación Infantil</t>
  </si>
  <si>
    <t>Grado en Derecho</t>
  </si>
  <si>
    <t>(Dispone de becas y ayudas propias del centro)</t>
  </si>
  <si>
    <t>Grado en Educación Primaria</t>
  </si>
  <si>
    <t>Centro de estudios universitarios Eusa - Adscrito a la Universidad de Sevilla</t>
  </si>
  <si>
    <t>Centro de enfermería de la Cruz Roja - Adscrito a la Universidad de Sevilla</t>
  </si>
  <si>
    <t>Centro universitario de enfermería Salus Infirmorum (ADS) - Asdcrito a la Universidad de Cadiz</t>
  </si>
  <si>
    <t>Grado en turismo</t>
  </si>
  <si>
    <t>Grado en enfermería</t>
  </si>
  <si>
    <t>Escuela universitaria de Osuna - Adscrito a la Universidad de Sevilla</t>
  </si>
  <si>
    <t>Centro de enfermería San Juan de Dios - Adscrito a la Universidad de Sevilla</t>
  </si>
  <si>
    <t>Centro de magisterio María Inmaculada (Antequera) - Adscrito a la Universidad de Málaga</t>
  </si>
  <si>
    <t>Grado en finanzas y contabilidad</t>
  </si>
  <si>
    <t>Grado en finanzas y contabilidad  + relaciones laborales y recursos humanos</t>
  </si>
  <si>
    <t>(El Centro otorga 2 becas al alumnado en función de la renta de la unidad familiar)</t>
  </si>
  <si>
    <t>Grado en relaciones laborales y recursos humanos</t>
  </si>
  <si>
    <t>Grado en ciencias de la actividad física y del deporte</t>
  </si>
  <si>
    <t>Grado en fisioterapia</t>
  </si>
  <si>
    <t>Grado en fisioterapia+CC de la actividad física y el deporte</t>
  </si>
  <si>
    <t>Grado en comunicación audiovisual</t>
  </si>
  <si>
    <t>Grado en periodismo</t>
  </si>
  <si>
    <t>Grado en periodismo+comunicación audiovisual</t>
  </si>
  <si>
    <t>Grado en publicidad y relaciones públicas</t>
  </si>
  <si>
    <t>(*)Los estudiantes matriculados en centros adscritos a una universidad pública andaluza abonarán a la respectiva universidad, en concepto de servicios académicos, el 30% de los correspondientes precios públicos establecidos, sin perjuicio de lo acordado en los correspondientes convenios de adscripción.</t>
  </si>
  <si>
    <t>Titulaciones en Centros adscritos con precio diferenciado (**)</t>
  </si>
  <si>
    <t xml:space="preserve">Precio del crédito 1ª matrícula      </t>
  </si>
  <si>
    <t xml:space="preserve">Precio del crédito 2ª matrícula      </t>
  </si>
  <si>
    <t xml:space="preserve">Precio del crédito 3ª matrícula   </t>
  </si>
  <si>
    <t xml:space="preserve">Precio del crédito 4ª y sucesivas matrículas      </t>
  </si>
  <si>
    <r>
      <t xml:space="preserve">Centro de Magisterio Sagrado Corazón- Adscriro a la Universidad de Córdoba                                                                                      </t>
    </r>
    <r>
      <rPr>
        <sz val="9"/>
        <rFont val="Arial"/>
        <family val="2"/>
      </rPr>
      <t>Grado en Educación Infantil                                                                                               Grado en Educación Primaria</t>
    </r>
  </si>
  <si>
    <r>
      <t xml:space="preserve">Centro de Profesorado "La Inmaculada Concepción"- Adscriro a la Universidad de Granada                                </t>
    </r>
    <r>
      <rPr>
        <sz val="9"/>
        <rFont val="Arial"/>
        <family val="2"/>
      </rPr>
      <t xml:space="preserve">Grado en Educación Infantil                                                  Grado en Educación Primaria                                                 </t>
    </r>
    <r>
      <rPr>
        <i/>
        <sz val="8"/>
        <rFont val="Arial"/>
        <family val="2"/>
      </rPr>
      <t>(Dispone de becas y ayudas propias del centro)</t>
    </r>
  </si>
  <si>
    <r>
      <t xml:space="preserve">Centro de Profesorado "Sagrada Familia" (Úbeda) - Adscriro a la Universidad de Jaén                             </t>
    </r>
    <r>
      <rPr>
        <sz val="9"/>
        <rFont val="Arial"/>
        <family val="2"/>
      </rPr>
      <t xml:space="preserve">Grado en Educación Infantil                                                  Grado en Educación Primaria                                                                                      Meciones de Grado </t>
    </r>
    <r>
      <rPr>
        <i/>
        <sz val="8"/>
        <rFont val="Arial"/>
        <family val="2"/>
      </rPr>
      <t>(para el alumnado procedente de otras universidades)</t>
    </r>
    <r>
      <rPr>
        <sz val="9"/>
        <rFont val="Arial"/>
        <family val="2"/>
      </rPr>
      <t xml:space="preserve">                                                                             </t>
    </r>
    <r>
      <rPr>
        <i/>
        <sz val="8"/>
        <rFont val="Arial"/>
        <family val="2"/>
      </rPr>
      <t>(Dispone de becas y ayudas propias del centro)</t>
    </r>
  </si>
  <si>
    <r>
      <t xml:space="preserve">Centro universitario San Isidoro - Adscrito a la Universidad Pablo de Olavide                                         </t>
    </r>
    <r>
      <rPr>
        <i/>
        <sz val="8"/>
        <rFont val="Arial"/>
        <family val="2"/>
      </rPr>
      <t>(Dispone de becas para alumnos de excelencia académica)</t>
    </r>
    <r>
      <rPr>
        <b/>
        <sz val="9"/>
        <rFont val="Arial"/>
        <family val="2"/>
      </rPr>
      <t xml:space="preserve">            </t>
    </r>
    <r>
      <rPr>
        <sz val="9"/>
        <rFont val="Arial"/>
        <family val="2"/>
      </rPr>
      <t xml:space="preserve">Grado en Administración y Dirección de Empresas                                                                                                                                    Grado en Comunicación                                                                                         Grado en Comunicación+Comunicación digital         Grado en Comunicación digital                                   Grado en Derecho                                                                                                                                                                                                                                                                                                                                                                                                                                                                            </t>
    </r>
  </si>
  <si>
    <t>Grado en Ciencias de la Actividad Física y el Deporte</t>
  </si>
  <si>
    <r>
      <rPr>
        <sz val="9"/>
        <rFont val="Arial"/>
        <family val="2"/>
      </rPr>
      <t xml:space="preserve">Grado en Fisioterapia           </t>
    </r>
    <r>
      <rPr>
        <b/>
        <sz val="9"/>
        <rFont val="Arial"/>
        <family val="2"/>
      </rPr>
      <t xml:space="preserve">                 </t>
    </r>
  </si>
  <si>
    <t>(**)Los estudiantes matriculados en centros adscritos a una universidad pública andaluza abonarán a la respectiva universidad, en concepto de servicios académicos, el 30% de los correspondientes precios públicos establecidos, sin perjuicio de lo acordado en los correspondientes convenios de adscripción.</t>
  </si>
  <si>
    <t>ARAGÓN(*)</t>
  </si>
  <si>
    <t>GRADO DE EXPERIMENTALIDAD/GRUPO POR ACTIVIDAD DOCENTE</t>
  </si>
  <si>
    <t xml:space="preserve">Precio del crédito 1ª matrícula     </t>
  </si>
  <si>
    <t xml:space="preserve">Precio del crédito 2ª matrícula       </t>
  </si>
  <si>
    <t xml:space="preserve">Precio del crédito 3ª matrícula       </t>
  </si>
  <si>
    <t xml:space="preserve">Precio del crédito 4ª matrícula  y sucesivas     </t>
  </si>
  <si>
    <t xml:space="preserve">Grado en </t>
  </si>
  <si>
    <t>Bellas Artes</t>
  </si>
  <si>
    <t>Arquitectura Técnica</t>
  </si>
  <si>
    <t>Administración y Dirección de Empresas</t>
  </si>
  <si>
    <t>Derecho</t>
  </si>
  <si>
    <t>Biotecnología</t>
  </si>
  <si>
    <t>Ciencias Ambientales</t>
  </si>
  <si>
    <t>Economía</t>
  </si>
  <si>
    <t>Estudios Clásicos</t>
  </si>
  <si>
    <t>Ciencia y Tecnología de los Alimentos</t>
  </si>
  <si>
    <t>Física</t>
  </si>
  <si>
    <t>Finanzas y Contabilidad</t>
  </si>
  <si>
    <t>Estudios Ingleses</t>
  </si>
  <si>
    <t>Ciencias de la Actividad Física y del Deporte</t>
  </si>
  <si>
    <t>Ingeniería Agroalimentaria y del Medio Rural</t>
  </si>
  <si>
    <t>Geografía y Ordenación del Territorio</t>
  </si>
  <si>
    <t>Filología Hispánica</t>
  </si>
  <si>
    <t>Enfermería</t>
  </si>
  <si>
    <t>Ingeniería Civil</t>
  </si>
  <si>
    <t>Información y Documentación</t>
  </si>
  <si>
    <t>Filosofía</t>
  </si>
  <si>
    <t>Estudios en Arquitectura</t>
  </si>
  <si>
    <t xml:space="preserve">Ingeniería de Datos en Procesos Industriales </t>
  </si>
  <si>
    <t>Magisterio en Educación Infantil</t>
  </si>
  <si>
    <t>Gestión y Administración Pública</t>
  </si>
  <si>
    <t>Fisioterapia</t>
  </si>
  <si>
    <t>Ingeniería de Organización Industrial</t>
  </si>
  <si>
    <t>Magisterio en Educación Primaria</t>
  </si>
  <si>
    <t>Historia</t>
  </si>
  <si>
    <t>Geología</t>
  </si>
  <si>
    <t>Ingeniería de Tecnologías Industriales</t>
  </si>
  <si>
    <t>Marketing e Investigación de Mercados</t>
  </si>
  <si>
    <t>Historia del Arte</t>
  </si>
  <si>
    <t>Medicina</t>
  </si>
  <si>
    <t>Ingeniería de Tecnologías y Servicios de Telecomunicación</t>
  </si>
  <si>
    <t>Matemáticas</t>
  </si>
  <si>
    <t>Lenguas Modernas</t>
  </si>
  <si>
    <t>Nutrición humana y Dietética</t>
  </si>
  <si>
    <t>Ingeniería Eléctrica</t>
  </si>
  <si>
    <t>Óptica y Optometría</t>
  </si>
  <si>
    <t>Relaciones Laborales y Recursos Humanos</t>
  </si>
  <si>
    <t>Odontología</t>
  </si>
  <si>
    <t>Ingeniería Electrónica y Automática</t>
  </si>
  <si>
    <t>Psicología (en extinción)</t>
  </si>
  <si>
    <t>Trabajo Social</t>
  </si>
  <si>
    <t>Psicología</t>
  </si>
  <si>
    <t>Ingeniería en Diseño Industrial y Desarrollo de Producto</t>
  </si>
  <si>
    <t>Terapia Ocupacional</t>
  </si>
  <si>
    <t>Turismo</t>
  </si>
  <si>
    <t xml:space="preserve">Química </t>
  </si>
  <si>
    <t>Ingeniería Informática</t>
  </si>
  <si>
    <t>Programa conjunto en Derecho y Administración y Dirección de Empresas</t>
  </si>
  <si>
    <t>Veterinaria</t>
  </si>
  <si>
    <t>Ingeniería Mecánica</t>
  </si>
  <si>
    <t>Programa Conjunto de Nutrición Humana y Dietética- Ciencias de la Actividad Física y del Deporte</t>
  </si>
  <si>
    <t>Ingeniería Mecatrónica</t>
  </si>
  <si>
    <t>Ingeniería Química</t>
  </si>
  <si>
    <t>Periodismo</t>
  </si>
  <si>
    <t>Programa Conjunto en Física y Matemáticas</t>
  </si>
  <si>
    <t>Programa conjunto en Ingeniería Mecatrónica e Ingeniería de Organización Industrial</t>
  </si>
  <si>
    <t>Programa Conjunto en Matemáticas-Ingeniería Informática</t>
  </si>
  <si>
    <t>Programa Conjunto en Ingeniería Informática y Administración y Dirección de Empresas</t>
  </si>
  <si>
    <t>(*)Los estudiantes matriculados en centros adscritos a una universidad pública abonarán a la respectiva universidad, en concepto de expediente académico y de prueba de evaluación,  el 25% de los correspondientes precios públicos establecidos.</t>
  </si>
  <si>
    <t>ASTURIAS (PRINCIPADO DE) (*)</t>
  </si>
  <si>
    <t xml:space="preserve">Precio del crédito 3ª matrícula        </t>
  </si>
  <si>
    <t xml:space="preserve">Precio del crédito 4ª matrícula y sucesivas       </t>
  </si>
  <si>
    <t>Grado en Enfermería por la Universidad de Oviedo</t>
  </si>
  <si>
    <t>Grado en Administración y Dirección de Empresas por la Universidad de Oviedo</t>
  </si>
  <si>
    <t>Grado en Filosofía por la Universidad de Oviedo</t>
  </si>
  <si>
    <t>Grado en Fisioterapia por la Universidad de Oviedo</t>
  </si>
  <si>
    <t>Grado en Biología por la Universidad de Oviedo</t>
  </si>
  <si>
    <t>Grado en Geografía y Ordenación del Territorio por la Universidad de Oviedo</t>
  </si>
  <si>
    <t>Grado en Logopedia por la Universidad de Oviedo</t>
  </si>
  <si>
    <t>Grado en Biotecnología por la Universidad de Oviedo</t>
  </si>
  <si>
    <t>Grado en Historia del Arte por la Universidad de Oviedo</t>
  </si>
  <si>
    <t>Grado en Medicina por la Universidad de Oviedo</t>
  </si>
  <si>
    <t>Grado en Ciencia e Ingeniería de Datos por la Universidad de Oviedo (Nueva titulación, pendiente de autorización)</t>
  </si>
  <si>
    <t>Grado en Historia por la Universidad de Oviedo</t>
  </si>
  <si>
    <t>Grado en Odontología por la Universidad de Oviedo</t>
  </si>
  <si>
    <t>Grado en Comercio y Marketing por la Universidad de Oviedo</t>
  </si>
  <si>
    <t>Grado en Historia y Ciencias de la Música por la Universidad de Oviedo</t>
  </si>
  <si>
    <t>Grado en Psicología por la Universidad de Oviedo</t>
  </si>
  <si>
    <t>Grado en Contabilidad y Finanzas por la Universidad de Oviedo</t>
  </si>
  <si>
    <t>Grado en Terapia Ocupacional por la Universidad de Oviedo</t>
  </si>
  <si>
    <t>Grado en Derecho por la Universidad de Oviedo</t>
  </si>
  <si>
    <t>Grado en Economía por la Universidad de Oviedo</t>
  </si>
  <si>
    <t>Grado en Educación Social por la Universidad de Oviedo</t>
  </si>
  <si>
    <t>Grado en Estudios Clásicos y Románicos por la Universidad de Oviedo</t>
  </si>
  <si>
    <t>Grado en Estudios Ingleses por la Universidad de Oviedo</t>
  </si>
  <si>
    <t>Grado en Física por la Universidad de Oviedo</t>
  </si>
  <si>
    <t>Grado en Geología por la Universidad de Oviedo</t>
  </si>
  <si>
    <t>Grado en Gestión y Administración Pública por la Universidad de Oviedo (online)</t>
  </si>
  <si>
    <t>Grado en Ingeniería Civil por la Universidad de Oviedo</t>
  </si>
  <si>
    <t>Grado en Ingeniería de Recursos Mineros y Energéticos por la Universidad de Oviedo</t>
  </si>
  <si>
    <t>Grado en Ingeniería de Tecnologías Industriales por la Universidad de Oviedo</t>
  </si>
  <si>
    <t>Grado en Ingeniería de Tecnologías Mineras por la Universidad de Oviedo</t>
  </si>
  <si>
    <t>Grado en Ingeniería Eléctrica por la Universidad de Oviedo</t>
  </si>
  <si>
    <t>Grado en Ingeniería Electrónica Industrial y Automática por la Universidad de Oviedo</t>
  </si>
  <si>
    <t>Grado en Ingeniería en Geomática y Topografía (en extinción)</t>
  </si>
  <si>
    <t>Grado en Ingeniería en Tecnologías y Servicios de Telecomunicación por la Universidad de Oviedo</t>
  </si>
  <si>
    <t>Grado en Ingeniería Forestal y del Medio Natural por la Universidad de Oviedo</t>
  </si>
  <si>
    <t>Grado en Ingeniería Geomática por la Universidad de Oviedo</t>
  </si>
  <si>
    <t>Grado en Ingeniería Informática del Software por la Universidad de Oviedo</t>
  </si>
  <si>
    <t>Grado en Ingeniería Informática en Tecnologías de la Información por la Universidad de Oviedo</t>
  </si>
  <si>
    <t>Grado en Ingeniería Mecánica por la Universidad de Oviedo</t>
  </si>
  <si>
    <t>Grado en Ingeniería Química Industrial por la Universidad de Oviedo</t>
  </si>
  <si>
    <t>Grado en Ingeniería Química por la Universidad de Oviedo</t>
  </si>
  <si>
    <t>Grado en Lengua Española y sus Literaturas por la Universidad de Oviedo</t>
  </si>
  <si>
    <t>Grado en Lenguas Modernas y sus Literaturas por la Universidad de Oviedo</t>
  </si>
  <si>
    <t>Grado en Maestro en Educación Infantil por la Universidad de Oviedo</t>
  </si>
  <si>
    <t>Grado en Maestro en Educación Primaria por la Universidad de Oviedo</t>
  </si>
  <si>
    <t>Grado en Marina por la Universidad de Oviedo</t>
  </si>
  <si>
    <t>Grado en Matemáticas por la Universidad de Oviedo</t>
  </si>
  <si>
    <t>Grado en Náutica y Transporte Marítimo por la Universidad de Oviedo</t>
  </si>
  <si>
    <t>Grado en Pedagogía por la Universidad de Oviedo</t>
  </si>
  <si>
    <t>Grado en Química por la Universidad de Oviedo</t>
  </si>
  <si>
    <t>Grado en Relaciones Laborales y Recursos Humanos por la Universidad de Oviedo</t>
  </si>
  <si>
    <t>Grado en Trabajo Social por la Universidad de Oviedo</t>
  </si>
  <si>
    <t>Grado en Turismo por la Universidad de Oviedo (en extinción en el Centro Adscrito)</t>
  </si>
  <si>
    <t>Grado en Ingeniería de Organización Industrial por la Universidad de Oviedo</t>
  </si>
  <si>
    <t>Doble Grado (PCEO) en  Administración y Dirección de Empresas y Derecho</t>
  </si>
  <si>
    <t>Doble Grado (PCEO) Ingeniería Civil e Ingeniería de los Recursos Mineros y Energéticos</t>
  </si>
  <si>
    <t>Doble Grado (PCEO) en Matemáticas y Física (Opción A)</t>
  </si>
  <si>
    <t>Doble Grado (PCEO) en Matemáticas y Física (Opción B)</t>
  </si>
  <si>
    <t>(*)Los estudiantes matriculados en centros adscritos a una universidad pública abonarán a la respectiva universidad, en concepto de expediente académico y de prueba de evaluación, el 25% de los correspondientes precios públicos establecidos.</t>
  </si>
  <si>
    <t>BALEARS (ILLES) (*)</t>
  </si>
  <si>
    <t xml:space="preserve">Precio del crédito 1ª matrícula                 </t>
  </si>
  <si>
    <t xml:space="preserve">Precio del crédito 2ª matrícula               </t>
  </si>
  <si>
    <t xml:space="preserve">Precio del crédito 3ª matrícula                </t>
  </si>
  <si>
    <t>Precio del crédito 4º matrícula o sucesivas</t>
  </si>
  <si>
    <t>Grado en Fisioterapia</t>
  </si>
  <si>
    <t>Grado en Biología</t>
  </si>
  <si>
    <t>Grado en Dirección Hotelera</t>
  </si>
  <si>
    <t>Grado en Administración de Empresas</t>
  </si>
  <si>
    <t>Grado en Enfermería</t>
  </si>
  <si>
    <t>Grado en Bioquímica</t>
  </si>
  <si>
    <t>Grado en Comunicación Audiovisual</t>
  </si>
  <si>
    <t>Grado en Filosofía</t>
  </si>
  <si>
    <t>Grado en Medicina</t>
  </si>
  <si>
    <t>Grado en Ingeniería Agroalimentaria y del Medio Rural</t>
  </si>
  <si>
    <t>Grado en Economía</t>
  </si>
  <si>
    <t>Grado en Historia</t>
  </si>
  <si>
    <t>Grado en Nutrición Humana y Dietética</t>
  </si>
  <si>
    <t>Grado en Ingeniería Electrónica Industrial y Automática</t>
  </si>
  <si>
    <t xml:space="preserve">Grado en Educación Social </t>
  </si>
  <si>
    <t>Grado en Estudios Ingleses</t>
  </si>
  <si>
    <t>Grado en Lengua y Literatura Catalanas</t>
  </si>
  <si>
    <t>Grado en Odontología</t>
  </si>
  <si>
    <t>Grado en Edificación</t>
  </si>
  <si>
    <t>Grado en Física</t>
  </si>
  <si>
    <t>Grado en Historia del Arte</t>
  </si>
  <si>
    <t>Grado en Lengua y Literatura Españolas</t>
  </si>
  <si>
    <t>Grado en Ingeniería Telemática</t>
  </si>
  <si>
    <t>Grado en Geografía</t>
  </si>
  <si>
    <t>Grado en Matemáticas</t>
  </si>
  <si>
    <t>Grado en Informática</t>
  </si>
  <si>
    <t>Grado en Pedagogía</t>
  </si>
  <si>
    <t>Grado en Periodismo</t>
  </si>
  <si>
    <t>Grado en Psicología</t>
  </si>
  <si>
    <t>Grado en Trabajo Social</t>
  </si>
  <si>
    <t>Grado en Protocolo y Organización de Eventos</t>
  </si>
  <si>
    <t>Grado en Química</t>
  </si>
  <si>
    <t>Grado en Publicidad y Relaciones Públicas</t>
  </si>
  <si>
    <t>Doble Grado (PCEO) en Matemáticas e Ingeniería Telemática</t>
  </si>
  <si>
    <t xml:space="preserve">Grado en Relaciones Laborales </t>
  </si>
  <si>
    <t>Grado en Turismo</t>
  </si>
  <si>
    <t>Doble Grado (PCEO) en Administración de Empresas y Derecho</t>
  </si>
  <si>
    <t>Doble Grado (PCEO) en Administración de Empresas y Turismo</t>
  </si>
  <si>
    <t>Doble Grado (PCEO) en Economía y Turismo</t>
  </si>
  <si>
    <t>Doble Grado (PCEO) en Periodismo y Comunicación Audiovisual</t>
  </si>
  <si>
    <t>(*)El precio por crédito para los alumnos visitantes matriculados en Grado en cualquier experimentalidad será de 50 euros.</t>
  </si>
  <si>
    <t>CANARIAS</t>
  </si>
  <si>
    <t xml:space="preserve">Precio del crédito 1ª matrícula                                        </t>
  </si>
  <si>
    <t xml:space="preserve">Precio del crédito 2ª matrícula                                       </t>
  </si>
  <si>
    <t xml:space="preserve">Precio del crédito 3ª matrícula                                       </t>
  </si>
  <si>
    <t xml:space="preserve">Precio del crédito 4ª matrícula y sucesivas                                       </t>
  </si>
  <si>
    <t>U. de La Laguna</t>
  </si>
  <si>
    <t>Grado en Arquitectura Técnica</t>
  </si>
  <si>
    <t>Grado en Bellas Artes</t>
  </si>
  <si>
    <t>Grado en Administración y Dirección de Empresas</t>
  </si>
  <si>
    <t>Grado en Español: Lengua y Literatura</t>
  </si>
  <si>
    <t>Grado en Conservación y Restauración de Bienes Culturales</t>
  </si>
  <si>
    <t>Grado en Antropología Social y Cultural</t>
  </si>
  <si>
    <t>Grado en Estudios Clásicos</t>
  </si>
  <si>
    <t>Grado en Ciencias Ambientales</t>
  </si>
  <si>
    <t>Grado en Diseño</t>
  </si>
  <si>
    <t>Grado en Contabilidad y Finanzas</t>
  </si>
  <si>
    <t>Grado en Estudios Francófonos Aplicados</t>
  </si>
  <si>
    <t>Grado en Farmacia</t>
  </si>
  <si>
    <t>U. Las Palmas de Gran Canaria</t>
  </si>
  <si>
    <t>Grado en Ciencias de la Actividad Física y del Deporte</t>
  </si>
  <si>
    <t>Grado en Seguridad y Control de Riesgos</t>
  </si>
  <si>
    <t>Grado en Geografía y Ordenación del Territorio</t>
  </si>
  <si>
    <t>Grado en Maestro en Educación Infantil</t>
  </si>
  <si>
    <t>Grado en Ingeniería Agrícola y del Medio Rural</t>
  </si>
  <si>
    <t>Grado en Maestro en Educación Primaria</t>
  </si>
  <si>
    <t>Grado en Ingeniería Civil</t>
  </si>
  <si>
    <t>U. de Las Palmas de Gran Canaria</t>
  </si>
  <si>
    <t>Grado en Lengua Española y Literaturas Hispánicas</t>
  </si>
  <si>
    <t>Grado en Ingeniería Informática</t>
  </si>
  <si>
    <t>Grado en Relaciones Laborales</t>
  </si>
  <si>
    <t>Grado en Ingeniería Mecánica</t>
  </si>
  <si>
    <t>Grado en Sociología</t>
  </si>
  <si>
    <t>Grado en Ingeniería Química Industrial</t>
  </si>
  <si>
    <t>Grado en Ingeniería Radioelectrónica Naval</t>
  </si>
  <si>
    <t>Grado en Logopedia</t>
  </si>
  <si>
    <t xml:space="preserve">Grado en Economía </t>
  </si>
  <si>
    <t xml:space="preserve">Grado en Tecnologías Marinas </t>
  </si>
  <si>
    <t>Grado en Educación Social</t>
  </si>
  <si>
    <t>Grado en Náutica y Transporte Marítimo</t>
  </si>
  <si>
    <t>Grado en Lenguas Modernas</t>
  </si>
  <si>
    <t>Grado en Relaciones Laborales y Recursos Humanos</t>
  </si>
  <si>
    <t>U. de las Palmas de Gran Canaria</t>
  </si>
  <si>
    <t>Grado en Arquitectura</t>
  </si>
  <si>
    <t>Grado en Ciencia e Ingeniería de Datos</t>
  </si>
  <si>
    <t>Grado en Traducción e Interpretación. Inglés-Alemán</t>
  </si>
  <si>
    <t>Grado en Ciencias del Mar</t>
  </si>
  <si>
    <t>Grado en Traducción e Interpretación. Inglés-Francés</t>
  </si>
  <si>
    <t>Grado en Diseño Industrial y Desarrollo del Producto</t>
  </si>
  <si>
    <t>Programa de Grados en Administración y Dirección de Empresas y Derecho</t>
  </si>
  <si>
    <t>Programa de Grados en Traducción Interpretación :Inglés-Francés e Inglés- Alemán</t>
  </si>
  <si>
    <t xml:space="preserve">Programa de Grados en Traducción Interpretación (Inglés-Alemán) y Turismo </t>
  </si>
  <si>
    <t>Grado en Ingeniería Eléctrica</t>
  </si>
  <si>
    <t>Grado en Ingeniería en Organización Industrial</t>
  </si>
  <si>
    <t>Grado en Ingeniería en Tecnologías de la Telecomunicación</t>
  </si>
  <si>
    <t>Grado en Ingeniería Geomática</t>
  </si>
  <si>
    <t>Grado en Ingeniería Geomática y Topografía</t>
  </si>
  <si>
    <t>Grado en Ingeniería Tecnología Naval</t>
  </si>
  <si>
    <t>'Grado en Ingeniería Química</t>
  </si>
  <si>
    <t>Grado en Veterinaria</t>
  </si>
  <si>
    <t>Programa de Grado en Ingeniería Informática y Administración y Dirección de Empresas</t>
  </si>
  <si>
    <t>Programa de Grados en Ingeniería en Organización Industrial y Administración y Dirección de Empresas</t>
  </si>
  <si>
    <t>Programa de Grados en Ingeniería en Tecnologías de la Telecomunicación y Administración y Dirección de Empresas</t>
  </si>
  <si>
    <t>CANTABRIA (*)</t>
  </si>
  <si>
    <t>GRADO DE EXPERIMENTALIDAD/RAMA DE CONOCIMIENTO</t>
  </si>
  <si>
    <t>Rama de Ciencias de la Salud</t>
  </si>
  <si>
    <t>Rama de Ingeniería y Arquitectura</t>
  </si>
  <si>
    <t>Rama de las Ciencias</t>
  </si>
  <si>
    <t>Rama de Ciencias Sociales y Jurídicas</t>
  </si>
  <si>
    <t>Rama de Artes y Humanidades</t>
  </si>
  <si>
    <t xml:space="preserve">(*)La Comunidad Autónoma distribuye los Grados por rama de enseñanza y precio del crédito en su boletín autonómico, BOC. Para un mayor desglose consúltese la información de Grados en el Registro de Universidades, Centros y Titulaciones. </t>
  </si>
  <si>
    <t>CASTILLA LA MANCHA</t>
  </si>
  <si>
    <t>Grado en Criminología</t>
  </si>
  <si>
    <t>Grado en Biotecnología</t>
  </si>
  <si>
    <t>Grado en Ciencia y Tecnología de los Alimentos</t>
  </si>
  <si>
    <t>Grado en Terapia Ocupacional</t>
  </si>
  <si>
    <t>Grado en Estudios Internacionales</t>
  </si>
  <si>
    <t>Grado en Enología</t>
  </si>
  <si>
    <t>Doble Grado en Comunicación Audiovisual-Periodismo</t>
  </si>
  <si>
    <t>Grado en Geografía, Desarrollo Territorial y Sostenibilidad</t>
  </si>
  <si>
    <t>Doble Grado en Maestro en Educación Primaria y Maestro en Educación Infantil</t>
  </si>
  <si>
    <t>Grado en Gestión y Administración Pública</t>
  </si>
  <si>
    <t>Grado en Ingeniería Aeroespacial</t>
  </si>
  <si>
    <t>Grado en Ingeniería Agrícola y Agroalimentaria</t>
  </si>
  <si>
    <t>Grado en Ingeniería Civil y Territorial</t>
  </si>
  <si>
    <t>Grado en Humanidades y Estudios Sociales</t>
  </si>
  <si>
    <t>Grado en Ingeniería de Edificación</t>
  </si>
  <si>
    <t>Grado en Humanidades y Patrimonio</t>
  </si>
  <si>
    <t>Grado en Humanidades: Historia Cultural</t>
  </si>
  <si>
    <t>Grado en Lenguas y Literaturas Modernas: Francés-Inglés</t>
  </si>
  <si>
    <t>Grado en Ingeniería Forestal y Medio Natural</t>
  </si>
  <si>
    <t>Grado en Relaciones Laborales y Desarrollo de Recursos Humanos</t>
  </si>
  <si>
    <t>Grado en Ingeniería Minera y Energética</t>
  </si>
  <si>
    <t>Doble Grado en Administración y Dirección de Empresas y Estudios Internacionales</t>
  </si>
  <si>
    <t>Grado en Ingeniería Química</t>
  </si>
  <si>
    <t>Doble Grado en Administración y Dirección de Empresas y Turismo</t>
  </si>
  <si>
    <t>Grado en Ingeniería de Tecnologías de Telecomunicación</t>
  </si>
  <si>
    <t>Doble Grado en Derecho-Administración y Dirección de Empresas</t>
  </si>
  <si>
    <t>Doble Grado en Derecho-Economía</t>
  </si>
  <si>
    <t>Grado en Podología</t>
  </si>
  <si>
    <t>Doble Grado en Derecho y Estudios Internacionales</t>
  </si>
  <si>
    <t>Doble Grado en Economía-Derecho</t>
  </si>
  <si>
    <t>Doble Grado en Enfermería-Podología</t>
  </si>
  <si>
    <t>CASTILLA Y LEÓN (*)</t>
  </si>
  <si>
    <t xml:space="preserve">CLASIFICACIÓN POR GRUPO DE ENSEÑANZA </t>
  </si>
  <si>
    <t>D</t>
  </si>
  <si>
    <t>20,45 - 18,85</t>
  </si>
  <si>
    <t>17,83 - 14,81</t>
  </si>
  <si>
    <t>41,59 - 38,33</t>
  </si>
  <si>
    <t>36,25 - 30,11</t>
  </si>
  <si>
    <t>90,10 - 83,04</t>
  </si>
  <si>
    <t>78,55 - 65,24</t>
  </si>
  <si>
    <t>124,76 - 114,99</t>
  </si>
  <si>
    <t>108,76 - 90,33</t>
  </si>
  <si>
    <t>GRUPO A</t>
  </si>
  <si>
    <t>GRUPO B1</t>
  </si>
  <si>
    <t>GRUPO C1</t>
  </si>
  <si>
    <t>GRUPO D</t>
  </si>
  <si>
    <t>GRUPO E</t>
  </si>
  <si>
    <t xml:space="preserve">Grado en Enfermería </t>
  </si>
  <si>
    <t xml:space="preserve">Grado en Derecho </t>
  </si>
  <si>
    <t>Grado en Fundamentos de Arquitectura</t>
  </si>
  <si>
    <t xml:space="preserve">Grado en Ingeniaría Aeroespacial </t>
  </si>
  <si>
    <t>Grado en Ciencia Política y Gestión Pública</t>
  </si>
  <si>
    <t>Grado en Ingeniería Agraria</t>
  </si>
  <si>
    <t>Grado en Ciencia de la Actividad Física y del Deporte</t>
  </si>
  <si>
    <t>Grado en Ciencia Política y Administración Pública</t>
  </si>
  <si>
    <t>Grado en Estudios Alemanes</t>
  </si>
  <si>
    <t xml:space="preserve">Grado en Ingeniería Agraria y del Medio Rural </t>
  </si>
  <si>
    <t>Grado en Comercio</t>
  </si>
  <si>
    <t>Grado en Estudios Árabes e Islámicos</t>
  </si>
  <si>
    <t xml:space="preserve">Grado en Ingeniería Agrícola </t>
  </si>
  <si>
    <t>Grado en Comercio Internacional</t>
  </si>
  <si>
    <t>Grado en Estudios de Asia Oriental</t>
  </si>
  <si>
    <t xml:space="preserve">Grado en Ingeniería Agrícola y del Medio Rural </t>
  </si>
  <si>
    <t>Grado en Geología</t>
  </si>
  <si>
    <t xml:space="preserve">Grado en Estudios Clásicos </t>
  </si>
  <si>
    <t xml:space="preserve">Grado en Ingeniería de las Industrias Agrarias y Alimentarias </t>
  </si>
  <si>
    <t>Grado en Comunicación y Creación Audiovisual</t>
  </si>
  <si>
    <t>Grado en Estudios Franceses</t>
  </si>
  <si>
    <t xml:space="preserve">Grado en Ingeniería Agroalimentaria </t>
  </si>
  <si>
    <t>Grado en Estudios Globales/Global Studies</t>
  </si>
  <si>
    <t xml:space="preserve">Grado en Ingeniería Agroalimentaria y del Medio Rural </t>
  </si>
  <si>
    <t>GRUPO C2</t>
  </si>
  <si>
    <t>Grado en Estudios Hebreos y Arameos</t>
  </si>
  <si>
    <t xml:space="preserve">Grado en Ingeniería Agroambiental </t>
  </si>
  <si>
    <t xml:space="preserve">Grado en Antropología </t>
  </si>
  <si>
    <t>Grado en Ingeniería Biomédica</t>
  </si>
  <si>
    <t>Grado en Estadística</t>
  </si>
  <si>
    <t>Grado en Estudios Italianos</t>
  </si>
  <si>
    <t xml:space="preserve">Grado en Ingeniería Forestal y del Medio Natural </t>
  </si>
  <si>
    <t>Grado en Finanzas</t>
  </si>
  <si>
    <t>Grado en Estudios Portugueses y Brasileños</t>
  </si>
  <si>
    <t>Grado en Ingeniería Forestal: Industrias Forestales</t>
  </si>
  <si>
    <t>Grado en Finanzas y Contabilidad</t>
  </si>
  <si>
    <t>Grado en Filología Clásica</t>
  </si>
  <si>
    <t xml:space="preserve"> Grado en Ingeniería Agraria y Energética </t>
  </si>
  <si>
    <t xml:space="preserve">Grado en Finanzas, Banca y Seguros </t>
  </si>
  <si>
    <t>Grado en Filología Hispánica</t>
  </si>
  <si>
    <t xml:space="preserve">Grado en Ingeniería de la Energía </t>
  </si>
  <si>
    <t>Grado en Filología Moderna: Inglés</t>
  </si>
  <si>
    <t>Grado en Ingeniería Energética</t>
  </si>
  <si>
    <t>Grado en Maestro de Educación Infantil</t>
  </si>
  <si>
    <t>Grado en Gestión de Pequeñas y Medianas Empresas</t>
  </si>
  <si>
    <t xml:space="preserve">Grado en Ingeniería de la Tecnología de Minas y Energía </t>
  </si>
  <si>
    <t>Grado en Maestro de Educación Primaria</t>
  </si>
  <si>
    <t>Grado en Historia y Ciencias de la Música</t>
  </si>
  <si>
    <t xml:space="preserve">Grado en Ingeniería Minera </t>
  </si>
  <si>
    <t>Grado en Óptica y Optometría</t>
  </si>
  <si>
    <t>Grado en Humanidades</t>
  </si>
  <si>
    <t>Grado en Ingeniería en Geoinformación y Geomática</t>
  </si>
  <si>
    <t>Grado en Información y Documentación</t>
  </si>
  <si>
    <t xml:space="preserve">Grado en Geografía y Planificación Territorial </t>
  </si>
  <si>
    <t>Grado en Marketing e Investigación de Mercados</t>
  </si>
  <si>
    <t xml:space="preserve">Grado en Ingeniería Civil </t>
  </si>
  <si>
    <t>Grado en Traducción e Interpretación</t>
  </si>
  <si>
    <t>Grado en Ingeniería de la Salud</t>
  </si>
  <si>
    <t>Grado en Historia y Patrimonio</t>
  </si>
  <si>
    <t xml:space="preserve">Grado en Ingeniería de Organización Industrial </t>
  </si>
  <si>
    <t>Grado en Lengua Española y su Literatura</t>
  </si>
  <si>
    <t xml:space="preserve">Grado en Ingeniería en Tecnologías Industriales </t>
  </si>
  <si>
    <t>Grado en Lenguas Modernas y sus Literaturas</t>
  </si>
  <si>
    <t xml:space="preserve">Grado en Ingeniería Electrónica Industrial y Automática </t>
  </si>
  <si>
    <t>Grado en Lenguas, Literaturas y Culturas Románicas</t>
  </si>
  <si>
    <t xml:space="preserve">Grado en Ingeniería de Diseño Industrial y Desarrollo de Producto </t>
  </si>
  <si>
    <t xml:space="preserve">Grado en Ingeniería Eléctrica </t>
  </si>
  <si>
    <t xml:space="preserve">Grado en Ingeniería Mecánica </t>
  </si>
  <si>
    <t xml:space="preserve">Grado en Ingeniería Química </t>
  </si>
  <si>
    <t>Grado en Gestión del Turismo</t>
  </si>
  <si>
    <t xml:space="preserve">Grado en Ingeniería de Materiales </t>
  </si>
  <si>
    <t>Grado en Ingeniería Informática de Servicios y Aplicaciones</t>
  </si>
  <si>
    <t>Grado en Ingeniería de Tecnologías Específicas de Telecomunicación</t>
  </si>
  <si>
    <t>Grado en Piloto de Aviación Comercial y Operaciones Aéreas</t>
  </si>
  <si>
    <t>Grado en Desarrollo de Aplicaciones 3D Interactivas y Videojuegos</t>
  </si>
  <si>
    <t>Grado en Diseño de Videojuegos</t>
  </si>
  <si>
    <t>GRUPO B2</t>
  </si>
  <si>
    <t>Grado en Ingeniería Geológica</t>
  </si>
  <si>
    <t>Grado en Ingeniería Informática en  Sistemas de Información</t>
  </si>
  <si>
    <t>Grado en Biomedicina y Terapias Avanzadas</t>
  </si>
  <si>
    <t xml:space="preserve">(*)Los estudiantes matriculados en centros adscritos a una universidad pública abonarán a la respectiva universidad, en concepto de servicios académicos,  el 25% de los correspondientes precios públicos establecidos. Los demás precios se satisfarán en la cuantía íntegra prevista. </t>
  </si>
  <si>
    <t>CATALUÑA (*)</t>
  </si>
  <si>
    <t xml:space="preserve"> GRADOS DE EXPERIMENTALIDAD/COEFICIENTE DE ESTRUCTURA DOCENTE </t>
  </si>
  <si>
    <t xml:space="preserve">Precio del crédito 1ª matrícula                              </t>
  </si>
  <si>
    <t xml:space="preserve">Precio del crédito 2ª matrícula                            </t>
  </si>
  <si>
    <t xml:space="preserve">Precio del crédito 3ª matrícula                            </t>
  </si>
  <si>
    <t xml:space="preserve">Precio del crédito 4ª matrícula y sucesivas                           </t>
  </si>
  <si>
    <t>Grado en Biología Humana</t>
  </si>
  <si>
    <t>Grado en Arqueología</t>
  </si>
  <si>
    <t>Grado en Antropología y Evolución Humana</t>
  </si>
  <si>
    <t>Grado en Ciencias Biomédicas</t>
  </si>
  <si>
    <t>Grado en Ciencias y Tecnologías de Telecomunicación</t>
  </si>
  <si>
    <t>Grado en Arquitectura Técnica y Edificación</t>
  </si>
  <si>
    <t>Grado en Ciencia, Tecnología y Humanidades</t>
  </si>
  <si>
    <t>Grado en Ciencias de la Antigüedad</t>
  </si>
  <si>
    <t>Grado en Ingeniería Agraria y Alimentaria</t>
  </si>
  <si>
    <t>Grado en Biología Ambiental</t>
  </si>
  <si>
    <t>Grado en Ciencias Empresariales-Management</t>
  </si>
  <si>
    <t xml:space="preserve">Grado en Bioquímica </t>
  </si>
  <si>
    <t>Grado en Ciencias Políticas y de la Administración</t>
  </si>
  <si>
    <t>Grado en Bioquímica y Biología Molecular</t>
  </si>
  <si>
    <t>Grado en Ingeniería Agroambiental y del Paisaje</t>
  </si>
  <si>
    <t>Grado en Comunicación Cultural</t>
  </si>
  <si>
    <t>Grado en Ingeniería Alimentaria</t>
  </si>
  <si>
    <t>Grado en Ciencia y Producción Animal</t>
  </si>
  <si>
    <t>Grado en Ingeniería Ambiental</t>
  </si>
  <si>
    <t>Grado en Ciencia y Salud Animal</t>
  </si>
  <si>
    <t>Grado en Criminología y Políticas Públicas de Prevención</t>
  </si>
  <si>
    <t>Grado en Ingeniería de Bioprocesos Alimentarios</t>
  </si>
  <si>
    <t>Grado en Ciencias</t>
  </si>
  <si>
    <t>Grado en Ingeniería de Ciencias Agronómicas</t>
  </si>
  <si>
    <t>Grado en Ingeniería de Datos</t>
  </si>
  <si>
    <t>Grado en Ciencias y Tecnologías de la Edificación</t>
  </si>
  <si>
    <t>Grado en Ingeniería de Diseño Industrial y Desarrollo del Producto</t>
  </si>
  <si>
    <t>Grado en Ciencias y Tecnologías del Mar</t>
  </si>
  <si>
    <t>Grado en Empresa y Tecnología</t>
  </si>
  <si>
    <t>Grado en Ingeniería de la Energía</t>
  </si>
  <si>
    <t>Grado en Empresa Internacional</t>
  </si>
  <si>
    <t>Grado en Ingeniería de la Energía y Sostenibilidad</t>
  </si>
  <si>
    <t>Grado en Comunicación de las Organizaciones</t>
  </si>
  <si>
    <t>Grado en Estudios Árabes y Hebreos</t>
  </si>
  <si>
    <t>Grado en Ingeniería de Materiales</t>
  </si>
  <si>
    <t>Grado en Comunicación Interactiva</t>
  </si>
  <si>
    <t>Grado en Estudios de Catalán y de Clásicas</t>
  </si>
  <si>
    <t>Grado en Ingeniería de Recursos Energéticos y Mineros</t>
  </si>
  <si>
    <t>Grado en Comunicación e Industrias Culturales</t>
  </si>
  <si>
    <t>Grado en Estudios de Catalán y Español</t>
  </si>
  <si>
    <t>Grado en Ingeniería de Recursos Minerales y su Reciclaje</t>
  </si>
  <si>
    <t>Grado en Comunicación y Periodismo Audiovisuales</t>
  </si>
  <si>
    <t>Grado en Estudios Catalanes y Occitanos</t>
  </si>
  <si>
    <t>Grado en Ingeniería de Sistemas Aeroespaciales</t>
  </si>
  <si>
    <t>Grado en Conservación de la Naturaleza</t>
  </si>
  <si>
    <t xml:space="preserve">Grado en Ingeniería de Sistemas Audiovisuales </t>
  </si>
  <si>
    <t>Grado en Conservación - Restauración de Bienes Culturales</t>
  </si>
  <si>
    <t>Grado en Estudios de Español y de Chino: Lengua, Literatura y Cultura</t>
  </si>
  <si>
    <t>Grado en Ingeniería de Sistemas Biológicos</t>
  </si>
  <si>
    <t>Grado en Estudios de Español y de Clásicas</t>
  </si>
  <si>
    <t>Grado en Ingeniería de Sistemas de Telecomunicación</t>
  </si>
  <si>
    <t>Grado en Diseño Digital y Tecnologías Creativas</t>
  </si>
  <si>
    <t>Grado en Ingeniería de Sistemas Electrónicos</t>
  </si>
  <si>
    <t>Grado en Diseño y Desarrollo de Videojuegos</t>
  </si>
  <si>
    <t>Grado en Estudios Globales / Global Studies</t>
  </si>
  <si>
    <t>Grado en Ingeniería de Sistemas y Servicios de Telecomunicaciones</t>
  </si>
  <si>
    <t>Grado en Estudios de Francés y Catalán</t>
  </si>
  <si>
    <t>Grado en Ingeniería en Sistemas TIC</t>
  </si>
  <si>
    <t>Grado en Estudios de Francés y de Clásicas</t>
  </si>
  <si>
    <t>Grado en Ingeniería de Tecnología y Diseño Textil</t>
  </si>
  <si>
    <t>Grado en Estadística Aplicada</t>
  </si>
  <si>
    <t>Grado en Estudios de Francés y Español</t>
  </si>
  <si>
    <t>Grado en Ingeniería de Tecnologías y Servicios de Telecomunicación</t>
  </si>
  <si>
    <t xml:space="preserve">Grado en Estudios de Arquitectura </t>
  </si>
  <si>
    <t>Grado en Estudios Hispánicos: Lengua y Literatura</t>
  </si>
  <si>
    <t>Grado en Ingeniería de Redes de Telecomunicación</t>
  </si>
  <si>
    <t>Grado en Ingeniería de Aeronavegación</t>
  </si>
  <si>
    <t>Grado en Estudios de Inglés y Catalán</t>
  </si>
  <si>
    <t>Grado en Ingeniería de Aeropuertos</t>
  </si>
  <si>
    <t>Grado en Estudios de Inglés y Francés</t>
  </si>
  <si>
    <t>Grado en Ingeniería de Automoción</t>
  </si>
  <si>
    <t>Grado en Genética</t>
  </si>
  <si>
    <t>Grado en Estudios de Inglés y de Clásicas</t>
  </si>
  <si>
    <t>Grado en Estudios de Inglés y de Español</t>
  </si>
  <si>
    <t>Grado en Ingeniería Electrónica de Telecomunicación</t>
  </si>
  <si>
    <t>Grado en Gestión Aeronáutica</t>
  </si>
  <si>
    <t>Grado en Estudios Internacionales de Economía y Empresa/International Business Economics</t>
  </si>
  <si>
    <t>Grado en Ingeniería en Electrónica Industrial y Automática</t>
  </si>
  <si>
    <t>Grado en Gestión de Ciudades Inteligentes y Sostenibles</t>
  </si>
  <si>
    <t>Grado en Estudios Literarios</t>
  </si>
  <si>
    <t>Grado en Ingeniería de Obras Públicas</t>
  </si>
  <si>
    <t>Grado en Gestión de Información y Documentación Digital</t>
  </si>
  <si>
    <t>Grado en Estudios Socioculturales de Género</t>
  </si>
  <si>
    <t>Grado en Filología Catalana</t>
  </si>
  <si>
    <t xml:space="preserve">Grado en Ingeniería en Informática </t>
  </si>
  <si>
    <t>Grado en Innovación y Seguridad Alimentaria</t>
  </si>
  <si>
    <t>Grado en Filología Catalana y Estudios Occitanos</t>
  </si>
  <si>
    <t>Grado en Organización Industrial</t>
  </si>
  <si>
    <t>Grado en Lenguas Aplicadas</t>
  </si>
  <si>
    <t>Grado en Filología Catalana: Estudios de Literatura y Lingüística</t>
  </si>
  <si>
    <t>Grado en Ingeniería en Organización Industrial y Logística</t>
  </si>
  <si>
    <t>Grado en Lenguas Aplicadas y Traducción</t>
  </si>
  <si>
    <t>Grado en Ingeniería en Sistemas Audiovisuales</t>
  </si>
  <si>
    <t>Grado en Ingeniería en Tecnologías Aeroespaciales</t>
  </si>
  <si>
    <t>Grado en Filología Románica</t>
  </si>
  <si>
    <t>Grado en Ingeniería en Tecnologías Industriales</t>
  </si>
  <si>
    <t>Grado en Microbiología</t>
  </si>
  <si>
    <t>Grado en Ingeniería en Sistemas y Tecnología Naval</t>
  </si>
  <si>
    <t>Grado en Nanociencia y Nanotecnología</t>
  </si>
  <si>
    <t>Grado en Filosofía, Política y Economía</t>
  </si>
  <si>
    <t>Grado en Ingeniería en Vehículos Aeroespaciales</t>
  </si>
  <si>
    <t>Grado en Ingeniería Física</t>
  </si>
  <si>
    <t>Grado en Paisajismo</t>
  </si>
  <si>
    <t xml:space="preserve">Grado en Ingeniería Forestal </t>
  </si>
  <si>
    <t>Grado en Geografía, Análisis Territorial y Sostenibilidad</t>
  </si>
  <si>
    <t xml:space="preserve">Grado en Podología </t>
  </si>
  <si>
    <t xml:space="preserve">Grado en Geografía, Medio Ambiente y Planificación Territorial </t>
  </si>
  <si>
    <t>Grado en Geografía, Ordenación del Territorio y Gestión del Medio Ambiente</t>
  </si>
  <si>
    <t>Grado en Ingeniería Matemática en Ciencia de Datos</t>
  </si>
  <si>
    <t>Grado en Gestión en Turismo y Hostelería</t>
  </si>
  <si>
    <t>Grado en Ingeniería Matemática y Física</t>
  </si>
  <si>
    <t>Grado en Técnicas de Interacción Digital y Computación</t>
  </si>
  <si>
    <t>Grado en Ingeniería Minera</t>
  </si>
  <si>
    <t>Grado en Historia del Arte y Arqueología</t>
  </si>
  <si>
    <t>Grado en Historia del Arte y Gestión del Patrimonio Artístico</t>
  </si>
  <si>
    <t xml:space="preserve">Grado en Inteligencia Artificial </t>
  </si>
  <si>
    <t>Grado en Historia, Política y Economía Contemporáneas</t>
  </si>
  <si>
    <t>Grado en Matemática Computacional y Analítica de Datos</t>
  </si>
  <si>
    <t>Grado en Inglés</t>
  </si>
  <si>
    <t>Grado en Lengua y Literatura Hispánicas</t>
  </si>
  <si>
    <t>Grado en Técnicas de Bioprocesos Alimentarios</t>
  </si>
  <si>
    <t>Grado en Lenguas y Literaturas Modernas</t>
  </si>
  <si>
    <t>Grado en Técnicas de Desarrollo de Aplicaciones Web y Móviles</t>
  </si>
  <si>
    <t>Grado en Lenguas Románicas y sus Literaturas</t>
  </si>
  <si>
    <t>Grado en Ingeniería de Caminos, Canales y Puertos</t>
  </si>
  <si>
    <t xml:space="preserve">Grado en Lingüística </t>
  </si>
  <si>
    <t>Grado en Tecnologías Industriales y Análisis Económico/Industrial Technologies and Economic Analysis</t>
  </si>
  <si>
    <t>Grado en Tecnologías Marinas</t>
  </si>
  <si>
    <t>Grado en Musicología</t>
  </si>
  <si>
    <t>Grado en Relaciones Internacionales</t>
  </si>
  <si>
    <t>Grado en Relaciones Laborales y Empleo</t>
  </si>
  <si>
    <t>(*) La Generalidat de Catalunya, las universidades públicas y la Universitat Oberta de Catalunya, mediante la Agencia de Gestión de Ayudas Universitarias y de Investigación (AGAUR),  aplican las becas Equidad, que implican una tarificación del pago del precio por crédito de la matrícula por parte de los y las estudiantes de Grado y Máster  de estas universidades, en función del nivel de renta familiar, por lo que los importes
resultantes, una vez descontada la ayuda, corresponderían a los que figuran en el anexo 6 de su boletín.</t>
  </si>
  <si>
    <r>
      <t xml:space="preserve">(*) CON BECA EQUIDAD </t>
    </r>
    <r>
      <rPr>
        <b/>
        <vertAlign val="superscript"/>
        <sz val="9"/>
        <color theme="0"/>
        <rFont val="Arial"/>
        <family val="2"/>
      </rPr>
      <t>(1)</t>
    </r>
  </si>
  <si>
    <t>Tramo 1</t>
  </si>
  <si>
    <t>Tramo 2</t>
  </si>
  <si>
    <t>Estudios con coeficiente de estructura docente A</t>
  </si>
  <si>
    <t>Estudios con coeficiente de estructura docente B</t>
  </si>
  <si>
    <t>Estudios con coeficiente de estructura docente C</t>
  </si>
  <si>
    <r>
      <rPr>
        <vertAlign val="superscript"/>
        <sz val="9"/>
        <rFont val="Arial"/>
        <family val="2"/>
      </rPr>
      <t>(1)</t>
    </r>
    <r>
      <rPr>
        <sz val="9"/>
        <rFont val="Arial"/>
        <family val="2"/>
      </rPr>
      <t>Importes por crédito en primera matrícula resultantes una vez descontada la beca Equidad, para los y las estudiantes de grado, en función de los umbrales de renta.</t>
    </r>
  </si>
  <si>
    <t xml:space="preserve">(*) El Instituto Nacional de Educación Física de Cataluña ( INEFC) y el Instituto de Seguridad Pública de Cataluña aplicarán, en concepto de precios para la prestación de servicios académicos universitarios,  los importes establecidos en la tabla anterior. </t>
  </si>
  <si>
    <t>CENTROS ADSCRITOS(**)</t>
  </si>
  <si>
    <t>(**)Los y las estudiantes de estudios de Grado de los centros adscritos cuya titularidad corresponde a la Generalitat de Catalunya y a sus entes autónomos, abonan a las universidades, directamente o a través del centro, en concepto de tutela académica el 12 % de los precios establecidos en la tabla anterior, incluidos en los apartados 1, 2 y 3 del anexo 1 del Decreto 365/2011, de 12 de julio, por el que se fijan los precios de los servicios académicos en las universidades públicas de Cataluña y en la Universitat Oberta de Catalunya para el curso 2011-2012, según corresponda.</t>
  </si>
  <si>
    <t xml:space="preserve">(**)Los y las estudiantes de estudios de Grado de los centros adscritos cuya titularidad no corresponde a la Generalitat de Catalunya y a sus entes autónomos mencionados, abonan a las universidades, directamente o a través del centro, en concepto de tutela académica el 27 % de los precios establecidos en la tabla anterior incluidos en los apartados 1, 2 y 3 del anexo 1 del Decreto 365/2011, de 12 de julio, del curso 2011-2012, según corresponda. </t>
  </si>
  <si>
    <t>CATALUÑA (Oberta)(*) y (**)</t>
  </si>
  <si>
    <t xml:space="preserve"> GRADOS DE EXPERIMENTALIDAD/COEFICIENTE DE ESTRUCTURA DOCENTE (1)(2)</t>
  </si>
  <si>
    <t>Grado en Ciencia de Datos Aplicada / Applied Data Science</t>
  </si>
  <si>
    <t>Grado en Diseño y Creación Digital</t>
  </si>
  <si>
    <t>Grado en Artes</t>
  </si>
  <si>
    <t xml:space="preserve">Grado en Ingeniería de Tecnologías y Servicios de Telecomunicación </t>
  </si>
  <si>
    <t>Grados en Ciencias Sociales</t>
  </si>
  <si>
    <t>Grado en Comunicación</t>
  </si>
  <si>
    <t>Grado en Multimedia</t>
  </si>
  <si>
    <t>Grado en Técnicas de Aplicaciones de Software</t>
  </si>
  <si>
    <t>Grado en Técnicas de Interacción Digital y Multimedia</t>
  </si>
  <si>
    <t>Grado en Tecnologías de Telecomunicación</t>
  </si>
  <si>
    <t>Grado en Historia, Geografía y Arte</t>
  </si>
  <si>
    <t>(*) En el caso de la Universitat Oberta de Catalunya, los precios los fija el Patronato de la Fundació per a la Universitat Oberta de Catalunya, que también fija los precios a satisfacer para la obtención de títulos oficiales en los campus externos a su ámbito principal y que no están vinculados al convenio programa firmado entre el departamento competente en materia de universidades y esta universidad. En el caso de estudios universitarios conjuntos entre la Universitat Oberta de Catalunya y las universidades públicas, el o la estudiante abonará adicionalmente al precio de la matrícula el precio de los servicios específicos fijados por la Universitat Oberta de Catalunya de acuerdo con este artículo y según lo
previsto por cada convenio interuniversitario.</t>
  </si>
  <si>
    <t>(*)Dada su formulación jurídica y sus particularidades metodológicas, la Universitat Oberta de Catalunya determina la contraprestación por los recursos para el aprendizaje de acuerdo con su normativa.</t>
  </si>
  <si>
    <t>(**) La Generalidat de Catalunya, las universidades públicas y la Universitat Oberta de Catalunya, mediante la Agencia de Gestión de Ayudas Universitarias y de Investigación (AGAUR),  aplican las becas Equidad, que implican una tarificación del pago del precio por crédito de la matrícula por parte de los y las estudiantes de Grado y Máster  de estas universidades, en función del nivel de renta familiar, por lo que los importes
resultantes, una vez descontada la ayuda, corresponderían a los que figuran en el anexo 6 de su boletín.</t>
  </si>
  <si>
    <r>
      <t xml:space="preserve">(**)CON BECA EQUIDAD </t>
    </r>
    <r>
      <rPr>
        <b/>
        <vertAlign val="superscript"/>
        <sz val="9"/>
        <color theme="0"/>
        <rFont val="Arial"/>
        <family val="2"/>
      </rPr>
      <t>(1)</t>
    </r>
  </si>
  <si>
    <t>COMUNITAT VALENCIANA</t>
  </si>
  <si>
    <t>GRADO DE EXPERIMENTALIDAD /COEFICIENTE DE ESTRUCTURA DOCENTE</t>
  </si>
  <si>
    <t xml:space="preserve">Precio del crédito 4ª matrícula y sucesivas        </t>
  </si>
  <si>
    <t>Grado en Ciencias Políticas y de la Administración Pública</t>
  </si>
  <si>
    <t>Grado en Bioquímica y Ciencias Biomédicas</t>
  </si>
  <si>
    <t>Grado en Diseño y Tecnologías Creativas</t>
  </si>
  <si>
    <t>Grado en Ciencias Políticas y Gestión Pública</t>
  </si>
  <si>
    <t>Grado en Gestión Turística</t>
  </si>
  <si>
    <t>Grado en Humanidades: Estudios Interculturales</t>
  </si>
  <si>
    <t>Grado en Ciencia de Datos</t>
  </si>
  <si>
    <t>Grado en Criminología y Seguridad</t>
  </si>
  <si>
    <t>Grado en Ciencias Gastronómicas</t>
  </si>
  <si>
    <t>Grado en Español: Lengua y Literaturas</t>
  </si>
  <si>
    <t>Grado en Diseño Arquitectónico de Interiores</t>
  </si>
  <si>
    <t>Grado en Estadística Empresarial</t>
  </si>
  <si>
    <t xml:space="preserve">Grado en Gastronomía y Artes Culinarias </t>
  </si>
  <si>
    <t>Grado en Estudios Hispánicos: Lengua Española y sus Literaturas</t>
  </si>
  <si>
    <t>Grado en Ingeniería Agroalimentaria y Agroambiental</t>
  </si>
  <si>
    <t>Grado en Geografía y Medio Ambiente</t>
  </si>
  <si>
    <t>Grado en Gestión Comercial y Marketing</t>
  </si>
  <si>
    <t>Grado en Ingeniería de Organización Industrial</t>
  </si>
  <si>
    <t>Grado en Ingeniería de Sonido e Imagen</t>
  </si>
  <si>
    <t>Grado en Inteligencia y Analítica de Negocios/BIA</t>
  </si>
  <si>
    <t>Grado en Marketing</t>
  </si>
  <si>
    <t xml:space="preserve">Grado en Maestro en Educación Infantil </t>
  </si>
  <si>
    <t xml:space="preserve">Grado en Ingeniería Electrónica Industrial </t>
  </si>
  <si>
    <t>Grado en Negocios Internacionales/ International Business</t>
  </si>
  <si>
    <t xml:space="preserve">Grado en Ingeniería Electrónica y Automática Industrial </t>
  </si>
  <si>
    <t>Grado en Ingeniería en Diseño Industrial y Desarrollo de Productos</t>
  </si>
  <si>
    <t>Grado en Ingeniería en Sonido e Imagen en Telecomunicación</t>
  </si>
  <si>
    <t>Grado en Seguridad Pública y Privada</t>
  </si>
  <si>
    <t>Grado en Ingeniería Informática en Tecnologías Industriales</t>
  </si>
  <si>
    <t xml:space="preserve">Grado en Traducción y Mediación Interlingüística                                                                                                                                                                                                                  </t>
  </si>
  <si>
    <t>Grado en Ingeniería Informática en Tecnologías de la Información</t>
  </si>
  <si>
    <t>Grado en Ingeniería Multimedia</t>
  </si>
  <si>
    <t>Grado en Ingeniería Robótica</t>
  </si>
  <si>
    <t>Grado en Inteligencia Robótica</t>
  </si>
  <si>
    <t xml:space="preserve">Grado en Matemática Computacional </t>
  </si>
  <si>
    <t>Grado en Tecnología Digital y Multimedia</t>
  </si>
  <si>
    <t>Grado en Tecnologías de la Información para la Salud</t>
  </si>
  <si>
    <t xml:space="preserve">Grado en Tecnologías Interactivas </t>
  </si>
  <si>
    <t>EXTREMADURA(*)</t>
  </si>
  <si>
    <t xml:space="preserve">Precio del crédito 1ª matrícula    </t>
  </si>
  <si>
    <t>Grado en Ingeniería Civil - Construcciones Civiles</t>
  </si>
  <si>
    <t>Grado en Administración y Gestión Pública</t>
  </si>
  <si>
    <t>Grado en Ingeniería Civil - Hidrología</t>
  </si>
  <si>
    <t>Grado en Ingeniería Civil -Transportes y Servicios Urbanos</t>
  </si>
  <si>
    <t>Grado en Ingeniería de las Explotaciones Agropecuarias</t>
  </si>
  <si>
    <t>Grado en Historia del Arte y Patrimonio Histórico-Artístico</t>
  </si>
  <si>
    <t>Grado en Ingeniería de las Industrias Agrarias y Alimentarias</t>
  </si>
  <si>
    <t>Grado en Historia y Patrimonio Histórico</t>
  </si>
  <si>
    <t xml:space="preserve">Grado en Estadística </t>
  </si>
  <si>
    <t>Grado en Lenguas y Literaturas Modernas - Francés</t>
  </si>
  <si>
    <t>Grado en Ingeniería Eléctrica (Rama Industrial)</t>
  </si>
  <si>
    <t>Grado en Lenguas y Literaturas Modernas - Portugués</t>
  </si>
  <si>
    <t>Grado en Ingeniería en Electrónica y Automática (Rama Industrial)</t>
  </si>
  <si>
    <t>PCEO en Matemáticas / Estadística</t>
  </si>
  <si>
    <t>Grado en Ingeniería Telemática en Telecomunicación</t>
  </si>
  <si>
    <t>Grado en Ingeniería Forestal y del Medio Natural</t>
  </si>
  <si>
    <t>Grado en Ingeniería Hortofrutícola y Jardinería</t>
  </si>
  <si>
    <t>Grado en Ingeniería Informática en Ingeniería de Computadores</t>
  </si>
  <si>
    <t>Grado en Ingeniería Informática en Ingeniería de Software</t>
  </si>
  <si>
    <t xml:space="preserve">PCEO en Administración y Dirección de Empresas-Derecho </t>
  </si>
  <si>
    <t>Grado en Ingeniería Mecánica (Rama Industrial)</t>
  </si>
  <si>
    <t>PCEO en Administración y Dirección de Empresas-Economía</t>
  </si>
  <si>
    <t>PCEO en Administración y Dirección de Empresas-Relaciones Laborales y Recursos Humanos</t>
  </si>
  <si>
    <t xml:space="preserve">PCEO en Ingeniería Telemática en Telecomunicación </t>
  </si>
  <si>
    <t>PCEO en Administración y Dirección de Empresas-Turismo</t>
  </si>
  <si>
    <t>Ingeniería Informática en Tecnologías de la Información</t>
  </si>
  <si>
    <t>PCEO en Criminología y Derecho</t>
  </si>
  <si>
    <t>PCEO en Derecho-Administración y Dirección de Empresas</t>
  </si>
  <si>
    <t>PCEO en Periodismo/ Información y Documentación</t>
  </si>
  <si>
    <t>PCEO en Periodismo/ Comunicación Audiovisual.</t>
  </si>
  <si>
    <t>PCEO en Educación Infantil / Educación Primaria (Almendralejo)</t>
  </si>
  <si>
    <t>(*)El alumnado matriculado en los centros adscritos abonará a la Universidad de Extremadura, en concepto de expediente académico y de prueba de evaluación, el 25 % de los precios públicos establecidos, sin perjuicio de lo acordado en los correspondientes convenios de adscripción. Las demás tarifas se satisfarán en la cuantía íntegra.</t>
  </si>
  <si>
    <t>GALICIA(*)</t>
  </si>
  <si>
    <t>Rama de Ciencias</t>
  </si>
  <si>
    <t>Rama de  Arte y Humanidades</t>
  </si>
  <si>
    <t xml:space="preserve">(*)La Comunidad Autónoma distribuye los Grados por rama de enseñanza y precio del crédito en su boletín autonómico, DOG. Para un mayor desglose consúltese la información de Grados en el Registro de Universidades, Centros y Titulaciones. </t>
  </si>
  <si>
    <t xml:space="preserve">(*)El alumnado de los centros adscritos abonará a la universidad, en concepto de expediente académico y de prueba de evaluación, el 25 % de los precios públicos establecidos, sin perjuicio de lo establecido en el correspondiente convenio que dicho centro haya firmado con la respectiva Universidad. Los demás precios se abonarán en la cuantía íntegra prevista. </t>
  </si>
  <si>
    <r>
      <t>MADRID (COMUNIDAD DE)</t>
    </r>
    <r>
      <rPr>
        <b/>
        <vertAlign val="superscript"/>
        <sz val="16"/>
        <color indexed="9"/>
        <rFont val="Arial"/>
        <family val="2"/>
      </rPr>
      <t xml:space="preserve"> </t>
    </r>
    <r>
      <rPr>
        <b/>
        <sz val="16"/>
        <color indexed="9"/>
        <rFont val="Arial"/>
        <family val="2"/>
      </rPr>
      <t>(*)</t>
    </r>
  </si>
  <si>
    <t xml:space="preserve">Precio del crédito 1ª matrícula       </t>
  </si>
  <si>
    <t>Grado en Biología Sanitaria</t>
  </si>
  <si>
    <t>Grado en Arquitectura Naval</t>
  </si>
  <si>
    <t>Grado en Ciencia</t>
  </si>
  <si>
    <t>Grado en Ciencia y Tecnología de la Edificación</t>
  </si>
  <si>
    <t>Grado en Ciencias de la Alimentación</t>
  </si>
  <si>
    <t>Grado en Conservación y Restauración del Patrimonio Cultural</t>
  </si>
  <si>
    <t>Grado en Artes Escénicas-Interpretación</t>
  </si>
  <si>
    <t>Grado en Artes Visuales y Danza</t>
  </si>
  <si>
    <t>Grado en Ciencias en la Actividad Física y del Deporte</t>
  </si>
  <si>
    <t>Grado en Fundamentos de la  Arquitectura</t>
  </si>
  <si>
    <t>Grado en Ciencias del Deporte</t>
  </si>
  <si>
    <t>Grado en Fundamentos de la Arquitectura y Urbanismo</t>
  </si>
  <si>
    <t>Grado en Criminalística: Ciencias y Tecnología Forenses</t>
  </si>
  <si>
    <t>Grado en Ingeniería Aeroespacial en Vehículos Aeroespaciales</t>
  </si>
  <si>
    <t>Grado en Ciencias Experimentales</t>
  </si>
  <si>
    <t>Grado en Ciencias Políticas</t>
  </si>
  <si>
    <t>Grado en Ciencias y Lenguas de la Antigüedad</t>
  </si>
  <si>
    <t>Grado en Gestión e Ingeniería de Servicios</t>
  </si>
  <si>
    <t>Grado en Cinematografía y Artes Visuales</t>
  </si>
  <si>
    <t>Grado en Ciencias Agrarias y Bioeconomía</t>
  </si>
  <si>
    <t>Grado en Cinematografía y Artes Audiovisuales</t>
  </si>
  <si>
    <t>Grado en Gestión Informática Empresarial</t>
  </si>
  <si>
    <t>Grado en Composición de Músicas Contemporáneas</t>
  </si>
  <si>
    <t>Grado en Ingeniería Biomedicina</t>
  </si>
  <si>
    <t>Grado en Ingeniería en Tecnologías Ambientales</t>
  </si>
  <si>
    <t>Grado en Ingeniería Aeroespacial en Aeronavegación</t>
  </si>
  <si>
    <t>Grado en Derecho con Mención en Derecho Francés</t>
  </si>
  <si>
    <t>Grado en Dirección y Gestión de Empresas en el Ámbito Digital</t>
  </si>
  <si>
    <t>Grado en Ingeniería de Computadores</t>
  </si>
  <si>
    <t>Grado en Recursos Hídricos</t>
  </si>
  <si>
    <t>Grado en Ingeniería de Diseño Industrial y Desarrollo de Producto</t>
  </si>
  <si>
    <t>Grado en Diseño de Moda</t>
  </si>
  <si>
    <t>Grado en Diseño y Gestión de Moda</t>
  </si>
  <si>
    <t>Grado en Diseño Integral y Gestión de la Imagen</t>
  </si>
  <si>
    <t>Grado en Ingeniería de la Seguridad</t>
  </si>
  <si>
    <t>Grado en Diseño y Gestión de Proyectos Transmedia</t>
  </si>
  <si>
    <t>Grado en Ingeniería de las Tecnologías de la Información Geoespacial</t>
  </si>
  <si>
    <t>Grado en Economía Financiera y Actuarial</t>
  </si>
  <si>
    <t>Grado en Ingeniería de Organización</t>
  </si>
  <si>
    <t>Grado en Economía y Finanzas</t>
  </si>
  <si>
    <t>Grado en Ingeniería de Recursos Energéticos, Combustibles y Explosivos</t>
  </si>
  <si>
    <t>Grado en Economía y Negocios Internacionales</t>
  </si>
  <si>
    <t>Grado en Ingeniería de Sistemas Audiovisuales</t>
  </si>
  <si>
    <t>Grado en Ingeniería de Sistemas de Comunicaciones</t>
  </si>
  <si>
    <t>Grado en Ingeniería de Tecnología Industrial</t>
  </si>
  <si>
    <t>Grado en Estadística y Empresa</t>
  </si>
  <si>
    <t>Grado en Ingeniería del Medio Natural</t>
  </si>
  <si>
    <t>Grado en Ingeniería del Software</t>
  </si>
  <si>
    <t>Grado en Estudios de Asia y África: Árabe, Chino y Japonés</t>
  </si>
  <si>
    <t>Grado en Estudios Hispano-Alemanes</t>
  </si>
  <si>
    <t>Grado en Ingeniería Electrónica de Comunicaciones</t>
  </si>
  <si>
    <t>Grado en Estudios Hispánicos</t>
  </si>
  <si>
    <t>Grado en Ingeniería Electrónica y Automática Industrial</t>
  </si>
  <si>
    <t>Grado en Estudios Semíticos e Islámicos</t>
  </si>
  <si>
    <t>Grado en Ingeniería en Sistemas Audiovisuales y Multimedia</t>
  </si>
  <si>
    <t>Grado en Ingeniería en Tecnología Minera</t>
  </si>
  <si>
    <t>Grado en Ingeniería en Tecnologías de Telecomunicación</t>
  </si>
  <si>
    <t>Grado conjunto de Filosofía, Política y Economía</t>
  </si>
  <si>
    <t>Grado en Finanzas, Banca y Seguros</t>
  </si>
  <si>
    <t>Grado en Ingeniería Forestal</t>
  </si>
  <si>
    <t>Grado en Fotografía</t>
  </si>
  <si>
    <t>Grado en Gestión de la Información y Contenidos Digitales</t>
  </si>
  <si>
    <t>Grado en Ingeniería Geomática y Topográfica</t>
  </si>
  <si>
    <t>Grado en Gestión de Seguridad Pública</t>
  </si>
  <si>
    <t>Grado en Gestión Mercantil y Financiera</t>
  </si>
  <si>
    <t>Grado en Ingeniería Marítima</t>
  </si>
  <si>
    <t>Grado en Ingeniería Matemática</t>
  </si>
  <si>
    <t>Grado en Ingeniería y Ciencia Agronómica</t>
  </si>
  <si>
    <t>Grado en Historia y Ciencias de la Música y Tecnología Musical</t>
  </si>
  <si>
    <t>Grado en Historia y Política</t>
  </si>
  <si>
    <t>Grado en Ingeniería Agrícola</t>
  </si>
  <si>
    <t>Grado en Ingeniería Agroambiental</t>
  </si>
  <si>
    <t>Grado en Igualdad de Género</t>
  </si>
  <si>
    <t>Grado en Ingeniería Agronómica y Agroambiental</t>
  </si>
  <si>
    <t>Grado en Sistemas de Información</t>
  </si>
  <si>
    <t>Grado en Lengua de Signos Española y Comunidad Sorda</t>
  </si>
  <si>
    <t>Grado en Tecnologías de las Industrias Agrarias y Alimentarias</t>
  </si>
  <si>
    <t>Grado en Lengua y Literatura Española</t>
  </si>
  <si>
    <t>Grado en Tecnologías para la Sociedad de la Información</t>
  </si>
  <si>
    <t>Grado en Lenguas Modernas, Cultura y Comunicación</t>
  </si>
  <si>
    <t>Grado en Gestión y Operaciones del Transporte Aéreo</t>
  </si>
  <si>
    <t>Grado en Lenguas Modernas y Traducción</t>
  </si>
  <si>
    <t>Grado en Ingeniería Aeroespacial en Transportes y Aeropuertos</t>
  </si>
  <si>
    <t>Grado en Lingüística y Lenguas Aplicada</t>
  </si>
  <si>
    <t>Grado en Ingeniería de la Ciberseguridad</t>
  </si>
  <si>
    <t>Grado en Literatura General y Comparada</t>
  </si>
  <si>
    <t>Grado en Ingeniería de Robótica Software</t>
  </si>
  <si>
    <t>Grado en Magisterio en Educación Infantil</t>
  </si>
  <si>
    <t>Grado en Magisterio en Educación Primaria</t>
  </si>
  <si>
    <t>Grado en Matemáticas e Informática</t>
  </si>
  <si>
    <t>Grado en Matemáticas y Estadística</t>
  </si>
  <si>
    <t>Grado en Pedagogía de las Artes Visuales y la Danza</t>
  </si>
  <si>
    <t>Grado en Protocolo</t>
  </si>
  <si>
    <t>Grado en Protocolo, Organización de Eventos y Comunicación Corporativa</t>
  </si>
  <si>
    <t>Grados en Traducción e Interpretación</t>
  </si>
  <si>
    <t>(*)Los alumnos de los Centros o Institutos Universitarios adscritos abonarán a la universidad el 25 % de los precios públicos por estudios conducentes a la obtención de títulos de carácter oficial y validez en todo el territorio nacional, sin perjuicio de lo acordado en los correspondientes convenios de adscripción.</t>
  </si>
  <si>
    <t>MURCIA (REGIÓN DE)</t>
  </si>
  <si>
    <t>GRADO DE EXPERIMENTALIDAD/COEFICIENTE DE ESTRUCTURA DOCENTE</t>
  </si>
  <si>
    <t xml:space="preserve">Precio del crédito 2ª matrícula                  </t>
  </si>
  <si>
    <t xml:space="preserve">Precio del crédito 3ª matrícula                 </t>
  </si>
  <si>
    <t xml:space="preserve">Precio del crédito 4ª matrícula                 </t>
  </si>
  <si>
    <t>Grado en Arquitectura Naval e Ingeniería de Sistemas Marinos</t>
  </si>
  <si>
    <t>Grado en Communication and Media Studies *</t>
  </si>
  <si>
    <t>Grado en Ingeniería Agroalimentaria y de Sistemas Biológicos</t>
  </si>
  <si>
    <t>Grado en Ingeniería en Diseño Industrial y Desarrollo de Producto</t>
  </si>
  <si>
    <t>Grado en Ingeniería de Recursos Minerales y Energía</t>
  </si>
  <si>
    <t>Grado en Ingeniería en Sistemas de Telecomunicación</t>
  </si>
  <si>
    <t>Grado en Ciencia y Tecnología Geográfica</t>
  </si>
  <si>
    <t>Grado en Ciencias Políticas, Gobierno y Administración Pública</t>
  </si>
  <si>
    <t>Grado en Turismo por la Universidad Politécnica de Cartagena</t>
  </si>
  <si>
    <t>Grado en Ciencia e Ingeniería de Datos *</t>
  </si>
  <si>
    <t>Grado en Terapia Ocupacional *</t>
  </si>
  <si>
    <t>(*) Titulos pendientes de aprobación/verificación/autorización.</t>
  </si>
  <si>
    <r>
      <t xml:space="preserve">CENTROS ADSCRITOS </t>
    </r>
    <r>
      <rPr>
        <b/>
        <vertAlign val="superscript"/>
        <sz val="12"/>
        <color rgb="FFFFFFFF"/>
        <rFont val="Arial"/>
        <family val="2"/>
      </rPr>
      <t>(1)</t>
    </r>
  </si>
  <si>
    <t>Grado en Ingeniería en Organización Industrial (Centro Universitario de Defensa). Centro adscrito a la Universidad Politécnica de Cartagena</t>
  </si>
  <si>
    <t xml:space="preserve">Grado en Educación Infantil (ISEN Cartagena). Centro adscrito a la Universidad de Murcia </t>
  </si>
  <si>
    <t>Grado en Educación Primaria (ISEN Cartagena). Centro adscrito a la Universidad de Murcia</t>
  </si>
  <si>
    <t>Grado en Relaciones Internacionales (Facultad de Turismo). Centro adscrito a la Universidad de Murcia</t>
  </si>
  <si>
    <t>Grado en Turismo (Facultad de Turismo). Centro adscrito a la Universidad de Murcia)</t>
  </si>
  <si>
    <t xml:space="preserve">(1) El alumnado de los centros o institutos universitarios adscritos abonará a la universidad, en concepto de expediente académico y de prueba de evaluación, el 25 % de los precios académicos que se fijen, sin perjuicio de lo acordado en los correspondientes convenios de adscripción. Los demás precios se satisfarán en la cuantía íntegra prevista.  </t>
  </si>
  <si>
    <t>NAVARRA (Comunidad Foral de)</t>
  </si>
  <si>
    <t xml:space="preserve">Precio del crédito 4ª matrícula        </t>
  </si>
  <si>
    <t>Grado en Ingeniería Eléctrica y Electrónica</t>
  </si>
  <si>
    <t>Grado en Ingeniería en Diseño Mecánico</t>
  </si>
  <si>
    <t>Grado en Sociología Aplicada</t>
  </si>
  <si>
    <t>Grado en Innovación de Procesos y Productos Alimentarios</t>
  </si>
  <si>
    <t>Doble Grado en Administración y Dirección de Empresas y Derecho</t>
  </si>
  <si>
    <t>Doble Grado en Ingeniería Agroalimentaria y del Medio Rural e Innovación de Procesos y Productos Alimentarios</t>
  </si>
  <si>
    <t>Doble Grado en Maestro en Educación Infantil y Primaria</t>
  </si>
  <si>
    <t>Programa Internacional del Doble Grado en Administración de Empresas y Economía</t>
  </si>
  <si>
    <t>Doble Grado en Ingeniería en Tecnologías de Telecomunicación e Ingeniería Biomédica</t>
  </si>
  <si>
    <t>Doble Grado en Ciencia de Datos y Administración y Dirección de Empresas ( El precio en primera, segunda, tercera o posteriores matrículas vendrá determinado por el grado de experimentalidad del plan de estudios al que pertenezca la asignatura matriculada)</t>
  </si>
  <si>
    <t>PAÍS VASCO(*) y (**)</t>
  </si>
  <si>
    <t>Precio del crédito 4ª matrícula</t>
  </si>
  <si>
    <t>Grado en Biología (S)</t>
  </si>
  <si>
    <t>Grado en Antropología Social</t>
  </si>
  <si>
    <t>Grado en Bioquímica y Biología Molecular (S)</t>
  </si>
  <si>
    <t>Grado en Arte</t>
  </si>
  <si>
    <t>Grado en Biotecnología (S)</t>
  </si>
  <si>
    <t>Grado en Ciencias de la Actividad Física y Deporte</t>
  </si>
  <si>
    <t>Grado en Ciencia y Tecnología de los Alimentos (S)</t>
  </si>
  <si>
    <t>Grado en Ciencias Ambientales (S)</t>
  </si>
  <si>
    <t>Grado en Creación y Diseño</t>
  </si>
  <si>
    <t>Grado en Física (S)</t>
  </si>
  <si>
    <t>Grado en Estudios Vascos</t>
  </si>
  <si>
    <t>Grado en Fiscalidad y Administración Pública</t>
  </si>
  <si>
    <t>Grado en Filología</t>
  </si>
  <si>
    <t>Grado en Ingeniería Ambiental (S)</t>
  </si>
  <si>
    <t>Grado en Geología (S)</t>
  </si>
  <si>
    <t>Grado en Ingeniería Civil (S)</t>
  </si>
  <si>
    <t>Grado en Gestión de Negocios</t>
  </si>
  <si>
    <t>Grado en Ingeniería de Energías Renovables (S)</t>
  </si>
  <si>
    <t>Grado en Gestión y Marketing Empresarial</t>
  </si>
  <si>
    <t>Grado en Ingeniería de Tecnología de Minas y Energía (S)</t>
  </si>
  <si>
    <t xml:space="preserve">Grado en Marketing </t>
  </si>
  <si>
    <t>Grado en Ingeniería Eléctrica (S)</t>
  </si>
  <si>
    <t>Grado en Matemáticas (S)</t>
  </si>
  <si>
    <t>Grado en Química (S)</t>
  </si>
  <si>
    <t>Grado en Ingeniería Electrónica (S)</t>
  </si>
  <si>
    <t>Grado en Ingeniería Electrónica Industrial y Automática (S)</t>
  </si>
  <si>
    <t>Grado en Ingeniería en Innovación de Procesos y Productos (S)</t>
  </si>
  <si>
    <t>Grado en Ingeniería en Automoción (S)</t>
  </si>
  <si>
    <t>Grado en Ingeniería en Organización Industrial (S)</t>
  </si>
  <si>
    <t>Grado en Ingeniería en Tecnología Industrial (S)</t>
  </si>
  <si>
    <t>Grado en Ingeniería Informática (S)</t>
  </si>
  <si>
    <t>Grado en Ingeniería Informática de Gestión y Sistemas de Información (S)</t>
  </si>
  <si>
    <t>Grado en Marina (S)</t>
  </si>
  <si>
    <t>Grado en Ingeniería Mecánica (S)</t>
  </si>
  <si>
    <t>Grado en Náutica y Transporte Marítimo (S)</t>
  </si>
  <si>
    <t>Grado en Ingeniería Química (S)</t>
  </si>
  <si>
    <t>Grado en Ingeniería Química Industrial (S)</t>
  </si>
  <si>
    <t>Grado en Ingeniería en Tecnología de Telecomunicación (S)</t>
  </si>
  <si>
    <t>Grado en Inteligencia Artificial (S)</t>
  </si>
  <si>
    <t xml:space="preserve">(*)Sin perjuicio de lo acordado en los correspondientes convenios de adscripción, las personas que sigan estudios en los centros e institutos universitarios adscritos abonarán a la universidad el 25% de los precios establecidos según los estudios de que se trate. Los demás precios se satisfarán en la cuantía íntegra prevista. </t>
  </si>
  <si>
    <t xml:space="preserve">(**) Se aplicará una bonificación del 5 % a los precios públicos de primera matrícula de los grados STEM (Science, Technology, Engineering and Mathematics) de las enseñanzas universitarias de grado indicadas con una (S),  de forma que el importe de la primera matrícula en estos casos quedará en 18,85 euros para los niveles de experimentalidad 1, en 18,23 euros para los niveles de experimentalidad 2 y en 13,67 euros para los niveles de experimentalidad 3. En los estudios de programación conjunta de grados oficiales, solo se aplicará la deducción en el caso de que los dos estudios sean STEM: Grado en Física e Ingeniería Eléctrica y Grado en Ingeniería Mecánica e Ingeniería Electrónica Industrial y Automática. </t>
  </si>
  <si>
    <t>RIOJA (LA)(*)</t>
  </si>
  <si>
    <t xml:space="preserve">Precio del crédito 2ª matrícula                 </t>
  </si>
  <si>
    <t xml:space="preserve">Precio del crédito 4ª matrícula y sucesivas                 </t>
  </si>
  <si>
    <t>Grado en Geografía e Historia</t>
  </si>
  <si>
    <t>Grado en Lengua y Literatura Hispánica</t>
  </si>
  <si>
    <t xml:space="preserve"> (*)Los alumnos de los centros o institutos universitarios adscritos abonarán a la universidad, en concepto de expediente académico y de prueba de evaluación, el 25% de las tarifas académicas establecidas.</t>
  </si>
  <si>
    <t>GRUPO DE CLASIFICACIÓN (*)</t>
  </si>
  <si>
    <r>
      <t xml:space="preserve">21,60 - </t>
    </r>
    <r>
      <rPr>
        <b/>
        <sz val="9"/>
        <color rgb="FF0070C0"/>
        <rFont val="Arial"/>
        <family val="2"/>
      </rPr>
      <t>20,48</t>
    </r>
  </si>
  <si>
    <r>
      <t>15,95-</t>
    </r>
    <r>
      <rPr>
        <b/>
        <sz val="9"/>
        <color rgb="FF0070C0"/>
        <rFont val="Arial"/>
        <family val="2"/>
      </rPr>
      <t>14,80</t>
    </r>
    <r>
      <rPr>
        <b/>
        <sz val="9"/>
        <rFont val="Arial"/>
        <family val="2"/>
      </rPr>
      <t>-</t>
    </r>
    <r>
      <rPr>
        <b/>
        <sz val="9"/>
        <color theme="9" tint="-0.499984740745262"/>
        <rFont val="Arial"/>
        <family val="2"/>
      </rPr>
      <t>13,20</t>
    </r>
  </si>
  <si>
    <r>
      <rPr>
        <b/>
        <sz val="9"/>
        <color rgb="FF0070C0"/>
        <rFont val="Arial"/>
        <family val="2"/>
      </rPr>
      <t>13,39</t>
    </r>
    <r>
      <rPr>
        <b/>
        <sz val="9"/>
        <rFont val="Arial"/>
        <family val="2"/>
      </rPr>
      <t xml:space="preserve"> - 13,00</t>
    </r>
  </si>
  <si>
    <t xml:space="preserve">Precio del crédito 3ª matrícula      </t>
  </si>
  <si>
    <t xml:space="preserve">Precio del crédito 4ª matrícula y sucesivas      </t>
  </si>
  <si>
    <t xml:space="preserve">Grado en Psicología </t>
  </si>
  <si>
    <t>Grado en Ingeniería en Tecnologías de la Información</t>
  </si>
  <si>
    <r>
      <t xml:space="preserve">Grado en Educación Infantil </t>
    </r>
    <r>
      <rPr>
        <vertAlign val="superscript"/>
        <sz val="9"/>
        <rFont val="Arial"/>
        <family val="2"/>
      </rPr>
      <t>(1)</t>
    </r>
  </si>
  <si>
    <t xml:space="preserve">Grado en Turismo </t>
  </si>
  <si>
    <t>Grado en CC. Jurídicas de las Administraciones Públicas</t>
  </si>
  <si>
    <t>Grado en Ciencia Política y de la Administración</t>
  </si>
  <si>
    <t xml:space="preserve">Grado en Ingeniería Informática </t>
  </si>
  <si>
    <t>Grado en Estudios Ingleses: Lengua, Literatura y Cultura</t>
  </si>
  <si>
    <t>(*) Los colores de las titulaciones se corresponden con los colores de los precios, dentro de cada grupo de clasificación.</t>
  </si>
  <si>
    <t xml:space="preserve">(1) Su impartición queda condicionada a la declaración del carácter oficial del título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</si>
</sst>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quot;€&quot;;[Red]\-#,##0.00\ &quot;€&quot;"/>
    <numFmt numFmtId="165" formatCode="0.0%"/>
    <numFmt numFmtId="166" formatCode="0.0"/>
  </numFmts>
  <fonts count="73">
    <font>
      <sz val="10"/>
      <name val="Arial"/>
    </font>
    <font>
      <u/>
      <sz val="10"/>
      <color indexed="12"/>
      <name val="Arial"/>
      <family val="2"/>
    </font>
    <font>
      <b/>
      <sz val="9"/>
      <name val="Arial"/>
      <family val="2"/>
    </font>
    <font>
      <sz val="9"/>
      <name val="Arial"/>
      <family val="2"/>
    </font>
    <font>
      <sz val="10"/>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b/>
      <sz val="12"/>
      <name val="Arial"/>
      <family val="2"/>
    </font>
    <font>
      <sz val="8"/>
      <name val="Arial"/>
      <family val="2"/>
    </font>
    <font>
      <sz val="9"/>
      <color indexed="9"/>
      <name val="Arial"/>
      <family val="2"/>
    </font>
    <font>
      <b/>
      <i/>
      <sz val="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vertAlign val="superscript"/>
      <sz val="16"/>
      <color indexed="9"/>
      <name val="Arial"/>
      <family val="2"/>
    </font>
    <font>
      <b/>
      <sz val="10"/>
      <name val="Arial"/>
      <family val="2"/>
    </font>
    <font>
      <sz val="9"/>
      <color indexed="12"/>
      <name val="Arial"/>
      <family val="2"/>
    </font>
    <font>
      <sz val="9"/>
      <color rgb="FFFF0000"/>
      <name val="Arial"/>
      <family val="2"/>
    </font>
    <font>
      <b/>
      <sz val="11"/>
      <color indexed="9"/>
      <name val="Arial"/>
      <family val="2"/>
    </font>
    <font>
      <b/>
      <sz val="14"/>
      <color indexed="12"/>
      <name val="Arial"/>
      <family val="2"/>
    </font>
    <font>
      <sz val="10"/>
      <color rgb="FF7030A0"/>
      <name val="Arial"/>
      <family val="2"/>
    </font>
    <font>
      <b/>
      <sz val="14"/>
      <name val="Arial"/>
      <family val="2"/>
    </font>
    <font>
      <sz val="10"/>
      <color indexed="9"/>
      <name val="Arial"/>
      <family val="2"/>
    </font>
    <font>
      <b/>
      <sz val="10"/>
      <color indexed="9"/>
      <name val="Arial"/>
      <family val="2"/>
    </font>
    <font>
      <sz val="11"/>
      <name val="Arial"/>
      <family val="2"/>
    </font>
    <font>
      <sz val="10"/>
      <color rgb="FFFF0000"/>
      <name val="Arial"/>
      <family val="2"/>
    </font>
    <font>
      <b/>
      <sz val="26"/>
      <color indexed="12"/>
      <name val="Arial"/>
      <family val="2"/>
    </font>
    <font>
      <b/>
      <sz val="16"/>
      <color indexed="10"/>
      <name val="Arial"/>
      <family val="2"/>
    </font>
    <font>
      <b/>
      <sz val="9"/>
      <color rgb="FFFF0000"/>
      <name val="Arial"/>
      <family val="2"/>
    </font>
    <font>
      <b/>
      <sz val="10"/>
      <color rgb="FFFF0000"/>
      <name val="Arial"/>
      <family val="2"/>
    </font>
    <font>
      <b/>
      <sz val="9"/>
      <color rgb="FF0070C0"/>
      <name val="Arial"/>
      <family val="2"/>
    </font>
    <font>
      <sz val="9"/>
      <color rgb="FF0070C0"/>
      <name val="Arial"/>
      <family val="2"/>
    </font>
    <font>
      <sz val="9"/>
      <color rgb="FF00B050"/>
      <name val="Arial"/>
      <family val="2"/>
    </font>
    <font>
      <sz val="9"/>
      <color theme="9" tint="-0.499984740745262"/>
      <name val="Arial"/>
      <family val="2"/>
    </font>
    <font>
      <b/>
      <sz val="9"/>
      <color theme="9" tint="-0.499984740745262"/>
      <name val="Arial"/>
      <family val="2"/>
    </font>
    <font>
      <sz val="10"/>
      <color rgb="FF00B050"/>
      <name val="Arial"/>
      <family val="2"/>
    </font>
    <font>
      <vertAlign val="superscript"/>
      <sz val="9"/>
      <color rgb="FFFF0000"/>
      <name val="Arial"/>
      <family val="2"/>
    </font>
    <font>
      <b/>
      <sz val="9"/>
      <color theme="1"/>
      <name val="Arial"/>
      <family val="2"/>
    </font>
    <font>
      <b/>
      <sz val="11"/>
      <name val="Arial"/>
      <family val="2"/>
    </font>
    <font>
      <i/>
      <sz val="8"/>
      <name val="Arial"/>
      <family val="2"/>
    </font>
    <font>
      <b/>
      <sz val="14"/>
      <color indexed="9"/>
      <name val="Arial"/>
      <family val="2"/>
    </font>
    <font>
      <i/>
      <sz val="9"/>
      <name val="Arial"/>
      <family val="2"/>
    </font>
    <font>
      <i/>
      <sz val="10"/>
      <color rgb="FFFF0000"/>
      <name val="Arial"/>
      <family val="2"/>
    </font>
    <font>
      <i/>
      <sz val="9"/>
      <color rgb="FFFF0000"/>
      <name val="Arial"/>
      <family val="2"/>
    </font>
    <font>
      <b/>
      <vertAlign val="superscript"/>
      <sz val="12"/>
      <color rgb="FFFFFFFF"/>
      <name val="Arial"/>
      <family val="2"/>
    </font>
    <font>
      <sz val="9"/>
      <color rgb="FF000000"/>
      <name val="Arial"/>
      <family val="2"/>
    </font>
    <font>
      <i/>
      <sz val="9"/>
      <color rgb="FF000000"/>
      <name val="Arial"/>
      <family val="2"/>
    </font>
    <font>
      <b/>
      <sz val="10"/>
      <color theme="0"/>
      <name val="Arial"/>
      <family val="2"/>
    </font>
    <font>
      <i/>
      <sz val="10"/>
      <color theme="7"/>
      <name val="Arial"/>
      <family val="2"/>
    </font>
    <font>
      <sz val="8"/>
      <color theme="1"/>
      <name val="Arial"/>
      <family val="2"/>
    </font>
    <font>
      <sz val="9"/>
      <color theme="4" tint="-0.249977111117893"/>
      <name val="Arial"/>
      <family val="2"/>
    </font>
    <font>
      <b/>
      <sz val="9"/>
      <color theme="0"/>
      <name val="Arial"/>
      <family val="2"/>
    </font>
    <font>
      <b/>
      <vertAlign val="superscript"/>
      <sz val="9"/>
      <color theme="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theme="0"/>
        <bgColor indexed="64"/>
      </patternFill>
    </fill>
    <fill>
      <patternFill patternType="solid">
        <fgColor rgb="FFFFFACD"/>
        <bgColor indexed="64"/>
      </patternFill>
    </fill>
    <fill>
      <patternFill patternType="solid">
        <fgColor rgb="FFFFF9C1"/>
        <bgColor indexed="64"/>
      </patternFill>
    </fill>
    <fill>
      <patternFill patternType="solid">
        <fgColor rgb="FFDFF2FF"/>
        <bgColor indexed="64"/>
      </patternFill>
    </fill>
    <fill>
      <patternFill patternType="solid">
        <fgColor rgb="FF99CCFF"/>
        <bgColor indexed="64"/>
      </patternFill>
    </fill>
    <fill>
      <patternFill patternType="solid">
        <fgColor theme="8" tint="0.7999816888943144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8" tint="0.59999389629810485"/>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right/>
      <top style="medium">
        <color indexed="12"/>
      </top>
      <bottom/>
      <diagonal/>
    </border>
    <border>
      <left style="thin">
        <color indexed="12"/>
      </left>
      <right style="thin">
        <color indexed="12"/>
      </right>
      <top style="thin">
        <color indexed="12"/>
      </top>
      <bottom/>
      <diagonal/>
    </border>
    <border>
      <left/>
      <right style="thin">
        <color auto="1"/>
      </right>
      <top/>
      <bottom style="thin">
        <color rgb="FF0000FF"/>
      </bottom>
      <diagonal/>
    </border>
    <border>
      <left/>
      <right style="thin">
        <color rgb="FF0070C0"/>
      </right>
      <top/>
      <bottom/>
      <diagonal/>
    </border>
    <border>
      <left/>
      <right style="thin">
        <color rgb="FF3366FF"/>
      </right>
      <top/>
      <bottom/>
      <diagonal/>
    </border>
    <border>
      <left/>
      <right/>
      <top/>
      <bottom style="thin">
        <color indexed="64"/>
      </bottom>
      <diagonal/>
    </border>
    <border>
      <left/>
      <right style="thin">
        <color rgb="FF3366FF"/>
      </right>
      <top/>
      <bottom style="thin">
        <color indexed="1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12"/>
      </bottom>
      <diagonal/>
    </border>
    <border>
      <left style="thin">
        <color indexed="64"/>
      </left>
      <right/>
      <top style="thin">
        <color indexed="12"/>
      </top>
      <bottom/>
      <diagonal/>
    </border>
    <border>
      <left/>
      <right style="thin">
        <color indexed="64"/>
      </right>
      <top style="thin">
        <color indexed="12"/>
      </top>
      <bottom/>
      <diagonal/>
    </border>
    <border>
      <left/>
      <right style="thin">
        <color indexed="12"/>
      </right>
      <top/>
      <bottom style="thin">
        <color indexed="64"/>
      </bottom>
      <diagonal/>
    </border>
    <border>
      <left style="thin">
        <color indexed="12"/>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12"/>
      </right>
      <top style="thin">
        <color indexed="64"/>
      </top>
      <bottom style="thin">
        <color indexed="12"/>
      </bottom>
      <diagonal/>
    </border>
    <border>
      <left/>
      <right style="thin">
        <color rgb="FF002060"/>
      </right>
      <top/>
      <bottom style="thin">
        <color indexed="64"/>
      </bottom>
      <diagonal/>
    </border>
    <border>
      <left style="thin">
        <color indexed="64"/>
      </left>
      <right style="thin">
        <color rgb="FF002060"/>
      </right>
      <top/>
      <bottom/>
      <diagonal/>
    </border>
    <border>
      <left/>
      <right style="thin">
        <color rgb="FF002060"/>
      </right>
      <top/>
      <bottom/>
      <diagonal/>
    </border>
    <border>
      <left style="thin">
        <color rgb="FF002060"/>
      </left>
      <right style="thin">
        <color rgb="FF002060"/>
      </right>
      <top/>
      <bottom style="thin">
        <color indexed="64"/>
      </bottom>
      <diagonal/>
    </border>
    <border>
      <left style="thin">
        <color rgb="FF002060"/>
      </left>
      <right style="thin">
        <color rgb="FF002060"/>
      </right>
      <top/>
      <bottom/>
      <diagonal/>
    </border>
    <border>
      <left style="thin">
        <color indexed="64"/>
      </left>
      <right style="thin">
        <color indexed="64"/>
      </right>
      <top/>
      <bottom style="thin">
        <color rgb="FF002060"/>
      </bottom>
      <diagonal/>
    </border>
    <border>
      <left style="thin">
        <color indexed="12"/>
      </left>
      <right style="thin">
        <color indexed="64"/>
      </right>
      <top/>
      <bottom style="thin">
        <color indexed="64"/>
      </bottom>
      <diagonal/>
    </border>
    <border>
      <left/>
      <right style="thin">
        <color indexed="12"/>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right/>
      <top style="thin">
        <color indexed="64"/>
      </top>
      <bottom/>
      <diagonal/>
    </border>
    <border>
      <left/>
      <right style="thin">
        <color indexed="12"/>
      </right>
      <top/>
      <bottom/>
      <diagonal/>
    </border>
    <border>
      <left/>
      <right style="thin">
        <color indexed="64"/>
      </right>
      <top/>
      <bottom/>
      <diagonal/>
    </border>
    <border>
      <left/>
      <right style="thin">
        <color auto="1"/>
      </right>
      <top/>
      <bottom/>
      <diagonal/>
    </border>
    <border>
      <left style="thin">
        <color indexed="12"/>
      </left>
      <right style="thin">
        <color indexed="64"/>
      </right>
      <top style="thin">
        <color auto="1"/>
      </top>
      <bottom/>
      <diagonal/>
    </border>
  </borders>
  <cellStyleXfs count="5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4" borderId="0" applyNumberFormat="0" applyBorder="0" applyAlignment="0" applyProtection="0"/>
    <xf numFmtId="0" fontId="19" fillId="16" borderId="1" applyNumberFormat="0" applyAlignment="0" applyProtection="0"/>
    <xf numFmtId="0" fontId="20" fillId="17"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21" borderId="0" applyNumberFormat="0" applyBorder="0" applyAlignment="0" applyProtection="0"/>
    <xf numFmtId="0" fontId="23" fillId="7" borderId="1" applyNumberFormat="0" applyAlignment="0" applyProtection="0"/>
    <xf numFmtId="0" fontId="1" fillId="0" borderId="0" applyNumberFormat="0" applyFill="0" applyBorder="0" applyAlignment="0" applyProtection="0">
      <alignment vertical="top"/>
      <protection locked="0"/>
    </xf>
    <xf numFmtId="0" fontId="24" fillId="3" borderId="0" applyNumberFormat="0" applyBorder="0" applyAlignment="0" applyProtection="0"/>
    <xf numFmtId="0" fontId="25" fillId="22" borderId="0" applyNumberFormat="0" applyBorder="0" applyAlignment="0" applyProtection="0"/>
    <xf numFmtId="0" fontId="26" fillId="0" borderId="0"/>
    <xf numFmtId="0" fontId="16" fillId="23" borderId="4" applyNumberFormat="0" applyFont="0" applyAlignment="0" applyProtection="0"/>
    <xf numFmtId="0" fontId="27" fillId="16" borderId="5"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6" applyNumberFormat="0" applyFill="0" applyAlignment="0" applyProtection="0"/>
    <xf numFmtId="0" fontId="32" fillId="0" borderId="7" applyNumberFormat="0" applyFill="0" applyAlignment="0" applyProtection="0"/>
    <xf numFmtId="0" fontId="22" fillId="0" borderId="8" applyNumberFormat="0" applyFill="0" applyAlignment="0" applyProtection="0"/>
    <xf numFmtId="0" fontId="33" fillId="0" borderId="9" applyNumberFormat="0" applyFill="0" applyAlignment="0" applyProtection="0"/>
    <xf numFmtId="0" fontId="4" fillId="0" borderId="0"/>
    <xf numFmtId="0" fontId="19" fillId="16" borderId="62" applyNumberFormat="0" applyAlignment="0" applyProtection="0"/>
    <xf numFmtId="0" fontId="23" fillId="7" borderId="62" applyNumberFormat="0" applyAlignment="0" applyProtection="0"/>
    <xf numFmtId="0" fontId="16" fillId="23" borderId="63" applyNumberFormat="0" applyFont="0" applyAlignment="0" applyProtection="0"/>
    <xf numFmtId="0" fontId="27" fillId="16" borderId="64" applyNumberFormat="0" applyAlignment="0" applyProtection="0"/>
    <xf numFmtId="0" fontId="33" fillId="0" borderId="65" applyNumberFormat="0" applyFill="0" applyAlignment="0" applyProtection="0"/>
  </cellStyleXfs>
  <cellXfs count="507">
    <xf numFmtId="0" fontId="0" fillId="0" borderId="0" xfId="0"/>
    <xf numFmtId="0" fontId="7" fillId="25" borderId="13" xfId="0" applyFont="1" applyFill="1" applyBorder="1" applyAlignment="1">
      <alignment horizontal="left" vertical="center"/>
    </xf>
    <xf numFmtId="2" fontId="2" fillId="26" borderId="13" xfId="0" applyNumberFormat="1" applyFont="1" applyFill="1" applyBorder="1" applyAlignment="1">
      <alignment horizontal="left" vertical="center"/>
    </xf>
    <xf numFmtId="0" fontId="38" fillId="27" borderId="21" xfId="0" applyFont="1" applyFill="1" applyBorder="1" applyAlignment="1">
      <alignment vertical="center"/>
    </xf>
    <xf numFmtId="0" fontId="43" fillId="25" borderId="13" xfId="0" applyFont="1" applyFill="1" applyBorder="1" applyAlignment="1">
      <alignment horizontal="left" vertical="top"/>
    </xf>
    <xf numFmtId="0" fontId="2" fillId="26" borderId="13" xfId="0" applyFont="1" applyFill="1" applyBorder="1" applyAlignment="1">
      <alignment horizontal="left" vertical="center"/>
    </xf>
    <xf numFmtId="0" fontId="4" fillId="29" borderId="13" xfId="0" applyFont="1" applyFill="1" applyBorder="1" applyAlignment="1">
      <alignment vertical="center"/>
    </xf>
    <xf numFmtId="0" fontId="4" fillId="29" borderId="0" xfId="0" applyFont="1" applyFill="1" applyBorder="1" applyAlignment="1">
      <alignment vertical="center"/>
    </xf>
    <xf numFmtId="2" fontId="45" fillId="29" borderId="13" xfId="0" applyNumberFormat="1" applyFont="1" applyFill="1" applyBorder="1" applyAlignment="1">
      <alignment horizontal="center" vertical="center"/>
    </xf>
    <xf numFmtId="2" fontId="45" fillId="29" borderId="0" xfId="0" applyNumberFormat="1" applyFont="1" applyFill="1" applyBorder="1" applyAlignment="1">
      <alignment horizontal="center" vertical="center"/>
    </xf>
    <xf numFmtId="0" fontId="35" fillId="28" borderId="13" xfId="0" applyFont="1" applyFill="1" applyBorder="1" applyAlignment="1">
      <alignment vertical="center"/>
    </xf>
    <xf numFmtId="0" fontId="4" fillId="28" borderId="0" xfId="0" applyFont="1" applyFill="1" applyBorder="1" applyAlignment="1">
      <alignment vertical="center"/>
    </xf>
    <xf numFmtId="2" fontId="45" fillId="28" borderId="13" xfId="0" applyNumberFormat="1" applyFont="1" applyFill="1" applyBorder="1" applyAlignment="1">
      <alignment horizontal="center" vertical="center"/>
    </xf>
    <xf numFmtId="2" fontId="45" fillId="28" borderId="0" xfId="0" applyNumberFormat="1" applyFont="1" applyFill="1" applyBorder="1" applyAlignment="1">
      <alignment horizontal="center" vertical="center"/>
    </xf>
    <xf numFmtId="2" fontId="4" fillId="29" borderId="0" xfId="0" applyNumberFormat="1" applyFont="1" applyFill="1" applyBorder="1" applyAlignment="1">
      <alignment horizontal="center" vertical="center"/>
    </xf>
    <xf numFmtId="0" fontId="4" fillId="29" borderId="14" xfId="0" applyFont="1" applyFill="1" applyBorder="1" applyAlignment="1">
      <alignment vertical="center"/>
    </xf>
    <xf numFmtId="0" fontId="4" fillId="29" borderId="15" xfId="0" applyFont="1" applyFill="1" applyBorder="1" applyAlignment="1">
      <alignment vertical="center"/>
    </xf>
    <xf numFmtId="165" fontId="4" fillId="29" borderId="14" xfId="0" applyNumberFormat="1" applyFont="1" applyFill="1" applyBorder="1" applyAlignment="1">
      <alignment horizontal="center" vertical="center"/>
    </xf>
    <xf numFmtId="165" fontId="4" fillId="29" borderId="15" xfId="0" applyNumberFormat="1" applyFont="1" applyFill="1" applyBorder="1" applyAlignment="1">
      <alignment horizontal="center" vertical="center"/>
    </xf>
    <xf numFmtId="165" fontId="4" fillId="29" borderId="22" xfId="0" applyNumberFormat="1" applyFont="1" applyFill="1" applyBorder="1" applyAlignment="1">
      <alignment horizontal="center" vertical="center"/>
    </xf>
    <xf numFmtId="0" fontId="4" fillId="29" borderId="10" xfId="0" applyFont="1" applyFill="1" applyBorder="1" applyAlignment="1">
      <alignment vertical="center"/>
    </xf>
    <xf numFmtId="0" fontId="4" fillId="29" borderId="12" xfId="0" applyFont="1" applyFill="1" applyBorder="1" applyAlignment="1">
      <alignment vertical="center"/>
    </xf>
    <xf numFmtId="0" fontId="4" fillId="29" borderId="11" xfId="0" applyFont="1" applyFill="1" applyBorder="1" applyAlignment="1">
      <alignment vertical="center"/>
    </xf>
    <xf numFmtId="0" fontId="44" fillId="24" borderId="0" xfId="0" applyFont="1" applyFill="1" applyBorder="1"/>
    <xf numFmtId="0" fontId="7" fillId="25" borderId="13" xfId="0" applyFont="1" applyFill="1" applyBorder="1" applyAlignment="1">
      <alignment vertical="center"/>
    </xf>
    <xf numFmtId="0" fontId="40" fillId="30" borderId="0" xfId="0" applyFont="1" applyFill="1"/>
    <xf numFmtId="2" fontId="4" fillId="30" borderId="0" xfId="0" applyNumberFormat="1" applyFont="1" applyFill="1" applyAlignment="1">
      <alignment horizontal="center"/>
    </xf>
    <xf numFmtId="2" fontId="4" fillId="30" borderId="0" xfId="0" applyNumberFormat="1" applyFont="1" applyFill="1"/>
    <xf numFmtId="2" fontId="4" fillId="30" borderId="0" xfId="0" applyNumberFormat="1" applyFont="1" applyFill="1" applyBorder="1" applyAlignment="1">
      <alignment horizontal="center" vertical="center"/>
    </xf>
    <xf numFmtId="2" fontId="4" fillId="30" borderId="0" xfId="0" applyNumberFormat="1" applyFont="1" applyFill="1" applyBorder="1"/>
    <xf numFmtId="0" fontId="4" fillId="30" borderId="0" xfId="0" applyFont="1" applyFill="1"/>
    <xf numFmtId="0" fontId="0" fillId="30" borderId="0" xfId="0" applyFill="1"/>
    <xf numFmtId="2" fontId="0" fillId="30" borderId="0" xfId="0" applyNumberFormat="1" applyFill="1" applyAlignment="1">
      <alignment horizontal="center"/>
    </xf>
    <xf numFmtId="2" fontId="0" fillId="30" borderId="0" xfId="0" applyNumberFormat="1" applyFill="1"/>
    <xf numFmtId="0" fontId="39" fillId="30" borderId="0" xfId="0" applyFont="1" applyFill="1" applyAlignment="1">
      <alignment vertical="center" wrapText="1"/>
    </xf>
    <xf numFmtId="0" fontId="4" fillId="30" borderId="0" xfId="0" applyFont="1" applyFill="1" applyAlignment="1">
      <alignment vertical="top" wrapText="1"/>
    </xf>
    <xf numFmtId="0" fontId="55" fillId="30" borderId="0" xfId="0" applyFont="1" applyFill="1" applyAlignment="1">
      <alignment vertical="top" wrapText="1"/>
    </xf>
    <xf numFmtId="0" fontId="4" fillId="30" borderId="0" xfId="0" applyFont="1" applyFill="1" applyAlignment="1">
      <alignment vertical="center" wrapText="1"/>
    </xf>
    <xf numFmtId="0" fontId="44" fillId="30" borderId="0" xfId="0" applyFont="1" applyFill="1"/>
    <xf numFmtId="0" fontId="1" fillId="0" borderId="27" xfId="31" applyFont="1" applyBorder="1" applyAlignment="1" applyProtection="1">
      <alignment vertical="center" wrapText="1"/>
    </xf>
    <xf numFmtId="0" fontId="1" fillId="0" borderId="29" xfId="31" applyFont="1" applyBorder="1" applyAlignment="1" applyProtection="1">
      <alignment vertical="center" wrapText="1"/>
    </xf>
    <xf numFmtId="0" fontId="44" fillId="0" borderId="30" xfId="0" applyFont="1" applyBorder="1" applyAlignment="1">
      <alignment horizontal="justify" vertical="center" wrapText="1"/>
    </xf>
    <xf numFmtId="0" fontId="1" fillId="0" borderId="29" xfId="31" applyBorder="1" applyAlignment="1" applyProtection="1">
      <alignment vertical="center" wrapText="1"/>
    </xf>
    <xf numFmtId="0" fontId="1" fillId="0" borderId="29" xfId="31" applyFont="1" applyBorder="1" applyAlignment="1" applyProtection="1">
      <alignment vertical="center"/>
    </xf>
    <xf numFmtId="2" fontId="40" fillId="30" borderId="0" xfId="0" applyNumberFormat="1" applyFont="1" applyFill="1" applyAlignment="1">
      <alignment horizontal="center"/>
    </xf>
    <xf numFmtId="165" fontId="0" fillId="30" borderId="0" xfId="0" applyNumberFormat="1" applyFill="1" applyAlignment="1">
      <alignment horizontal="center"/>
    </xf>
    <xf numFmtId="165" fontId="0" fillId="30" borderId="0" xfId="0" applyNumberFormat="1" applyFill="1"/>
    <xf numFmtId="49" fontId="4" fillId="30" borderId="0" xfId="0" applyNumberFormat="1" applyFont="1" applyFill="1" applyAlignment="1">
      <alignment horizontal="center"/>
    </xf>
    <xf numFmtId="166" fontId="55" fillId="30" borderId="0" xfId="0" applyNumberFormat="1" applyFont="1" applyFill="1" applyAlignment="1">
      <alignment horizontal="center"/>
    </xf>
    <xf numFmtId="166" fontId="4" fillId="30" borderId="0" xfId="0" applyNumberFormat="1" applyFont="1" applyFill="1" applyAlignment="1">
      <alignment horizontal="center"/>
    </xf>
    <xf numFmtId="166" fontId="0" fillId="30" borderId="0" xfId="0" applyNumberFormat="1" applyFill="1" applyAlignment="1">
      <alignment horizontal="center"/>
    </xf>
    <xf numFmtId="0" fontId="45" fillId="30" borderId="0" xfId="0" applyFont="1" applyFill="1"/>
    <xf numFmtId="0" fontId="0" fillId="30" borderId="0" xfId="0" applyFill="1" applyAlignment="1">
      <alignment wrapText="1"/>
    </xf>
    <xf numFmtId="0" fontId="0" fillId="30" borderId="0" xfId="0" applyFill="1" applyBorder="1"/>
    <xf numFmtId="0" fontId="3" fillId="30" borderId="0" xfId="0" applyFont="1" applyFill="1" applyBorder="1" applyAlignment="1">
      <alignment vertical="top"/>
    </xf>
    <xf numFmtId="0" fontId="41" fillId="30" borderId="0" xfId="0" applyFont="1" applyFill="1" applyBorder="1" applyAlignment="1">
      <alignment horizontal="center" vertical="top"/>
    </xf>
    <xf numFmtId="0" fontId="42" fillId="30" borderId="0" xfId="0" applyFont="1" applyFill="1" applyBorder="1"/>
    <xf numFmtId="0" fontId="7" fillId="30" borderId="0" xfId="0" applyFont="1" applyFill="1" applyBorder="1" applyAlignment="1">
      <alignment horizontal="center" vertical="top"/>
    </xf>
    <xf numFmtId="0" fontId="4" fillId="30" borderId="0" xfId="0" applyFont="1" applyFill="1" applyBorder="1" applyAlignment="1">
      <alignment vertical="center"/>
    </xf>
    <xf numFmtId="2" fontId="2" fillId="30" borderId="0" xfId="0" applyNumberFormat="1" applyFont="1" applyFill="1" applyBorder="1" applyAlignment="1">
      <alignment horizontal="center" vertical="center"/>
    </xf>
    <xf numFmtId="0" fontId="4" fillId="30" borderId="0" xfId="0" applyFont="1" applyFill="1" applyBorder="1" applyAlignment="1">
      <alignment vertical="center" wrapText="1"/>
    </xf>
    <xf numFmtId="0" fontId="4" fillId="30" borderId="0" xfId="0" applyFont="1" applyFill="1" applyBorder="1"/>
    <xf numFmtId="0" fontId="3" fillId="30" borderId="0" xfId="0" applyFont="1" applyFill="1" applyBorder="1" applyAlignment="1">
      <alignment vertical="top" wrapText="1"/>
    </xf>
    <xf numFmtId="0" fontId="9" fillId="30" borderId="0" xfId="0" applyFont="1" applyFill="1" applyBorder="1" applyAlignment="1">
      <alignment vertical="top"/>
    </xf>
    <xf numFmtId="0" fontId="35" fillId="30" borderId="0" xfId="0" applyFont="1" applyFill="1" applyBorder="1"/>
    <xf numFmtId="0" fontId="0" fillId="30" borderId="0" xfId="0" applyFill="1" applyBorder="1" applyAlignment="1">
      <alignment vertical="center"/>
    </xf>
    <xf numFmtId="0" fontId="3" fillId="30" borderId="0" xfId="0" applyFont="1" applyFill="1" applyBorder="1" applyAlignment="1">
      <alignment horizontal="left" vertical="top"/>
    </xf>
    <xf numFmtId="0" fontId="8" fillId="30" borderId="0" xfId="0" applyFont="1" applyFill="1" applyBorder="1" applyAlignment="1">
      <alignment vertical="center"/>
    </xf>
    <xf numFmtId="0" fontId="3" fillId="30" borderId="0" xfId="0" applyFont="1" applyFill="1" applyBorder="1"/>
    <xf numFmtId="0" fontId="13" fillId="30" borderId="0" xfId="0" applyFont="1" applyFill="1" applyBorder="1" applyAlignment="1">
      <alignment wrapText="1"/>
    </xf>
    <xf numFmtId="0" fontId="3" fillId="30" borderId="0" xfId="0" applyFont="1" applyFill="1" applyBorder="1" applyAlignment="1">
      <alignment wrapText="1"/>
    </xf>
    <xf numFmtId="0" fontId="3" fillId="30" borderId="0" xfId="0" applyFont="1" applyFill="1" applyBorder="1" applyAlignment="1">
      <alignment horizontal="left" vertical="top" wrapText="1"/>
    </xf>
    <xf numFmtId="0" fontId="7" fillId="30" borderId="0" xfId="0" applyFont="1" applyFill="1" applyBorder="1" applyAlignment="1">
      <alignment horizontal="center" vertical="center"/>
    </xf>
    <xf numFmtId="0" fontId="3" fillId="30" borderId="0" xfId="0" applyFont="1" applyFill="1" applyBorder="1" applyAlignment="1">
      <alignment horizontal="center" vertical="top"/>
    </xf>
    <xf numFmtId="0" fontId="3" fillId="30" borderId="0" xfId="0" applyFont="1" applyFill="1" applyBorder="1" applyAlignment="1">
      <alignment vertical="center"/>
    </xf>
    <xf numFmtId="0" fontId="3" fillId="30" borderId="0" xfId="0" applyFont="1" applyFill="1" applyBorder="1" applyAlignment="1">
      <alignment vertical="center" wrapText="1"/>
    </xf>
    <xf numFmtId="0" fontId="14" fillId="30" borderId="0" xfId="0" applyFont="1" applyFill="1" applyBorder="1"/>
    <xf numFmtId="0" fontId="52" fillId="30" borderId="0" xfId="0" applyFont="1" applyFill="1" applyBorder="1" applyAlignment="1">
      <alignment vertical="top" wrapText="1"/>
    </xf>
    <xf numFmtId="0" fontId="11" fillId="30" borderId="0" xfId="0" applyFont="1" applyFill="1" applyBorder="1" applyAlignment="1">
      <alignment horizontal="center" vertical="top"/>
    </xf>
    <xf numFmtId="0" fontId="4" fillId="30" borderId="0" xfId="0" applyFont="1" applyFill="1" applyBorder="1" applyAlignment="1">
      <alignment wrapText="1"/>
    </xf>
    <xf numFmtId="0" fontId="3" fillId="30" borderId="0" xfId="0" applyFont="1" applyFill="1" applyBorder="1" applyAlignment="1">
      <alignment horizontal="center" vertical="top" wrapText="1"/>
    </xf>
    <xf numFmtId="2" fontId="2" fillId="26" borderId="37" xfId="0" applyNumberFormat="1" applyFont="1" applyFill="1" applyBorder="1" applyAlignment="1">
      <alignment horizontal="center" vertical="top" wrapText="1"/>
    </xf>
    <xf numFmtId="0" fontId="7" fillId="25" borderId="36" xfId="0" applyFont="1" applyFill="1" applyBorder="1" applyAlignment="1">
      <alignment horizontal="center" vertical="center" wrapText="1"/>
    </xf>
    <xf numFmtId="0" fontId="7" fillId="25" borderId="36" xfId="0" applyFont="1" applyFill="1" applyBorder="1" applyAlignment="1">
      <alignment horizontal="center" vertical="center"/>
    </xf>
    <xf numFmtId="2" fontId="2" fillId="26" borderId="37" xfId="0" applyNumberFormat="1" applyFont="1" applyFill="1" applyBorder="1" applyAlignment="1">
      <alignment horizontal="center" vertical="top"/>
    </xf>
    <xf numFmtId="2" fontId="57" fillId="26" borderId="37" xfId="0" applyNumberFormat="1" applyFont="1" applyFill="1" applyBorder="1" applyAlignment="1">
      <alignment horizontal="center" vertical="center" wrapText="1"/>
    </xf>
    <xf numFmtId="0" fontId="7" fillId="25" borderId="36" xfId="0" applyFont="1" applyFill="1" applyBorder="1" applyAlignment="1">
      <alignment horizontal="left" vertical="center"/>
    </xf>
    <xf numFmtId="2" fontId="2" fillId="26" borderId="37" xfId="0" applyNumberFormat="1" applyFont="1" applyFill="1" applyBorder="1" applyAlignment="1">
      <alignment horizontal="left" vertical="center"/>
    </xf>
    <xf numFmtId="0" fontId="37" fillId="31" borderId="42" xfId="0" quotePrefix="1" applyNumberFormat="1" applyFont="1" applyFill="1" applyBorder="1" applyAlignment="1">
      <alignment horizontal="left" vertical="top" wrapText="1"/>
    </xf>
    <xf numFmtId="0" fontId="3" fillId="31" borderId="42" xfId="0" quotePrefix="1" applyNumberFormat="1" applyFont="1" applyFill="1" applyBorder="1" applyAlignment="1">
      <alignment horizontal="left" vertical="top" wrapText="1"/>
    </xf>
    <xf numFmtId="0" fontId="5" fillId="30" borderId="0" xfId="0" applyFont="1" applyFill="1" applyBorder="1"/>
    <xf numFmtId="0" fontId="2" fillId="30" borderId="0" xfId="0" applyFont="1" applyFill="1" applyBorder="1" applyAlignment="1">
      <alignment horizontal="center" vertical="top"/>
    </xf>
    <xf numFmtId="0" fontId="3" fillId="30" borderId="0" xfId="0" quotePrefix="1" applyNumberFormat="1" applyFont="1" applyFill="1" applyBorder="1" applyAlignment="1">
      <alignment horizontal="left" vertical="top" wrapText="1"/>
    </xf>
    <xf numFmtId="0" fontId="48" fillId="30" borderId="0" xfId="0" quotePrefix="1" applyNumberFormat="1" applyFont="1" applyFill="1" applyBorder="1" applyAlignment="1">
      <alignment horizontal="left" vertical="top" wrapText="1"/>
    </xf>
    <xf numFmtId="0" fontId="37" fillId="30" borderId="0" xfId="0" quotePrefix="1" applyNumberFormat="1" applyFont="1" applyFill="1" applyBorder="1" applyAlignment="1">
      <alignment horizontal="left" vertical="top" wrapText="1"/>
    </xf>
    <xf numFmtId="0" fontId="48" fillId="30" borderId="0" xfId="0" applyFont="1" applyFill="1" applyBorder="1" applyAlignment="1">
      <alignment horizontal="left" vertical="top" wrapText="1"/>
    </xf>
    <xf numFmtId="0" fontId="37" fillId="30" borderId="0" xfId="0" applyFont="1" applyFill="1" applyBorder="1" applyAlignment="1">
      <alignment horizontal="left" vertical="top" wrapText="1"/>
    </xf>
    <xf numFmtId="0" fontId="48" fillId="30" borderId="0" xfId="0" applyNumberFormat="1" applyFont="1" applyFill="1" applyBorder="1" applyAlignment="1">
      <alignment horizontal="left" vertical="top" wrapText="1"/>
    </xf>
    <xf numFmtId="0" fontId="37" fillId="30" borderId="0" xfId="0" applyNumberFormat="1" applyFont="1" applyFill="1" applyBorder="1" applyAlignment="1">
      <alignment horizontal="left" vertical="top" wrapText="1"/>
    </xf>
    <xf numFmtId="0" fontId="2" fillId="30" borderId="13" xfId="0" applyFont="1" applyFill="1" applyBorder="1" applyAlignment="1">
      <alignment horizontal="left" vertical="top" wrapText="1"/>
    </xf>
    <xf numFmtId="0" fontId="2" fillId="30" borderId="0" xfId="0" applyFont="1" applyFill="1" applyBorder="1" applyAlignment="1">
      <alignment horizontal="left" vertical="top" wrapText="1"/>
    </xf>
    <xf numFmtId="0" fontId="3" fillId="30" borderId="13" xfId="0" applyFont="1" applyFill="1" applyBorder="1" applyAlignment="1">
      <alignment horizontal="left" vertical="top" wrapText="1"/>
    </xf>
    <xf numFmtId="0" fontId="48" fillId="30" borderId="13" xfId="0" applyFont="1" applyFill="1" applyBorder="1" applyAlignment="1">
      <alignment horizontal="left" vertical="top" wrapText="1"/>
    </xf>
    <xf numFmtId="0" fontId="35" fillId="30" borderId="0" xfId="0" applyFont="1" applyFill="1" applyBorder="1" applyAlignment="1">
      <alignment horizontal="left" vertical="top" wrapText="1"/>
    </xf>
    <xf numFmtId="0" fontId="3" fillId="30" borderId="13" xfId="0" applyFont="1" applyFill="1" applyBorder="1" applyAlignment="1">
      <alignment horizontal="left" vertical="top"/>
    </xf>
    <xf numFmtId="0" fontId="37" fillId="30" borderId="13" xfId="0" applyFont="1" applyFill="1" applyBorder="1" applyAlignment="1">
      <alignment horizontal="left" vertical="top"/>
    </xf>
    <xf numFmtId="0" fontId="49" fillId="30" borderId="0" xfId="0" applyFont="1" applyFill="1" applyBorder="1" applyAlignment="1">
      <alignment horizontal="left" vertical="top" wrapText="1"/>
    </xf>
    <xf numFmtId="0" fontId="8" fillId="30" borderId="0" xfId="0" applyFont="1" applyFill="1" applyBorder="1" applyAlignment="1">
      <alignment horizontal="center" vertical="center"/>
    </xf>
    <xf numFmtId="0" fontId="3" fillId="30" borderId="0" xfId="0" applyFont="1" applyFill="1" applyBorder="1" applyAlignment="1">
      <alignment horizontal="center" vertical="center" wrapText="1"/>
    </xf>
    <xf numFmtId="2" fontId="2" fillId="26" borderId="37" xfId="0" applyNumberFormat="1" applyFont="1" applyFill="1" applyBorder="1" applyAlignment="1">
      <alignment horizontal="center" vertical="center"/>
    </xf>
    <xf numFmtId="2" fontId="2" fillId="26" borderId="37" xfId="0" applyNumberFormat="1" applyFont="1" applyFill="1" applyBorder="1" applyAlignment="1">
      <alignment horizontal="center" vertical="center" wrapText="1"/>
    </xf>
    <xf numFmtId="0" fontId="8" fillId="30" borderId="0" xfId="0" applyFont="1" applyFill="1" applyBorder="1"/>
    <xf numFmtId="2" fontId="4" fillId="30" borderId="0" xfId="0" applyNumberFormat="1" applyFont="1" applyFill="1" applyBorder="1" applyAlignment="1">
      <alignment vertical="center"/>
    </xf>
    <xf numFmtId="0" fontId="36" fillId="30" borderId="0" xfId="0" applyNumberFormat="1" applyFont="1" applyFill="1" applyBorder="1" applyAlignment="1">
      <alignment vertical="center"/>
    </xf>
    <xf numFmtId="2" fontId="12" fillId="30" borderId="0" xfId="0" applyNumberFormat="1" applyFont="1" applyFill="1" applyBorder="1" applyAlignment="1">
      <alignment horizontal="left" wrapText="1"/>
    </xf>
    <xf numFmtId="164" fontId="3" fillId="30" borderId="0" xfId="0" applyNumberFormat="1" applyFont="1" applyFill="1" applyBorder="1" applyAlignment="1">
      <alignment wrapText="1"/>
    </xf>
    <xf numFmtId="0" fontId="10" fillId="30" borderId="0" xfId="0" applyFont="1" applyFill="1" applyBorder="1" applyAlignment="1">
      <alignment vertical="top"/>
    </xf>
    <xf numFmtId="0" fontId="15" fillId="30" borderId="0" xfId="0" applyFont="1" applyFill="1" applyBorder="1" applyAlignment="1">
      <alignment horizontal="left" vertical="top"/>
    </xf>
    <xf numFmtId="0" fontId="52" fillId="30" borderId="0" xfId="0" applyFont="1" applyFill="1" applyBorder="1" applyAlignment="1">
      <alignment wrapText="1"/>
    </xf>
    <xf numFmtId="165" fontId="3" fillId="30" borderId="0" xfId="0" applyNumberFormat="1" applyFont="1" applyFill="1" applyBorder="1" applyAlignment="1">
      <alignment vertical="top"/>
    </xf>
    <xf numFmtId="2" fontId="4" fillId="29" borderId="13" xfId="0" applyNumberFormat="1" applyFont="1" applyFill="1" applyBorder="1" applyAlignment="1">
      <alignment horizontal="center" vertical="center"/>
    </xf>
    <xf numFmtId="2" fontId="4" fillId="28" borderId="13" xfId="0" applyNumberFormat="1" applyFont="1" applyFill="1" applyBorder="1" applyAlignment="1">
      <alignment horizontal="center" vertical="center"/>
    </xf>
    <xf numFmtId="2" fontId="4" fillId="28" borderId="0" xfId="0" applyNumberFormat="1" applyFont="1" applyFill="1" applyBorder="1" applyAlignment="1">
      <alignment horizontal="center" vertical="center"/>
    </xf>
    <xf numFmtId="2" fontId="4" fillId="28" borderId="24" xfId="0" applyNumberFormat="1" applyFont="1" applyFill="1" applyBorder="1" applyAlignment="1">
      <alignment horizontal="center" vertical="center"/>
    </xf>
    <xf numFmtId="2" fontId="4" fillId="29" borderId="24" xfId="0" applyNumberFormat="1" applyFont="1" applyFill="1" applyBorder="1" applyAlignment="1">
      <alignment horizontal="center" vertical="center"/>
    </xf>
    <xf numFmtId="2" fontId="4" fillId="29" borderId="14" xfId="0" applyNumberFormat="1" applyFont="1" applyFill="1" applyBorder="1" applyAlignment="1">
      <alignment horizontal="center" vertical="center"/>
    </xf>
    <xf numFmtId="2" fontId="4" fillId="29" borderId="15" xfId="0" applyNumberFormat="1" applyFont="1" applyFill="1" applyBorder="1" applyAlignment="1">
      <alignment horizontal="center" vertical="center"/>
    </xf>
    <xf numFmtId="2" fontId="4" fillId="29" borderId="26" xfId="0" applyNumberFormat="1" applyFont="1" applyFill="1" applyBorder="1" applyAlignment="1">
      <alignment horizontal="center" vertical="center"/>
    </xf>
    <xf numFmtId="2" fontId="9" fillId="29" borderId="0" xfId="0" applyNumberFormat="1" applyFont="1" applyFill="1" applyBorder="1" applyAlignment="1">
      <alignment horizontal="center" vertical="center"/>
    </xf>
    <xf numFmtId="165" fontId="4" fillId="29" borderId="13" xfId="0" applyNumberFormat="1" applyFont="1" applyFill="1" applyBorder="1" applyAlignment="1">
      <alignment horizontal="center" vertical="center"/>
    </xf>
    <xf numFmtId="165" fontId="4" fillId="28" borderId="13" xfId="0" applyNumberFormat="1" applyFont="1" applyFill="1" applyBorder="1" applyAlignment="1">
      <alignment horizontal="center" vertical="center"/>
    </xf>
    <xf numFmtId="165" fontId="4" fillId="28" borderId="0" xfId="0" applyNumberFormat="1" applyFont="1" applyFill="1" applyBorder="1" applyAlignment="1">
      <alignment horizontal="center" vertical="center"/>
    </xf>
    <xf numFmtId="165" fontId="9" fillId="29" borderId="0" xfId="0" applyNumberFormat="1" applyFont="1" applyFill="1" applyBorder="1" applyAlignment="1">
      <alignment horizontal="center" vertical="center"/>
    </xf>
    <xf numFmtId="0" fontId="4" fillId="29" borderId="45" xfId="0" applyFont="1" applyFill="1" applyBorder="1" applyAlignment="1">
      <alignment vertical="center"/>
    </xf>
    <xf numFmtId="0" fontId="4" fillId="29" borderId="46" xfId="0" applyFont="1" applyFill="1" applyBorder="1" applyAlignment="1">
      <alignment vertical="center"/>
    </xf>
    <xf numFmtId="0" fontId="4" fillId="29" borderId="41" xfId="0" applyFont="1" applyFill="1" applyBorder="1" applyAlignment="1">
      <alignment vertical="center"/>
    </xf>
    <xf numFmtId="0" fontId="4" fillId="29" borderId="42" xfId="0" applyFont="1" applyFill="1" applyBorder="1" applyAlignment="1">
      <alignment vertical="center"/>
    </xf>
    <xf numFmtId="0" fontId="4" fillId="29" borderId="47" xfId="0" applyFont="1" applyFill="1" applyBorder="1" applyAlignment="1">
      <alignment vertical="center"/>
    </xf>
    <xf numFmtId="165" fontId="4" fillId="29" borderId="48" xfId="0" applyNumberFormat="1" applyFont="1" applyFill="1" applyBorder="1" applyAlignment="1">
      <alignment horizontal="center" vertical="center"/>
    </xf>
    <xf numFmtId="165" fontId="4" fillId="29" borderId="25" xfId="0" applyNumberFormat="1" applyFont="1" applyFill="1" applyBorder="1" applyAlignment="1">
      <alignment horizontal="center" vertical="center"/>
    </xf>
    <xf numFmtId="165" fontId="4" fillId="29" borderId="43" xfId="0" applyNumberFormat="1" applyFont="1" applyFill="1" applyBorder="1" applyAlignment="1">
      <alignment horizontal="center" vertical="center"/>
    </xf>
    <xf numFmtId="165" fontId="58" fillId="28" borderId="13" xfId="0" applyNumberFormat="1" applyFont="1" applyFill="1" applyBorder="1" applyAlignment="1">
      <alignment horizontal="center" vertical="center"/>
    </xf>
    <xf numFmtId="165" fontId="58" fillId="28" borderId="0" xfId="0" applyNumberFormat="1" applyFont="1" applyFill="1" applyBorder="1" applyAlignment="1">
      <alignment horizontal="center" vertical="center"/>
    </xf>
    <xf numFmtId="0" fontId="3" fillId="31" borderId="41" xfId="0" quotePrefix="1" applyNumberFormat="1" applyFont="1" applyFill="1" applyBorder="1" applyAlignment="1">
      <alignment horizontal="left" vertical="top" wrapText="1"/>
    </xf>
    <xf numFmtId="0" fontId="4" fillId="30" borderId="0" xfId="0" applyFont="1" applyFill="1" applyBorder="1" applyAlignment="1">
      <alignment horizontal="center" vertical="top"/>
    </xf>
    <xf numFmtId="0" fontId="4" fillId="0" borderId="28" xfId="0" applyFont="1" applyBorder="1" applyAlignment="1">
      <alignment horizontal="justify" vertical="center" wrapText="1"/>
    </xf>
    <xf numFmtId="0" fontId="4" fillId="0" borderId="30" xfId="0" applyFont="1" applyBorder="1" applyAlignment="1">
      <alignment horizontal="justify" vertical="center" wrapText="1"/>
    </xf>
    <xf numFmtId="0" fontId="35" fillId="0" borderId="30" xfId="0" applyFont="1" applyBorder="1" applyAlignment="1">
      <alignment vertical="center" wrapText="1"/>
    </xf>
    <xf numFmtId="0" fontId="35" fillId="0" borderId="32" xfId="0" applyFont="1" applyBorder="1" applyAlignment="1">
      <alignment vertical="center" wrapText="1"/>
    </xf>
    <xf numFmtId="0" fontId="2" fillId="31" borderId="50" xfId="0" applyNumberFormat="1" applyFont="1" applyFill="1" applyBorder="1" applyAlignment="1">
      <alignment horizontal="right" vertical="top" wrapText="1"/>
    </xf>
    <xf numFmtId="0" fontId="2" fillId="31" borderId="36" xfId="0" applyFont="1" applyFill="1" applyBorder="1" applyAlignment="1">
      <alignment horizontal="right" vertical="top" wrapText="1"/>
    </xf>
    <xf numFmtId="0" fontId="3" fillId="31" borderId="36" xfId="0" applyFont="1" applyFill="1" applyBorder="1" applyAlignment="1">
      <alignment vertical="center" wrapText="1"/>
    </xf>
    <xf numFmtId="0" fontId="3" fillId="31" borderId="37" xfId="0" applyNumberFormat="1" applyFont="1" applyFill="1" applyBorder="1" applyAlignment="1">
      <alignment vertical="center" wrapText="1"/>
    </xf>
    <xf numFmtId="0" fontId="3" fillId="31" borderId="37" xfId="0" applyFont="1" applyFill="1" applyBorder="1" applyAlignment="1">
      <alignment vertical="center" wrapText="1"/>
    </xf>
    <xf numFmtId="0" fontId="37" fillId="31" borderId="37" xfId="0" applyNumberFormat="1" applyFont="1" applyFill="1" applyBorder="1" applyAlignment="1">
      <alignment vertical="center" wrapText="1"/>
    </xf>
    <xf numFmtId="0" fontId="37" fillId="31" borderId="38" xfId="0" applyNumberFormat="1" applyFont="1" applyFill="1" applyBorder="1" applyAlignment="1">
      <alignment vertical="center" wrapText="1"/>
    </xf>
    <xf numFmtId="0" fontId="3" fillId="31" borderId="38" xfId="0" applyNumberFormat="1" applyFont="1" applyFill="1" applyBorder="1" applyAlignment="1">
      <alignment vertical="center" wrapText="1"/>
    </xf>
    <xf numFmtId="0" fontId="3" fillId="31" borderId="40" xfId="0" applyFont="1" applyFill="1" applyBorder="1" applyAlignment="1">
      <alignment vertical="center" wrapText="1"/>
    </xf>
    <xf numFmtId="0" fontId="48" fillId="31" borderId="37" xfId="0" applyFont="1" applyFill="1" applyBorder="1" applyAlignment="1">
      <alignment vertical="center" wrapText="1"/>
    </xf>
    <xf numFmtId="0" fontId="37" fillId="31" borderId="37" xfId="0" applyFont="1" applyFill="1" applyBorder="1" applyAlignment="1">
      <alignment vertical="center" wrapText="1"/>
    </xf>
    <xf numFmtId="0" fontId="37" fillId="31" borderId="38" xfId="0" applyFont="1" applyFill="1" applyBorder="1" applyAlignment="1">
      <alignment vertical="center" wrapText="1"/>
    </xf>
    <xf numFmtId="0" fontId="2" fillId="31" borderId="36" xfId="0" applyNumberFormat="1" applyFont="1" applyFill="1" applyBorder="1" applyAlignment="1">
      <alignment horizontal="right" vertical="top" wrapText="1"/>
    </xf>
    <xf numFmtId="0" fontId="3" fillId="31" borderId="36" xfId="0" applyNumberFormat="1" applyFont="1" applyFill="1" applyBorder="1" applyAlignment="1">
      <alignment vertical="center" wrapText="1"/>
    </xf>
    <xf numFmtId="0" fontId="3" fillId="31" borderId="36" xfId="0" quotePrefix="1" applyNumberFormat="1" applyFont="1" applyFill="1" applyBorder="1" applyAlignment="1">
      <alignment vertical="top" wrapText="1"/>
    </xf>
    <xf numFmtId="0" fontId="2" fillId="31" borderId="36" xfId="0" applyNumberFormat="1" applyFont="1" applyFill="1" applyBorder="1" applyAlignment="1">
      <alignment vertical="center" wrapText="1"/>
    </xf>
    <xf numFmtId="0" fontId="2" fillId="31" borderId="37" xfId="0" applyNumberFormat="1" applyFont="1" applyFill="1" applyBorder="1" applyAlignment="1">
      <alignment vertical="center" wrapText="1"/>
    </xf>
    <xf numFmtId="0" fontId="2" fillId="31" borderId="39" xfId="0" quotePrefix="1" applyNumberFormat="1" applyFont="1" applyFill="1" applyBorder="1" applyAlignment="1">
      <alignment horizontal="right" vertical="top" wrapText="1"/>
    </xf>
    <xf numFmtId="0" fontId="3" fillId="31" borderId="36" xfId="0" quotePrefix="1" applyNumberFormat="1" applyFont="1" applyFill="1" applyBorder="1" applyAlignment="1">
      <alignment horizontal="left" vertical="top" wrapText="1"/>
    </xf>
    <xf numFmtId="0" fontId="3" fillId="31" borderId="38" xfId="0" quotePrefix="1" applyNumberFormat="1" applyFont="1" applyFill="1" applyBorder="1" applyAlignment="1">
      <alignment horizontal="left" vertical="top" wrapText="1"/>
    </xf>
    <xf numFmtId="0" fontId="37" fillId="31" borderId="38" xfId="0" quotePrefix="1" applyNumberFormat="1" applyFont="1" applyFill="1" applyBorder="1" applyAlignment="1">
      <alignment horizontal="left" vertical="top" wrapText="1"/>
    </xf>
    <xf numFmtId="0" fontId="3" fillId="31" borderId="40" xfId="0" quotePrefix="1" applyNumberFormat="1" applyFont="1" applyFill="1" applyBorder="1" applyAlignment="1">
      <alignment horizontal="left" vertical="top" wrapText="1"/>
    </xf>
    <xf numFmtId="0" fontId="3" fillId="31" borderId="41" xfId="0" quotePrefix="1" applyNumberFormat="1" applyFont="1" applyFill="1" applyBorder="1" applyAlignment="1">
      <alignment vertical="top" wrapText="1"/>
    </xf>
    <xf numFmtId="0" fontId="3" fillId="31" borderId="37" xfId="0" quotePrefix="1" applyNumberFormat="1" applyFont="1" applyFill="1" applyBorder="1" applyAlignment="1">
      <alignment horizontal="left" vertical="top" wrapText="1"/>
    </xf>
    <xf numFmtId="0" fontId="3" fillId="31" borderId="42" xfId="0" quotePrefix="1" applyNumberFormat="1" applyFont="1" applyFill="1" applyBorder="1" applyAlignment="1">
      <alignment vertical="top" wrapText="1"/>
    </xf>
    <xf numFmtId="0" fontId="37" fillId="31" borderId="37" xfId="0" quotePrefix="1" applyNumberFormat="1" applyFont="1" applyFill="1" applyBorder="1" applyAlignment="1">
      <alignment vertical="top"/>
    </xf>
    <xf numFmtId="0" fontId="3" fillId="31" borderId="37" xfId="0" applyNumberFormat="1" applyFont="1" applyFill="1" applyBorder="1" applyAlignment="1">
      <alignment vertical="center"/>
    </xf>
    <xf numFmtId="0" fontId="3" fillId="31" borderId="37" xfId="0" applyFont="1" applyFill="1" applyBorder="1" applyAlignment="1">
      <alignment vertical="center"/>
    </xf>
    <xf numFmtId="0" fontId="3" fillId="31" borderId="37" xfId="0" quotePrefix="1" applyNumberFormat="1" applyFont="1" applyFill="1" applyBorder="1" applyAlignment="1">
      <alignment vertical="center"/>
    </xf>
    <xf numFmtId="0" fontId="2" fillId="31" borderId="37" xfId="0" quotePrefix="1" applyNumberFormat="1" applyFont="1" applyFill="1" applyBorder="1" applyAlignment="1">
      <alignment vertical="center"/>
    </xf>
    <xf numFmtId="0" fontId="3" fillId="31" borderId="37" xfId="0" quotePrefix="1" applyNumberFormat="1" applyFont="1" applyFill="1" applyBorder="1" applyAlignment="1">
      <alignment vertical="center" wrapText="1"/>
    </xf>
    <xf numFmtId="0" fontId="3" fillId="31" borderId="37" xfId="0" quotePrefix="1" applyNumberFormat="1" applyFont="1" applyFill="1" applyBorder="1" applyAlignment="1">
      <alignment vertical="top"/>
    </xf>
    <xf numFmtId="0" fontId="3" fillId="31" borderId="37" xfId="0" applyFont="1" applyFill="1" applyBorder="1" applyAlignment="1">
      <alignment vertical="top"/>
    </xf>
    <xf numFmtId="0" fontId="2" fillId="31" borderId="37" xfId="0" applyFont="1" applyFill="1" applyBorder="1" applyAlignment="1">
      <alignment vertical="top"/>
    </xf>
    <xf numFmtId="0" fontId="37" fillId="31" borderId="38" xfId="0" applyFont="1" applyFill="1" applyBorder="1" applyAlignment="1">
      <alignment vertical="top"/>
    </xf>
    <xf numFmtId="0" fontId="7" fillId="25" borderId="41" xfId="0" applyFont="1" applyFill="1" applyBorder="1" applyAlignment="1">
      <alignment vertical="center"/>
    </xf>
    <xf numFmtId="0" fontId="7" fillId="25" borderId="41" xfId="0" applyFont="1" applyFill="1" applyBorder="1" applyAlignment="1">
      <alignment horizontal="left" vertical="center"/>
    </xf>
    <xf numFmtId="2" fontId="2" fillId="26" borderId="41" xfId="0" applyNumberFormat="1" applyFont="1" applyFill="1" applyBorder="1" applyAlignment="1">
      <alignment horizontal="left" vertical="center"/>
    </xf>
    <xf numFmtId="2" fontId="2" fillId="26" borderId="42" xfId="0" applyNumberFormat="1" applyFont="1" applyFill="1" applyBorder="1" applyAlignment="1">
      <alignment horizontal="left" vertical="center"/>
    </xf>
    <xf numFmtId="0" fontId="2" fillId="31" borderId="41" xfId="0" applyFont="1" applyFill="1" applyBorder="1" applyAlignment="1">
      <alignment horizontal="right" vertical="top" wrapText="1"/>
    </xf>
    <xf numFmtId="0" fontId="3" fillId="31" borderId="37" xfId="0" applyFont="1" applyFill="1" applyBorder="1" applyAlignment="1">
      <alignment vertical="top" wrapText="1"/>
    </xf>
    <xf numFmtId="0" fontId="2" fillId="31" borderId="41" xfId="0" applyFont="1" applyFill="1" applyBorder="1" applyAlignment="1">
      <alignment horizontal="left" vertical="top" wrapText="1"/>
    </xf>
    <xf numFmtId="49" fontId="3" fillId="31" borderId="37" xfId="0" applyNumberFormat="1" applyFont="1" applyFill="1" applyBorder="1" applyAlignment="1">
      <alignment vertical="top" wrapText="1"/>
    </xf>
    <xf numFmtId="0" fontId="3" fillId="31" borderId="41" xfId="0" applyFont="1" applyFill="1" applyBorder="1" applyAlignment="1">
      <alignment horizontal="left" vertical="top" wrapText="1"/>
    </xf>
    <xf numFmtId="0" fontId="37" fillId="31" borderId="37" xfId="0" applyFont="1" applyFill="1" applyBorder="1" applyAlignment="1">
      <alignment vertical="top" wrapText="1"/>
    </xf>
    <xf numFmtId="49" fontId="37" fillId="31" borderId="37" xfId="0" applyNumberFormat="1" applyFont="1" applyFill="1" applyBorder="1" applyAlignment="1">
      <alignment vertical="top" wrapText="1"/>
    </xf>
    <xf numFmtId="0" fontId="37" fillId="31" borderId="37" xfId="0" quotePrefix="1" applyNumberFormat="1" applyFont="1" applyFill="1" applyBorder="1" applyAlignment="1">
      <alignment vertical="top" wrapText="1"/>
    </xf>
    <xf numFmtId="0" fontId="3" fillId="31" borderId="37" xfId="0" applyNumberFormat="1" applyFont="1" applyFill="1" applyBorder="1" applyAlignment="1">
      <alignment vertical="top" wrapText="1"/>
    </xf>
    <xf numFmtId="0" fontId="3" fillId="31" borderId="42" xfId="0" applyFont="1" applyFill="1" applyBorder="1" applyAlignment="1">
      <alignment horizontal="left" vertical="top" wrapText="1"/>
    </xf>
    <xf numFmtId="49" fontId="37" fillId="31" borderId="38" xfId="0" applyNumberFormat="1" applyFont="1" applyFill="1" applyBorder="1" applyAlignment="1">
      <alignment vertical="top" wrapText="1"/>
    </xf>
    <xf numFmtId="0" fontId="3" fillId="31" borderId="38" xfId="0" applyFont="1" applyFill="1" applyBorder="1" applyAlignment="1">
      <alignment vertical="top" wrapText="1"/>
    </xf>
    <xf numFmtId="0" fontId="37" fillId="31" borderId="38" xfId="0" applyFont="1" applyFill="1" applyBorder="1" applyAlignment="1">
      <alignment vertical="top" wrapText="1"/>
    </xf>
    <xf numFmtId="0" fontId="3" fillId="31" borderId="36" xfId="0" applyFont="1" applyFill="1" applyBorder="1" applyAlignment="1">
      <alignment vertical="top" wrapText="1"/>
    </xf>
    <xf numFmtId="0" fontId="3" fillId="31" borderId="38" xfId="0" quotePrefix="1" applyNumberFormat="1" applyFont="1" applyFill="1" applyBorder="1" applyAlignment="1">
      <alignment vertical="center" wrapText="1"/>
    </xf>
    <xf numFmtId="0" fontId="37" fillId="31" borderId="37" xfId="0" quotePrefix="1" applyNumberFormat="1" applyFont="1" applyFill="1" applyBorder="1" applyAlignment="1">
      <alignment vertical="center" wrapText="1"/>
    </xf>
    <xf numFmtId="0" fontId="37" fillId="31" borderId="38" xfId="0" quotePrefix="1" applyNumberFormat="1" applyFont="1" applyFill="1" applyBorder="1" applyAlignment="1">
      <alignment vertical="center" wrapText="1"/>
    </xf>
    <xf numFmtId="0" fontId="3" fillId="31" borderId="36" xfId="0" applyFont="1" applyFill="1" applyBorder="1" applyAlignment="1">
      <alignment vertical="top"/>
    </xf>
    <xf numFmtId="0" fontId="2" fillId="31" borderId="41" xfId="0" applyNumberFormat="1" applyFont="1" applyFill="1" applyBorder="1" applyAlignment="1">
      <alignment horizontal="right" vertical="top"/>
    </xf>
    <xf numFmtId="0" fontId="2" fillId="31" borderId="41" xfId="0" quotePrefix="1" applyNumberFormat="1" applyFont="1" applyFill="1" applyBorder="1" applyAlignment="1">
      <alignment horizontal="left" vertical="top"/>
    </xf>
    <xf numFmtId="0" fontId="3" fillId="31" borderId="37" xfId="0" applyNumberFormat="1" applyFont="1" applyFill="1" applyBorder="1" applyAlignment="1">
      <alignment vertical="top"/>
    </xf>
    <xf numFmtId="0" fontId="2" fillId="31" borderId="41" xfId="0" applyNumberFormat="1" applyFont="1" applyFill="1" applyBorder="1" applyAlignment="1">
      <alignment horizontal="left" vertical="top"/>
    </xf>
    <xf numFmtId="0" fontId="2" fillId="31" borderId="42" xfId="0" quotePrefix="1" applyNumberFormat="1" applyFont="1" applyFill="1" applyBorder="1" applyAlignment="1">
      <alignment horizontal="left" vertical="top"/>
    </xf>
    <xf numFmtId="0" fontId="3" fillId="31" borderId="38" xfId="0" applyFont="1" applyFill="1" applyBorder="1" applyAlignment="1">
      <alignment vertical="top"/>
    </xf>
    <xf numFmtId="0" fontId="2" fillId="31" borderId="0" xfId="0" quotePrefix="1" applyNumberFormat="1" applyFont="1" applyFill="1" applyBorder="1" applyAlignment="1">
      <alignment horizontal="left" vertical="top"/>
    </xf>
    <xf numFmtId="0" fontId="3" fillId="31" borderId="40" xfId="0" quotePrefix="1" applyNumberFormat="1" applyFont="1" applyFill="1" applyBorder="1" applyAlignment="1">
      <alignment vertical="top"/>
    </xf>
    <xf numFmtId="0" fontId="3" fillId="31" borderId="43" xfId="0" quotePrefix="1" applyNumberFormat="1" applyFont="1" applyFill="1" applyBorder="1" applyAlignment="1">
      <alignment vertical="top"/>
    </xf>
    <xf numFmtId="0" fontId="37" fillId="31" borderId="37" xfId="0" applyNumberFormat="1" applyFont="1" applyFill="1" applyBorder="1" applyAlignment="1">
      <alignment vertical="top"/>
    </xf>
    <xf numFmtId="0" fontId="2" fillId="31" borderId="39" xfId="0" applyNumberFormat="1" applyFont="1" applyFill="1" applyBorder="1" applyAlignment="1">
      <alignment horizontal="right" vertical="top"/>
    </xf>
    <xf numFmtId="0" fontId="3" fillId="31" borderId="36" xfId="0" applyNumberFormat="1" applyFont="1" applyFill="1" applyBorder="1" applyAlignment="1">
      <alignment vertical="top"/>
    </xf>
    <xf numFmtId="0" fontId="3" fillId="31" borderId="41" xfId="0" quotePrefix="1" applyNumberFormat="1" applyFont="1" applyFill="1" applyBorder="1" applyAlignment="1">
      <alignment horizontal="left" vertical="top"/>
    </xf>
    <xf numFmtId="0" fontId="3" fillId="31" borderId="42" xfId="0" quotePrefix="1" applyNumberFormat="1" applyFont="1" applyFill="1" applyBorder="1" applyAlignment="1">
      <alignment horizontal="left" vertical="top"/>
    </xf>
    <xf numFmtId="0" fontId="3" fillId="31" borderId="38" xfId="0" applyNumberFormat="1" applyFont="1" applyFill="1" applyBorder="1" applyAlignment="1">
      <alignment vertical="top"/>
    </xf>
    <xf numFmtId="49" fontId="3" fillId="31" borderId="36" xfId="0" applyNumberFormat="1" applyFont="1" applyFill="1" applyBorder="1" applyAlignment="1">
      <alignment vertical="top" wrapText="1"/>
    </xf>
    <xf numFmtId="0" fontId="2" fillId="31" borderId="39" xfId="0" applyFont="1" applyFill="1" applyBorder="1" applyAlignment="1">
      <alignment horizontal="right" vertical="top" wrapText="1"/>
    </xf>
    <xf numFmtId="0" fontId="3" fillId="31" borderId="37" xfId="0" quotePrefix="1" applyNumberFormat="1" applyFont="1" applyFill="1" applyBorder="1" applyAlignment="1">
      <alignment vertical="top" wrapText="1"/>
    </xf>
    <xf numFmtId="0" fontId="56" fillId="31" borderId="37" xfId="0" applyNumberFormat="1" applyFont="1" applyFill="1" applyBorder="1" applyAlignment="1">
      <alignment vertical="top" wrapText="1"/>
    </xf>
    <xf numFmtId="0" fontId="56" fillId="31" borderId="38" xfId="0" applyNumberFormat="1" applyFont="1" applyFill="1" applyBorder="1" applyAlignment="1">
      <alignment vertical="top" wrapText="1"/>
    </xf>
    <xf numFmtId="0" fontId="3" fillId="31" borderId="38" xfId="0" quotePrefix="1" applyNumberFormat="1" applyFont="1" applyFill="1" applyBorder="1" applyAlignment="1">
      <alignment vertical="top" wrapText="1"/>
    </xf>
    <xf numFmtId="0" fontId="37" fillId="31" borderId="38" xfId="0" quotePrefix="1" applyNumberFormat="1" applyFont="1" applyFill="1" applyBorder="1" applyAlignment="1">
      <alignment vertical="top" wrapText="1"/>
    </xf>
    <xf numFmtId="0" fontId="37" fillId="31" borderId="38" xfId="0" applyNumberFormat="1" applyFont="1" applyFill="1" applyBorder="1" applyAlignment="1">
      <alignment vertical="top"/>
    </xf>
    <xf numFmtId="0" fontId="2" fillId="31" borderId="39" xfId="0" quotePrefix="1" applyNumberFormat="1" applyFont="1" applyFill="1" applyBorder="1" applyAlignment="1">
      <alignment horizontal="right" vertical="top"/>
    </xf>
    <xf numFmtId="0" fontId="3" fillId="31" borderId="38" xfId="0" applyNumberFormat="1" applyFont="1" applyFill="1" applyBorder="1" applyAlignment="1">
      <alignment vertical="top" wrapText="1"/>
    </xf>
    <xf numFmtId="0" fontId="3" fillId="31" borderId="41" xfId="0" applyFont="1" applyFill="1" applyBorder="1" applyAlignment="1">
      <alignment vertical="center"/>
    </xf>
    <xf numFmtId="0" fontId="3" fillId="31" borderId="42" xfId="0" applyFont="1" applyFill="1" applyBorder="1" applyAlignment="1">
      <alignment vertical="top"/>
    </xf>
    <xf numFmtId="0" fontId="51" fillId="31" borderId="37" xfId="0" applyFont="1" applyFill="1" applyBorder="1" applyAlignment="1">
      <alignment vertical="top"/>
    </xf>
    <xf numFmtId="0" fontId="2" fillId="32" borderId="0" xfId="0" applyFont="1" applyFill="1" applyBorder="1" applyAlignment="1">
      <alignment horizontal="left" vertical="center"/>
    </xf>
    <xf numFmtId="0" fontId="2" fillId="32" borderId="41" xfId="0" applyFont="1" applyFill="1" applyBorder="1" applyAlignment="1">
      <alignment horizontal="left" vertical="center"/>
    </xf>
    <xf numFmtId="0" fontId="2" fillId="32" borderId="42" xfId="0" applyFont="1" applyFill="1" applyBorder="1" applyAlignment="1">
      <alignment horizontal="left" vertical="center"/>
    </xf>
    <xf numFmtId="0" fontId="2" fillId="32" borderId="25" xfId="0" applyFont="1" applyFill="1" applyBorder="1" applyAlignment="1">
      <alignment horizontal="left" vertical="center"/>
    </xf>
    <xf numFmtId="0" fontId="2" fillId="32" borderId="43" xfId="0" applyFont="1" applyFill="1" applyBorder="1" applyAlignment="1">
      <alignment horizontal="left" vertical="center"/>
    </xf>
    <xf numFmtId="0" fontId="3" fillId="32" borderId="0" xfId="0" applyFont="1" applyFill="1" applyBorder="1" applyAlignment="1">
      <alignment horizontal="left" vertical="center"/>
    </xf>
    <xf numFmtId="0" fontId="12" fillId="32" borderId="0" xfId="0" applyFont="1" applyFill="1" applyBorder="1" applyAlignment="1">
      <alignment horizontal="left" vertical="center"/>
    </xf>
    <xf numFmtId="0" fontId="3" fillId="32" borderId="25" xfId="0" applyFont="1" applyFill="1" applyBorder="1" applyAlignment="1">
      <alignment horizontal="left" vertical="center"/>
    </xf>
    <xf numFmtId="0" fontId="3" fillId="31" borderId="50" xfId="0" applyNumberFormat="1" applyFont="1" applyFill="1" applyBorder="1" applyAlignment="1">
      <alignment horizontal="center" vertical="center" wrapText="1"/>
    </xf>
    <xf numFmtId="0" fontId="2" fillId="32" borderId="0" xfId="0" applyFont="1" applyFill="1" applyBorder="1" applyAlignment="1">
      <alignment horizontal="left" vertical="center" wrapText="1"/>
    </xf>
    <xf numFmtId="0" fontId="2" fillId="32" borderId="49" xfId="0" applyFont="1" applyFill="1" applyBorder="1" applyAlignment="1">
      <alignment vertical="top" wrapText="1"/>
    </xf>
    <xf numFmtId="0" fontId="3" fillId="32" borderId="49" xfId="0" applyFont="1" applyFill="1" applyBorder="1" applyAlignment="1">
      <alignment horizontal="center" vertical="center" wrapText="1"/>
    </xf>
    <xf numFmtId="0" fontId="0" fillId="31" borderId="41" xfId="0" applyFill="1" applyBorder="1"/>
    <xf numFmtId="0" fontId="0" fillId="31" borderId="37" xfId="0" applyFill="1" applyBorder="1"/>
    <xf numFmtId="0" fontId="3" fillId="31" borderId="36" xfId="0" quotePrefix="1" applyNumberFormat="1" applyFont="1" applyFill="1" applyBorder="1" applyAlignment="1">
      <alignment vertical="center"/>
    </xf>
    <xf numFmtId="0" fontId="3" fillId="30" borderId="41" xfId="0" applyFont="1" applyFill="1" applyBorder="1" applyAlignment="1">
      <alignment vertical="top"/>
    </xf>
    <xf numFmtId="0" fontId="61" fillId="30" borderId="0" xfId="0" applyFont="1" applyFill="1" applyBorder="1" applyAlignment="1">
      <alignment vertical="top"/>
    </xf>
    <xf numFmtId="0" fontId="2" fillId="31" borderId="41" xfId="0" quotePrefix="1" applyNumberFormat="1" applyFont="1" applyFill="1" applyBorder="1" applyAlignment="1">
      <alignment horizontal="right" vertical="top" wrapText="1"/>
    </xf>
    <xf numFmtId="2" fontId="2" fillId="26" borderId="38" xfId="0" applyNumberFormat="1" applyFont="1" applyFill="1" applyBorder="1" applyAlignment="1">
      <alignment horizontal="center" vertical="top"/>
    </xf>
    <xf numFmtId="2" fontId="2" fillId="26" borderId="38" xfId="0" applyNumberFormat="1" applyFont="1" applyFill="1" applyBorder="1" applyAlignment="1">
      <alignment horizontal="center" vertical="top" wrapText="1"/>
    </xf>
    <xf numFmtId="0" fontId="1" fillId="0" borderId="29" xfId="31" applyBorder="1" applyAlignment="1" applyProtection="1">
      <alignment vertical="center"/>
    </xf>
    <xf numFmtId="0" fontId="1" fillId="0" borderId="31" xfId="31" applyBorder="1" applyAlignment="1" applyProtection="1">
      <alignment vertical="center"/>
    </xf>
    <xf numFmtId="0" fontId="61" fillId="30" borderId="0" xfId="0" applyFont="1" applyFill="1" applyBorder="1" applyAlignment="1">
      <alignment vertical="top" wrapText="1"/>
    </xf>
    <xf numFmtId="0" fontId="61" fillId="30" borderId="0" xfId="0" applyFont="1" applyFill="1" applyBorder="1" applyAlignment="1">
      <alignment horizontal="left" vertical="top"/>
    </xf>
    <xf numFmtId="0" fontId="43" fillId="25" borderId="49" xfId="0" applyFont="1" applyFill="1" applyBorder="1" applyAlignment="1">
      <alignment horizontal="left" vertical="top"/>
    </xf>
    <xf numFmtId="0" fontId="7" fillId="25" borderId="49" xfId="0" applyFont="1" applyFill="1" applyBorder="1" applyAlignment="1">
      <alignment horizontal="center" vertical="center"/>
    </xf>
    <xf numFmtId="0" fontId="7" fillId="25" borderId="49" xfId="0" applyFont="1" applyFill="1" applyBorder="1" applyAlignment="1">
      <alignment horizontal="center" vertical="center" wrapText="1"/>
    </xf>
    <xf numFmtId="0" fontId="37" fillId="31" borderId="0" xfId="0" applyNumberFormat="1" applyFont="1" applyFill="1" applyBorder="1" applyAlignment="1">
      <alignment vertical="center" wrapText="1"/>
    </xf>
    <xf numFmtId="0" fontId="37" fillId="31" borderId="25" xfId="0" applyNumberFormat="1" applyFont="1" applyFill="1" applyBorder="1" applyAlignment="1">
      <alignment vertical="center" wrapText="1"/>
    </xf>
    <xf numFmtId="0" fontId="37" fillId="31" borderId="55" xfId="0" applyNumberFormat="1" applyFont="1" applyFill="1" applyBorder="1" applyAlignment="1">
      <alignment vertical="center" wrapText="1"/>
    </xf>
    <xf numFmtId="0" fontId="37" fillId="31" borderId="56" xfId="0" applyNumberFormat="1" applyFont="1" applyFill="1" applyBorder="1" applyAlignment="1">
      <alignment vertical="center" wrapText="1"/>
    </xf>
    <xf numFmtId="0" fontId="37" fillId="31" borderId="54" xfId="0" applyNumberFormat="1" applyFont="1" applyFill="1" applyBorder="1" applyAlignment="1">
      <alignment vertical="center" wrapText="1"/>
    </xf>
    <xf numFmtId="0" fontId="3" fillId="31" borderId="55" xfId="0" applyNumberFormat="1" applyFont="1" applyFill="1" applyBorder="1" applyAlignment="1">
      <alignment vertical="center" wrapText="1"/>
    </xf>
    <xf numFmtId="0" fontId="37" fillId="31" borderId="58" xfId="0" applyNumberFormat="1" applyFont="1" applyFill="1" applyBorder="1" applyAlignment="1">
      <alignment vertical="center" wrapText="1"/>
    </xf>
    <xf numFmtId="0" fontId="37" fillId="31" borderId="57" xfId="0" applyNumberFormat="1" applyFont="1" applyFill="1" applyBorder="1" applyAlignment="1">
      <alignment vertical="center" wrapText="1"/>
    </xf>
    <xf numFmtId="0" fontId="3" fillId="31" borderId="58" xfId="0" applyNumberFormat="1" applyFont="1" applyFill="1" applyBorder="1" applyAlignment="1">
      <alignment vertical="center" wrapText="1"/>
    </xf>
    <xf numFmtId="0" fontId="3" fillId="31" borderId="57" xfId="0" applyNumberFormat="1" applyFont="1" applyFill="1" applyBorder="1" applyAlignment="1">
      <alignment vertical="center" wrapText="1"/>
    </xf>
    <xf numFmtId="2" fontId="2" fillId="26" borderId="59" xfId="0" applyNumberFormat="1" applyFont="1" applyFill="1" applyBorder="1" applyAlignment="1">
      <alignment horizontal="center" vertical="top" wrapText="1"/>
    </xf>
    <xf numFmtId="165" fontId="58" fillId="33" borderId="13" xfId="0" applyNumberFormat="1" applyFont="1" applyFill="1" applyBorder="1" applyAlignment="1">
      <alignment horizontal="center" vertical="center"/>
    </xf>
    <xf numFmtId="165" fontId="4" fillId="29" borderId="56" xfId="0" applyNumberFormat="1" applyFont="1" applyFill="1" applyBorder="1" applyAlignment="1">
      <alignment horizontal="center" vertical="center"/>
    </xf>
    <xf numFmtId="165" fontId="4" fillId="29" borderId="0" xfId="0" applyNumberFormat="1" applyFont="1" applyFill="1" applyBorder="1" applyAlignment="1">
      <alignment horizontal="center" vertical="center"/>
    </xf>
    <xf numFmtId="165" fontId="58" fillId="29" borderId="0" xfId="0" applyNumberFormat="1" applyFont="1" applyFill="1" applyBorder="1" applyAlignment="1">
      <alignment horizontal="center" vertical="center"/>
    </xf>
    <xf numFmtId="0" fontId="61" fillId="31" borderId="43" xfId="0" applyFont="1" applyFill="1" applyBorder="1" applyAlignment="1">
      <alignment horizontal="left" vertical="top" wrapText="1"/>
    </xf>
    <xf numFmtId="0" fontId="61" fillId="31" borderId="38" xfId="0" applyFont="1" applyFill="1" applyBorder="1" applyAlignment="1">
      <alignment horizontal="left" vertical="top" wrapText="1"/>
    </xf>
    <xf numFmtId="0" fontId="3" fillId="31" borderId="38" xfId="0" applyFont="1" applyFill="1" applyBorder="1" applyAlignment="1">
      <alignment vertical="center" wrapText="1"/>
    </xf>
    <xf numFmtId="0" fontId="62" fillId="0" borderId="0" xfId="0" applyFont="1" applyFill="1"/>
    <xf numFmtId="0" fontId="37" fillId="30" borderId="0" xfId="0" applyFont="1" applyFill="1" applyBorder="1" applyAlignment="1">
      <alignment horizontal="left" vertical="top"/>
    </xf>
    <xf numFmtId="0" fontId="3" fillId="31" borderId="25" xfId="0" applyNumberFormat="1" applyFont="1" applyFill="1" applyBorder="1" applyAlignment="1">
      <alignment vertical="center" wrapText="1"/>
    </xf>
    <xf numFmtId="0" fontId="3" fillId="31" borderId="37" xfId="0" applyNumberFormat="1" applyFont="1" applyFill="1" applyBorder="1" applyAlignment="1">
      <alignment horizontal="left" vertical="center" wrapText="1"/>
    </xf>
    <xf numFmtId="0" fontId="63" fillId="30" borderId="0" xfId="0" applyFont="1" applyFill="1" applyAlignment="1">
      <alignment horizontal="justify" vertical="justify" wrapText="1"/>
    </xf>
    <xf numFmtId="0" fontId="37" fillId="31" borderId="37" xfId="0" applyFont="1" applyFill="1" applyBorder="1" applyAlignment="1">
      <alignment vertical="top"/>
    </xf>
    <xf numFmtId="0" fontId="3" fillId="31" borderId="38" xfId="0" applyFont="1" applyFill="1" applyBorder="1" applyAlignment="1">
      <alignment vertical="center"/>
    </xf>
    <xf numFmtId="0" fontId="4" fillId="30" borderId="25" xfId="0" applyFont="1" applyFill="1" applyBorder="1"/>
    <xf numFmtId="0" fontId="63" fillId="30" borderId="0" xfId="0" applyFont="1" applyFill="1" applyBorder="1" applyAlignment="1">
      <alignment horizontal="justify" vertical="justify" wrapText="1"/>
    </xf>
    <xf numFmtId="2" fontId="2" fillId="26" borderId="13" xfId="0" applyNumberFormat="1" applyFont="1" applyFill="1" applyBorder="1" applyAlignment="1">
      <alignment horizontal="center" vertical="center"/>
    </xf>
    <xf numFmtId="2" fontId="2" fillId="26" borderId="60" xfId="0" applyNumberFormat="1" applyFont="1" applyFill="1" applyBorder="1" applyAlignment="1">
      <alignment horizontal="center" vertical="center"/>
    </xf>
    <xf numFmtId="165" fontId="58" fillId="33" borderId="0" xfId="0" applyNumberFormat="1" applyFont="1" applyFill="1" applyBorder="1" applyAlignment="1">
      <alignment horizontal="center" vertical="center"/>
    </xf>
    <xf numFmtId="2" fontId="3" fillId="31" borderId="36" xfId="0" applyNumberFormat="1" applyFont="1" applyFill="1" applyBorder="1" applyAlignment="1">
      <alignment horizontal="left" vertical="center"/>
    </xf>
    <xf numFmtId="2" fontId="3" fillId="31" borderId="37" xfId="0" applyNumberFormat="1" applyFont="1" applyFill="1" applyBorder="1" applyAlignment="1">
      <alignment horizontal="left" vertical="center"/>
    </xf>
    <xf numFmtId="2" fontId="3" fillId="31" borderId="38" xfId="0" applyNumberFormat="1" applyFont="1" applyFill="1" applyBorder="1" applyAlignment="1">
      <alignment horizontal="left" vertical="center"/>
    </xf>
    <xf numFmtId="2" fontId="3" fillId="31" borderId="36" xfId="0" applyNumberFormat="1" applyFont="1" applyFill="1" applyBorder="1" applyAlignment="1">
      <alignment horizontal="left" vertical="center" wrapText="1"/>
    </xf>
    <xf numFmtId="0" fontId="2" fillId="31" borderId="42" xfId="0" applyFont="1" applyFill="1" applyBorder="1" applyAlignment="1">
      <alignment horizontal="right" vertical="top" wrapText="1"/>
    </xf>
    <xf numFmtId="2" fontId="3" fillId="32" borderId="50" xfId="0" applyNumberFormat="1" applyFont="1" applyFill="1" applyBorder="1" applyAlignment="1">
      <alignment horizontal="center" vertical="center" wrapText="1"/>
    </xf>
    <xf numFmtId="2" fontId="3" fillId="32" borderId="49" xfId="0" applyNumberFormat="1" applyFont="1" applyFill="1" applyBorder="1" applyAlignment="1">
      <alignment horizontal="center" vertical="center" wrapText="1"/>
    </xf>
    <xf numFmtId="0" fontId="2" fillId="32" borderId="36" xfId="0" applyFont="1" applyFill="1" applyBorder="1" applyAlignment="1">
      <alignment vertical="top" wrapText="1"/>
    </xf>
    <xf numFmtId="0" fontId="2" fillId="32" borderId="38" xfId="0" applyFont="1" applyFill="1" applyBorder="1" applyAlignment="1">
      <alignment vertical="top" wrapText="1"/>
    </xf>
    <xf numFmtId="0" fontId="3" fillId="32" borderId="37" xfId="0" applyFont="1" applyFill="1" applyBorder="1" applyAlignment="1">
      <alignment vertical="top" wrapText="1"/>
    </xf>
    <xf numFmtId="0" fontId="3" fillId="31" borderId="37" xfId="0" quotePrefix="1" applyFont="1" applyFill="1" applyBorder="1" applyAlignment="1">
      <alignment vertical="top"/>
    </xf>
    <xf numFmtId="0" fontId="3" fillId="31" borderId="38" xfId="0" quotePrefix="1" applyFont="1" applyFill="1" applyBorder="1" applyAlignment="1">
      <alignment vertical="top"/>
    </xf>
    <xf numFmtId="0" fontId="65" fillId="0" borderId="0" xfId="0" applyFont="1"/>
    <xf numFmtId="0" fontId="44" fillId="33" borderId="10" xfId="0" applyFont="1" applyFill="1" applyBorder="1" applyAlignment="1">
      <alignment vertical="center"/>
    </xf>
    <xf numFmtId="0" fontId="44" fillId="33" borderId="13" xfId="0" applyFont="1" applyFill="1" applyBorder="1" applyAlignment="1">
      <alignment vertical="center"/>
    </xf>
    <xf numFmtId="0" fontId="44" fillId="33" borderId="14" xfId="0" applyFont="1" applyFill="1" applyBorder="1" applyAlignment="1">
      <alignment vertical="center"/>
    </xf>
    <xf numFmtId="165" fontId="58" fillId="29" borderId="14" xfId="0" applyNumberFormat="1" applyFont="1" applyFill="1" applyBorder="1" applyAlignment="1">
      <alignment horizontal="center" vertical="center"/>
    </xf>
    <xf numFmtId="165" fontId="44" fillId="29" borderId="16" xfId="0" applyNumberFormat="1" applyFont="1" applyFill="1" applyBorder="1" applyAlignment="1">
      <alignment horizontal="center" vertical="center"/>
    </xf>
    <xf numFmtId="2" fontId="43" fillId="25" borderId="66" xfId="0" applyNumberFormat="1" applyFont="1" applyFill="1" applyBorder="1" applyAlignment="1">
      <alignment horizontal="center" vertical="center" wrapText="1"/>
    </xf>
    <xf numFmtId="2" fontId="43" fillId="25" borderId="67" xfId="0" applyNumberFormat="1" applyFont="1" applyFill="1" applyBorder="1" applyAlignment="1">
      <alignment vertical="center" wrapText="1"/>
    </xf>
    <xf numFmtId="2" fontId="43" fillId="25" borderId="67" xfId="0" applyNumberFormat="1" applyFont="1" applyFill="1" applyBorder="1" applyAlignment="1">
      <alignment horizontal="center" vertical="center" wrapText="1"/>
    </xf>
    <xf numFmtId="0" fontId="38" fillId="25" borderId="68" xfId="0" applyFont="1" applyFill="1" applyBorder="1" applyAlignment="1">
      <alignment horizontal="center" vertical="center" wrapText="1"/>
    </xf>
    <xf numFmtId="165" fontId="58" fillId="29" borderId="13" xfId="0" applyNumberFormat="1" applyFont="1" applyFill="1" applyBorder="1" applyAlignment="1">
      <alignment horizontal="center" vertical="center"/>
    </xf>
    <xf numFmtId="0" fontId="3" fillId="31" borderId="37" xfId="0" applyFont="1" applyFill="1" applyBorder="1" applyAlignment="1">
      <alignment horizontal="left" vertical="top" wrapText="1"/>
    </xf>
    <xf numFmtId="0" fontId="3" fillId="31" borderId="38" xfId="0" applyFont="1" applyFill="1" applyBorder="1" applyAlignment="1">
      <alignment horizontal="left" vertical="top" wrapText="1"/>
    </xf>
    <xf numFmtId="0" fontId="66" fillId="0" borderId="0" xfId="0" applyFont="1" applyBorder="1" applyAlignment="1">
      <alignment horizontal="left"/>
    </xf>
    <xf numFmtId="0" fontId="7" fillId="30" borderId="0" xfId="0" applyFont="1" applyFill="1" applyBorder="1" applyAlignment="1">
      <alignment vertical="center"/>
    </xf>
    <xf numFmtId="0" fontId="7" fillId="30" borderId="0" xfId="0" applyFont="1" applyFill="1" applyBorder="1" applyAlignment="1">
      <alignment horizontal="left" vertical="center"/>
    </xf>
    <xf numFmtId="0" fontId="7" fillId="30" borderId="0" xfId="0" applyFont="1" applyFill="1" applyBorder="1" applyAlignment="1">
      <alignment horizontal="center" vertical="center" wrapText="1"/>
    </xf>
    <xf numFmtId="2" fontId="2" fillId="30" borderId="0" xfId="0" applyNumberFormat="1" applyFont="1" applyFill="1" applyBorder="1" applyAlignment="1">
      <alignment horizontal="left" vertical="center"/>
    </xf>
    <xf numFmtId="2" fontId="2" fillId="30" borderId="0" xfId="0" applyNumberFormat="1" applyFont="1" applyFill="1" applyBorder="1" applyAlignment="1">
      <alignment horizontal="center" vertical="center" wrapText="1"/>
    </xf>
    <xf numFmtId="0" fontId="66" fillId="30" borderId="0" xfId="0" applyFont="1" applyFill="1" applyBorder="1" applyAlignment="1">
      <alignment horizontal="left"/>
    </xf>
    <xf numFmtId="0" fontId="9" fillId="30" borderId="0" xfId="0" applyFont="1" applyFill="1" applyBorder="1"/>
    <xf numFmtId="0" fontId="3" fillId="31" borderId="0" xfId="0" applyNumberFormat="1" applyFont="1" applyFill="1" applyBorder="1" applyAlignment="1">
      <alignment vertical="center" wrapText="1"/>
    </xf>
    <xf numFmtId="0" fontId="53" fillId="31" borderId="37" xfId="0" applyFont="1" applyFill="1" applyBorder="1" applyAlignment="1">
      <alignment vertical="center" wrapText="1"/>
    </xf>
    <xf numFmtId="0" fontId="61" fillId="36" borderId="0" xfId="0" applyFont="1" applyFill="1" applyBorder="1" applyAlignment="1">
      <alignment horizontal="left" vertical="top"/>
    </xf>
    <xf numFmtId="0" fontId="7" fillId="36" borderId="0" xfId="0" applyFont="1" applyFill="1" applyBorder="1" applyAlignment="1">
      <alignment horizontal="center" vertical="center"/>
    </xf>
    <xf numFmtId="2" fontId="2" fillId="36" borderId="0" xfId="0" applyNumberFormat="1" applyFont="1" applyFill="1" applyBorder="1" applyAlignment="1">
      <alignment horizontal="center" vertical="top" wrapText="1"/>
    </xf>
    <xf numFmtId="0" fontId="51" fillId="36" borderId="0" xfId="0" applyNumberFormat="1" applyFont="1" applyFill="1" applyBorder="1" applyAlignment="1">
      <alignment vertical="top" wrapText="1"/>
    </xf>
    <xf numFmtId="0" fontId="3" fillId="36" borderId="0" xfId="0" applyNumberFormat="1" applyFont="1" applyFill="1" applyBorder="1" applyAlignment="1">
      <alignment vertical="top" wrapText="1"/>
    </xf>
    <xf numFmtId="0" fontId="2" fillId="31" borderId="39" xfId="0" quotePrefix="1" applyFont="1" applyFill="1" applyBorder="1" applyAlignment="1">
      <alignment horizontal="right" vertical="top"/>
    </xf>
    <xf numFmtId="2" fontId="4" fillId="29" borderId="70" xfId="0" applyNumberFormat="1" applyFont="1" applyFill="1" applyBorder="1" applyAlignment="1">
      <alignment horizontal="center" vertical="center"/>
    </xf>
    <xf numFmtId="0" fontId="3" fillId="31" borderId="41" xfId="0" applyFont="1" applyFill="1" applyBorder="1" applyAlignment="1">
      <alignment vertical="top"/>
    </xf>
    <xf numFmtId="0" fontId="4" fillId="31" borderId="37" xfId="0" applyFont="1" applyFill="1" applyBorder="1" applyAlignment="1">
      <alignment vertical="top" wrapText="1"/>
    </xf>
    <xf numFmtId="0" fontId="4" fillId="31" borderId="37" xfId="0" applyFont="1" applyFill="1" applyBorder="1" applyAlignment="1">
      <alignment vertical="center" wrapText="1"/>
    </xf>
    <xf numFmtId="0" fontId="70" fillId="31" borderId="36" xfId="0" applyFont="1" applyFill="1" applyBorder="1" applyAlignment="1">
      <alignment vertical="center" wrapText="1"/>
    </xf>
    <xf numFmtId="0" fontId="70" fillId="31" borderId="38" xfId="0" applyFont="1" applyFill="1" applyBorder="1" applyAlignment="1">
      <alignment vertical="center" wrapText="1"/>
    </xf>
    <xf numFmtId="0" fontId="51" fillId="31" borderId="36" xfId="0" applyFont="1" applyFill="1" applyBorder="1" applyAlignment="1">
      <alignment vertical="center" wrapText="1"/>
    </xf>
    <xf numFmtId="0" fontId="51" fillId="31" borderId="37" xfId="0" applyFont="1" applyFill="1" applyBorder="1" applyAlignment="1">
      <alignment vertical="center" wrapText="1"/>
    </xf>
    <xf numFmtId="0" fontId="51" fillId="31" borderId="37" xfId="0" applyFont="1" applyFill="1" applyBorder="1" applyAlignment="1">
      <alignment vertical="center"/>
    </xf>
    <xf numFmtId="0" fontId="6" fillId="30" borderId="0" xfId="0" quotePrefix="1" applyNumberFormat="1" applyFont="1" applyFill="1" applyBorder="1" applyAlignment="1">
      <alignment vertical="center"/>
    </xf>
    <xf numFmtId="0" fontId="6" fillId="27" borderId="71" xfId="0" quotePrefix="1" applyNumberFormat="1" applyFont="1" applyFill="1" applyBorder="1" applyAlignment="1">
      <alignment vertical="center"/>
    </xf>
    <xf numFmtId="0" fontId="3" fillId="31" borderId="25" xfId="0" applyFont="1" applyFill="1" applyBorder="1" applyAlignment="1">
      <alignment vertical="top"/>
    </xf>
    <xf numFmtId="0" fontId="3" fillId="31" borderId="43" xfId="0" applyNumberFormat="1" applyFont="1" applyFill="1" applyBorder="1" applyAlignment="1">
      <alignment vertical="top" wrapText="1"/>
    </xf>
    <xf numFmtId="0" fontId="51" fillId="31" borderId="49" xfId="0" applyFont="1" applyFill="1" applyBorder="1" applyAlignment="1">
      <alignment vertical="center" wrapText="1"/>
    </xf>
    <xf numFmtId="0" fontId="4" fillId="31" borderId="36" xfId="0" applyFont="1" applyFill="1" applyBorder="1" applyAlignment="1">
      <alignment vertical="center" wrapText="1"/>
    </xf>
    <xf numFmtId="0" fontId="4" fillId="31" borderId="37" xfId="0" applyFont="1" applyFill="1" applyBorder="1" applyAlignment="1">
      <alignment horizontal="left" vertical="center" wrapText="1"/>
    </xf>
    <xf numFmtId="0" fontId="3" fillId="31" borderId="37" xfId="0" applyFont="1" applyFill="1" applyBorder="1" applyAlignment="1">
      <alignment horizontal="left" vertical="center" wrapText="1"/>
    </xf>
    <xf numFmtId="2" fontId="2" fillId="30" borderId="0" xfId="0" applyNumberFormat="1" applyFont="1" applyFill="1" applyBorder="1" applyAlignment="1">
      <alignment horizontal="center" vertical="top"/>
    </xf>
    <xf numFmtId="2" fontId="2" fillId="30" borderId="0" xfId="0" applyNumberFormat="1" applyFont="1" applyFill="1" applyBorder="1" applyAlignment="1">
      <alignment horizontal="center" vertical="top" wrapText="1"/>
    </xf>
    <xf numFmtId="0" fontId="4" fillId="30" borderId="0" xfId="0" applyFont="1" applyFill="1" applyBorder="1" applyAlignment="1">
      <alignment vertical="top" wrapText="1"/>
    </xf>
    <xf numFmtId="0" fontId="51" fillId="30" borderId="0" xfId="0" applyFont="1" applyFill="1" applyBorder="1" applyAlignment="1">
      <alignment vertical="top" wrapText="1"/>
    </xf>
    <xf numFmtId="0" fontId="70" fillId="30" borderId="0" xfId="0" applyFont="1" applyFill="1" applyBorder="1" applyAlignment="1">
      <alignment vertical="center" wrapText="1"/>
    </xf>
    <xf numFmtId="0" fontId="53" fillId="30" borderId="0" xfId="0" applyFont="1" applyFill="1" applyBorder="1" applyAlignment="1">
      <alignment vertical="center" wrapText="1"/>
    </xf>
    <xf numFmtId="0" fontId="51" fillId="30" borderId="0" xfId="0" applyFont="1" applyFill="1" applyBorder="1" applyAlignment="1">
      <alignment vertical="center" wrapText="1"/>
    </xf>
    <xf numFmtId="0" fontId="51" fillId="30" borderId="0" xfId="0" applyFont="1" applyFill="1" applyBorder="1" applyAlignment="1">
      <alignment vertical="center"/>
    </xf>
    <xf numFmtId="0" fontId="68" fillId="30" borderId="0" xfId="0" applyFont="1" applyFill="1" applyBorder="1"/>
    <xf numFmtId="2" fontId="2" fillId="26" borderId="37" xfId="0" applyNumberFormat="1" applyFont="1" applyFill="1" applyBorder="1" applyAlignment="1">
      <alignment horizontal="left" vertical="top" wrapText="1"/>
    </xf>
    <xf numFmtId="2" fontId="2" fillId="26" borderId="13" xfId="0" applyNumberFormat="1" applyFont="1" applyFill="1" applyBorder="1" applyAlignment="1">
      <alignment horizontal="left" vertical="top" wrapText="1"/>
    </xf>
    <xf numFmtId="0" fontId="37" fillId="31" borderId="71" xfId="0" applyFont="1" applyFill="1" applyBorder="1" applyAlignment="1">
      <alignment vertical="center" wrapText="1"/>
    </xf>
    <xf numFmtId="0" fontId="3" fillId="31" borderId="71" xfId="0" applyFont="1" applyFill="1" applyBorder="1" applyAlignment="1">
      <alignment horizontal="left" vertical="top" wrapText="1"/>
    </xf>
    <xf numFmtId="2" fontId="2" fillId="26" borderId="71" xfId="0" applyNumberFormat="1" applyFont="1" applyFill="1" applyBorder="1" applyAlignment="1">
      <alignment horizontal="center" vertical="top" wrapText="1"/>
    </xf>
    <xf numFmtId="2" fontId="2" fillId="26" borderId="43" xfId="0" applyNumberFormat="1" applyFont="1" applyFill="1" applyBorder="1" applyAlignment="1">
      <alignment horizontal="center" vertical="top" wrapText="1"/>
    </xf>
    <xf numFmtId="0" fontId="3" fillId="31" borderId="71" xfId="0" applyNumberFormat="1" applyFont="1" applyFill="1" applyBorder="1" applyAlignment="1">
      <alignment vertical="top" wrapText="1"/>
    </xf>
    <xf numFmtId="0" fontId="3" fillId="31" borderId="71" xfId="0" applyFont="1" applyFill="1" applyBorder="1" applyAlignment="1">
      <alignment vertical="top" wrapText="1"/>
    </xf>
    <xf numFmtId="0" fontId="37" fillId="31" borderId="71" xfId="0" applyFont="1" applyFill="1" applyBorder="1" applyAlignment="1">
      <alignment vertical="top" wrapText="1"/>
    </xf>
    <xf numFmtId="0" fontId="37" fillId="31" borderId="71" xfId="0" applyNumberFormat="1" applyFont="1" applyFill="1" applyBorder="1" applyAlignment="1">
      <alignment vertical="top" wrapText="1"/>
    </xf>
    <xf numFmtId="0" fontId="3" fillId="31" borderId="43" xfId="0" applyFont="1" applyFill="1" applyBorder="1" applyAlignment="1">
      <alignment horizontal="left" vertical="top" wrapText="1"/>
    </xf>
    <xf numFmtId="0" fontId="3" fillId="31" borderId="36" xfId="0" applyFont="1" applyFill="1" applyBorder="1" applyAlignment="1">
      <alignment horizontal="center" vertical="center"/>
    </xf>
    <xf numFmtId="0" fontId="3" fillId="31" borderId="37" xfId="0" applyFont="1" applyFill="1" applyBorder="1" applyAlignment="1">
      <alignment horizontal="center" vertical="center"/>
    </xf>
    <xf numFmtId="0" fontId="3" fillId="31" borderId="38" xfId="0" applyFont="1" applyFill="1" applyBorder="1" applyAlignment="1">
      <alignment horizontal="center" vertical="center"/>
    </xf>
    <xf numFmtId="0" fontId="2" fillId="38" borderId="36" xfId="0" applyFont="1" applyFill="1" applyBorder="1" applyAlignment="1">
      <alignment horizontal="left" vertical="center" wrapText="1"/>
    </xf>
    <xf numFmtId="0" fontId="2" fillId="38" borderId="37" xfId="0" applyFont="1" applyFill="1" applyBorder="1" applyAlignment="1">
      <alignment horizontal="left" vertical="center" wrapText="1"/>
    </xf>
    <xf numFmtId="0" fontId="2" fillId="38" borderId="38" xfId="0" applyFont="1" applyFill="1" applyBorder="1" applyAlignment="1">
      <alignment horizontal="left" vertical="center" wrapText="1"/>
    </xf>
    <xf numFmtId="0" fontId="2" fillId="37" borderId="49" xfId="0" applyFont="1" applyFill="1" applyBorder="1" applyAlignment="1">
      <alignment horizontal="center" vertical="center"/>
    </xf>
    <xf numFmtId="0" fontId="71" fillId="37" borderId="49" xfId="0" applyFont="1" applyFill="1" applyBorder="1" applyAlignment="1">
      <alignment horizontal="left" vertical="center" wrapText="1"/>
    </xf>
    <xf numFmtId="0" fontId="71" fillId="37" borderId="49" xfId="0" applyFont="1" applyFill="1" applyBorder="1" applyAlignment="1">
      <alignment horizontal="left" vertical="center"/>
    </xf>
    <xf numFmtId="0" fontId="3" fillId="31" borderId="25" xfId="0" quotePrefix="1" applyNumberFormat="1" applyFont="1" applyFill="1" applyBorder="1" applyAlignment="1">
      <alignment horizontal="left" vertical="top"/>
    </xf>
    <xf numFmtId="0" fontId="37" fillId="31" borderId="43" xfId="0" quotePrefix="1" applyNumberFormat="1" applyFont="1" applyFill="1" applyBorder="1" applyAlignment="1">
      <alignment vertical="top"/>
    </xf>
    <xf numFmtId="2" fontId="2" fillId="26" borderId="38" xfId="0" applyNumberFormat="1" applyFont="1" applyFill="1" applyBorder="1" applyAlignment="1">
      <alignment horizontal="center" vertical="center" wrapText="1"/>
    </xf>
    <xf numFmtId="0" fontId="7" fillId="25" borderId="13" xfId="0" applyFont="1" applyFill="1" applyBorder="1" applyAlignment="1">
      <alignment horizontal="center" vertical="center"/>
    </xf>
    <xf numFmtId="0" fontId="7" fillId="25" borderId="40" xfId="0" applyFont="1" applyFill="1" applyBorder="1" applyAlignment="1">
      <alignment horizontal="center" vertical="center" wrapText="1"/>
    </xf>
    <xf numFmtId="0" fontId="61" fillId="30" borderId="0" xfId="0" applyFont="1" applyFill="1" applyBorder="1" applyAlignment="1">
      <alignment horizontal="left" vertical="top" wrapText="1"/>
    </xf>
    <xf numFmtId="0" fontId="61" fillId="30" borderId="0" xfId="0" quotePrefix="1" applyFont="1" applyFill="1" applyBorder="1" applyAlignment="1">
      <alignment horizontal="left" vertical="top" wrapText="1"/>
    </xf>
    <xf numFmtId="2" fontId="69" fillId="30" borderId="0" xfId="0" applyNumberFormat="1" applyFont="1" applyFill="1" applyAlignment="1">
      <alignment horizontal="justify" vertical="distributed" wrapText="1"/>
    </xf>
    <xf numFmtId="0" fontId="63" fillId="30" borderId="0" xfId="0" applyFont="1" applyFill="1" applyAlignment="1">
      <alignment horizontal="left" vertical="top" wrapText="1"/>
    </xf>
    <xf numFmtId="0" fontId="61" fillId="30" borderId="0" xfId="0" applyFont="1" applyFill="1" applyBorder="1" applyAlignment="1">
      <alignment horizontal="justify" vertical="top" wrapText="1"/>
    </xf>
    <xf numFmtId="0" fontId="7" fillId="36" borderId="0" xfId="0" applyFont="1" applyFill="1" applyBorder="1" applyAlignment="1">
      <alignment horizontal="center" vertical="center" wrapText="1"/>
    </xf>
    <xf numFmtId="0" fontId="47" fillId="27" borderId="19" xfId="0" applyFont="1" applyFill="1" applyBorder="1" applyAlignment="1">
      <alignment horizontal="center" vertical="center" wrapText="1"/>
    </xf>
    <xf numFmtId="0" fontId="4" fillId="27" borderId="20" xfId="0" applyFont="1" applyFill="1" applyBorder="1" applyAlignment="1">
      <alignment vertical="center" wrapText="1"/>
    </xf>
    <xf numFmtId="0" fontId="4" fillId="27" borderId="17" xfId="0" applyFont="1" applyFill="1" applyBorder="1" applyAlignment="1">
      <alignment vertical="center" wrapText="1"/>
    </xf>
    <xf numFmtId="0" fontId="4" fillId="27" borderId="18" xfId="0" applyFont="1" applyFill="1" applyBorder="1" applyAlignment="1">
      <alignment vertical="center" wrapText="1"/>
    </xf>
    <xf numFmtId="0" fontId="39" fillId="30" borderId="0" xfId="0" applyFont="1" applyFill="1" applyAlignment="1">
      <alignment horizontal="left" vertical="center" wrapText="1"/>
    </xf>
    <xf numFmtId="0" fontId="43" fillId="25" borderId="44" xfId="0" applyFont="1" applyFill="1" applyBorder="1" applyAlignment="1">
      <alignment horizontal="center" vertical="center" wrapText="1"/>
    </xf>
    <xf numFmtId="0" fontId="43" fillId="25" borderId="53" xfId="0" applyFont="1" applyFill="1" applyBorder="1" applyAlignment="1">
      <alignment horizontal="center" vertical="center" wrapText="1"/>
    </xf>
    <xf numFmtId="0" fontId="39" fillId="0" borderId="0" xfId="0" applyFont="1" applyAlignment="1">
      <alignment horizontal="left" vertical="center" wrapText="1"/>
    </xf>
    <xf numFmtId="0" fontId="46" fillId="0" borderId="33"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5" xfId="0" applyFont="1" applyBorder="1" applyAlignment="1">
      <alignment horizontal="center" vertical="center" wrapText="1"/>
    </xf>
    <xf numFmtId="0" fontId="6" fillId="27" borderId="13" xfId="0" quotePrefix="1" applyNumberFormat="1" applyFont="1" applyFill="1" applyBorder="1" applyAlignment="1">
      <alignment horizontal="center" vertical="center"/>
    </xf>
    <xf numFmtId="0" fontId="6" fillId="27" borderId="0" xfId="0" quotePrefix="1" applyNumberFormat="1" applyFont="1" applyFill="1" applyBorder="1" applyAlignment="1">
      <alignment horizontal="center" vertical="center"/>
    </xf>
    <xf numFmtId="0" fontId="60" fillId="25" borderId="39" xfId="0" applyFont="1" applyFill="1" applyBorder="1" applyAlignment="1">
      <alignment horizontal="center" vertical="center" wrapText="1"/>
    </xf>
    <xf numFmtId="0" fontId="60" fillId="25" borderId="42" xfId="0" applyFont="1" applyFill="1" applyBorder="1" applyAlignment="1">
      <alignment horizontal="center" vertical="center" wrapText="1"/>
    </xf>
    <xf numFmtId="2" fontId="2" fillId="26" borderId="36" xfId="0" applyNumberFormat="1" applyFont="1" applyFill="1" applyBorder="1" applyAlignment="1">
      <alignment horizontal="center" vertical="center" wrapText="1"/>
    </xf>
    <xf numFmtId="2" fontId="2" fillId="26" borderId="38" xfId="0" applyNumberFormat="1" applyFont="1" applyFill="1" applyBorder="1" applyAlignment="1">
      <alignment horizontal="center" vertical="center" wrapText="1"/>
    </xf>
    <xf numFmtId="2" fontId="2" fillId="26" borderId="25" xfId="0" applyNumberFormat="1" applyFont="1" applyFill="1" applyBorder="1" applyAlignment="1">
      <alignment horizontal="center" vertical="center" wrapText="1"/>
    </xf>
    <xf numFmtId="0" fontId="7" fillId="25" borderId="13" xfId="0" applyFont="1" applyFill="1" applyBorder="1" applyAlignment="1">
      <alignment horizontal="center" vertical="center"/>
    </xf>
    <xf numFmtId="0" fontId="7" fillId="25" borderId="0" xfId="0" applyFont="1" applyFill="1" applyBorder="1" applyAlignment="1">
      <alignment horizontal="center" vertical="center"/>
    </xf>
    <xf numFmtId="2" fontId="3" fillId="32" borderId="36" xfId="0" quotePrefix="1" applyNumberFormat="1" applyFont="1" applyFill="1" applyBorder="1" applyAlignment="1">
      <alignment horizontal="center" vertical="center"/>
    </xf>
    <xf numFmtId="2" fontId="3" fillId="32" borderId="38" xfId="0" quotePrefix="1" applyNumberFormat="1" applyFont="1" applyFill="1" applyBorder="1" applyAlignment="1">
      <alignment horizontal="center" vertical="center"/>
    </xf>
    <xf numFmtId="2" fontId="3" fillId="32" borderId="39" xfId="0" quotePrefix="1" applyNumberFormat="1" applyFont="1" applyFill="1" applyBorder="1" applyAlignment="1">
      <alignment horizontal="center" vertical="center"/>
    </xf>
    <xf numFmtId="2" fontId="3" fillId="32" borderId="42" xfId="0" quotePrefix="1" applyNumberFormat="1" applyFont="1" applyFill="1" applyBorder="1" applyAlignment="1">
      <alignment horizontal="center" vertical="center"/>
    </xf>
    <xf numFmtId="0" fontId="61" fillId="30" borderId="69" xfId="0" applyFont="1" applyFill="1" applyBorder="1" applyAlignment="1">
      <alignment horizontal="left" vertical="top"/>
    </xf>
    <xf numFmtId="0" fontId="6" fillId="27" borderId="13" xfId="0" applyNumberFormat="1" applyFont="1" applyFill="1" applyBorder="1" applyAlignment="1">
      <alignment horizontal="center" vertical="center"/>
    </xf>
    <xf numFmtId="0" fontId="6" fillId="27" borderId="0" xfId="0" applyNumberFormat="1" applyFont="1" applyFill="1" applyBorder="1" applyAlignment="1">
      <alignment horizontal="center" vertical="center"/>
    </xf>
    <xf numFmtId="0" fontId="7" fillId="25" borderId="39" xfId="0" applyFont="1" applyFill="1" applyBorder="1" applyAlignment="1">
      <alignment horizontal="center" vertical="center"/>
    </xf>
    <xf numFmtId="0" fontId="7" fillId="25" borderId="40" xfId="0" applyFont="1" applyFill="1" applyBorder="1" applyAlignment="1">
      <alignment horizontal="center" vertical="center"/>
    </xf>
    <xf numFmtId="0" fontId="7" fillId="25" borderId="39" xfId="0" applyFont="1" applyFill="1" applyBorder="1" applyAlignment="1">
      <alignment horizontal="center" vertical="center" wrapText="1"/>
    </xf>
    <xf numFmtId="0" fontId="7" fillId="25" borderId="40" xfId="0" applyFont="1" applyFill="1" applyBorder="1" applyAlignment="1">
      <alignment horizontal="center" vertical="center" wrapText="1"/>
    </xf>
    <xf numFmtId="0" fontId="7" fillId="25" borderId="48" xfId="0" applyFont="1" applyFill="1" applyBorder="1" applyAlignment="1">
      <alignment horizontal="center" vertical="center"/>
    </xf>
    <xf numFmtId="0" fontId="7" fillId="25" borderId="25" xfId="0" applyFont="1" applyFill="1" applyBorder="1" applyAlignment="1">
      <alignment horizontal="center" vertical="center"/>
    </xf>
    <xf numFmtId="0" fontId="7" fillId="25" borderId="47" xfId="0" applyFont="1" applyFill="1" applyBorder="1" applyAlignment="1">
      <alignment horizontal="center" vertical="center"/>
    </xf>
    <xf numFmtId="2" fontId="2" fillId="26" borderId="41" xfId="0" applyNumberFormat="1" applyFont="1" applyFill="1" applyBorder="1" applyAlignment="1">
      <alignment horizontal="center" vertical="top"/>
    </xf>
    <xf numFmtId="2" fontId="2" fillId="26" borderId="41" xfId="0" applyNumberFormat="1" applyFont="1" applyFill="1" applyBorder="1" applyAlignment="1">
      <alignment horizontal="center" vertical="top" wrapText="1"/>
    </xf>
    <xf numFmtId="0" fontId="6" fillId="27" borderId="71" xfId="0" quotePrefix="1" applyNumberFormat="1" applyFont="1" applyFill="1" applyBorder="1" applyAlignment="1">
      <alignment horizontal="center" vertical="center"/>
    </xf>
    <xf numFmtId="0" fontId="7" fillId="25" borderId="71" xfId="0" applyFont="1" applyFill="1" applyBorder="1" applyAlignment="1">
      <alignment horizontal="center" vertical="center"/>
    </xf>
    <xf numFmtId="0" fontId="61" fillId="30" borderId="69" xfId="0" applyFont="1" applyFill="1" applyBorder="1" applyAlignment="1">
      <alignment horizontal="left" vertical="top" wrapText="1"/>
    </xf>
    <xf numFmtId="0" fontId="61" fillId="30" borderId="0" xfId="0" applyFont="1" applyFill="1" applyBorder="1" applyAlignment="1">
      <alignment horizontal="left" vertical="top" wrapText="1"/>
    </xf>
    <xf numFmtId="0" fontId="6" fillId="27" borderId="24" xfId="0" quotePrefix="1" applyNumberFormat="1" applyFont="1" applyFill="1" applyBorder="1" applyAlignment="1">
      <alignment horizontal="center" vertical="center"/>
    </xf>
    <xf numFmtId="0" fontId="7" fillId="25" borderId="23" xfId="0" applyFont="1" applyFill="1" applyBorder="1" applyAlignment="1">
      <alignment horizontal="center" vertical="center"/>
    </xf>
    <xf numFmtId="0" fontId="61" fillId="30" borderId="0" xfId="0" quotePrefix="1" applyFont="1" applyFill="1" applyBorder="1" applyAlignment="1">
      <alignment horizontal="left" vertical="top" wrapText="1"/>
    </xf>
    <xf numFmtId="2" fontId="69" fillId="30" borderId="0" xfId="0" applyNumberFormat="1" applyFont="1" applyFill="1" applyAlignment="1">
      <alignment horizontal="justify" vertical="distributed" wrapText="1"/>
    </xf>
    <xf numFmtId="0" fontId="6" fillId="27" borderId="39" xfId="0" quotePrefix="1" applyNumberFormat="1" applyFont="1" applyFill="1" applyBorder="1" applyAlignment="1">
      <alignment horizontal="center" vertical="center"/>
    </xf>
    <xf numFmtId="0" fontId="6" fillId="27" borderId="40" xfId="0" quotePrefix="1" applyNumberFormat="1" applyFont="1" applyFill="1" applyBorder="1" applyAlignment="1">
      <alignment horizontal="center" vertical="center"/>
    </xf>
    <xf numFmtId="0" fontId="63" fillId="30" borderId="0" xfId="0" applyFont="1" applyFill="1" applyAlignment="1">
      <alignment horizontal="left" vertical="top" wrapText="1"/>
    </xf>
    <xf numFmtId="0" fontId="61" fillId="30" borderId="0" xfId="0" applyFont="1" applyFill="1" applyBorder="1" applyAlignment="1">
      <alignment horizontal="justify" vertical="top" wrapText="1"/>
    </xf>
    <xf numFmtId="0" fontId="63" fillId="30" borderId="0" xfId="0" applyFont="1" applyFill="1" applyBorder="1" applyAlignment="1">
      <alignment horizontal="left" vertical="top" wrapText="1"/>
    </xf>
    <xf numFmtId="0" fontId="61" fillId="30" borderId="69" xfId="0" applyFont="1" applyFill="1" applyBorder="1" applyAlignment="1">
      <alignment horizontal="justify" vertical="top" wrapText="1"/>
    </xf>
    <xf numFmtId="0" fontId="61" fillId="30" borderId="69" xfId="0" quotePrefix="1" applyFont="1" applyFill="1" applyBorder="1" applyAlignment="1">
      <alignment horizontal="justify" vertical="top" wrapText="1"/>
    </xf>
    <xf numFmtId="0" fontId="61" fillId="30" borderId="0" xfId="0" quotePrefix="1" applyFont="1" applyFill="1" applyBorder="1" applyAlignment="1">
      <alignment horizontal="justify" vertical="top" wrapText="1"/>
    </xf>
    <xf numFmtId="0" fontId="35" fillId="30" borderId="0" xfId="0" applyFont="1" applyFill="1" applyBorder="1" applyAlignment="1">
      <alignment horizontal="left" vertical="center"/>
    </xf>
    <xf numFmtId="0" fontId="3" fillId="30" borderId="69" xfId="0" applyFont="1" applyFill="1" applyBorder="1" applyAlignment="1">
      <alignment horizontal="left" vertical="top" wrapText="1"/>
    </xf>
    <xf numFmtId="0" fontId="7" fillId="25" borderId="41" xfId="0" applyFont="1" applyFill="1" applyBorder="1" applyAlignment="1">
      <alignment horizontal="center" vertical="center"/>
    </xf>
    <xf numFmtId="0" fontId="61" fillId="30" borderId="25" xfId="0" applyFont="1" applyFill="1" applyBorder="1" applyAlignment="1">
      <alignment horizontal="left" vertical="top" wrapText="1"/>
    </xf>
    <xf numFmtId="0" fontId="61" fillId="30" borderId="69" xfId="44" applyFont="1" applyFill="1" applyBorder="1" applyAlignment="1">
      <alignment horizontal="justify" vertical="top" wrapText="1"/>
    </xf>
    <xf numFmtId="0" fontId="6" fillId="27" borderId="39" xfId="0" applyNumberFormat="1" applyFont="1" applyFill="1" applyBorder="1" applyAlignment="1">
      <alignment horizontal="center" vertical="center"/>
    </xf>
    <xf numFmtId="0" fontId="6" fillId="27" borderId="40" xfId="0" applyNumberFormat="1" applyFont="1" applyFill="1" applyBorder="1" applyAlignment="1">
      <alignment horizontal="center" vertical="center"/>
    </xf>
    <xf numFmtId="0" fontId="61" fillId="30" borderId="40" xfId="0" applyFont="1" applyFill="1" applyBorder="1" applyAlignment="1">
      <alignment horizontal="left" vertical="top" wrapText="1"/>
    </xf>
    <xf numFmtId="0" fontId="61" fillId="0" borderId="0" xfId="0" applyFont="1" applyFill="1" applyAlignment="1">
      <alignment horizontal="left" vertical="top" wrapText="1"/>
    </xf>
    <xf numFmtId="0" fontId="61" fillId="0" borderId="69" xfId="0" applyFont="1" applyFill="1" applyBorder="1" applyAlignment="1">
      <alignment horizontal="left" vertical="top" wrapText="1"/>
    </xf>
    <xf numFmtId="0" fontId="2" fillId="31" borderId="40" xfId="0" quotePrefix="1" applyNumberFormat="1" applyFont="1" applyFill="1" applyBorder="1" applyAlignment="1">
      <alignment horizontal="right" vertical="top" wrapText="1"/>
    </xf>
    <xf numFmtId="0" fontId="2" fillId="31" borderId="71" xfId="0" quotePrefix="1" applyNumberFormat="1" applyFont="1" applyFill="1" applyBorder="1" applyAlignment="1">
      <alignment horizontal="right" vertical="top" wrapText="1"/>
    </xf>
    <xf numFmtId="0" fontId="2" fillId="31" borderId="43" xfId="0" quotePrefix="1" applyNumberFormat="1" applyFont="1" applyFill="1" applyBorder="1" applyAlignment="1">
      <alignment horizontal="right" vertical="top" wrapText="1"/>
    </xf>
    <xf numFmtId="2" fontId="3" fillId="31" borderId="37" xfId="0" applyNumberFormat="1" applyFont="1" applyFill="1" applyBorder="1" applyAlignment="1">
      <alignment horizontal="left" vertical="center" wrapText="1"/>
    </xf>
    <xf numFmtId="2" fontId="3" fillId="31" borderId="38" xfId="0" applyNumberFormat="1" applyFont="1" applyFill="1" applyBorder="1" applyAlignment="1">
      <alignment horizontal="left" vertical="center" wrapText="1"/>
    </xf>
    <xf numFmtId="0" fontId="9" fillId="30" borderId="69" xfId="0" applyFont="1" applyFill="1" applyBorder="1" applyAlignment="1">
      <alignment horizontal="left" vertical="top" wrapText="1"/>
    </xf>
    <xf numFmtId="0" fontId="7" fillId="25" borderId="51" xfId="0" applyFont="1" applyFill="1" applyBorder="1" applyAlignment="1">
      <alignment horizontal="center" vertical="center"/>
    </xf>
    <xf numFmtId="0" fontId="7" fillId="25" borderId="61" xfId="0" applyFont="1" applyFill="1" applyBorder="1" applyAlignment="1">
      <alignment horizontal="center" vertical="center"/>
    </xf>
    <xf numFmtId="0" fontId="9" fillId="30" borderId="52" xfId="0" applyFont="1" applyFill="1" applyBorder="1" applyAlignment="1">
      <alignment horizontal="left" vertical="top"/>
    </xf>
    <xf numFmtId="0" fontId="3" fillId="31" borderId="51" xfId="0" applyFont="1" applyFill="1" applyBorder="1" applyAlignment="1">
      <alignment horizontal="left" vertical="top" wrapText="1"/>
    </xf>
    <xf numFmtId="0" fontId="3" fillId="31" borderId="50" xfId="0" applyFont="1" applyFill="1" applyBorder="1" applyAlignment="1">
      <alignment horizontal="left" vertical="top" wrapText="1"/>
    </xf>
    <xf numFmtId="0" fontId="7" fillId="36" borderId="0" xfId="0" applyFont="1" applyFill="1" applyBorder="1" applyAlignment="1">
      <alignment horizontal="center" vertical="center" wrapText="1"/>
    </xf>
    <xf numFmtId="0" fontId="7" fillId="25" borderId="43" xfId="0" applyFont="1" applyFill="1" applyBorder="1" applyAlignment="1">
      <alignment horizontal="center" vertical="center"/>
    </xf>
    <xf numFmtId="0" fontId="61" fillId="30" borderId="0" xfId="0" applyFont="1" applyFill="1" applyAlignment="1">
      <alignment horizontal="left" vertical="top"/>
    </xf>
    <xf numFmtId="0" fontId="43" fillId="34" borderId="66" xfId="0" applyFont="1" applyFill="1" applyBorder="1" applyAlignment="1">
      <alignment horizontal="center" vertical="center" wrapText="1"/>
    </xf>
    <xf numFmtId="0" fontId="43" fillId="34" borderId="68" xfId="0" applyFont="1" applyFill="1" applyBorder="1" applyAlignment="1">
      <alignment horizontal="center" vertical="center" wrapText="1"/>
    </xf>
    <xf numFmtId="2" fontId="67" fillId="25" borderId="67" xfId="0" applyNumberFormat="1" applyFont="1" applyFill="1" applyBorder="1" applyAlignment="1">
      <alignment horizontal="center" vertical="center" wrapText="1"/>
    </xf>
    <xf numFmtId="2" fontId="43" fillId="25" borderId="68" xfId="0" applyNumberFormat="1" applyFont="1" applyFill="1" applyBorder="1" applyAlignment="1">
      <alignment horizontal="center" vertical="center" wrapText="1"/>
    </xf>
    <xf numFmtId="2" fontId="45" fillId="28" borderId="70" xfId="0" applyNumberFormat="1" applyFont="1" applyFill="1" applyBorder="1" applyAlignment="1">
      <alignment horizontal="center" vertical="center"/>
    </xf>
    <xf numFmtId="2" fontId="9" fillId="29" borderId="70" xfId="0" applyNumberFormat="1" applyFont="1" applyFill="1" applyBorder="1" applyAlignment="1">
      <alignment horizontal="center" vertical="center"/>
    </xf>
    <xf numFmtId="2" fontId="4" fillId="28" borderId="70" xfId="0" applyNumberFormat="1" applyFont="1" applyFill="1" applyBorder="1" applyAlignment="1">
      <alignment horizontal="center" vertical="center"/>
    </xf>
    <xf numFmtId="0" fontId="43" fillId="25" borderId="66" xfId="0" applyFont="1" applyFill="1" applyBorder="1" applyAlignment="1">
      <alignment horizontal="center" vertical="center" wrapText="1"/>
    </xf>
    <xf numFmtId="0" fontId="43" fillId="25" borderId="68" xfId="0" applyFont="1" applyFill="1" applyBorder="1" applyAlignment="1">
      <alignment horizontal="center" vertical="center" wrapText="1"/>
    </xf>
    <xf numFmtId="2" fontId="45" fillId="29" borderId="70" xfId="0" applyNumberFormat="1" applyFont="1" applyFill="1" applyBorder="1" applyAlignment="1">
      <alignment horizontal="center" vertical="center"/>
    </xf>
    <xf numFmtId="2" fontId="45" fillId="28" borderId="72" xfId="0" applyNumberFormat="1" applyFont="1" applyFill="1" applyBorder="1" applyAlignment="1">
      <alignment horizontal="center" vertical="center"/>
    </xf>
    <xf numFmtId="165" fontId="4" fillId="29" borderId="72" xfId="0" applyNumberFormat="1" applyFont="1" applyFill="1" applyBorder="1" applyAlignment="1">
      <alignment horizontal="center" vertical="center"/>
    </xf>
    <xf numFmtId="165" fontId="4" fillId="28" borderId="70" xfId="0" applyNumberFormat="1" applyFont="1" applyFill="1" applyBorder="1" applyAlignment="1">
      <alignment horizontal="center" vertical="center"/>
    </xf>
    <xf numFmtId="0" fontId="4" fillId="29" borderId="70" xfId="0" applyFont="1" applyFill="1" applyBorder="1" applyAlignment="1">
      <alignment vertical="center"/>
    </xf>
    <xf numFmtId="165" fontId="4" fillId="29" borderId="71" xfId="0" applyNumberFormat="1" applyFont="1" applyFill="1" applyBorder="1" applyAlignment="1">
      <alignment horizontal="center" vertical="center"/>
    </xf>
    <xf numFmtId="0" fontId="38" fillId="25" borderId="66" xfId="0" applyFont="1" applyFill="1" applyBorder="1" applyAlignment="1">
      <alignment horizontal="center" vertical="center" wrapText="1"/>
    </xf>
    <xf numFmtId="0" fontId="38" fillId="25" borderId="67" xfId="0" applyFont="1" applyFill="1" applyBorder="1" applyAlignment="1">
      <alignment horizontal="center" vertical="center" wrapText="1"/>
    </xf>
    <xf numFmtId="165" fontId="44" fillId="29" borderId="70" xfId="0" applyNumberFormat="1" applyFont="1" applyFill="1" applyBorder="1" applyAlignment="1">
      <alignment horizontal="center" vertical="center"/>
    </xf>
    <xf numFmtId="165" fontId="44" fillId="28" borderId="70" xfId="0" applyNumberFormat="1" applyFont="1" applyFill="1" applyBorder="1" applyAlignment="1">
      <alignment horizontal="center" vertical="center"/>
    </xf>
    <xf numFmtId="165" fontId="44" fillId="33" borderId="70" xfId="0" applyNumberFormat="1" applyFont="1" applyFill="1" applyBorder="1" applyAlignment="1">
      <alignment horizontal="center" vertical="center"/>
    </xf>
    <xf numFmtId="165" fontId="44" fillId="35" borderId="70" xfId="0" applyNumberFormat="1" applyFont="1" applyFill="1" applyBorder="1" applyAlignment="1">
      <alignment horizontal="center" vertical="center"/>
    </xf>
    <xf numFmtId="0" fontId="6" fillId="27" borderId="70" xfId="0" quotePrefix="1" applyNumberFormat="1" applyFont="1" applyFill="1" applyBorder="1" applyAlignment="1">
      <alignment horizontal="center" vertical="center"/>
    </xf>
    <xf numFmtId="0" fontId="7" fillId="25" borderId="70" xfId="0" applyFont="1" applyFill="1" applyBorder="1" applyAlignment="1">
      <alignment horizontal="center" vertical="center"/>
    </xf>
    <xf numFmtId="0" fontId="2" fillId="32" borderId="71" xfId="0" applyFont="1" applyFill="1" applyBorder="1" applyAlignment="1">
      <alignment horizontal="left" vertical="center" wrapText="1"/>
    </xf>
    <xf numFmtId="0" fontId="3" fillId="32" borderId="71" xfId="0" applyFont="1" applyFill="1" applyBorder="1" applyAlignment="1">
      <alignment horizontal="left" vertical="center"/>
    </xf>
    <xf numFmtId="0" fontId="2" fillId="32" borderId="71" xfId="0" applyFont="1" applyFill="1" applyBorder="1" applyAlignment="1">
      <alignment horizontal="left" vertical="center"/>
    </xf>
    <xf numFmtId="0" fontId="3" fillId="32" borderId="71" xfId="0" applyFont="1" applyFill="1" applyBorder="1" applyAlignment="1">
      <alignment horizontal="left" vertical="center" wrapText="1"/>
    </xf>
    <xf numFmtId="2" fontId="2" fillId="26" borderId="69" xfId="0" applyNumberFormat="1" applyFont="1" applyFill="1" applyBorder="1" applyAlignment="1">
      <alignment horizontal="center" vertical="center" wrapText="1"/>
    </xf>
    <xf numFmtId="0" fontId="37" fillId="31" borderId="71" xfId="0" applyNumberFormat="1" applyFont="1" applyFill="1" applyBorder="1" applyAlignment="1">
      <alignment vertical="center" wrapText="1"/>
    </xf>
    <xf numFmtId="0" fontId="3" fillId="31" borderId="71" xfId="0" applyFont="1" applyFill="1" applyBorder="1" applyAlignment="1">
      <alignment vertical="center" wrapText="1"/>
    </xf>
    <xf numFmtId="0" fontId="48" fillId="31" borderId="71" xfId="0" applyFont="1" applyFill="1" applyBorder="1" applyAlignment="1">
      <alignment vertical="center" wrapText="1"/>
    </xf>
    <xf numFmtId="0" fontId="6" fillId="27" borderId="70" xfId="0" applyNumberFormat="1" applyFont="1" applyFill="1" applyBorder="1" applyAlignment="1">
      <alignment horizontal="center" vertical="center"/>
    </xf>
    <xf numFmtId="2" fontId="2" fillId="26" borderId="71" xfId="0" applyNumberFormat="1" applyFont="1" applyFill="1" applyBorder="1" applyAlignment="1">
      <alignment horizontal="center" vertical="top"/>
    </xf>
    <xf numFmtId="2" fontId="2" fillId="26" borderId="71" xfId="0" applyNumberFormat="1" applyFont="1" applyFill="1" applyBorder="1" applyAlignment="1">
      <alignment horizontal="center" vertical="top" wrapText="1"/>
    </xf>
    <xf numFmtId="0" fontId="3" fillId="31" borderId="71" xfId="0" quotePrefix="1" applyNumberFormat="1" applyFont="1" applyFill="1" applyBorder="1" applyAlignment="1">
      <alignment horizontal="left" vertical="top" wrapText="1"/>
    </xf>
    <xf numFmtId="0" fontId="6" fillId="27" borderId="69" xfId="0" quotePrefix="1" applyNumberFormat="1" applyFont="1" applyFill="1" applyBorder="1" applyAlignment="1">
      <alignment horizontal="center" vertical="center"/>
    </xf>
    <xf numFmtId="0" fontId="3" fillId="31" borderId="71" xfId="0" applyFont="1" applyFill="1" applyBorder="1" applyAlignment="1">
      <alignment vertical="top"/>
    </xf>
    <xf numFmtId="0" fontId="6" fillId="27" borderId="69" xfId="0" applyNumberFormat="1" applyFont="1" applyFill="1" applyBorder="1" applyAlignment="1">
      <alignment horizontal="center" vertical="center"/>
    </xf>
    <xf numFmtId="0" fontId="3" fillId="31" borderId="71" xfId="0" quotePrefix="1" applyNumberFormat="1" applyFont="1" applyFill="1" applyBorder="1" applyAlignment="1">
      <alignment vertical="top"/>
    </xf>
    <xf numFmtId="0" fontId="3" fillId="31" borderId="71" xfId="0" applyNumberFormat="1" applyFont="1" applyFill="1" applyBorder="1" applyAlignment="1">
      <alignment vertical="top"/>
    </xf>
    <xf numFmtId="0" fontId="7" fillId="25" borderId="73" xfId="0" applyFont="1" applyFill="1" applyBorder="1" applyAlignment="1">
      <alignment vertical="center"/>
    </xf>
    <xf numFmtId="0" fontId="61" fillId="0" borderId="69" xfId="0" applyFont="1" applyBorder="1" applyAlignment="1">
      <alignment horizontal="left" vertical="top"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4" builtinId="29" customBuiltin="1"/>
    <cellStyle name="Accent2" xfId="25" builtinId="33" customBuiltin="1"/>
    <cellStyle name="Accent3" xfId="26" builtinId="37" customBuiltin="1"/>
    <cellStyle name="Accent4" xfId="27" builtinId="41" customBuiltin="1"/>
    <cellStyle name="Accent5" xfId="28" builtinId="45" customBuiltin="1"/>
    <cellStyle name="Accent6" xfId="29" builtinId="49" customBuiltin="1"/>
    <cellStyle name="Bad" xfId="32" builtinId="27" customBuiltin="1"/>
    <cellStyle name="Calculation" xfId="20" builtinId="22" customBuiltin="1"/>
    <cellStyle name="Cálculo 2" xfId="45" xr:uid="{BC73A503-5BCC-4735-9B80-B74641EAFE26}"/>
    <cellStyle name="Check Cell" xfId="21" builtinId="23" customBuiltin="1"/>
    <cellStyle name="Entrada 2" xfId="46" xr:uid="{625306DA-2AE1-4713-B660-8709B8D3D746}"/>
    <cellStyle name="Explanatory Text" xfId="38" builtinId="53" customBuiltin="1"/>
    <cellStyle name="Good" xfId="19" builtinId="26" customBuiltin="1"/>
    <cellStyle name="Heading 1" xfId="40" builtinId="16" customBuiltin="1"/>
    <cellStyle name="Heading 2" xfId="41" builtinId="17" customBuiltin="1"/>
    <cellStyle name="Heading 3" xfId="42" builtinId="18" customBuiltin="1"/>
    <cellStyle name="Heading 4" xfId="23" builtinId="19" customBuiltin="1"/>
    <cellStyle name="Hyperlink" xfId="31" builtinId="8"/>
    <cellStyle name="Input" xfId="30" builtinId="20" customBuiltin="1"/>
    <cellStyle name="Linked Cell" xfId="22" builtinId="24" customBuiltin="1"/>
    <cellStyle name="Neutral" xfId="33" builtinId="28" customBuiltin="1"/>
    <cellStyle name="Normal" xfId="0" builtinId="0"/>
    <cellStyle name="Normal 2" xfId="34" xr:uid="{00000000-0005-0000-0000-000022000000}"/>
    <cellStyle name="Normal 3" xfId="44" xr:uid="{25331AB9-906C-49EC-848D-FB72BB450E69}"/>
    <cellStyle name="Notas 2" xfId="47" xr:uid="{A3E8C6D5-1398-489F-893F-0F1C79359D6B}"/>
    <cellStyle name="Note" xfId="35" builtinId="10" customBuiltin="1"/>
    <cellStyle name="Output" xfId="36" builtinId="21" customBuiltin="1"/>
    <cellStyle name="Salida 2" xfId="48" xr:uid="{668D0ADF-0810-41BD-A0CA-A47D37874985}"/>
    <cellStyle name="Title" xfId="39" builtinId="15" customBuiltin="1"/>
    <cellStyle name="Total" xfId="43" builtinId="25" customBuiltin="1"/>
    <cellStyle name="Total 2" xfId="49" xr:uid="{969A33A7-520D-424A-8435-65134DE9AD6F}"/>
    <cellStyle name="Warning Text" xfId="3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DFF2FF"/>
      <color rgb="FF99CCFF"/>
      <color rgb="FF00FFFF"/>
      <color rgb="FFFFFACD"/>
      <color rgb="FF3366FF"/>
      <color rgb="FFFFF6A3"/>
      <color rgb="FFFDF595"/>
      <color rgb="FF00B050"/>
      <color rgb="FFFBFFDD"/>
      <color rgb="FFFF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26"/>
  <sheetViews>
    <sheetView topLeftCell="A22" zoomScaleNormal="100" workbookViewId="0">
      <selection activeCell="A26" sqref="A26"/>
    </sheetView>
  </sheetViews>
  <sheetFormatPr defaultColWidth="11.5703125" defaultRowHeight="14.25"/>
  <cols>
    <col min="1" max="1" width="10.28515625" style="30" customWidth="1"/>
    <col min="2" max="2" width="101" style="38" customWidth="1"/>
    <col min="3" max="16384" width="11.5703125" style="30"/>
  </cols>
  <sheetData>
    <row r="1" spans="1:3" ht="24.75" customHeight="1">
      <c r="A1" s="389" t="s">
        <v>0</v>
      </c>
      <c r="B1" s="390"/>
    </row>
    <row r="2" spans="1:3" ht="24.75" customHeight="1" thickBot="1">
      <c r="A2" s="391"/>
      <c r="B2" s="392"/>
    </row>
    <row r="3" spans="1:3" ht="6.75" customHeight="1" thickBot="1">
      <c r="A3" s="23"/>
      <c r="B3" s="23"/>
    </row>
    <row r="4" spans="1:3" s="35" customFormat="1" ht="25.5">
      <c r="A4" s="39" t="s">
        <v>1</v>
      </c>
      <c r="B4" s="145" t="s">
        <v>2</v>
      </c>
    </row>
    <row r="5" spans="1:3" s="35" customFormat="1" ht="25.5">
      <c r="A5" s="40" t="s">
        <v>3</v>
      </c>
      <c r="B5" s="146" t="s">
        <v>4</v>
      </c>
    </row>
    <row r="6" spans="1:3" s="35" customFormat="1" ht="25.5">
      <c r="A6" s="42" t="s">
        <v>5</v>
      </c>
      <c r="B6" s="146" t="s">
        <v>6</v>
      </c>
      <c r="C6" s="36"/>
    </row>
    <row r="7" spans="1:3" s="35" customFormat="1">
      <c r="A7" s="40" t="s">
        <v>7</v>
      </c>
      <c r="B7" s="41"/>
    </row>
    <row r="8" spans="1:3" s="35" customFormat="1" ht="16.5" customHeight="1">
      <c r="A8" s="42" t="s">
        <v>8</v>
      </c>
      <c r="B8" s="147" t="s">
        <v>9</v>
      </c>
    </row>
    <row r="9" spans="1:3" s="37" customFormat="1" ht="16.5" customHeight="1">
      <c r="A9" s="43" t="s">
        <v>10</v>
      </c>
      <c r="B9" s="147" t="s">
        <v>11</v>
      </c>
    </row>
    <row r="10" spans="1:3" s="37" customFormat="1" ht="16.5" customHeight="1">
      <c r="A10" s="43" t="s">
        <v>12</v>
      </c>
      <c r="B10" s="147" t="s">
        <v>13</v>
      </c>
    </row>
    <row r="11" spans="1:3" s="37" customFormat="1" ht="16.5" customHeight="1">
      <c r="A11" s="254" t="s">
        <v>14</v>
      </c>
      <c r="B11" s="147" t="s">
        <v>15</v>
      </c>
    </row>
    <row r="12" spans="1:3" s="37" customFormat="1" ht="16.5" customHeight="1">
      <c r="A12" s="43" t="s">
        <v>16</v>
      </c>
      <c r="B12" s="147" t="s">
        <v>17</v>
      </c>
    </row>
    <row r="13" spans="1:3" s="37" customFormat="1" ht="16.5" customHeight="1">
      <c r="A13" s="43" t="s">
        <v>18</v>
      </c>
      <c r="B13" s="147" t="s">
        <v>19</v>
      </c>
    </row>
    <row r="14" spans="1:3" s="37" customFormat="1" ht="16.5" customHeight="1">
      <c r="A14" s="43" t="s">
        <v>20</v>
      </c>
      <c r="B14" s="147" t="s">
        <v>21</v>
      </c>
    </row>
    <row r="15" spans="1:3" s="37" customFormat="1" ht="16.5" customHeight="1">
      <c r="A15" s="43" t="s">
        <v>22</v>
      </c>
      <c r="B15" s="147" t="s">
        <v>23</v>
      </c>
    </row>
    <row r="16" spans="1:3" s="37" customFormat="1" ht="16.5" customHeight="1">
      <c r="A16" s="43" t="s">
        <v>24</v>
      </c>
      <c r="B16" s="147" t="s">
        <v>25</v>
      </c>
    </row>
    <row r="17" spans="1:2" s="37" customFormat="1" ht="16.5" customHeight="1">
      <c r="A17" s="254" t="s">
        <v>26</v>
      </c>
      <c r="B17" s="147" t="s">
        <v>27</v>
      </c>
    </row>
    <row r="18" spans="1:2" s="37" customFormat="1" ht="16.5" customHeight="1">
      <c r="A18" s="254" t="s">
        <v>28</v>
      </c>
      <c r="B18" s="147" t="s">
        <v>29</v>
      </c>
    </row>
    <row r="19" spans="1:2" s="37" customFormat="1" ht="16.5" customHeight="1">
      <c r="A19" s="254" t="s">
        <v>30</v>
      </c>
      <c r="B19" s="147" t="s">
        <v>31</v>
      </c>
    </row>
    <row r="20" spans="1:2" s="37" customFormat="1" ht="16.5" customHeight="1">
      <c r="A20" s="254" t="s">
        <v>32</v>
      </c>
      <c r="B20" s="147" t="s">
        <v>33</v>
      </c>
    </row>
    <row r="21" spans="1:2" s="37" customFormat="1" ht="16.5" customHeight="1">
      <c r="A21" s="254" t="s">
        <v>34</v>
      </c>
      <c r="B21" s="147" t="s">
        <v>35</v>
      </c>
    </row>
    <row r="22" spans="1:2" s="37" customFormat="1" ht="16.5" customHeight="1">
      <c r="A22" s="254" t="s">
        <v>36</v>
      </c>
      <c r="B22" s="147" t="s">
        <v>37</v>
      </c>
    </row>
    <row r="23" spans="1:2" s="37" customFormat="1" ht="16.5" customHeight="1">
      <c r="A23" s="254" t="s">
        <v>38</v>
      </c>
      <c r="B23" s="147" t="s">
        <v>39</v>
      </c>
    </row>
    <row r="24" spans="1:2" s="37" customFormat="1" ht="16.5" customHeight="1">
      <c r="A24" s="254" t="s">
        <v>40</v>
      </c>
      <c r="B24" s="147" t="s">
        <v>41</v>
      </c>
    </row>
    <row r="25" spans="1:2" s="37" customFormat="1" ht="16.5" customHeight="1">
      <c r="A25" s="254" t="s">
        <v>42</v>
      </c>
      <c r="B25" s="147" t="s">
        <v>43</v>
      </c>
    </row>
    <row r="26" spans="1:2" s="37" customFormat="1" ht="16.5" customHeight="1" thickBot="1">
      <c r="A26" s="255" t="s">
        <v>44</v>
      </c>
      <c r="B26" s="148" t="s">
        <v>45</v>
      </c>
    </row>
  </sheetData>
  <sheetProtection selectLockedCells="1" selectUnlockedCells="1"/>
  <mergeCells count="1">
    <mergeCell ref="A1:B2"/>
  </mergeCells>
  <phoneticPr fontId="12" type="noConversion"/>
  <hyperlinks>
    <hyperlink ref="A8" location="Andalucía!A1" display="Tabla 4" xr:uid="{00000000-0004-0000-0000-000000000000}"/>
    <hyperlink ref="A7" location="Portada!A1" display="Portada" xr:uid="{00000000-0004-0000-0000-000001000000}"/>
    <hyperlink ref="A9" location="Aragón!A1" display="Tabla 5" xr:uid="{00000000-0004-0000-0000-000002000000}"/>
    <hyperlink ref="A10" location="Asturias!A1" display="Tabla 6" xr:uid="{00000000-0004-0000-0000-000003000000}"/>
    <hyperlink ref="A11" location="'Balears (Illes)'!A1" display="Tabla 7" xr:uid="{00000000-0004-0000-0000-000004000000}"/>
    <hyperlink ref="A12" location="Canarias!A1" display="Tabla 8" xr:uid="{00000000-0004-0000-0000-000005000000}"/>
    <hyperlink ref="A13" location="Cantabria!A1" display="Tabla 9" xr:uid="{00000000-0004-0000-0000-000006000000}"/>
    <hyperlink ref="A14" location="'Castilla y León '!A1" display="Tabla 10" xr:uid="{00000000-0004-0000-0000-000007000000}"/>
    <hyperlink ref="A15" location="'Castilla-La Mancha'!A1" display="Tabla 11" xr:uid="{00000000-0004-0000-0000-000008000000}"/>
    <hyperlink ref="A16" location="Cataluña!A1" display="Tabla 12" xr:uid="{00000000-0004-0000-0000-000009000000}"/>
    <hyperlink ref="A18" location="'Comunitat Valenciana'!A1" display="Tabla 14" xr:uid="{00000000-0004-0000-0000-00000A000000}"/>
    <hyperlink ref="A19" location="Extremadura!A1" display="Tabla 15" xr:uid="{00000000-0004-0000-0000-00000B000000}"/>
    <hyperlink ref="A20" location="Galicia!A1" display="Tabla 16" xr:uid="{00000000-0004-0000-0000-00000C000000}"/>
    <hyperlink ref="A21" location="'Madrid (Comunidad de)'!A1" display="Tabla 17" xr:uid="{00000000-0004-0000-0000-00000D000000}"/>
    <hyperlink ref="A22" location="Murcia!A1" display="Tabla 18" xr:uid="{00000000-0004-0000-0000-00000E000000}"/>
    <hyperlink ref="A23" location="'Navarra (Comunidad Foral de)'!A1" display="Tabla 19" xr:uid="{00000000-0004-0000-0000-00000F000000}"/>
    <hyperlink ref="A26" location="UNED!A1" display="Tabla 22" xr:uid="{00000000-0004-0000-0000-000010000000}"/>
    <hyperlink ref="A24" location="'País Vasco'!A1" display="Tabla 20" xr:uid="{00000000-0004-0000-0000-000011000000}"/>
    <hyperlink ref="A25" location="'Rioja (La)'!A1" display="Tabla 21" xr:uid="{00000000-0004-0000-0000-000012000000}"/>
    <hyperlink ref="A4" location="'Precios x CC.AA y Exp.'!A1" display="Tabla 1" xr:uid="{00000000-0004-0000-0000-000013000000}"/>
    <hyperlink ref="A5:A6" location="Incremento!A1" display="Tabla 1" xr:uid="{00000000-0004-0000-0000-000014000000}"/>
    <hyperlink ref="A5" location="'Incremento precio x CCAA y Exp.'!A1" display="Tabla 2" xr:uid="{00000000-0004-0000-0000-000015000000}"/>
    <hyperlink ref="A6" location="'Comparativa incremento medio'!Área_de_impresión" display="Tabla 3" xr:uid="{00000000-0004-0000-0000-000016000000}"/>
    <hyperlink ref="A17" location="'Cataluña (Oberta)'!A1" display="Tabla 13" xr:uid="{866DBDFD-3AE7-4D2B-9ECE-9B7DC94D2793}"/>
  </hyperlinks>
  <printOptions horizontalCentered="1"/>
  <pageMargins left="0.59055118110236227" right="0.59055118110236227" top="0.98425196850393704" bottom="0.98425196850393704" header="0" footer="0"/>
  <pageSetup paperSize="9" scale="8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BP135"/>
  <sheetViews>
    <sheetView topLeftCell="A7" zoomScaleNormal="100" workbookViewId="0">
      <selection activeCell="A8" sqref="A8"/>
    </sheetView>
  </sheetViews>
  <sheetFormatPr defaultColWidth="9.140625" defaultRowHeight="12.75"/>
  <cols>
    <col min="1" max="1" width="32.7109375" style="66" customWidth="1"/>
    <col min="2" max="2" width="14.28515625" style="66" customWidth="1"/>
    <col min="3" max="3" width="40.5703125" style="54" customWidth="1"/>
    <col min="4" max="4" width="15.28515625" style="66" customWidth="1"/>
    <col min="5" max="5" width="37" style="62" customWidth="1"/>
    <col min="6" max="6" width="17" style="71" customWidth="1"/>
    <col min="7" max="7" width="36" style="62" customWidth="1"/>
    <col min="8" max="8" width="16.28515625" style="71" customWidth="1"/>
    <col min="9" max="9" width="38.7109375" style="62" bestFit="1" customWidth="1"/>
    <col min="10" max="56" width="9.140625" style="53" customWidth="1"/>
    <col min="57" max="68" width="9.140625" style="54" customWidth="1"/>
    <col min="69" max="16384" width="9.140625" style="53"/>
  </cols>
  <sheetData>
    <row r="1" spans="1:68" ht="30" customHeight="1">
      <c r="A1" s="414" t="s">
        <v>312</v>
      </c>
      <c r="B1" s="415"/>
      <c r="C1" s="415"/>
      <c r="D1" s="415"/>
      <c r="E1" s="415"/>
      <c r="F1" s="415"/>
      <c r="G1" s="415"/>
      <c r="H1" s="415"/>
      <c r="I1" s="496"/>
    </row>
    <row r="2" spans="1:68" s="67" customFormat="1" ht="18" customHeight="1">
      <c r="A2" s="420" t="s">
        <v>136</v>
      </c>
      <c r="B2" s="421"/>
      <c r="C2" s="421"/>
      <c r="D2" s="421"/>
      <c r="E2" s="421"/>
      <c r="F2" s="421"/>
      <c r="G2" s="421"/>
      <c r="H2" s="421"/>
      <c r="I2" s="422"/>
    </row>
    <row r="3" spans="1:68" s="67" customFormat="1" ht="18" customHeight="1">
      <c r="A3" s="86"/>
      <c r="B3" s="416">
        <v>1</v>
      </c>
      <c r="C3" s="417"/>
      <c r="D3" s="418">
        <v>2</v>
      </c>
      <c r="E3" s="419"/>
      <c r="F3" s="418">
        <v>3</v>
      </c>
      <c r="G3" s="419"/>
      <c r="H3" s="418">
        <v>4</v>
      </c>
      <c r="I3" s="419"/>
    </row>
    <row r="4" spans="1:68" s="61" customFormat="1" ht="19.5" customHeight="1">
      <c r="A4" s="87" t="s">
        <v>313</v>
      </c>
      <c r="B4" s="423">
        <v>14.59</v>
      </c>
      <c r="C4" s="497"/>
      <c r="D4" s="424">
        <v>12.63</v>
      </c>
      <c r="E4" s="498"/>
      <c r="F4" s="424">
        <v>10.16</v>
      </c>
      <c r="G4" s="498"/>
      <c r="H4" s="424">
        <v>9.4700000000000006</v>
      </c>
      <c r="I4" s="498"/>
      <c r="BE4" s="78"/>
      <c r="BF4" s="78"/>
      <c r="BG4" s="78"/>
      <c r="BH4" s="78"/>
      <c r="BI4" s="78"/>
      <c r="BJ4" s="78"/>
      <c r="BK4" s="78"/>
      <c r="BL4" s="78"/>
      <c r="BM4" s="78"/>
      <c r="BN4" s="78"/>
      <c r="BO4" s="78"/>
      <c r="BP4" s="78"/>
    </row>
    <row r="5" spans="1:68" s="61" customFormat="1" ht="19.5" customHeight="1">
      <c r="A5" s="87" t="s">
        <v>314</v>
      </c>
      <c r="B5" s="423">
        <v>26.26</v>
      </c>
      <c r="C5" s="497"/>
      <c r="D5" s="424">
        <v>22.73</v>
      </c>
      <c r="E5" s="498"/>
      <c r="F5" s="424">
        <v>18.29</v>
      </c>
      <c r="G5" s="498"/>
      <c r="H5" s="424">
        <v>17.05</v>
      </c>
      <c r="I5" s="498"/>
      <c r="BE5" s="73"/>
      <c r="BF5" s="73"/>
      <c r="BG5" s="73"/>
      <c r="BH5" s="73"/>
      <c r="BI5" s="73"/>
      <c r="BJ5" s="73"/>
      <c r="BK5" s="73"/>
      <c r="BL5" s="73"/>
      <c r="BM5" s="73"/>
      <c r="BN5" s="73"/>
      <c r="BO5" s="73"/>
      <c r="BP5" s="73"/>
    </row>
    <row r="6" spans="1:68" s="61" customFormat="1" ht="19.5" customHeight="1">
      <c r="A6" s="87" t="s">
        <v>315</v>
      </c>
      <c r="B6" s="423">
        <v>49.49</v>
      </c>
      <c r="C6" s="497"/>
      <c r="D6" s="424">
        <v>42.84</v>
      </c>
      <c r="E6" s="498"/>
      <c r="F6" s="424">
        <v>34.479999999999997</v>
      </c>
      <c r="G6" s="498"/>
      <c r="H6" s="424">
        <v>32.119999999999997</v>
      </c>
      <c r="I6" s="498"/>
      <c r="BE6" s="73"/>
      <c r="BF6" s="73"/>
      <c r="BG6" s="73"/>
      <c r="BH6" s="73"/>
      <c r="BI6" s="73"/>
      <c r="BJ6" s="73"/>
      <c r="BK6" s="73"/>
      <c r="BL6" s="73"/>
      <c r="BM6" s="73"/>
      <c r="BN6" s="73"/>
      <c r="BO6" s="73"/>
      <c r="BP6" s="73"/>
    </row>
    <row r="7" spans="1:68" s="79" customFormat="1" ht="23.25" customHeight="1">
      <c r="A7" s="358" t="s">
        <v>316</v>
      </c>
      <c r="B7" s="423">
        <v>64.239999999999995</v>
      </c>
      <c r="C7" s="497"/>
      <c r="D7" s="424">
        <v>55.6</v>
      </c>
      <c r="E7" s="498"/>
      <c r="F7" s="424">
        <v>44.74</v>
      </c>
      <c r="G7" s="498"/>
      <c r="H7" s="424">
        <v>41.69</v>
      </c>
      <c r="I7" s="498"/>
      <c r="BE7" s="80"/>
      <c r="BF7" s="80"/>
      <c r="BG7" s="80"/>
      <c r="BH7" s="80"/>
      <c r="BI7" s="80"/>
      <c r="BJ7" s="80"/>
      <c r="BK7" s="80"/>
      <c r="BL7" s="80"/>
      <c r="BM7" s="80"/>
      <c r="BN7" s="80"/>
      <c r="BO7" s="80"/>
      <c r="BP7" s="80"/>
    </row>
    <row r="8" spans="1:68" s="79" customFormat="1" ht="24">
      <c r="A8" s="161"/>
      <c r="B8" s="164" t="s">
        <v>317</v>
      </c>
      <c r="C8" s="162" t="s">
        <v>318</v>
      </c>
      <c r="D8" s="164" t="s">
        <v>317</v>
      </c>
      <c r="E8" s="162" t="s">
        <v>319</v>
      </c>
      <c r="F8" s="164" t="s">
        <v>317</v>
      </c>
      <c r="G8" s="162" t="s">
        <v>320</v>
      </c>
      <c r="H8" s="164" t="s">
        <v>317</v>
      </c>
      <c r="I8" s="162" t="s">
        <v>321</v>
      </c>
      <c r="BE8" s="62"/>
      <c r="BF8" s="62"/>
      <c r="BG8" s="62"/>
      <c r="BH8" s="62"/>
      <c r="BI8" s="62"/>
      <c r="BJ8" s="62"/>
      <c r="BK8" s="62"/>
      <c r="BL8" s="62"/>
      <c r="BM8" s="62"/>
      <c r="BN8" s="62"/>
      <c r="BO8" s="62"/>
      <c r="BP8" s="62"/>
    </row>
    <row r="9" spans="1:68" s="79" customFormat="1" ht="24">
      <c r="A9" s="165"/>
      <c r="B9" s="165"/>
      <c r="C9" s="152" t="s">
        <v>272</v>
      </c>
      <c r="D9" s="165"/>
      <c r="E9" s="152" t="s">
        <v>322</v>
      </c>
      <c r="F9" s="165"/>
      <c r="G9" s="152" t="s">
        <v>323</v>
      </c>
      <c r="H9" s="165"/>
      <c r="I9" s="152" t="s">
        <v>324</v>
      </c>
      <c r="BE9" s="62"/>
      <c r="BF9" s="62"/>
      <c r="BG9" s="62"/>
      <c r="BH9" s="62"/>
      <c r="BI9" s="62"/>
      <c r="BJ9" s="62"/>
      <c r="BK9" s="62"/>
      <c r="BL9" s="62"/>
      <c r="BM9" s="62"/>
      <c r="BN9" s="62"/>
      <c r="BO9" s="62"/>
      <c r="BP9" s="62"/>
    </row>
    <row r="10" spans="1:68" s="79" customFormat="1">
      <c r="A10" s="165"/>
      <c r="B10" s="165"/>
      <c r="C10" s="152" t="s">
        <v>325</v>
      </c>
      <c r="D10" s="165"/>
      <c r="E10" s="152" t="s">
        <v>326</v>
      </c>
      <c r="F10" s="165"/>
      <c r="G10" s="152" t="s">
        <v>327</v>
      </c>
      <c r="H10" s="165"/>
      <c r="I10" s="152" t="s">
        <v>328</v>
      </c>
      <c r="BE10" s="62"/>
      <c r="BF10" s="62"/>
      <c r="BG10" s="62"/>
      <c r="BH10" s="62"/>
      <c r="BI10" s="62"/>
      <c r="BJ10" s="62"/>
      <c r="BK10" s="62"/>
      <c r="BL10" s="62"/>
      <c r="BM10" s="62"/>
      <c r="BN10" s="62"/>
      <c r="BO10" s="62"/>
      <c r="BP10" s="62"/>
    </row>
    <row r="11" spans="1:68" s="79" customFormat="1">
      <c r="A11" s="165"/>
      <c r="B11" s="165"/>
      <c r="C11" s="152" t="s">
        <v>275</v>
      </c>
      <c r="D11" s="165"/>
      <c r="E11" s="152"/>
      <c r="F11" s="165"/>
      <c r="G11" s="152" t="s">
        <v>100</v>
      </c>
      <c r="H11" s="165"/>
      <c r="I11" s="152" t="s">
        <v>286</v>
      </c>
      <c r="BE11" s="62"/>
      <c r="BF11" s="62"/>
      <c r="BG11" s="62"/>
      <c r="BH11" s="62"/>
      <c r="BI11" s="62"/>
      <c r="BJ11" s="62"/>
      <c r="BK11" s="62"/>
      <c r="BL11" s="62"/>
      <c r="BM11" s="62"/>
      <c r="BN11" s="62"/>
      <c r="BO11" s="62"/>
      <c r="BP11" s="62"/>
    </row>
    <row r="12" spans="1:68" s="79" customFormat="1" ht="24">
      <c r="A12" s="165"/>
      <c r="B12" s="165"/>
      <c r="C12" s="152" t="s">
        <v>329</v>
      </c>
      <c r="D12" s="165" t="s">
        <v>330</v>
      </c>
      <c r="E12" s="152" t="s">
        <v>331</v>
      </c>
      <c r="F12" s="165"/>
      <c r="G12" s="152" t="s">
        <v>281</v>
      </c>
      <c r="H12" s="165"/>
      <c r="I12" s="152" t="s">
        <v>278</v>
      </c>
      <c r="BE12" s="62"/>
      <c r="BF12" s="62"/>
      <c r="BG12" s="62"/>
      <c r="BH12" s="62"/>
      <c r="BI12" s="62"/>
      <c r="BJ12" s="62"/>
      <c r="BK12" s="62"/>
      <c r="BL12" s="62"/>
      <c r="BM12" s="62"/>
      <c r="BN12" s="62"/>
      <c r="BO12" s="62"/>
      <c r="BP12" s="62"/>
    </row>
    <row r="13" spans="1:68" s="79" customFormat="1" ht="24">
      <c r="A13" s="165"/>
      <c r="B13" s="165"/>
      <c r="C13" s="152" t="s">
        <v>290</v>
      </c>
      <c r="D13" s="165"/>
      <c r="E13" s="152" t="s">
        <v>332</v>
      </c>
      <c r="F13" s="165"/>
      <c r="G13" s="152" t="s">
        <v>333</v>
      </c>
      <c r="H13" s="165"/>
      <c r="I13" s="152" t="s">
        <v>282</v>
      </c>
      <c r="BE13" s="62"/>
      <c r="BF13" s="62"/>
      <c r="BG13" s="62"/>
      <c r="BH13" s="62"/>
      <c r="BI13" s="62"/>
      <c r="BJ13" s="62"/>
      <c r="BK13" s="62"/>
      <c r="BL13" s="62"/>
      <c r="BM13" s="62"/>
      <c r="BN13" s="62"/>
      <c r="BO13" s="62"/>
      <c r="BP13" s="62"/>
    </row>
    <row r="14" spans="1:68" s="79" customFormat="1">
      <c r="A14" s="165"/>
      <c r="B14" s="165"/>
      <c r="C14" s="152" t="s">
        <v>271</v>
      </c>
      <c r="D14" s="165"/>
      <c r="E14" s="152"/>
      <c r="F14" s="165"/>
      <c r="G14" s="152" t="s">
        <v>334</v>
      </c>
      <c r="H14" s="165"/>
      <c r="I14" s="152" t="s">
        <v>291</v>
      </c>
      <c r="BE14" s="62"/>
      <c r="BF14" s="62"/>
      <c r="BG14" s="62"/>
      <c r="BH14" s="62"/>
      <c r="BI14" s="62"/>
      <c r="BJ14" s="62"/>
      <c r="BK14" s="62"/>
      <c r="BL14" s="62"/>
      <c r="BM14" s="62"/>
      <c r="BN14" s="62"/>
      <c r="BO14" s="62"/>
      <c r="BP14" s="62"/>
    </row>
    <row r="15" spans="1:68" s="79" customFormat="1">
      <c r="A15" s="165"/>
      <c r="B15" s="165"/>
      <c r="C15" s="152" t="s">
        <v>335</v>
      </c>
      <c r="D15" s="165"/>
      <c r="E15" s="152"/>
      <c r="F15" s="165"/>
      <c r="G15" s="152" t="s">
        <v>336</v>
      </c>
      <c r="H15" s="165"/>
      <c r="I15" s="152"/>
      <c r="BE15" s="62"/>
      <c r="BF15" s="62"/>
      <c r="BG15" s="62"/>
      <c r="BH15" s="62"/>
      <c r="BI15" s="62"/>
      <c r="BJ15" s="62"/>
      <c r="BK15" s="62"/>
      <c r="BL15" s="62"/>
      <c r="BM15" s="62"/>
      <c r="BN15" s="62"/>
      <c r="BO15" s="62"/>
      <c r="BP15" s="62"/>
    </row>
    <row r="16" spans="1:68" s="79" customFormat="1" ht="24">
      <c r="A16" s="165"/>
      <c r="B16" s="165"/>
      <c r="C16" s="152" t="s">
        <v>337</v>
      </c>
      <c r="D16" s="165"/>
      <c r="E16" s="152"/>
      <c r="F16" s="165"/>
      <c r="G16" s="152" t="s">
        <v>297</v>
      </c>
      <c r="H16" s="165" t="s">
        <v>338</v>
      </c>
      <c r="I16" s="152" t="s">
        <v>282</v>
      </c>
      <c r="BE16" s="62"/>
      <c r="BF16" s="62"/>
      <c r="BG16" s="62"/>
      <c r="BH16" s="62"/>
      <c r="BI16" s="62"/>
      <c r="BJ16" s="62"/>
      <c r="BK16" s="62"/>
      <c r="BL16" s="62"/>
      <c r="BM16" s="62"/>
      <c r="BN16" s="62"/>
      <c r="BO16" s="62"/>
      <c r="BP16" s="62"/>
    </row>
    <row r="17" spans="1:68" s="79" customFormat="1" ht="24">
      <c r="A17" s="165"/>
      <c r="B17" s="165"/>
      <c r="C17" s="152" t="s">
        <v>284</v>
      </c>
      <c r="D17" s="165"/>
      <c r="E17" s="152"/>
      <c r="F17" s="165"/>
      <c r="G17" s="152" t="s">
        <v>298</v>
      </c>
      <c r="H17" s="165"/>
      <c r="I17" s="152" t="s">
        <v>339</v>
      </c>
      <c r="BE17" s="62"/>
      <c r="BF17" s="62"/>
      <c r="BG17" s="62"/>
      <c r="BH17" s="62"/>
      <c r="BI17" s="62"/>
      <c r="BJ17" s="62"/>
      <c r="BK17" s="62"/>
      <c r="BL17" s="62"/>
      <c r="BM17" s="62"/>
      <c r="BN17" s="62"/>
      <c r="BO17" s="62"/>
      <c r="BP17" s="62"/>
    </row>
    <row r="18" spans="1:68" s="79" customFormat="1">
      <c r="A18" s="165"/>
      <c r="B18" s="165"/>
      <c r="C18" s="152" t="s">
        <v>340</v>
      </c>
      <c r="D18" s="165"/>
      <c r="E18" s="152"/>
      <c r="F18" s="165"/>
      <c r="G18" s="152" t="s">
        <v>341</v>
      </c>
      <c r="H18" s="165"/>
      <c r="I18" s="152"/>
      <c r="BE18" s="62"/>
      <c r="BF18" s="62"/>
      <c r="BG18" s="62"/>
      <c r="BH18" s="62"/>
      <c r="BI18" s="62"/>
      <c r="BJ18" s="62"/>
      <c r="BK18" s="62"/>
      <c r="BL18" s="62"/>
      <c r="BM18" s="62"/>
      <c r="BN18" s="62"/>
      <c r="BO18" s="62"/>
      <c r="BP18" s="62"/>
    </row>
    <row r="19" spans="1:68" s="79" customFormat="1">
      <c r="A19" s="165"/>
      <c r="B19" s="165"/>
      <c r="C19" s="152" t="s">
        <v>342</v>
      </c>
      <c r="D19" s="165"/>
      <c r="E19" s="152"/>
      <c r="F19" s="165"/>
      <c r="G19" s="152" t="s">
        <v>343</v>
      </c>
      <c r="H19" s="165"/>
      <c r="I19" s="152"/>
      <c r="BE19" s="62"/>
      <c r="BF19" s="62"/>
      <c r="BG19" s="62"/>
      <c r="BH19" s="62"/>
      <c r="BI19" s="62"/>
      <c r="BJ19" s="62"/>
      <c r="BK19" s="62"/>
      <c r="BL19" s="62"/>
      <c r="BM19" s="62"/>
      <c r="BN19" s="62"/>
      <c r="BO19" s="62"/>
      <c r="BP19" s="62"/>
    </row>
    <row r="20" spans="1:68" s="79" customFormat="1">
      <c r="A20" s="165"/>
      <c r="B20" s="165"/>
      <c r="C20" s="152" t="s">
        <v>344</v>
      </c>
      <c r="D20" s="165"/>
      <c r="E20" s="152"/>
      <c r="F20" s="165"/>
      <c r="G20" s="152" t="s">
        <v>300</v>
      </c>
      <c r="H20" s="152"/>
      <c r="I20" s="152"/>
      <c r="BE20" s="62"/>
      <c r="BF20" s="62"/>
      <c r="BG20" s="62"/>
      <c r="BH20" s="62"/>
      <c r="BI20" s="62"/>
      <c r="BJ20" s="62"/>
      <c r="BK20" s="62"/>
      <c r="BL20" s="62"/>
      <c r="BM20" s="62"/>
      <c r="BN20" s="62"/>
      <c r="BO20" s="62"/>
      <c r="BP20" s="62"/>
    </row>
    <row r="21" spans="1:68" s="79" customFormat="1">
      <c r="A21" s="165"/>
      <c r="B21" s="165"/>
      <c r="C21" s="152" t="s">
        <v>345</v>
      </c>
      <c r="D21" s="165"/>
      <c r="E21" s="152"/>
      <c r="F21" s="165"/>
      <c r="G21" s="152" t="s">
        <v>306</v>
      </c>
      <c r="H21" s="152"/>
      <c r="I21" s="152"/>
      <c r="BE21" s="62"/>
      <c r="BF21" s="62"/>
      <c r="BG21" s="62"/>
      <c r="BH21" s="62"/>
      <c r="BI21" s="62"/>
      <c r="BJ21" s="62"/>
      <c r="BK21" s="62"/>
      <c r="BL21" s="62"/>
      <c r="BM21" s="62"/>
      <c r="BN21" s="62"/>
      <c r="BO21" s="62"/>
      <c r="BP21" s="62"/>
    </row>
    <row r="22" spans="1:68" s="79" customFormat="1" ht="24">
      <c r="A22" s="165"/>
      <c r="B22" s="165"/>
      <c r="C22" s="152" t="s">
        <v>346</v>
      </c>
      <c r="D22" s="165"/>
      <c r="E22" s="152"/>
      <c r="F22" s="165" t="s">
        <v>338</v>
      </c>
      <c r="G22" s="152" t="s">
        <v>320</v>
      </c>
      <c r="H22" s="152"/>
      <c r="I22" s="152"/>
      <c r="BE22" s="62"/>
      <c r="BF22" s="62"/>
      <c r="BG22" s="62"/>
      <c r="BH22" s="62"/>
      <c r="BI22" s="62"/>
      <c r="BJ22" s="62"/>
      <c r="BK22" s="62"/>
      <c r="BL22" s="62"/>
      <c r="BM22" s="62"/>
      <c r="BN22" s="62"/>
      <c r="BO22" s="62"/>
      <c r="BP22" s="62"/>
    </row>
    <row r="23" spans="1:68" s="79" customFormat="1">
      <c r="A23" s="165"/>
      <c r="B23" s="165"/>
      <c r="C23" s="152" t="s">
        <v>295</v>
      </c>
      <c r="D23" s="165"/>
      <c r="E23" s="152"/>
      <c r="F23" s="165"/>
      <c r="G23" s="152" t="s">
        <v>100</v>
      </c>
      <c r="H23" s="152"/>
      <c r="I23" s="152"/>
      <c r="BE23" s="62"/>
      <c r="BF23" s="62"/>
      <c r="BG23" s="62"/>
      <c r="BH23" s="62"/>
      <c r="BI23" s="62"/>
      <c r="BJ23" s="62"/>
      <c r="BK23" s="62"/>
      <c r="BL23" s="62"/>
      <c r="BM23" s="62"/>
      <c r="BN23" s="62"/>
      <c r="BO23" s="62"/>
      <c r="BP23" s="62"/>
    </row>
    <row r="24" spans="1:68" s="79" customFormat="1">
      <c r="A24" s="165"/>
      <c r="B24" s="165"/>
      <c r="C24" s="152" t="s">
        <v>279</v>
      </c>
      <c r="D24" s="165"/>
      <c r="E24" s="152"/>
      <c r="F24" s="165"/>
      <c r="G24" s="152" t="s">
        <v>347</v>
      </c>
      <c r="H24" s="152"/>
      <c r="I24" s="152"/>
      <c r="BE24" s="62"/>
      <c r="BF24" s="62"/>
      <c r="BG24" s="62"/>
      <c r="BH24" s="62"/>
      <c r="BI24" s="62"/>
      <c r="BJ24" s="62"/>
      <c r="BK24" s="62"/>
      <c r="BL24" s="62"/>
      <c r="BM24" s="62"/>
      <c r="BN24" s="62"/>
      <c r="BO24" s="62"/>
      <c r="BP24" s="62"/>
    </row>
    <row r="25" spans="1:68" s="79" customFormat="1">
      <c r="A25" s="165"/>
      <c r="B25" s="165"/>
      <c r="C25" s="152" t="s">
        <v>299</v>
      </c>
      <c r="D25" s="165"/>
      <c r="E25" s="152"/>
      <c r="F25" s="165"/>
      <c r="G25" s="152" t="s">
        <v>99</v>
      </c>
      <c r="H25" s="152"/>
      <c r="I25" s="152"/>
      <c r="BE25" s="62"/>
      <c r="BF25" s="62"/>
      <c r="BG25" s="62"/>
      <c r="BH25" s="62"/>
      <c r="BI25" s="62"/>
      <c r="BJ25" s="62"/>
      <c r="BK25" s="62"/>
      <c r="BL25" s="62"/>
      <c r="BM25" s="62"/>
      <c r="BN25" s="62"/>
      <c r="BO25" s="62"/>
      <c r="BP25" s="62"/>
    </row>
    <row r="26" spans="1:68" s="79" customFormat="1">
      <c r="A26" s="165"/>
      <c r="B26" s="165"/>
      <c r="C26" s="152" t="s">
        <v>302</v>
      </c>
      <c r="D26" s="165"/>
      <c r="E26" s="152"/>
      <c r="F26" s="165"/>
      <c r="G26" s="152" t="s">
        <v>102</v>
      </c>
      <c r="H26" s="152"/>
      <c r="I26" s="152"/>
      <c r="BE26" s="62"/>
      <c r="BF26" s="62"/>
      <c r="BG26" s="62"/>
      <c r="BH26" s="62"/>
      <c r="BI26" s="62"/>
      <c r="BJ26" s="62"/>
      <c r="BK26" s="62"/>
      <c r="BL26" s="62"/>
      <c r="BM26" s="62"/>
      <c r="BN26" s="62"/>
      <c r="BO26" s="62"/>
      <c r="BP26" s="62"/>
    </row>
    <row r="27" spans="1:68" s="79" customFormat="1">
      <c r="A27" s="165"/>
      <c r="B27" s="165"/>
      <c r="C27" s="152" t="s">
        <v>348</v>
      </c>
      <c r="D27" s="165"/>
      <c r="E27" s="152"/>
      <c r="F27" s="165"/>
      <c r="G27" s="152" t="s">
        <v>349</v>
      </c>
      <c r="H27" s="152"/>
      <c r="I27" s="152"/>
      <c r="BE27" s="62"/>
      <c r="BF27" s="62"/>
      <c r="BG27" s="62"/>
      <c r="BH27" s="62"/>
      <c r="BI27" s="62"/>
      <c r="BJ27" s="62"/>
      <c r="BK27" s="62"/>
      <c r="BL27" s="62"/>
      <c r="BM27" s="62"/>
      <c r="BN27" s="62"/>
      <c r="BO27" s="62"/>
      <c r="BP27" s="62"/>
    </row>
    <row r="28" spans="1:68" s="79" customFormat="1" ht="24">
      <c r="A28" s="165"/>
      <c r="B28" s="165"/>
      <c r="C28" s="152" t="s">
        <v>350</v>
      </c>
      <c r="D28" s="165"/>
      <c r="E28" s="152"/>
      <c r="F28" s="165"/>
      <c r="G28" s="152" t="s">
        <v>333</v>
      </c>
      <c r="H28" s="152"/>
      <c r="I28" s="152"/>
      <c r="BE28" s="62"/>
      <c r="BF28" s="62"/>
      <c r="BG28" s="62"/>
      <c r="BH28" s="62"/>
      <c r="BI28" s="62"/>
      <c r="BJ28" s="62"/>
      <c r="BK28" s="62"/>
      <c r="BL28" s="62"/>
      <c r="BM28" s="62"/>
      <c r="BN28" s="62"/>
      <c r="BO28" s="62"/>
      <c r="BP28" s="62"/>
    </row>
    <row r="29" spans="1:68" s="79" customFormat="1">
      <c r="A29" s="165"/>
      <c r="B29" s="165"/>
      <c r="C29" s="152" t="s">
        <v>283</v>
      </c>
      <c r="D29" s="165"/>
      <c r="E29" s="152"/>
      <c r="F29" s="165"/>
      <c r="G29" s="152" t="s">
        <v>351</v>
      </c>
      <c r="H29" s="152"/>
      <c r="I29" s="152"/>
      <c r="BE29" s="62"/>
      <c r="BF29" s="62"/>
      <c r="BG29" s="62"/>
      <c r="BH29" s="62"/>
      <c r="BI29" s="62"/>
      <c r="BJ29" s="62"/>
      <c r="BK29" s="62"/>
      <c r="BL29" s="62"/>
      <c r="BM29" s="62"/>
      <c r="BN29" s="62"/>
      <c r="BO29" s="62"/>
      <c r="BP29" s="62"/>
    </row>
    <row r="30" spans="1:68" s="79" customFormat="1" ht="24.95" customHeight="1">
      <c r="A30" s="165"/>
      <c r="B30" s="165"/>
      <c r="C30" s="152"/>
      <c r="D30" s="165"/>
      <c r="E30" s="152"/>
      <c r="F30" s="165"/>
      <c r="G30" s="152" t="s">
        <v>352</v>
      </c>
      <c r="H30" s="152"/>
      <c r="I30" s="152"/>
      <c r="BE30" s="62"/>
      <c r="BF30" s="62"/>
      <c r="BG30" s="62"/>
      <c r="BH30" s="62"/>
      <c r="BI30" s="62"/>
      <c r="BJ30" s="62"/>
      <c r="BK30" s="62"/>
      <c r="BL30" s="62"/>
      <c r="BM30" s="62"/>
      <c r="BN30" s="62"/>
      <c r="BO30" s="62"/>
      <c r="BP30" s="62"/>
    </row>
    <row r="31" spans="1:68" s="79" customFormat="1" ht="36">
      <c r="A31" s="165"/>
      <c r="B31" s="165" t="s">
        <v>353</v>
      </c>
      <c r="C31" s="152" t="s">
        <v>354</v>
      </c>
      <c r="D31" s="165"/>
      <c r="E31" s="152"/>
      <c r="F31" s="165"/>
      <c r="G31" s="152" t="s">
        <v>300</v>
      </c>
      <c r="H31" s="152"/>
      <c r="I31" s="152"/>
      <c r="BE31" s="62"/>
      <c r="BF31" s="62"/>
      <c r="BG31" s="62"/>
      <c r="BH31" s="62"/>
      <c r="BI31" s="62"/>
      <c r="BJ31" s="62"/>
      <c r="BK31" s="62"/>
      <c r="BL31" s="62"/>
      <c r="BM31" s="62"/>
      <c r="BN31" s="62"/>
      <c r="BO31" s="62"/>
      <c r="BP31" s="62"/>
    </row>
    <row r="32" spans="1:68" s="79" customFormat="1" ht="24">
      <c r="A32" s="165"/>
      <c r="B32" s="165"/>
      <c r="C32" s="152" t="s">
        <v>355</v>
      </c>
      <c r="D32" s="165"/>
      <c r="E32" s="152"/>
      <c r="F32" s="165"/>
      <c r="G32" s="152" t="s">
        <v>356</v>
      </c>
      <c r="H32" s="152"/>
      <c r="I32" s="152"/>
      <c r="BE32" s="62"/>
      <c r="BF32" s="62"/>
      <c r="BG32" s="62"/>
      <c r="BH32" s="62"/>
      <c r="BI32" s="62"/>
      <c r="BJ32" s="62"/>
      <c r="BK32" s="62"/>
      <c r="BL32" s="62"/>
      <c r="BM32" s="62"/>
      <c r="BN32" s="62"/>
      <c r="BO32" s="62"/>
      <c r="BP32" s="62"/>
    </row>
    <row r="33" spans="1:68" s="79" customFormat="1" ht="24">
      <c r="A33" s="165"/>
      <c r="B33" s="165"/>
      <c r="C33" s="152" t="s">
        <v>357</v>
      </c>
      <c r="D33" s="165"/>
      <c r="E33" s="152"/>
      <c r="F33" s="165"/>
      <c r="G33" s="152" t="s">
        <v>358</v>
      </c>
      <c r="H33" s="152"/>
      <c r="I33" s="152"/>
      <c r="BE33" s="62"/>
      <c r="BF33" s="62"/>
      <c r="BG33" s="62"/>
      <c r="BH33" s="62"/>
      <c r="BI33" s="62"/>
      <c r="BJ33" s="62"/>
      <c r="BK33" s="62"/>
      <c r="BL33" s="62"/>
      <c r="BM33" s="62"/>
      <c r="BN33" s="62"/>
      <c r="BO33" s="62"/>
      <c r="BP33" s="62"/>
    </row>
    <row r="34" spans="1:68" s="79" customFormat="1" ht="24">
      <c r="A34" s="165"/>
      <c r="B34" s="165"/>
      <c r="C34" s="152" t="s">
        <v>359</v>
      </c>
      <c r="D34" s="165"/>
      <c r="E34" s="152"/>
      <c r="F34" s="165"/>
      <c r="G34" s="152" t="s">
        <v>306</v>
      </c>
      <c r="H34" s="152"/>
      <c r="I34" s="152"/>
      <c r="BE34" s="62"/>
      <c r="BF34" s="62"/>
      <c r="BG34" s="62"/>
      <c r="BH34" s="62"/>
      <c r="BI34" s="62"/>
      <c r="BJ34" s="62"/>
      <c r="BK34" s="62"/>
      <c r="BL34" s="62"/>
      <c r="BM34" s="62"/>
      <c r="BN34" s="62"/>
      <c r="BO34" s="62"/>
      <c r="BP34" s="62"/>
    </row>
    <row r="35" spans="1:68" s="79" customFormat="1" ht="24">
      <c r="A35" s="165"/>
      <c r="B35" s="165"/>
      <c r="C35" s="152" t="s">
        <v>275</v>
      </c>
      <c r="D35" s="165"/>
      <c r="E35" s="152"/>
      <c r="F35" s="165"/>
      <c r="G35" s="152" t="s">
        <v>360</v>
      </c>
      <c r="H35" s="152"/>
      <c r="I35" s="152"/>
      <c r="BE35" s="62"/>
      <c r="BF35" s="62"/>
      <c r="BG35" s="62"/>
      <c r="BH35" s="62"/>
      <c r="BI35" s="62"/>
      <c r="BJ35" s="62"/>
      <c r="BK35" s="62"/>
      <c r="BL35" s="62"/>
      <c r="BM35" s="62"/>
      <c r="BN35" s="62"/>
      <c r="BO35" s="62"/>
      <c r="BP35" s="62"/>
    </row>
    <row r="36" spans="1:68" s="79" customFormat="1" ht="36">
      <c r="A36" s="165"/>
      <c r="B36" s="165"/>
      <c r="C36" s="152" t="s">
        <v>271</v>
      </c>
      <c r="D36" s="165"/>
      <c r="E36" s="152"/>
      <c r="F36" s="165"/>
      <c r="G36" s="152" t="s">
        <v>361</v>
      </c>
      <c r="H36" s="152"/>
      <c r="I36" s="152"/>
      <c r="BE36" s="62"/>
      <c r="BF36" s="62"/>
      <c r="BG36" s="62"/>
      <c r="BH36" s="62"/>
      <c r="BI36" s="62"/>
      <c r="BJ36" s="62"/>
      <c r="BK36" s="62"/>
      <c r="BL36" s="62"/>
      <c r="BM36" s="62"/>
      <c r="BN36" s="62"/>
      <c r="BO36" s="62"/>
      <c r="BP36" s="62"/>
    </row>
    <row r="37" spans="1:68" s="79" customFormat="1" ht="24">
      <c r="A37" s="165"/>
      <c r="B37" s="165"/>
      <c r="C37" s="152" t="s">
        <v>337</v>
      </c>
      <c r="D37" s="165"/>
      <c r="E37" s="152"/>
      <c r="F37" s="165"/>
      <c r="G37" s="152" t="s">
        <v>362</v>
      </c>
      <c r="H37" s="152"/>
      <c r="I37" s="152"/>
      <c r="BE37" s="62"/>
      <c r="BF37" s="62"/>
      <c r="BG37" s="62"/>
      <c r="BH37" s="62"/>
      <c r="BI37" s="62"/>
      <c r="BJ37" s="62"/>
      <c r="BK37" s="62"/>
      <c r="BL37" s="62"/>
      <c r="BM37" s="62"/>
      <c r="BN37" s="62"/>
      <c r="BO37" s="62"/>
      <c r="BP37" s="62"/>
    </row>
    <row r="38" spans="1:68" s="79" customFormat="1">
      <c r="A38" s="165"/>
      <c r="B38" s="165"/>
      <c r="C38" s="152" t="s">
        <v>363</v>
      </c>
      <c r="D38" s="165"/>
      <c r="E38" s="152"/>
      <c r="F38" s="165"/>
      <c r="G38" s="152"/>
      <c r="H38" s="152"/>
      <c r="I38" s="152"/>
      <c r="BE38" s="62"/>
      <c r="BF38" s="62"/>
      <c r="BG38" s="62"/>
      <c r="BH38" s="62"/>
      <c r="BI38" s="62"/>
      <c r="BJ38" s="62"/>
      <c r="BK38" s="62"/>
      <c r="BL38" s="62"/>
      <c r="BM38" s="62"/>
      <c r="BN38" s="62"/>
      <c r="BO38" s="62"/>
      <c r="BP38" s="62"/>
    </row>
    <row r="39" spans="1:68" s="79" customFormat="1" ht="24">
      <c r="A39" s="165"/>
      <c r="B39" s="165"/>
      <c r="C39" s="152" t="s">
        <v>284</v>
      </c>
      <c r="D39" s="165"/>
      <c r="E39" s="152"/>
      <c r="F39" s="165"/>
      <c r="G39" s="152"/>
      <c r="H39" s="152"/>
      <c r="I39" s="152"/>
      <c r="BE39" s="62"/>
      <c r="BF39" s="62"/>
      <c r="BG39" s="62"/>
      <c r="BH39" s="62"/>
      <c r="BI39" s="62"/>
      <c r="BJ39" s="62"/>
      <c r="BK39" s="62"/>
      <c r="BL39" s="62"/>
      <c r="BM39" s="62"/>
      <c r="BN39" s="62"/>
      <c r="BO39" s="62"/>
      <c r="BP39" s="62"/>
    </row>
    <row r="40" spans="1:68" s="79" customFormat="1">
      <c r="A40" s="165"/>
      <c r="B40" s="165"/>
      <c r="C40" s="152" t="s">
        <v>364</v>
      </c>
      <c r="D40" s="165"/>
      <c r="E40" s="152"/>
      <c r="F40" s="165"/>
      <c r="G40" s="152"/>
      <c r="H40" s="152"/>
      <c r="I40" s="152"/>
      <c r="BE40" s="62"/>
      <c r="BF40" s="62"/>
      <c r="BG40" s="62"/>
      <c r="BH40" s="62"/>
      <c r="BI40" s="62"/>
      <c r="BJ40" s="62"/>
      <c r="BK40" s="62"/>
      <c r="BL40" s="62"/>
      <c r="BM40" s="62"/>
      <c r="BN40" s="62"/>
      <c r="BO40" s="62"/>
      <c r="BP40" s="62"/>
    </row>
    <row r="41" spans="1:68" s="79" customFormat="1" ht="24">
      <c r="A41" s="165"/>
      <c r="B41" s="165"/>
      <c r="C41" s="152" t="s">
        <v>365</v>
      </c>
      <c r="D41" s="165"/>
      <c r="E41" s="152"/>
      <c r="F41" s="165"/>
      <c r="G41" s="152"/>
      <c r="H41" s="152"/>
      <c r="I41" s="152"/>
      <c r="BE41" s="62"/>
      <c r="BF41" s="62"/>
      <c r="BG41" s="62"/>
      <c r="BH41" s="62"/>
      <c r="BI41" s="62"/>
      <c r="BJ41" s="62"/>
      <c r="BK41" s="62"/>
      <c r="BL41" s="62"/>
      <c r="BM41" s="62"/>
      <c r="BN41" s="62"/>
      <c r="BO41" s="62"/>
      <c r="BP41" s="62"/>
    </row>
    <row r="42" spans="1:68" s="79" customFormat="1">
      <c r="A42" s="165"/>
      <c r="B42" s="165"/>
      <c r="C42" s="152" t="s">
        <v>366</v>
      </c>
      <c r="D42" s="165"/>
      <c r="E42" s="152"/>
      <c r="F42" s="165"/>
      <c r="G42" s="152"/>
      <c r="H42" s="152"/>
      <c r="I42" s="152"/>
      <c r="BE42" s="62"/>
      <c r="BF42" s="62"/>
      <c r="BG42" s="62"/>
      <c r="BH42" s="62"/>
      <c r="BI42" s="62"/>
      <c r="BJ42" s="62"/>
      <c r="BK42" s="62"/>
      <c r="BL42" s="62"/>
      <c r="BM42" s="62"/>
      <c r="BN42" s="62"/>
      <c r="BO42" s="62"/>
      <c r="BP42" s="62"/>
    </row>
    <row r="43" spans="1:68" s="79" customFormat="1">
      <c r="A43" s="165"/>
      <c r="B43" s="165"/>
      <c r="C43" s="152" t="s">
        <v>367</v>
      </c>
      <c r="D43" s="165"/>
      <c r="E43" s="152"/>
      <c r="F43" s="165"/>
      <c r="G43" s="152"/>
      <c r="H43" s="152"/>
      <c r="I43" s="152"/>
      <c r="BE43" s="62"/>
      <c r="BF43" s="62"/>
      <c r="BG43" s="62"/>
      <c r="BH43" s="62"/>
      <c r="BI43" s="62"/>
      <c r="BJ43" s="62"/>
      <c r="BK43" s="62"/>
      <c r="BL43" s="62"/>
      <c r="BM43" s="62"/>
      <c r="BN43" s="62"/>
      <c r="BO43" s="62"/>
      <c r="BP43" s="62"/>
    </row>
    <row r="44" spans="1:68" s="79" customFormat="1">
      <c r="A44" s="165"/>
      <c r="B44" s="165"/>
      <c r="C44" s="152" t="s">
        <v>340</v>
      </c>
      <c r="D44" s="165"/>
      <c r="E44" s="152"/>
      <c r="F44" s="165"/>
      <c r="G44" s="152"/>
      <c r="H44" s="152"/>
      <c r="I44" s="152"/>
      <c r="BE44" s="62"/>
      <c r="BF44" s="62"/>
      <c r="BG44" s="62"/>
      <c r="BH44" s="62"/>
      <c r="BI44" s="62"/>
      <c r="BJ44" s="62"/>
      <c r="BK44" s="62"/>
      <c r="BL44" s="62"/>
      <c r="BM44" s="62"/>
      <c r="BN44" s="62"/>
      <c r="BO44" s="62"/>
      <c r="BP44" s="62"/>
    </row>
    <row r="45" spans="1:68" s="79" customFormat="1">
      <c r="A45" s="165"/>
      <c r="B45" s="165"/>
      <c r="C45" s="152" t="s">
        <v>342</v>
      </c>
      <c r="D45" s="165"/>
      <c r="E45" s="152"/>
      <c r="F45" s="165"/>
      <c r="G45" s="152"/>
      <c r="H45" s="152"/>
      <c r="I45" s="152"/>
      <c r="BE45" s="62"/>
      <c r="BF45" s="62"/>
      <c r="BG45" s="62"/>
      <c r="BH45" s="62"/>
      <c r="BI45" s="62"/>
      <c r="BJ45" s="62"/>
      <c r="BK45" s="62"/>
      <c r="BL45" s="62"/>
      <c r="BM45" s="62"/>
      <c r="BN45" s="62"/>
      <c r="BO45" s="62"/>
      <c r="BP45" s="62"/>
    </row>
    <row r="46" spans="1:68" s="79" customFormat="1">
      <c r="A46" s="165"/>
      <c r="B46" s="165"/>
      <c r="C46" s="152" t="s">
        <v>368</v>
      </c>
      <c r="D46" s="165"/>
      <c r="E46" s="152"/>
      <c r="F46" s="165"/>
      <c r="G46" s="152"/>
      <c r="H46" s="152"/>
      <c r="I46" s="152"/>
      <c r="BE46" s="62"/>
      <c r="BF46" s="62"/>
      <c r="BG46" s="62"/>
      <c r="BH46" s="62"/>
      <c r="BI46" s="62"/>
      <c r="BJ46" s="62"/>
      <c r="BK46" s="62"/>
      <c r="BL46" s="62"/>
      <c r="BM46" s="62"/>
      <c r="BN46" s="62"/>
      <c r="BO46" s="62"/>
      <c r="BP46" s="62"/>
    </row>
    <row r="47" spans="1:68" s="79" customFormat="1">
      <c r="A47" s="165"/>
      <c r="B47" s="165"/>
      <c r="C47" s="152" t="s">
        <v>369</v>
      </c>
      <c r="D47" s="165"/>
      <c r="E47" s="152"/>
      <c r="F47" s="165"/>
      <c r="G47" s="152"/>
      <c r="H47" s="152"/>
      <c r="I47" s="152"/>
      <c r="BE47" s="62"/>
      <c r="BF47" s="62"/>
      <c r="BG47" s="62"/>
      <c r="BH47" s="62"/>
      <c r="BI47" s="62"/>
      <c r="BJ47" s="62"/>
      <c r="BK47" s="62"/>
      <c r="BL47" s="62"/>
      <c r="BM47" s="62"/>
      <c r="BN47" s="62"/>
      <c r="BO47" s="62"/>
      <c r="BP47" s="62"/>
    </row>
    <row r="48" spans="1:68" s="79" customFormat="1">
      <c r="A48" s="165"/>
      <c r="B48" s="165"/>
      <c r="C48" s="152" t="s">
        <v>344</v>
      </c>
      <c r="D48" s="165"/>
      <c r="E48" s="152"/>
      <c r="F48" s="165"/>
      <c r="G48" s="152"/>
      <c r="H48" s="152"/>
      <c r="I48" s="152"/>
      <c r="BE48" s="62"/>
      <c r="BF48" s="62"/>
      <c r="BG48" s="62"/>
      <c r="BH48" s="62"/>
      <c r="BI48" s="62"/>
      <c r="BJ48" s="62"/>
      <c r="BK48" s="62"/>
      <c r="BL48" s="62"/>
      <c r="BM48" s="62"/>
      <c r="BN48" s="62"/>
      <c r="BO48" s="62"/>
      <c r="BP48" s="62"/>
    </row>
    <row r="49" spans="1:68" s="79" customFormat="1">
      <c r="A49" s="165"/>
      <c r="B49" s="165"/>
      <c r="C49" s="152" t="s">
        <v>279</v>
      </c>
      <c r="D49" s="165"/>
      <c r="E49" s="152"/>
      <c r="F49" s="165"/>
      <c r="G49" s="152"/>
      <c r="H49" s="152"/>
      <c r="I49" s="152"/>
      <c r="BE49" s="62"/>
      <c r="BF49" s="62"/>
      <c r="BG49" s="62"/>
      <c r="BH49" s="62"/>
      <c r="BI49" s="62"/>
      <c r="BJ49" s="62"/>
      <c r="BK49" s="62"/>
      <c r="BL49" s="62"/>
      <c r="BM49" s="62"/>
      <c r="BN49" s="62"/>
      <c r="BO49" s="62"/>
      <c r="BP49" s="62"/>
    </row>
    <row r="50" spans="1:68" s="79" customFormat="1">
      <c r="A50" s="165"/>
      <c r="B50" s="165"/>
      <c r="C50" s="152" t="s">
        <v>370</v>
      </c>
      <c r="D50" s="165"/>
      <c r="E50" s="152"/>
      <c r="F50" s="165"/>
      <c r="G50" s="152"/>
      <c r="H50" s="152"/>
      <c r="I50" s="152"/>
      <c r="BE50" s="62"/>
      <c r="BF50" s="62"/>
      <c r="BG50" s="62"/>
      <c r="BH50" s="62"/>
      <c r="BI50" s="62"/>
      <c r="BJ50" s="62"/>
      <c r="BK50" s="62"/>
      <c r="BL50" s="62"/>
      <c r="BM50" s="62"/>
      <c r="BN50" s="62"/>
      <c r="BO50" s="62"/>
      <c r="BP50" s="62"/>
    </row>
    <row r="51" spans="1:68" s="79" customFormat="1" ht="24">
      <c r="A51" s="165"/>
      <c r="B51" s="165"/>
      <c r="C51" s="152" t="s">
        <v>371</v>
      </c>
      <c r="D51" s="165"/>
      <c r="E51" s="152"/>
      <c r="F51" s="152"/>
      <c r="G51" s="152"/>
      <c r="H51" s="152"/>
      <c r="I51" s="152"/>
      <c r="BE51" s="62"/>
      <c r="BF51" s="62"/>
      <c r="BG51" s="62"/>
      <c r="BH51" s="62"/>
      <c r="BI51" s="62"/>
      <c r="BJ51" s="62"/>
      <c r="BK51" s="62"/>
      <c r="BL51" s="62"/>
      <c r="BM51" s="62"/>
      <c r="BN51" s="62"/>
      <c r="BO51" s="62"/>
      <c r="BP51" s="62"/>
    </row>
    <row r="52" spans="1:68" s="79" customFormat="1" ht="45.75" customHeight="1">
      <c r="A52" s="165"/>
      <c r="B52" s="165"/>
      <c r="C52" s="152" t="s">
        <v>372</v>
      </c>
      <c r="D52" s="165"/>
      <c r="E52" s="152"/>
      <c r="F52" s="152"/>
      <c r="G52" s="152"/>
      <c r="H52" s="152"/>
      <c r="I52" s="152"/>
      <c r="BE52" s="62"/>
      <c r="BF52" s="62"/>
      <c r="BG52" s="62"/>
      <c r="BH52" s="62"/>
      <c r="BI52" s="62"/>
      <c r="BJ52" s="62"/>
      <c r="BK52" s="62"/>
      <c r="BL52" s="62"/>
      <c r="BM52" s="62"/>
      <c r="BN52" s="62"/>
      <c r="BO52" s="62"/>
      <c r="BP52" s="62"/>
    </row>
    <row r="53" spans="1:68" s="79" customFormat="1" ht="41.25" customHeight="1">
      <c r="A53" s="165"/>
      <c r="B53" s="165"/>
      <c r="C53" s="152" t="s">
        <v>373</v>
      </c>
      <c r="D53" s="165"/>
      <c r="E53" s="152"/>
      <c r="F53" s="152"/>
      <c r="G53" s="152"/>
      <c r="H53" s="152"/>
      <c r="I53" s="152"/>
      <c r="BE53" s="62"/>
      <c r="BF53" s="62"/>
      <c r="BG53" s="62"/>
      <c r="BH53" s="62"/>
      <c r="BI53" s="62"/>
      <c r="BJ53" s="62"/>
      <c r="BK53" s="62"/>
      <c r="BL53" s="62"/>
      <c r="BM53" s="62"/>
      <c r="BN53" s="62"/>
      <c r="BO53" s="62"/>
      <c r="BP53" s="62"/>
    </row>
    <row r="54" spans="1:68" s="61" customFormat="1">
      <c r="A54" s="278"/>
      <c r="B54" s="278"/>
      <c r="C54" s="156"/>
      <c r="D54" s="278"/>
      <c r="E54" s="278"/>
      <c r="F54" s="278"/>
      <c r="G54" s="278"/>
      <c r="H54" s="278"/>
      <c r="I54" s="278"/>
      <c r="BE54" s="54"/>
      <c r="BF54" s="54"/>
      <c r="BG54" s="54"/>
      <c r="BH54" s="54"/>
      <c r="BI54" s="54"/>
      <c r="BJ54" s="54"/>
      <c r="BK54" s="54"/>
      <c r="BL54" s="54"/>
      <c r="BM54" s="54"/>
      <c r="BN54" s="54"/>
      <c r="BO54" s="54"/>
      <c r="BP54" s="54"/>
    </row>
    <row r="55" spans="1:68" s="61" customFormat="1">
      <c r="A55" s="66"/>
      <c r="B55" s="66"/>
      <c r="C55" s="54"/>
      <c r="D55" s="66"/>
      <c r="E55" s="62"/>
      <c r="F55" s="71"/>
      <c r="G55" s="62"/>
      <c r="H55" s="71"/>
      <c r="I55" s="62"/>
      <c r="BE55" s="54"/>
      <c r="BF55" s="54"/>
      <c r="BG55" s="54"/>
      <c r="BH55" s="54"/>
      <c r="BI55" s="54"/>
      <c r="BJ55" s="54"/>
      <c r="BK55" s="54"/>
      <c r="BL55" s="54"/>
      <c r="BM55" s="54"/>
      <c r="BN55" s="54"/>
      <c r="BO55" s="54"/>
      <c r="BP55" s="54"/>
    </row>
    <row r="56" spans="1:68" s="61" customFormat="1">
      <c r="A56" s="66"/>
      <c r="B56" s="66"/>
      <c r="C56" s="54"/>
      <c r="D56" s="66"/>
      <c r="E56" s="62"/>
      <c r="F56" s="71"/>
      <c r="G56" s="62"/>
      <c r="H56" s="71"/>
      <c r="I56" s="62"/>
      <c r="BE56" s="54"/>
      <c r="BF56" s="54"/>
      <c r="BG56" s="54"/>
      <c r="BH56" s="54"/>
      <c r="BI56" s="54"/>
      <c r="BJ56" s="54"/>
      <c r="BK56" s="54"/>
      <c r="BL56" s="54"/>
      <c r="BM56" s="54"/>
      <c r="BN56" s="54"/>
      <c r="BO56" s="54"/>
      <c r="BP56" s="54"/>
    </row>
    <row r="57" spans="1:68" s="61" customFormat="1">
      <c r="A57" s="66"/>
      <c r="B57" s="66"/>
      <c r="C57" s="54"/>
      <c r="D57" s="66"/>
      <c r="E57" s="62"/>
      <c r="F57" s="71"/>
      <c r="G57" s="62"/>
      <c r="H57" s="71"/>
      <c r="I57" s="62"/>
      <c r="BE57" s="54"/>
      <c r="BF57" s="54"/>
      <c r="BG57" s="54"/>
      <c r="BH57" s="54"/>
      <c r="BI57" s="54"/>
      <c r="BJ57" s="54"/>
      <c r="BK57" s="54"/>
      <c r="BL57" s="54"/>
      <c r="BM57" s="54"/>
      <c r="BN57" s="54"/>
      <c r="BO57" s="54"/>
      <c r="BP57" s="54"/>
    </row>
    <row r="58" spans="1:68" s="61" customFormat="1">
      <c r="A58" s="66"/>
      <c r="B58" s="66"/>
      <c r="C58" s="54"/>
      <c r="D58" s="66"/>
      <c r="E58" s="62"/>
      <c r="F58" s="71"/>
      <c r="G58" s="62"/>
      <c r="H58" s="71"/>
      <c r="I58" s="62"/>
      <c r="BE58" s="54"/>
      <c r="BF58" s="54"/>
      <c r="BG58" s="54"/>
      <c r="BH58" s="54"/>
      <c r="BI58" s="54"/>
      <c r="BJ58" s="54"/>
      <c r="BK58" s="54"/>
      <c r="BL58" s="54"/>
      <c r="BM58" s="54"/>
      <c r="BN58" s="54"/>
      <c r="BO58" s="54"/>
      <c r="BP58" s="54"/>
    </row>
    <row r="59" spans="1:68" s="61" customFormat="1">
      <c r="A59" s="66"/>
      <c r="B59" s="66"/>
      <c r="C59" s="54"/>
      <c r="D59" s="66"/>
      <c r="E59" s="62"/>
      <c r="F59" s="71"/>
      <c r="G59" s="62"/>
      <c r="H59" s="71"/>
      <c r="I59" s="62"/>
      <c r="BE59" s="54"/>
      <c r="BF59" s="54"/>
      <c r="BG59" s="54"/>
      <c r="BH59" s="54"/>
      <c r="BI59" s="54"/>
      <c r="BJ59" s="54"/>
      <c r="BK59" s="54"/>
      <c r="BL59" s="54"/>
      <c r="BM59" s="54"/>
      <c r="BN59" s="54"/>
      <c r="BO59" s="54"/>
      <c r="BP59" s="54"/>
    </row>
    <row r="60" spans="1:68" s="61" customFormat="1">
      <c r="A60" s="66"/>
      <c r="B60" s="66"/>
      <c r="C60" s="54"/>
      <c r="D60" s="66"/>
      <c r="E60" s="62"/>
      <c r="F60" s="71"/>
      <c r="G60" s="62"/>
      <c r="H60" s="71"/>
      <c r="I60" s="62"/>
      <c r="BE60" s="54"/>
      <c r="BF60" s="54"/>
      <c r="BG60" s="54"/>
      <c r="BH60" s="54"/>
      <c r="BI60" s="54"/>
      <c r="BJ60" s="54"/>
      <c r="BK60" s="54"/>
      <c r="BL60" s="54"/>
      <c r="BM60" s="54"/>
      <c r="BN60" s="54"/>
      <c r="BO60" s="54"/>
      <c r="BP60" s="54"/>
    </row>
    <row r="61" spans="1:68" s="61" customFormat="1">
      <c r="A61" s="66"/>
      <c r="B61" s="66"/>
      <c r="C61" s="54"/>
      <c r="D61" s="66"/>
      <c r="E61" s="62"/>
      <c r="F61" s="71"/>
      <c r="G61" s="62"/>
      <c r="H61" s="71"/>
      <c r="I61" s="62"/>
      <c r="BE61" s="54"/>
      <c r="BF61" s="54"/>
      <c r="BG61" s="54"/>
      <c r="BH61" s="54"/>
      <c r="BI61" s="54"/>
      <c r="BJ61" s="54"/>
      <c r="BK61" s="54"/>
      <c r="BL61" s="54"/>
      <c r="BM61" s="54"/>
      <c r="BN61" s="54"/>
      <c r="BO61" s="54"/>
      <c r="BP61" s="54"/>
    </row>
    <row r="62" spans="1:68" s="61" customFormat="1">
      <c r="A62" s="66"/>
      <c r="B62" s="66"/>
      <c r="C62" s="54"/>
      <c r="D62" s="66"/>
      <c r="E62" s="62"/>
      <c r="F62" s="71"/>
      <c r="G62" s="62"/>
      <c r="H62" s="71"/>
      <c r="I62" s="62"/>
      <c r="BE62" s="54"/>
      <c r="BF62" s="54"/>
      <c r="BG62" s="54"/>
      <c r="BH62" s="54"/>
      <c r="BI62" s="54"/>
      <c r="BJ62" s="54"/>
      <c r="BK62" s="54"/>
      <c r="BL62" s="54"/>
      <c r="BM62" s="54"/>
      <c r="BN62" s="54"/>
      <c r="BO62" s="54"/>
      <c r="BP62" s="54"/>
    </row>
    <row r="63" spans="1:68" s="61" customFormat="1">
      <c r="A63" s="66"/>
      <c r="B63" s="66"/>
      <c r="C63" s="54"/>
      <c r="D63" s="66"/>
      <c r="E63" s="62"/>
      <c r="F63" s="71"/>
      <c r="G63" s="62"/>
      <c r="H63" s="71"/>
      <c r="I63" s="62"/>
      <c r="BE63" s="54"/>
      <c r="BF63" s="54"/>
      <c r="BG63" s="54"/>
      <c r="BH63" s="54"/>
      <c r="BI63" s="54"/>
      <c r="BJ63" s="54"/>
      <c r="BK63" s="54"/>
      <c r="BL63" s="54"/>
      <c r="BM63" s="54"/>
      <c r="BN63" s="54"/>
      <c r="BO63" s="54"/>
      <c r="BP63" s="54"/>
    </row>
    <row r="64" spans="1:68" s="61" customFormat="1">
      <c r="A64" s="66"/>
      <c r="B64" s="66"/>
      <c r="C64" s="54"/>
      <c r="D64" s="66"/>
      <c r="E64" s="62"/>
      <c r="F64" s="71"/>
      <c r="G64" s="62"/>
      <c r="H64" s="71"/>
      <c r="I64" s="62"/>
      <c r="BE64" s="54"/>
      <c r="BF64" s="54"/>
      <c r="BG64" s="54"/>
      <c r="BH64" s="54"/>
      <c r="BI64" s="54"/>
      <c r="BJ64" s="54"/>
      <c r="BK64" s="54"/>
      <c r="BL64" s="54"/>
      <c r="BM64" s="54"/>
      <c r="BN64" s="54"/>
      <c r="BO64" s="54"/>
      <c r="BP64" s="54"/>
    </row>
    <row r="65" spans="1:68" s="61" customFormat="1">
      <c r="A65" s="66"/>
      <c r="B65" s="66"/>
      <c r="C65" s="54"/>
      <c r="D65" s="66"/>
      <c r="E65" s="62"/>
      <c r="F65" s="71"/>
      <c r="G65" s="62"/>
      <c r="H65" s="71"/>
      <c r="I65" s="62"/>
      <c r="BE65" s="54"/>
      <c r="BF65" s="54"/>
      <c r="BG65" s="54"/>
      <c r="BH65" s="54"/>
      <c r="BI65" s="54"/>
      <c r="BJ65" s="54"/>
      <c r="BK65" s="54"/>
      <c r="BL65" s="54"/>
      <c r="BM65" s="54"/>
      <c r="BN65" s="54"/>
      <c r="BO65" s="54"/>
      <c r="BP65" s="54"/>
    </row>
    <row r="66" spans="1:68" s="61" customFormat="1">
      <c r="A66" s="66"/>
      <c r="B66" s="66"/>
      <c r="C66" s="54"/>
      <c r="D66" s="66"/>
      <c r="E66" s="62"/>
      <c r="F66" s="71"/>
      <c r="G66" s="62"/>
      <c r="H66" s="71"/>
      <c r="I66" s="62"/>
      <c r="BE66" s="54"/>
      <c r="BF66" s="54"/>
      <c r="BG66" s="54"/>
      <c r="BH66" s="54"/>
      <c r="BI66" s="54"/>
      <c r="BJ66" s="54"/>
      <c r="BK66" s="54"/>
      <c r="BL66" s="54"/>
      <c r="BM66" s="54"/>
      <c r="BN66" s="54"/>
      <c r="BO66" s="54"/>
      <c r="BP66" s="54"/>
    </row>
    <row r="67" spans="1:68" s="61" customFormat="1">
      <c r="A67" s="66"/>
      <c r="B67" s="66"/>
      <c r="C67" s="54"/>
      <c r="D67" s="66"/>
      <c r="E67" s="62"/>
      <c r="F67" s="71"/>
      <c r="G67" s="62"/>
      <c r="H67" s="71"/>
      <c r="I67" s="62"/>
      <c r="BE67" s="54"/>
      <c r="BF67" s="54"/>
      <c r="BG67" s="54"/>
      <c r="BH67" s="54"/>
      <c r="BI67" s="54"/>
      <c r="BJ67" s="54"/>
      <c r="BK67" s="54"/>
      <c r="BL67" s="54"/>
      <c r="BM67" s="54"/>
      <c r="BN67" s="54"/>
      <c r="BO67" s="54"/>
      <c r="BP67" s="54"/>
    </row>
    <row r="68" spans="1:68" s="61" customFormat="1">
      <c r="A68" s="66"/>
      <c r="B68" s="66"/>
      <c r="C68" s="54"/>
      <c r="D68" s="66"/>
      <c r="E68" s="62"/>
      <c r="F68" s="71"/>
      <c r="G68" s="62"/>
      <c r="H68" s="71"/>
      <c r="I68" s="62"/>
      <c r="BE68" s="54"/>
      <c r="BF68" s="54"/>
      <c r="BG68" s="54"/>
      <c r="BH68" s="54"/>
      <c r="BI68" s="54"/>
      <c r="BJ68" s="54"/>
      <c r="BK68" s="54"/>
      <c r="BL68" s="54"/>
      <c r="BM68" s="54"/>
      <c r="BN68" s="54"/>
      <c r="BO68" s="54"/>
      <c r="BP68" s="54"/>
    </row>
    <row r="69" spans="1:68" s="61" customFormat="1">
      <c r="A69" s="66"/>
      <c r="B69" s="66"/>
      <c r="C69" s="54"/>
      <c r="D69" s="66"/>
      <c r="E69" s="62"/>
      <c r="F69" s="71"/>
      <c r="G69" s="62"/>
      <c r="H69" s="71"/>
      <c r="I69" s="62"/>
      <c r="BE69" s="54"/>
      <c r="BF69" s="54"/>
      <c r="BG69" s="54"/>
      <c r="BH69" s="54"/>
      <c r="BI69" s="54"/>
      <c r="BJ69" s="54"/>
      <c r="BK69" s="54"/>
      <c r="BL69" s="54"/>
      <c r="BM69" s="54"/>
      <c r="BN69" s="54"/>
      <c r="BO69" s="54"/>
      <c r="BP69" s="54"/>
    </row>
    <row r="70" spans="1:68" s="61" customFormat="1">
      <c r="A70" s="66"/>
      <c r="B70" s="66"/>
      <c r="C70" s="54"/>
      <c r="D70" s="66"/>
      <c r="E70" s="62"/>
      <c r="F70" s="71"/>
      <c r="G70" s="62"/>
      <c r="H70" s="71"/>
      <c r="I70" s="62"/>
      <c r="BE70" s="54"/>
      <c r="BF70" s="54"/>
      <c r="BG70" s="54"/>
      <c r="BH70" s="54"/>
      <c r="BI70" s="54"/>
      <c r="BJ70" s="54"/>
      <c r="BK70" s="54"/>
      <c r="BL70" s="54"/>
      <c r="BM70" s="54"/>
      <c r="BN70" s="54"/>
      <c r="BO70" s="54"/>
      <c r="BP70" s="54"/>
    </row>
    <row r="71" spans="1:68" s="61" customFormat="1">
      <c r="A71" s="66"/>
      <c r="B71" s="66"/>
      <c r="C71" s="54"/>
      <c r="D71" s="66"/>
      <c r="E71" s="62"/>
      <c r="F71" s="71"/>
      <c r="G71" s="62"/>
      <c r="H71" s="71"/>
      <c r="I71" s="62"/>
      <c r="BE71" s="54"/>
      <c r="BF71" s="54"/>
      <c r="BG71" s="54"/>
      <c r="BH71" s="54"/>
      <c r="BI71" s="54"/>
      <c r="BJ71" s="54"/>
      <c r="BK71" s="54"/>
      <c r="BL71" s="54"/>
      <c r="BM71" s="54"/>
      <c r="BN71" s="54"/>
      <c r="BO71" s="54"/>
      <c r="BP71" s="54"/>
    </row>
    <row r="72" spans="1:68" s="61" customFormat="1">
      <c r="A72" s="66"/>
      <c r="B72" s="66"/>
      <c r="C72" s="54"/>
      <c r="D72" s="66"/>
      <c r="E72" s="62"/>
      <c r="F72" s="71"/>
      <c r="G72" s="62"/>
      <c r="H72" s="71"/>
      <c r="I72" s="62"/>
      <c r="BE72" s="54"/>
      <c r="BF72" s="54"/>
      <c r="BG72" s="54"/>
      <c r="BH72" s="54"/>
      <c r="BI72" s="54"/>
      <c r="BJ72" s="54"/>
      <c r="BK72" s="54"/>
      <c r="BL72" s="54"/>
      <c r="BM72" s="54"/>
      <c r="BN72" s="54"/>
      <c r="BO72" s="54"/>
      <c r="BP72" s="54"/>
    </row>
    <row r="73" spans="1:68" s="61" customFormat="1">
      <c r="A73" s="66"/>
      <c r="B73" s="66"/>
      <c r="C73" s="54"/>
      <c r="D73" s="66"/>
      <c r="E73" s="62"/>
      <c r="F73" s="71"/>
      <c r="G73" s="62"/>
      <c r="H73" s="71"/>
      <c r="I73" s="62"/>
      <c r="BE73" s="54"/>
      <c r="BF73" s="54"/>
      <c r="BG73" s="54"/>
      <c r="BH73" s="54"/>
      <c r="BI73" s="54"/>
      <c r="BJ73" s="54"/>
      <c r="BK73" s="54"/>
      <c r="BL73" s="54"/>
      <c r="BM73" s="54"/>
      <c r="BN73" s="54"/>
      <c r="BO73" s="54"/>
      <c r="BP73" s="54"/>
    </row>
    <row r="74" spans="1:68" s="61" customFormat="1">
      <c r="A74" s="66"/>
      <c r="B74" s="66"/>
      <c r="C74" s="54"/>
      <c r="D74" s="66"/>
      <c r="E74" s="62"/>
      <c r="F74" s="71"/>
      <c r="G74" s="62"/>
      <c r="H74" s="71"/>
      <c r="I74" s="62"/>
      <c r="BE74" s="54"/>
      <c r="BF74" s="54"/>
      <c r="BG74" s="54"/>
      <c r="BH74" s="54"/>
      <c r="BI74" s="54"/>
      <c r="BJ74" s="54"/>
      <c r="BK74" s="54"/>
      <c r="BL74" s="54"/>
      <c r="BM74" s="54"/>
      <c r="BN74" s="54"/>
      <c r="BO74" s="54"/>
      <c r="BP74" s="54"/>
    </row>
    <row r="75" spans="1:68" s="61" customFormat="1">
      <c r="A75" s="66"/>
      <c r="B75" s="66"/>
      <c r="C75" s="54"/>
      <c r="D75" s="66"/>
      <c r="E75" s="62"/>
      <c r="F75" s="71"/>
      <c r="G75" s="62"/>
      <c r="H75" s="71"/>
      <c r="I75" s="62"/>
      <c r="BE75" s="54"/>
      <c r="BF75" s="54"/>
      <c r="BG75" s="54"/>
      <c r="BH75" s="54"/>
      <c r="BI75" s="54"/>
      <c r="BJ75" s="54"/>
      <c r="BK75" s="54"/>
      <c r="BL75" s="54"/>
      <c r="BM75" s="54"/>
      <c r="BN75" s="54"/>
      <c r="BO75" s="54"/>
      <c r="BP75" s="54"/>
    </row>
    <row r="76" spans="1:68" s="61" customFormat="1">
      <c r="A76" s="66"/>
      <c r="B76" s="66"/>
      <c r="C76" s="54"/>
      <c r="D76" s="66"/>
      <c r="E76" s="62"/>
      <c r="F76" s="71"/>
      <c r="G76" s="62"/>
      <c r="H76" s="71"/>
      <c r="I76" s="62"/>
      <c r="BE76" s="54"/>
      <c r="BF76" s="54"/>
      <c r="BG76" s="54"/>
      <c r="BH76" s="54"/>
      <c r="BI76" s="54"/>
      <c r="BJ76" s="54"/>
      <c r="BK76" s="54"/>
      <c r="BL76" s="54"/>
      <c r="BM76" s="54"/>
      <c r="BN76" s="54"/>
      <c r="BO76" s="54"/>
      <c r="BP76" s="54"/>
    </row>
    <row r="77" spans="1:68" s="61" customFormat="1">
      <c r="A77" s="66"/>
      <c r="B77" s="66"/>
      <c r="C77" s="54"/>
      <c r="D77" s="66"/>
      <c r="E77" s="62"/>
      <c r="F77" s="71"/>
      <c r="G77" s="62"/>
      <c r="H77" s="71"/>
      <c r="I77" s="62"/>
      <c r="BE77" s="54"/>
      <c r="BF77" s="54"/>
      <c r="BG77" s="54"/>
      <c r="BH77" s="54"/>
      <c r="BI77" s="54"/>
      <c r="BJ77" s="54"/>
      <c r="BK77" s="54"/>
      <c r="BL77" s="54"/>
      <c r="BM77" s="54"/>
      <c r="BN77" s="54"/>
      <c r="BO77" s="54"/>
      <c r="BP77" s="54"/>
    </row>
    <row r="78" spans="1:68" s="61" customFormat="1">
      <c r="A78" s="66"/>
      <c r="B78" s="66"/>
      <c r="C78" s="54"/>
      <c r="D78" s="66"/>
      <c r="E78" s="62"/>
      <c r="F78" s="71"/>
      <c r="G78" s="62"/>
      <c r="H78" s="71"/>
      <c r="I78" s="62"/>
      <c r="BE78" s="54"/>
      <c r="BF78" s="54"/>
      <c r="BG78" s="54"/>
      <c r="BH78" s="54"/>
      <c r="BI78" s="54"/>
      <c r="BJ78" s="54"/>
      <c r="BK78" s="54"/>
      <c r="BL78" s="54"/>
      <c r="BM78" s="54"/>
      <c r="BN78" s="54"/>
      <c r="BO78" s="54"/>
      <c r="BP78" s="54"/>
    </row>
    <row r="79" spans="1:68" s="61" customFormat="1">
      <c r="A79" s="66"/>
      <c r="B79" s="66"/>
      <c r="C79" s="54"/>
      <c r="D79" s="66"/>
      <c r="E79" s="62"/>
      <c r="F79" s="71"/>
      <c r="G79" s="62"/>
      <c r="H79" s="71"/>
      <c r="I79" s="62"/>
      <c r="BE79" s="54"/>
      <c r="BF79" s="54"/>
      <c r="BG79" s="54"/>
      <c r="BH79" s="54"/>
      <c r="BI79" s="54"/>
      <c r="BJ79" s="54"/>
      <c r="BK79" s="54"/>
      <c r="BL79" s="54"/>
      <c r="BM79" s="54"/>
      <c r="BN79" s="54"/>
      <c r="BO79" s="54"/>
      <c r="BP79" s="54"/>
    </row>
    <row r="80" spans="1:68" s="61" customFormat="1">
      <c r="A80" s="66"/>
      <c r="B80" s="66"/>
      <c r="C80" s="54"/>
      <c r="D80" s="66"/>
      <c r="E80" s="62"/>
      <c r="F80" s="71"/>
      <c r="G80" s="62"/>
      <c r="H80" s="71"/>
      <c r="I80" s="62"/>
      <c r="BE80" s="54"/>
      <c r="BF80" s="54"/>
      <c r="BG80" s="54"/>
      <c r="BH80" s="54"/>
      <c r="BI80" s="54"/>
      <c r="BJ80" s="54"/>
      <c r="BK80" s="54"/>
      <c r="BL80" s="54"/>
      <c r="BM80" s="54"/>
      <c r="BN80" s="54"/>
      <c r="BO80" s="54"/>
      <c r="BP80" s="54"/>
    </row>
    <row r="81" spans="1:68" s="61" customFormat="1">
      <c r="A81" s="66"/>
      <c r="B81" s="66"/>
      <c r="C81" s="54"/>
      <c r="D81" s="66"/>
      <c r="E81" s="62"/>
      <c r="F81" s="71"/>
      <c r="G81" s="62"/>
      <c r="H81" s="71"/>
      <c r="I81" s="62"/>
      <c r="BE81" s="54"/>
      <c r="BF81" s="54"/>
      <c r="BG81" s="54"/>
      <c r="BH81" s="54"/>
      <c r="BI81" s="54"/>
      <c r="BJ81" s="54"/>
      <c r="BK81" s="54"/>
      <c r="BL81" s="54"/>
      <c r="BM81" s="54"/>
      <c r="BN81" s="54"/>
      <c r="BO81" s="54"/>
      <c r="BP81" s="54"/>
    </row>
    <row r="82" spans="1:68" s="61" customFormat="1">
      <c r="A82" s="66"/>
      <c r="B82" s="66"/>
      <c r="C82" s="54"/>
      <c r="D82" s="66"/>
      <c r="E82" s="62"/>
      <c r="F82" s="71"/>
      <c r="G82" s="62"/>
      <c r="H82" s="71"/>
      <c r="I82" s="62"/>
      <c r="BE82" s="54"/>
      <c r="BF82" s="54"/>
      <c r="BG82" s="54"/>
      <c r="BH82" s="54"/>
      <c r="BI82" s="54"/>
      <c r="BJ82" s="54"/>
      <c r="BK82" s="54"/>
      <c r="BL82" s="54"/>
      <c r="BM82" s="54"/>
      <c r="BN82" s="54"/>
      <c r="BO82" s="54"/>
      <c r="BP82" s="54"/>
    </row>
    <row r="83" spans="1:68" s="61" customFormat="1">
      <c r="A83" s="66"/>
      <c r="B83" s="66"/>
      <c r="C83" s="54"/>
      <c r="D83" s="66"/>
      <c r="E83" s="62"/>
      <c r="F83" s="71"/>
      <c r="G83" s="62"/>
      <c r="H83" s="71"/>
      <c r="I83" s="62"/>
      <c r="BE83" s="54"/>
      <c r="BF83" s="54"/>
      <c r="BG83" s="54"/>
      <c r="BH83" s="54"/>
      <c r="BI83" s="54"/>
      <c r="BJ83" s="54"/>
      <c r="BK83" s="54"/>
      <c r="BL83" s="54"/>
      <c r="BM83" s="54"/>
      <c r="BN83" s="54"/>
      <c r="BO83" s="54"/>
      <c r="BP83" s="54"/>
    </row>
    <row r="84" spans="1:68" s="61" customFormat="1">
      <c r="A84" s="66"/>
      <c r="B84" s="66"/>
      <c r="C84" s="54"/>
      <c r="D84" s="66"/>
      <c r="E84" s="62"/>
      <c r="F84" s="71"/>
      <c r="G84" s="62"/>
      <c r="H84" s="71"/>
      <c r="I84" s="62"/>
      <c r="BE84" s="54"/>
      <c r="BF84" s="54"/>
      <c r="BG84" s="54"/>
      <c r="BH84" s="54"/>
      <c r="BI84" s="54"/>
      <c r="BJ84" s="54"/>
      <c r="BK84" s="54"/>
      <c r="BL84" s="54"/>
      <c r="BM84" s="54"/>
      <c r="BN84" s="54"/>
      <c r="BO84" s="54"/>
      <c r="BP84" s="54"/>
    </row>
    <row r="85" spans="1:68" s="61" customFormat="1">
      <c r="A85" s="66"/>
      <c r="B85" s="66"/>
      <c r="C85" s="54"/>
      <c r="D85" s="66"/>
      <c r="E85" s="62"/>
      <c r="F85" s="71"/>
      <c r="G85" s="62"/>
      <c r="H85" s="71"/>
      <c r="I85" s="62"/>
      <c r="BE85" s="54"/>
      <c r="BF85" s="54"/>
      <c r="BG85" s="54"/>
      <c r="BH85" s="54"/>
      <c r="BI85" s="54"/>
      <c r="BJ85" s="54"/>
      <c r="BK85" s="54"/>
      <c r="BL85" s="54"/>
      <c r="BM85" s="54"/>
      <c r="BN85" s="54"/>
      <c r="BO85" s="54"/>
      <c r="BP85" s="54"/>
    </row>
    <row r="86" spans="1:68" s="61" customFormat="1">
      <c r="A86" s="66"/>
      <c r="B86" s="66"/>
      <c r="C86" s="54"/>
      <c r="D86" s="66"/>
      <c r="E86" s="62"/>
      <c r="F86" s="71"/>
      <c r="G86" s="62"/>
      <c r="H86" s="71"/>
      <c r="I86" s="62"/>
      <c r="BE86" s="54"/>
      <c r="BF86" s="54"/>
      <c r="BG86" s="54"/>
      <c r="BH86" s="54"/>
      <c r="BI86" s="54"/>
      <c r="BJ86" s="54"/>
      <c r="BK86" s="54"/>
      <c r="BL86" s="54"/>
      <c r="BM86" s="54"/>
      <c r="BN86" s="54"/>
      <c r="BO86" s="54"/>
      <c r="BP86" s="54"/>
    </row>
    <row r="87" spans="1:68" s="61" customFormat="1">
      <c r="A87" s="66"/>
      <c r="B87" s="66"/>
      <c r="C87" s="54"/>
      <c r="D87" s="66"/>
      <c r="E87" s="62"/>
      <c r="F87" s="71"/>
      <c r="G87" s="62"/>
      <c r="H87" s="71"/>
      <c r="I87" s="62"/>
      <c r="BE87" s="54"/>
      <c r="BF87" s="54"/>
      <c r="BG87" s="54"/>
      <c r="BH87" s="54"/>
      <c r="BI87" s="54"/>
      <c r="BJ87" s="54"/>
      <c r="BK87" s="54"/>
      <c r="BL87" s="54"/>
      <c r="BM87" s="54"/>
      <c r="BN87" s="54"/>
      <c r="BO87" s="54"/>
      <c r="BP87" s="54"/>
    </row>
    <row r="88" spans="1:68" s="61" customFormat="1">
      <c r="A88" s="66"/>
      <c r="B88" s="66"/>
      <c r="C88" s="54"/>
      <c r="D88" s="66"/>
      <c r="E88" s="62"/>
      <c r="F88" s="71"/>
      <c r="G88" s="62"/>
      <c r="H88" s="71"/>
      <c r="I88" s="62"/>
      <c r="BE88" s="54"/>
      <c r="BF88" s="54"/>
      <c r="BG88" s="54"/>
      <c r="BH88" s="54"/>
      <c r="BI88" s="54"/>
      <c r="BJ88" s="54"/>
      <c r="BK88" s="54"/>
      <c r="BL88" s="54"/>
      <c r="BM88" s="54"/>
      <c r="BN88" s="54"/>
      <c r="BO88" s="54"/>
      <c r="BP88" s="54"/>
    </row>
    <row r="89" spans="1:68" s="61" customFormat="1">
      <c r="A89" s="66"/>
      <c r="B89" s="66"/>
      <c r="C89" s="54"/>
      <c r="D89" s="66"/>
      <c r="E89" s="62"/>
      <c r="F89" s="71"/>
      <c r="G89" s="62"/>
      <c r="H89" s="71"/>
      <c r="I89" s="62"/>
      <c r="BE89" s="54"/>
      <c r="BF89" s="54"/>
      <c r="BG89" s="54"/>
      <c r="BH89" s="54"/>
      <c r="BI89" s="54"/>
      <c r="BJ89" s="54"/>
      <c r="BK89" s="54"/>
      <c r="BL89" s="54"/>
      <c r="BM89" s="54"/>
      <c r="BN89" s="54"/>
      <c r="BO89" s="54"/>
      <c r="BP89" s="54"/>
    </row>
    <row r="90" spans="1:68" s="61" customFormat="1">
      <c r="A90" s="66"/>
      <c r="B90" s="66"/>
      <c r="C90" s="54"/>
      <c r="D90" s="66"/>
      <c r="E90" s="62"/>
      <c r="F90" s="71"/>
      <c r="G90" s="62"/>
      <c r="H90" s="71"/>
      <c r="I90" s="62"/>
      <c r="BE90" s="54"/>
      <c r="BF90" s="54"/>
      <c r="BG90" s="54"/>
      <c r="BH90" s="54"/>
      <c r="BI90" s="54"/>
      <c r="BJ90" s="54"/>
      <c r="BK90" s="54"/>
      <c r="BL90" s="54"/>
      <c r="BM90" s="54"/>
      <c r="BN90" s="54"/>
      <c r="BO90" s="54"/>
      <c r="BP90" s="54"/>
    </row>
    <row r="91" spans="1:68" s="61" customFormat="1">
      <c r="A91" s="66"/>
      <c r="B91" s="66"/>
      <c r="C91" s="54"/>
      <c r="D91" s="66"/>
      <c r="E91" s="62"/>
      <c r="F91" s="71"/>
      <c r="G91" s="62"/>
      <c r="H91" s="71"/>
      <c r="I91" s="62"/>
      <c r="BE91" s="54"/>
      <c r="BF91" s="54"/>
      <c r="BG91" s="54"/>
      <c r="BH91" s="54"/>
      <c r="BI91" s="54"/>
      <c r="BJ91" s="54"/>
      <c r="BK91" s="54"/>
      <c r="BL91" s="54"/>
      <c r="BM91" s="54"/>
      <c r="BN91" s="54"/>
      <c r="BO91" s="54"/>
      <c r="BP91" s="54"/>
    </row>
    <row r="92" spans="1:68" s="61" customFormat="1">
      <c r="A92" s="66"/>
      <c r="B92" s="66"/>
      <c r="C92" s="54"/>
      <c r="D92" s="66"/>
      <c r="E92" s="62"/>
      <c r="F92" s="71"/>
      <c r="G92" s="62"/>
      <c r="H92" s="71"/>
      <c r="I92" s="62"/>
      <c r="BE92" s="54"/>
      <c r="BF92" s="54"/>
      <c r="BG92" s="54"/>
      <c r="BH92" s="54"/>
      <c r="BI92" s="54"/>
      <c r="BJ92" s="54"/>
      <c r="BK92" s="54"/>
      <c r="BL92" s="54"/>
      <c r="BM92" s="54"/>
      <c r="BN92" s="54"/>
      <c r="BO92" s="54"/>
      <c r="BP92" s="54"/>
    </row>
    <row r="93" spans="1:68" s="61" customFormat="1">
      <c r="A93" s="66"/>
      <c r="B93" s="66"/>
      <c r="C93" s="54"/>
      <c r="D93" s="66"/>
      <c r="E93" s="62"/>
      <c r="F93" s="71"/>
      <c r="G93" s="62"/>
      <c r="H93" s="71"/>
      <c r="I93" s="62"/>
      <c r="BE93" s="54"/>
      <c r="BF93" s="54"/>
      <c r="BG93" s="54"/>
      <c r="BH93" s="54"/>
      <c r="BI93" s="54"/>
      <c r="BJ93" s="54"/>
      <c r="BK93" s="54"/>
      <c r="BL93" s="54"/>
      <c r="BM93" s="54"/>
      <c r="BN93" s="54"/>
      <c r="BO93" s="54"/>
      <c r="BP93" s="54"/>
    </row>
    <row r="94" spans="1:68" s="61" customFormat="1">
      <c r="A94" s="66"/>
      <c r="B94" s="66"/>
      <c r="C94" s="54"/>
      <c r="D94" s="66"/>
      <c r="E94" s="62"/>
      <c r="F94" s="71"/>
      <c r="G94" s="62"/>
      <c r="H94" s="71"/>
      <c r="I94" s="62"/>
      <c r="BE94" s="54"/>
      <c r="BF94" s="54"/>
      <c r="BG94" s="54"/>
      <c r="BH94" s="54"/>
      <c r="BI94" s="54"/>
      <c r="BJ94" s="54"/>
      <c r="BK94" s="54"/>
      <c r="BL94" s="54"/>
      <c r="BM94" s="54"/>
      <c r="BN94" s="54"/>
      <c r="BO94" s="54"/>
      <c r="BP94" s="54"/>
    </row>
    <row r="95" spans="1:68" s="61" customFormat="1">
      <c r="A95" s="66"/>
      <c r="B95" s="66"/>
      <c r="C95" s="54"/>
      <c r="D95" s="66"/>
      <c r="E95" s="62"/>
      <c r="F95" s="71"/>
      <c r="G95" s="62"/>
      <c r="H95" s="71"/>
      <c r="I95" s="62"/>
      <c r="BE95" s="54"/>
      <c r="BF95" s="54"/>
      <c r="BG95" s="54"/>
      <c r="BH95" s="54"/>
      <c r="BI95" s="54"/>
      <c r="BJ95" s="54"/>
      <c r="BK95" s="54"/>
      <c r="BL95" s="54"/>
      <c r="BM95" s="54"/>
      <c r="BN95" s="54"/>
      <c r="BO95" s="54"/>
      <c r="BP95" s="54"/>
    </row>
    <row r="96" spans="1:68" s="61" customFormat="1">
      <c r="A96" s="66"/>
      <c r="B96" s="66"/>
      <c r="C96" s="54"/>
      <c r="D96" s="66"/>
      <c r="E96" s="62"/>
      <c r="F96" s="71"/>
      <c r="G96" s="62"/>
      <c r="H96" s="71"/>
      <c r="I96" s="62"/>
      <c r="BE96" s="54"/>
      <c r="BF96" s="54"/>
      <c r="BG96" s="54"/>
      <c r="BH96" s="54"/>
      <c r="BI96" s="54"/>
      <c r="BJ96" s="54"/>
      <c r="BK96" s="54"/>
      <c r="BL96" s="54"/>
      <c r="BM96" s="54"/>
      <c r="BN96" s="54"/>
      <c r="BO96" s="54"/>
      <c r="BP96" s="54"/>
    </row>
    <row r="97" spans="1:68" s="61" customFormat="1">
      <c r="A97" s="66"/>
      <c r="B97" s="66"/>
      <c r="C97" s="54"/>
      <c r="D97" s="66"/>
      <c r="E97" s="62"/>
      <c r="F97" s="71"/>
      <c r="G97" s="62"/>
      <c r="H97" s="71"/>
      <c r="I97" s="62"/>
      <c r="BE97" s="54"/>
      <c r="BF97" s="54"/>
      <c r="BG97" s="54"/>
      <c r="BH97" s="54"/>
      <c r="BI97" s="54"/>
      <c r="BJ97" s="54"/>
      <c r="BK97" s="54"/>
      <c r="BL97" s="54"/>
      <c r="BM97" s="54"/>
      <c r="BN97" s="54"/>
      <c r="BO97" s="54"/>
      <c r="BP97" s="54"/>
    </row>
    <row r="98" spans="1:68" s="61" customFormat="1">
      <c r="A98" s="66"/>
      <c r="B98" s="66"/>
      <c r="C98" s="54"/>
      <c r="D98" s="66"/>
      <c r="E98" s="62"/>
      <c r="F98" s="71"/>
      <c r="G98" s="62"/>
      <c r="H98" s="71"/>
      <c r="I98" s="62"/>
      <c r="BE98" s="54"/>
      <c r="BF98" s="54"/>
      <c r="BG98" s="54"/>
      <c r="BH98" s="54"/>
      <c r="BI98" s="54"/>
      <c r="BJ98" s="54"/>
      <c r="BK98" s="54"/>
      <c r="BL98" s="54"/>
      <c r="BM98" s="54"/>
      <c r="BN98" s="54"/>
      <c r="BO98" s="54"/>
      <c r="BP98" s="54"/>
    </row>
    <row r="99" spans="1:68" s="61" customFormat="1">
      <c r="A99" s="66"/>
      <c r="B99" s="66"/>
      <c r="C99" s="54"/>
      <c r="D99" s="66"/>
      <c r="E99" s="62"/>
      <c r="F99" s="71"/>
      <c r="G99" s="62"/>
      <c r="H99" s="71"/>
      <c r="I99" s="62"/>
      <c r="BE99" s="54"/>
      <c r="BF99" s="54"/>
      <c r="BG99" s="54"/>
      <c r="BH99" s="54"/>
      <c r="BI99" s="54"/>
      <c r="BJ99" s="54"/>
      <c r="BK99" s="54"/>
      <c r="BL99" s="54"/>
      <c r="BM99" s="54"/>
      <c r="BN99" s="54"/>
      <c r="BO99" s="54"/>
      <c r="BP99" s="54"/>
    </row>
    <row r="100" spans="1:68" s="61" customFormat="1">
      <c r="A100" s="66"/>
      <c r="B100" s="66"/>
      <c r="C100" s="54"/>
      <c r="D100" s="66"/>
      <c r="E100" s="62"/>
      <c r="F100" s="71"/>
      <c r="G100" s="62"/>
      <c r="H100" s="71"/>
      <c r="I100" s="62"/>
      <c r="BE100" s="54"/>
      <c r="BF100" s="54"/>
      <c r="BG100" s="54"/>
      <c r="BH100" s="54"/>
      <c r="BI100" s="54"/>
      <c r="BJ100" s="54"/>
      <c r="BK100" s="54"/>
      <c r="BL100" s="54"/>
      <c r="BM100" s="54"/>
      <c r="BN100" s="54"/>
      <c r="BO100" s="54"/>
      <c r="BP100" s="54"/>
    </row>
    <row r="101" spans="1:68" s="61" customFormat="1">
      <c r="A101" s="66"/>
      <c r="B101" s="66"/>
      <c r="C101" s="54"/>
      <c r="D101" s="66"/>
      <c r="E101" s="62"/>
      <c r="F101" s="71"/>
      <c r="G101" s="62"/>
      <c r="H101" s="71"/>
      <c r="I101" s="62"/>
      <c r="BE101" s="54"/>
      <c r="BF101" s="54"/>
      <c r="BG101" s="54"/>
      <c r="BH101" s="54"/>
      <c r="BI101" s="54"/>
      <c r="BJ101" s="54"/>
      <c r="BK101" s="54"/>
      <c r="BL101" s="54"/>
      <c r="BM101" s="54"/>
      <c r="BN101" s="54"/>
      <c r="BO101" s="54"/>
      <c r="BP101" s="54"/>
    </row>
    <row r="102" spans="1:68" s="61" customFormat="1">
      <c r="A102" s="66"/>
      <c r="B102" s="66"/>
      <c r="C102" s="54"/>
      <c r="D102" s="66"/>
      <c r="E102" s="62"/>
      <c r="F102" s="71"/>
      <c r="G102" s="62"/>
      <c r="H102" s="71"/>
      <c r="I102" s="62"/>
      <c r="BE102" s="54"/>
      <c r="BF102" s="54"/>
      <c r="BG102" s="54"/>
      <c r="BH102" s="54"/>
      <c r="BI102" s="54"/>
      <c r="BJ102" s="54"/>
      <c r="BK102" s="54"/>
      <c r="BL102" s="54"/>
      <c r="BM102" s="54"/>
      <c r="BN102" s="54"/>
      <c r="BO102" s="54"/>
      <c r="BP102" s="54"/>
    </row>
    <row r="103" spans="1:68" s="61" customFormat="1">
      <c r="A103" s="66"/>
      <c r="B103" s="66"/>
      <c r="C103" s="54"/>
      <c r="D103" s="66"/>
      <c r="E103" s="62"/>
      <c r="F103" s="71"/>
      <c r="G103" s="62"/>
      <c r="H103" s="71"/>
      <c r="I103" s="62"/>
      <c r="BE103" s="54"/>
      <c r="BF103" s="54"/>
      <c r="BG103" s="54"/>
      <c r="BH103" s="54"/>
      <c r="BI103" s="54"/>
      <c r="BJ103" s="54"/>
      <c r="BK103" s="54"/>
      <c r="BL103" s="54"/>
      <c r="BM103" s="54"/>
      <c r="BN103" s="54"/>
      <c r="BO103" s="54"/>
      <c r="BP103" s="54"/>
    </row>
    <row r="104" spans="1:68" s="61" customFormat="1">
      <c r="A104" s="66"/>
      <c r="B104" s="66"/>
      <c r="C104" s="54"/>
      <c r="D104" s="66"/>
      <c r="E104" s="62"/>
      <c r="F104" s="71"/>
      <c r="G104" s="62"/>
      <c r="H104" s="71"/>
      <c r="I104" s="62"/>
      <c r="BE104" s="54"/>
      <c r="BF104" s="54"/>
      <c r="BG104" s="54"/>
      <c r="BH104" s="54"/>
      <c r="BI104" s="54"/>
      <c r="BJ104" s="54"/>
      <c r="BK104" s="54"/>
      <c r="BL104" s="54"/>
      <c r="BM104" s="54"/>
      <c r="BN104" s="54"/>
      <c r="BO104" s="54"/>
      <c r="BP104" s="54"/>
    </row>
    <row r="105" spans="1:68" s="61" customFormat="1">
      <c r="A105" s="66"/>
      <c r="B105" s="66"/>
      <c r="C105" s="54"/>
      <c r="D105" s="66"/>
      <c r="E105" s="62"/>
      <c r="F105" s="71"/>
      <c r="G105" s="62"/>
      <c r="H105" s="71"/>
      <c r="I105" s="62"/>
      <c r="BE105" s="54"/>
      <c r="BF105" s="54"/>
      <c r="BG105" s="54"/>
      <c r="BH105" s="54"/>
      <c r="BI105" s="54"/>
      <c r="BJ105" s="54"/>
      <c r="BK105" s="54"/>
      <c r="BL105" s="54"/>
      <c r="BM105" s="54"/>
      <c r="BN105" s="54"/>
      <c r="BO105" s="54"/>
      <c r="BP105" s="54"/>
    </row>
    <row r="106" spans="1:68" s="61" customFormat="1">
      <c r="A106" s="66"/>
      <c r="B106" s="66"/>
      <c r="C106" s="54"/>
      <c r="D106" s="66"/>
      <c r="E106" s="62"/>
      <c r="F106" s="71"/>
      <c r="G106" s="62"/>
      <c r="H106" s="71"/>
      <c r="I106" s="62"/>
      <c r="BE106" s="54"/>
      <c r="BF106" s="54"/>
      <c r="BG106" s="54"/>
      <c r="BH106" s="54"/>
      <c r="BI106" s="54"/>
      <c r="BJ106" s="54"/>
      <c r="BK106" s="54"/>
      <c r="BL106" s="54"/>
      <c r="BM106" s="54"/>
      <c r="BN106" s="54"/>
      <c r="BO106" s="54"/>
      <c r="BP106" s="54"/>
    </row>
    <row r="107" spans="1:68" s="61" customFormat="1">
      <c r="A107" s="66"/>
      <c r="B107" s="66"/>
      <c r="C107" s="54"/>
      <c r="D107" s="66"/>
      <c r="E107" s="62"/>
      <c r="F107" s="71"/>
      <c r="G107" s="62"/>
      <c r="H107" s="71"/>
      <c r="I107" s="62"/>
      <c r="BE107" s="54"/>
      <c r="BF107" s="54"/>
      <c r="BG107" s="54"/>
      <c r="BH107" s="54"/>
      <c r="BI107" s="54"/>
      <c r="BJ107" s="54"/>
      <c r="BK107" s="54"/>
      <c r="BL107" s="54"/>
      <c r="BM107" s="54"/>
      <c r="BN107" s="54"/>
      <c r="BO107" s="54"/>
      <c r="BP107" s="54"/>
    </row>
    <row r="108" spans="1:68" s="61" customFormat="1">
      <c r="A108" s="66"/>
      <c r="B108" s="66"/>
      <c r="C108" s="54"/>
      <c r="D108" s="66"/>
      <c r="E108" s="62"/>
      <c r="F108" s="71"/>
      <c r="G108" s="62"/>
      <c r="H108" s="71"/>
      <c r="I108" s="62"/>
      <c r="BE108" s="54"/>
      <c r="BF108" s="54"/>
      <c r="BG108" s="54"/>
      <c r="BH108" s="54"/>
      <c r="BI108" s="54"/>
      <c r="BJ108" s="54"/>
      <c r="BK108" s="54"/>
      <c r="BL108" s="54"/>
      <c r="BM108" s="54"/>
      <c r="BN108" s="54"/>
      <c r="BO108" s="54"/>
      <c r="BP108" s="54"/>
    </row>
    <row r="109" spans="1:68" s="61" customFormat="1">
      <c r="A109" s="66"/>
      <c r="B109" s="66"/>
      <c r="C109" s="54"/>
      <c r="D109" s="66"/>
      <c r="E109" s="62"/>
      <c r="F109" s="71"/>
      <c r="G109" s="62"/>
      <c r="H109" s="71"/>
      <c r="I109" s="62"/>
      <c r="BE109" s="54"/>
      <c r="BF109" s="54"/>
      <c r="BG109" s="54"/>
      <c r="BH109" s="54"/>
      <c r="BI109" s="54"/>
      <c r="BJ109" s="54"/>
      <c r="BK109" s="54"/>
      <c r="BL109" s="54"/>
      <c r="BM109" s="54"/>
      <c r="BN109" s="54"/>
      <c r="BO109" s="54"/>
      <c r="BP109" s="54"/>
    </row>
    <row r="110" spans="1:68" s="61" customFormat="1">
      <c r="A110" s="66"/>
      <c r="B110" s="66"/>
      <c r="C110" s="54"/>
      <c r="D110" s="66"/>
      <c r="E110" s="62"/>
      <c r="F110" s="71"/>
      <c r="G110" s="62"/>
      <c r="H110" s="71"/>
      <c r="I110" s="62"/>
      <c r="BE110" s="54"/>
      <c r="BF110" s="54"/>
      <c r="BG110" s="54"/>
      <c r="BH110" s="54"/>
      <c r="BI110" s="54"/>
      <c r="BJ110" s="54"/>
      <c r="BK110" s="54"/>
      <c r="BL110" s="54"/>
      <c r="BM110" s="54"/>
      <c r="BN110" s="54"/>
      <c r="BO110" s="54"/>
      <c r="BP110" s="54"/>
    </row>
    <row r="111" spans="1:68" s="61" customFormat="1">
      <c r="A111" s="66"/>
      <c r="B111" s="66"/>
      <c r="C111" s="54"/>
      <c r="D111" s="66"/>
      <c r="E111" s="62"/>
      <c r="F111" s="71"/>
      <c r="G111" s="62"/>
      <c r="H111" s="71"/>
      <c r="I111" s="62"/>
      <c r="BE111" s="54"/>
      <c r="BF111" s="54"/>
      <c r="BG111" s="54"/>
      <c r="BH111" s="54"/>
      <c r="BI111" s="54"/>
      <c r="BJ111" s="54"/>
      <c r="BK111" s="54"/>
      <c r="BL111" s="54"/>
      <c r="BM111" s="54"/>
      <c r="BN111" s="54"/>
      <c r="BO111" s="54"/>
      <c r="BP111" s="54"/>
    </row>
    <row r="112" spans="1:68" s="61" customFormat="1">
      <c r="A112" s="66"/>
      <c r="B112" s="66"/>
      <c r="C112" s="54"/>
      <c r="D112" s="66"/>
      <c r="E112" s="62"/>
      <c r="F112" s="71"/>
      <c r="G112" s="62"/>
      <c r="H112" s="71"/>
      <c r="I112" s="62"/>
      <c r="BE112" s="54"/>
      <c r="BF112" s="54"/>
      <c r="BG112" s="54"/>
      <c r="BH112" s="54"/>
      <c r="BI112" s="54"/>
      <c r="BJ112" s="54"/>
      <c r="BK112" s="54"/>
      <c r="BL112" s="54"/>
      <c r="BM112" s="54"/>
      <c r="BN112" s="54"/>
      <c r="BO112" s="54"/>
      <c r="BP112" s="54"/>
    </row>
    <row r="113" spans="1:68" s="61" customFormat="1">
      <c r="A113" s="66"/>
      <c r="B113" s="66"/>
      <c r="C113" s="54"/>
      <c r="D113" s="66"/>
      <c r="E113" s="62"/>
      <c r="F113" s="71"/>
      <c r="G113" s="62"/>
      <c r="H113" s="71"/>
      <c r="I113" s="62"/>
      <c r="BE113" s="54"/>
      <c r="BF113" s="54"/>
      <c r="BG113" s="54"/>
      <c r="BH113" s="54"/>
      <c r="BI113" s="54"/>
      <c r="BJ113" s="54"/>
      <c r="BK113" s="54"/>
      <c r="BL113" s="54"/>
      <c r="BM113" s="54"/>
      <c r="BN113" s="54"/>
      <c r="BO113" s="54"/>
      <c r="BP113" s="54"/>
    </row>
    <row r="114" spans="1:68" s="61" customFormat="1">
      <c r="A114" s="66"/>
      <c r="B114" s="66"/>
      <c r="C114" s="54"/>
      <c r="D114" s="66"/>
      <c r="E114" s="62"/>
      <c r="F114" s="71"/>
      <c r="G114" s="62"/>
      <c r="H114" s="71"/>
      <c r="I114" s="62"/>
      <c r="BE114" s="54"/>
      <c r="BF114" s="54"/>
      <c r="BG114" s="54"/>
      <c r="BH114" s="54"/>
      <c r="BI114" s="54"/>
      <c r="BJ114" s="54"/>
      <c r="BK114" s="54"/>
      <c r="BL114" s="54"/>
      <c r="BM114" s="54"/>
      <c r="BN114" s="54"/>
      <c r="BO114" s="54"/>
      <c r="BP114" s="54"/>
    </row>
    <row r="115" spans="1:68" s="61" customFormat="1">
      <c r="A115" s="66"/>
      <c r="B115" s="66"/>
      <c r="C115" s="54"/>
      <c r="D115" s="66"/>
      <c r="E115" s="62"/>
      <c r="F115" s="71"/>
      <c r="G115" s="62"/>
      <c r="H115" s="71"/>
      <c r="I115" s="62"/>
      <c r="BE115" s="54"/>
      <c r="BF115" s="54"/>
      <c r="BG115" s="54"/>
      <c r="BH115" s="54"/>
      <c r="BI115" s="54"/>
      <c r="BJ115" s="54"/>
      <c r="BK115" s="54"/>
      <c r="BL115" s="54"/>
      <c r="BM115" s="54"/>
      <c r="BN115" s="54"/>
      <c r="BO115" s="54"/>
      <c r="BP115" s="54"/>
    </row>
    <row r="116" spans="1:68" s="61" customFormat="1">
      <c r="A116" s="66"/>
      <c r="B116" s="66"/>
      <c r="C116" s="54"/>
      <c r="D116" s="66"/>
      <c r="E116" s="62"/>
      <c r="F116" s="71"/>
      <c r="G116" s="62"/>
      <c r="H116" s="71"/>
      <c r="I116" s="62"/>
      <c r="BE116" s="54"/>
      <c r="BF116" s="54"/>
      <c r="BG116" s="54"/>
      <c r="BH116" s="54"/>
      <c r="BI116" s="54"/>
      <c r="BJ116" s="54"/>
      <c r="BK116" s="54"/>
      <c r="BL116" s="54"/>
      <c r="BM116" s="54"/>
      <c r="BN116" s="54"/>
      <c r="BO116" s="54"/>
      <c r="BP116" s="54"/>
    </row>
    <row r="117" spans="1:68" s="61" customFormat="1">
      <c r="A117" s="66"/>
      <c r="B117" s="66"/>
      <c r="C117" s="54"/>
      <c r="D117" s="66"/>
      <c r="E117" s="62"/>
      <c r="F117" s="71"/>
      <c r="G117" s="62"/>
      <c r="H117" s="71"/>
      <c r="I117" s="62"/>
      <c r="BE117" s="54"/>
      <c r="BF117" s="54"/>
      <c r="BG117" s="54"/>
      <c r="BH117" s="54"/>
      <c r="BI117" s="54"/>
      <c r="BJ117" s="54"/>
      <c r="BK117" s="54"/>
      <c r="BL117" s="54"/>
      <c r="BM117" s="54"/>
      <c r="BN117" s="54"/>
      <c r="BO117" s="54"/>
      <c r="BP117" s="54"/>
    </row>
    <row r="118" spans="1:68" s="61" customFormat="1">
      <c r="A118" s="66"/>
      <c r="B118" s="66"/>
      <c r="C118" s="54"/>
      <c r="D118" s="66"/>
      <c r="E118" s="62"/>
      <c r="F118" s="71"/>
      <c r="G118" s="62"/>
      <c r="H118" s="71"/>
      <c r="I118" s="62"/>
      <c r="BE118" s="54"/>
      <c r="BF118" s="54"/>
      <c r="BG118" s="54"/>
      <c r="BH118" s="54"/>
      <c r="BI118" s="54"/>
      <c r="BJ118" s="54"/>
      <c r="BK118" s="54"/>
      <c r="BL118" s="54"/>
      <c r="BM118" s="54"/>
      <c r="BN118" s="54"/>
      <c r="BO118" s="54"/>
      <c r="BP118" s="54"/>
    </row>
    <row r="119" spans="1:68" s="61" customFormat="1">
      <c r="A119" s="66"/>
      <c r="B119" s="66"/>
      <c r="C119" s="54"/>
      <c r="D119" s="66"/>
      <c r="E119" s="62"/>
      <c r="F119" s="71"/>
      <c r="G119" s="62"/>
      <c r="H119" s="71"/>
      <c r="I119" s="62"/>
      <c r="BE119" s="54"/>
      <c r="BF119" s="54"/>
      <c r="BG119" s="54"/>
      <c r="BH119" s="54"/>
      <c r="BI119" s="54"/>
      <c r="BJ119" s="54"/>
      <c r="BK119" s="54"/>
      <c r="BL119" s="54"/>
      <c r="BM119" s="54"/>
      <c r="BN119" s="54"/>
      <c r="BO119" s="54"/>
      <c r="BP119" s="54"/>
    </row>
    <row r="120" spans="1:68" s="61" customFormat="1">
      <c r="A120" s="66"/>
      <c r="B120" s="66"/>
      <c r="C120" s="54"/>
      <c r="D120" s="66"/>
      <c r="E120" s="62"/>
      <c r="F120" s="71"/>
      <c r="G120" s="62"/>
      <c r="H120" s="71"/>
      <c r="I120" s="62"/>
      <c r="BE120" s="54"/>
      <c r="BF120" s="54"/>
      <c r="BG120" s="54"/>
      <c r="BH120" s="54"/>
      <c r="BI120" s="54"/>
      <c r="BJ120" s="54"/>
      <c r="BK120" s="54"/>
      <c r="BL120" s="54"/>
      <c r="BM120" s="54"/>
      <c r="BN120" s="54"/>
      <c r="BO120" s="54"/>
      <c r="BP120" s="54"/>
    </row>
    <row r="121" spans="1:68" s="61" customFormat="1">
      <c r="A121" s="66"/>
      <c r="B121" s="66"/>
      <c r="C121" s="54"/>
      <c r="D121" s="66"/>
      <c r="E121" s="62"/>
      <c r="F121" s="71"/>
      <c r="G121" s="62"/>
      <c r="H121" s="71"/>
      <c r="I121" s="62"/>
      <c r="BE121" s="54"/>
      <c r="BF121" s="54"/>
      <c r="BG121" s="54"/>
      <c r="BH121" s="54"/>
      <c r="BI121" s="54"/>
      <c r="BJ121" s="54"/>
      <c r="BK121" s="54"/>
      <c r="BL121" s="54"/>
      <c r="BM121" s="54"/>
      <c r="BN121" s="54"/>
      <c r="BO121" s="54"/>
      <c r="BP121" s="54"/>
    </row>
    <row r="122" spans="1:68" s="61" customFormat="1">
      <c r="A122" s="66"/>
      <c r="B122" s="66"/>
      <c r="C122" s="54"/>
      <c r="D122" s="66"/>
      <c r="E122" s="62"/>
      <c r="F122" s="71"/>
      <c r="G122" s="62"/>
      <c r="H122" s="71"/>
      <c r="I122" s="62"/>
      <c r="BE122" s="54"/>
      <c r="BF122" s="54"/>
      <c r="BG122" s="54"/>
      <c r="BH122" s="54"/>
      <c r="BI122" s="54"/>
      <c r="BJ122" s="54"/>
      <c r="BK122" s="54"/>
      <c r="BL122" s="54"/>
      <c r="BM122" s="54"/>
      <c r="BN122" s="54"/>
      <c r="BO122" s="54"/>
      <c r="BP122" s="54"/>
    </row>
    <row r="123" spans="1:68" s="61" customFormat="1">
      <c r="A123" s="66"/>
      <c r="B123" s="66"/>
      <c r="C123" s="54"/>
      <c r="D123" s="66"/>
      <c r="E123" s="62"/>
      <c r="F123" s="71"/>
      <c r="G123" s="62"/>
      <c r="H123" s="71"/>
      <c r="I123" s="62"/>
      <c r="BE123" s="54"/>
      <c r="BF123" s="54"/>
      <c r="BG123" s="54"/>
      <c r="BH123" s="54"/>
      <c r="BI123" s="54"/>
      <c r="BJ123" s="54"/>
      <c r="BK123" s="54"/>
      <c r="BL123" s="54"/>
      <c r="BM123" s="54"/>
      <c r="BN123" s="54"/>
      <c r="BO123" s="54"/>
      <c r="BP123" s="54"/>
    </row>
    <row r="124" spans="1:68" s="61" customFormat="1">
      <c r="A124" s="66"/>
      <c r="B124" s="66"/>
      <c r="C124" s="54"/>
      <c r="D124" s="66"/>
      <c r="E124" s="62"/>
      <c r="F124" s="71"/>
      <c r="G124" s="62"/>
      <c r="H124" s="71"/>
      <c r="I124" s="62"/>
      <c r="BE124" s="54"/>
      <c r="BF124" s="54"/>
      <c r="BG124" s="54"/>
      <c r="BH124" s="54"/>
      <c r="BI124" s="54"/>
      <c r="BJ124" s="54"/>
      <c r="BK124" s="54"/>
      <c r="BL124" s="54"/>
      <c r="BM124" s="54"/>
      <c r="BN124" s="54"/>
      <c r="BO124" s="54"/>
      <c r="BP124" s="54"/>
    </row>
    <row r="125" spans="1:68" s="61" customFormat="1">
      <c r="A125" s="66"/>
      <c r="B125" s="66"/>
      <c r="C125" s="54"/>
      <c r="D125" s="66"/>
      <c r="E125" s="62"/>
      <c r="F125" s="71"/>
      <c r="G125" s="62"/>
      <c r="H125" s="71"/>
      <c r="I125" s="62"/>
      <c r="BE125" s="54"/>
      <c r="BF125" s="54"/>
      <c r="BG125" s="54"/>
      <c r="BH125" s="54"/>
      <c r="BI125" s="54"/>
      <c r="BJ125" s="54"/>
      <c r="BK125" s="54"/>
      <c r="BL125" s="54"/>
      <c r="BM125" s="54"/>
      <c r="BN125" s="54"/>
      <c r="BO125" s="54"/>
      <c r="BP125" s="54"/>
    </row>
    <row r="126" spans="1:68" s="61" customFormat="1">
      <c r="A126" s="66"/>
      <c r="B126" s="66"/>
      <c r="C126" s="54"/>
      <c r="D126" s="66"/>
      <c r="E126" s="62"/>
      <c r="F126" s="71"/>
      <c r="G126" s="62"/>
      <c r="H126" s="71"/>
      <c r="I126" s="62"/>
      <c r="BE126" s="54"/>
      <c r="BF126" s="54"/>
      <c r="BG126" s="54"/>
      <c r="BH126" s="54"/>
      <c r="BI126" s="54"/>
      <c r="BJ126" s="54"/>
      <c r="BK126" s="54"/>
      <c r="BL126" s="54"/>
      <c r="BM126" s="54"/>
      <c r="BN126" s="54"/>
      <c r="BO126" s="54"/>
      <c r="BP126" s="54"/>
    </row>
    <row r="127" spans="1:68" s="61" customFormat="1">
      <c r="A127" s="66"/>
      <c r="B127" s="66"/>
      <c r="C127" s="54"/>
      <c r="D127" s="66"/>
      <c r="E127" s="62"/>
      <c r="F127" s="71"/>
      <c r="G127" s="62"/>
      <c r="H127" s="71"/>
      <c r="I127" s="62"/>
      <c r="BE127" s="54"/>
      <c r="BF127" s="54"/>
      <c r="BG127" s="54"/>
      <c r="BH127" s="54"/>
      <c r="BI127" s="54"/>
      <c r="BJ127" s="54"/>
      <c r="BK127" s="54"/>
      <c r="BL127" s="54"/>
      <c r="BM127" s="54"/>
      <c r="BN127" s="54"/>
      <c r="BO127" s="54"/>
      <c r="BP127" s="54"/>
    </row>
    <row r="128" spans="1:68" s="61" customFormat="1">
      <c r="A128" s="66"/>
      <c r="B128" s="66"/>
      <c r="C128" s="54"/>
      <c r="D128" s="66"/>
      <c r="E128" s="62"/>
      <c r="F128" s="71"/>
      <c r="G128" s="62"/>
      <c r="H128" s="71"/>
      <c r="I128" s="62"/>
      <c r="BE128" s="54"/>
      <c r="BF128" s="54"/>
      <c r="BG128" s="54"/>
      <c r="BH128" s="54"/>
      <c r="BI128" s="54"/>
      <c r="BJ128" s="54"/>
      <c r="BK128" s="54"/>
      <c r="BL128" s="54"/>
      <c r="BM128" s="54"/>
      <c r="BN128" s="54"/>
      <c r="BO128" s="54"/>
      <c r="BP128" s="54"/>
    </row>
    <row r="129" spans="1:68" s="61" customFormat="1">
      <c r="A129" s="66"/>
      <c r="B129" s="66"/>
      <c r="C129" s="54"/>
      <c r="D129" s="66"/>
      <c r="E129" s="62"/>
      <c r="F129" s="71"/>
      <c r="G129" s="62"/>
      <c r="H129" s="71"/>
      <c r="I129" s="62"/>
      <c r="BE129" s="54"/>
      <c r="BF129" s="54"/>
      <c r="BG129" s="54"/>
      <c r="BH129" s="54"/>
      <c r="BI129" s="54"/>
      <c r="BJ129" s="54"/>
      <c r="BK129" s="54"/>
      <c r="BL129" s="54"/>
      <c r="BM129" s="54"/>
      <c r="BN129" s="54"/>
      <c r="BO129" s="54"/>
      <c r="BP129" s="54"/>
    </row>
    <row r="130" spans="1:68" s="61" customFormat="1">
      <c r="A130" s="66"/>
      <c r="B130" s="66"/>
      <c r="C130" s="54"/>
      <c r="D130" s="66"/>
      <c r="E130" s="62"/>
      <c r="F130" s="71"/>
      <c r="G130" s="62"/>
      <c r="H130" s="71"/>
      <c r="I130" s="62"/>
      <c r="BE130" s="54"/>
      <c r="BF130" s="54"/>
      <c r="BG130" s="54"/>
      <c r="BH130" s="54"/>
      <c r="BI130" s="54"/>
      <c r="BJ130" s="54"/>
      <c r="BK130" s="54"/>
      <c r="BL130" s="54"/>
      <c r="BM130" s="54"/>
      <c r="BN130" s="54"/>
      <c r="BO130" s="54"/>
      <c r="BP130" s="54"/>
    </row>
    <row r="131" spans="1:68" s="61" customFormat="1">
      <c r="A131" s="66"/>
      <c r="B131" s="66"/>
      <c r="C131" s="54"/>
      <c r="D131" s="66"/>
      <c r="E131" s="62"/>
      <c r="F131" s="71"/>
      <c r="G131" s="62"/>
      <c r="H131" s="71"/>
      <c r="I131" s="62"/>
      <c r="BE131" s="54"/>
      <c r="BF131" s="54"/>
      <c r="BG131" s="54"/>
      <c r="BH131" s="54"/>
      <c r="BI131" s="54"/>
      <c r="BJ131" s="54"/>
      <c r="BK131" s="54"/>
      <c r="BL131" s="54"/>
      <c r="BM131" s="54"/>
      <c r="BN131" s="54"/>
      <c r="BO131" s="54"/>
      <c r="BP131" s="54"/>
    </row>
    <row r="132" spans="1:68" s="61" customFormat="1">
      <c r="A132" s="66"/>
      <c r="B132" s="66"/>
      <c r="C132" s="54"/>
      <c r="D132" s="66"/>
      <c r="E132" s="62"/>
      <c r="F132" s="71"/>
      <c r="G132" s="62"/>
      <c r="H132" s="71"/>
      <c r="I132" s="62"/>
      <c r="BE132" s="54"/>
      <c r="BF132" s="54"/>
      <c r="BG132" s="54"/>
      <c r="BH132" s="54"/>
      <c r="BI132" s="54"/>
      <c r="BJ132" s="54"/>
      <c r="BK132" s="54"/>
      <c r="BL132" s="54"/>
      <c r="BM132" s="54"/>
      <c r="BN132" s="54"/>
      <c r="BO132" s="54"/>
      <c r="BP132" s="54"/>
    </row>
    <row r="133" spans="1:68" s="61" customFormat="1">
      <c r="A133" s="66"/>
      <c r="B133" s="66"/>
      <c r="C133" s="54"/>
      <c r="D133" s="66"/>
      <c r="E133" s="62"/>
      <c r="F133" s="71"/>
      <c r="G133" s="62"/>
      <c r="H133" s="71"/>
      <c r="I133" s="62"/>
      <c r="BE133" s="54"/>
      <c r="BF133" s="54"/>
      <c r="BG133" s="54"/>
      <c r="BH133" s="54"/>
      <c r="BI133" s="54"/>
      <c r="BJ133" s="54"/>
      <c r="BK133" s="54"/>
      <c r="BL133" s="54"/>
      <c r="BM133" s="54"/>
      <c r="BN133" s="54"/>
      <c r="BO133" s="54"/>
      <c r="BP133" s="54"/>
    </row>
    <row r="134" spans="1:68" s="61" customFormat="1">
      <c r="A134" s="66"/>
      <c r="B134" s="66"/>
      <c r="C134" s="54"/>
      <c r="D134" s="66"/>
      <c r="E134" s="62"/>
      <c r="F134" s="71"/>
      <c r="G134" s="62"/>
      <c r="H134" s="71"/>
      <c r="I134" s="62"/>
      <c r="BE134" s="54"/>
      <c r="BF134" s="54"/>
      <c r="BG134" s="54"/>
      <c r="BH134" s="54"/>
      <c r="BI134" s="54"/>
      <c r="BJ134" s="54"/>
      <c r="BK134" s="54"/>
      <c r="BL134" s="54"/>
      <c r="BM134" s="54"/>
      <c r="BN134" s="54"/>
      <c r="BO134" s="54"/>
      <c r="BP134" s="54"/>
    </row>
    <row r="135" spans="1:68" s="61" customFormat="1">
      <c r="A135" s="66"/>
      <c r="B135" s="66"/>
      <c r="C135" s="54"/>
      <c r="D135" s="66"/>
      <c r="E135" s="62"/>
      <c r="F135" s="71"/>
      <c r="G135" s="62"/>
      <c r="H135" s="71"/>
      <c r="I135" s="62"/>
      <c r="BE135" s="54"/>
      <c r="BF135" s="54"/>
      <c r="BG135" s="54"/>
      <c r="BH135" s="54"/>
      <c r="BI135" s="54"/>
      <c r="BJ135" s="54"/>
      <c r="BK135" s="54"/>
      <c r="BL135" s="54"/>
      <c r="BM135" s="54"/>
      <c r="BN135" s="54"/>
      <c r="BO135" s="54"/>
      <c r="BP135" s="54"/>
    </row>
  </sheetData>
  <sheetProtection selectLockedCells="1" selectUnlockedCells="1"/>
  <sortState xmlns:xlrd2="http://schemas.microsoft.com/office/spreadsheetml/2017/richdata2" ref="C50:C52">
    <sortCondition ref="C50"/>
  </sortState>
  <mergeCells count="22">
    <mergeCell ref="F4:G4"/>
    <mergeCell ref="F5:G5"/>
    <mergeCell ref="F6:G6"/>
    <mergeCell ref="F7:G7"/>
    <mergeCell ref="H4:I4"/>
    <mergeCell ref="H5:I5"/>
    <mergeCell ref="H6:I6"/>
    <mergeCell ref="H7:I7"/>
    <mergeCell ref="B4:C4"/>
    <mergeCell ref="B5:C5"/>
    <mergeCell ref="B6:C6"/>
    <mergeCell ref="B7:C7"/>
    <mergeCell ref="D4:E4"/>
    <mergeCell ref="D5:E5"/>
    <mergeCell ref="D6:E6"/>
    <mergeCell ref="D7:E7"/>
    <mergeCell ref="A1:I1"/>
    <mergeCell ref="B3:C3"/>
    <mergeCell ref="D3:E3"/>
    <mergeCell ref="F3:G3"/>
    <mergeCell ref="H3:I3"/>
    <mergeCell ref="A2:I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A1:BM88"/>
  <sheetViews>
    <sheetView zoomScaleNormal="100" workbookViewId="0">
      <selection activeCell="AN127" sqref="AN127"/>
    </sheetView>
  </sheetViews>
  <sheetFormatPr defaultColWidth="9.140625" defaultRowHeight="12.75"/>
  <cols>
    <col min="1" max="1" width="27.42578125" style="66" customWidth="1"/>
    <col min="2" max="2" width="29.85546875" style="54" customWidth="1"/>
    <col min="3" max="3" width="35.42578125" style="62" customWidth="1"/>
    <col min="4" max="4" width="26.7109375" style="62" customWidth="1"/>
    <col min="5" max="5" width="35.85546875" style="62" customWidth="1"/>
    <col min="6" max="6" width="35.5703125" style="62" customWidth="1"/>
    <col min="7" max="15" width="30.7109375" style="53" customWidth="1"/>
    <col min="16" max="18" width="25.7109375" style="53" customWidth="1"/>
    <col min="19" max="53" width="9.140625" style="53" customWidth="1"/>
    <col min="54" max="65" width="9.140625" style="54" customWidth="1"/>
    <col min="66" max="16384" width="9.140625" style="53"/>
  </cols>
  <sheetData>
    <row r="1" spans="1:65" ht="30" customHeight="1">
      <c r="A1" s="400" t="s">
        <v>374</v>
      </c>
      <c r="B1" s="401"/>
      <c r="C1" s="401"/>
      <c r="D1" s="401"/>
      <c r="E1" s="401"/>
      <c r="F1" s="425"/>
    </row>
    <row r="2" spans="1:65" s="67" customFormat="1" ht="18" customHeight="1">
      <c r="A2" s="407" t="s">
        <v>375</v>
      </c>
      <c r="B2" s="408"/>
      <c r="C2" s="408"/>
      <c r="D2" s="408"/>
      <c r="E2" s="408"/>
      <c r="F2" s="426"/>
    </row>
    <row r="3" spans="1:65" s="67" customFormat="1" ht="18" customHeight="1">
      <c r="A3" s="1"/>
      <c r="B3" s="83">
        <v>1</v>
      </c>
      <c r="C3" s="82">
        <v>2</v>
      </c>
      <c r="D3" s="82">
        <v>3</v>
      </c>
      <c r="E3" s="82">
        <v>4</v>
      </c>
      <c r="F3" s="82">
        <v>5</v>
      </c>
    </row>
    <row r="4" spans="1:65" s="68" customFormat="1" ht="19.5" customHeight="1">
      <c r="A4" s="2" t="s">
        <v>124</v>
      </c>
      <c r="B4" s="84">
        <v>15.73</v>
      </c>
      <c r="C4" s="81">
        <v>14.7</v>
      </c>
      <c r="D4" s="81">
        <v>12.36</v>
      </c>
      <c r="E4" s="81">
        <v>10.9</v>
      </c>
      <c r="F4" s="81">
        <v>10.06</v>
      </c>
      <c r="BB4" s="91"/>
      <c r="BC4" s="91"/>
      <c r="BD4" s="91"/>
      <c r="BE4" s="91"/>
      <c r="BF4" s="91"/>
      <c r="BG4" s="91"/>
      <c r="BH4" s="91"/>
      <c r="BI4" s="91"/>
      <c r="BJ4" s="91"/>
      <c r="BK4" s="91"/>
      <c r="BL4" s="91"/>
      <c r="BM4" s="91"/>
    </row>
    <row r="5" spans="1:65" s="68" customFormat="1" ht="19.5" customHeight="1">
      <c r="A5" s="2" t="s">
        <v>138</v>
      </c>
      <c r="B5" s="84">
        <v>32.130000000000003</v>
      </c>
      <c r="C5" s="81">
        <v>30.03</v>
      </c>
      <c r="D5" s="81">
        <v>25.24</v>
      </c>
      <c r="E5" s="81">
        <v>22.27</v>
      </c>
      <c r="F5" s="81">
        <v>20.55</v>
      </c>
      <c r="BB5" s="73"/>
      <c r="BC5" s="73"/>
      <c r="BD5" s="73"/>
      <c r="BE5" s="73"/>
      <c r="BF5" s="73"/>
      <c r="BG5" s="73"/>
      <c r="BH5" s="73"/>
      <c r="BI5" s="73"/>
      <c r="BJ5" s="73"/>
      <c r="BK5" s="73"/>
      <c r="BL5" s="73"/>
      <c r="BM5" s="73"/>
    </row>
    <row r="6" spans="1:65" s="68" customFormat="1" ht="19.5" customHeight="1">
      <c r="A6" s="2" t="s">
        <v>139</v>
      </c>
      <c r="B6" s="84">
        <v>69.63</v>
      </c>
      <c r="C6" s="81">
        <v>65.06</v>
      </c>
      <c r="D6" s="81">
        <v>54.69</v>
      </c>
      <c r="E6" s="81">
        <v>48.25</v>
      </c>
      <c r="F6" s="81">
        <v>44.53</v>
      </c>
      <c r="BB6" s="73"/>
      <c r="BC6" s="73"/>
      <c r="BD6" s="73"/>
      <c r="BE6" s="73"/>
      <c r="BF6" s="73"/>
      <c r="BG6" s="73"/>
      <c r="BH6" s="73"/>
      <c r="BI6" s="73"/>
      <c r="BJ6" s="73"/>
      <c r="BK6" s="73"/>
      <c r="BL6" s="73"/>
      <c r="BM6" s="73"/>
    </row>
    <row r="7" spans="1:65" s="68" customFormat="1" ht="32.25" customHeight="1">
      <c r="A7" s="359" t="s">
        <v>206</v>
      </c>
      <c r="B7" s="84">
        <v>96.41</v>
      </c>
      <c r="C7" s="81">
        <v>90.09</v>
      </c>
      <c r="D7" s="81">
        <v>75.72</v>
      </c>
      <c r="E7" s="81">
        <v>66.8</v>
      </c>
      <c r="F7" s="81">
        <v>61.65</v>
      </c>
      <c r="BB7" s="73"/>
      <c r="BC7" s="73"/>
      <c r="BD7" s="73"/>
      <c r="BE7" s="73"/>
      <c r="BF7" s="73"/>
      <c r="BG7" s="73"/>
      <c r="BH7" s="73"/>
      <c r="BI7" s="73"/>
      <c r="BJ7" s="73"/>
      <c r="BK7" s="73"/>
      <c r="BL7" s="73"/>
      <c r="BM7" s="73"/>
    </row>
    <row r="8" spans="1:65" s="68" customFormat="1" ht="12">
      <c r="A8" s="166" t="s">
        <v>87</v>
      </c>
      <c r="B8" s="167" t="s">
        <v>376</v>
      </c>
      <c r="C8" s="167" t="s">
        <v>377</v>
      </c>
      <c r="D8" s="167" t="s">
        <v>378</v>
      </c>
      <c r="E8" s="167" t="s">
        <v>379</v>
      </c>
      <c r="F8" s="167" t="s">
        <v>380</v>
      </c>
      <c r="G8" s="92"/>
      <c r="H8" s="92"/>
      <c r="I8" s="92"/>
      <c r="J8" s="71"/>
      <c r="K8" s="71"/>
      <c r="L8" s="71"/>
      <c r="M8" s="92"/>
      <c r="N8" s="92"/>
      <c r="O8" s="92"/>
      <c r="BB8" s="73"/>
      <c r="BC8" s="73"/>
      <c r="BD8" s="73"/>
      <c r="BE8" s="73"/>
      <c r="BF8" s="73"/>
      <c r="BG8" s="73"/>
      <c r="BH8" s="73"/>
      <c r="BI8" s="73"/>
      <c r="BJ8" s="73"/>
      <c r="BK8" s="73"/>
      <c r="BL8" s="73"/>
      <c r="BM8" s="73"/>
    </row>
    <row r="9" spans="1:65" s="68" customFormat="1" ht="19.5" customHeight="1">
      <c r="A9" s="88"/>
      <c r="B9" s="168"/>
      <c r="C9" s="168"/>
      <c r="D9" s="169"/>
      <c r="E9" s="168"/>
      <c r="F9" s="169"/>
      <c r="G9" s="93"/>
      <c r="H9" s="94"/>
      <c r="I9" s="94"/>
      <c r="J9" s="95"/>
      <c r="K9" s="95"/>
      <c r="L9" s="96"/>
      <c r="M9" s="97"/>
      <c r="N9" s="93"/>
      <c r="O9" s="94"/>
      <c r="BB9" s="73"/>
      <c r="BC9" s="73"/>
      <c r="BD9" s="73"/>
      <c r="BE9" s="73"/>
      <c r="BF9" s="73"/>
      <c r="BG9" s="73"/>
      <c r="BH9" s="73"/>
      <c r="BI9" s="73"/>
      <c r="BJ9" s="73"/>
      <c r="BK9" s="73"/>
      <c r="BL9" s="73"/>
      <c r="BM9" s="73"/>
    </row>
    <row r="10" spans="1:65" s="61" customFormat="1" ht="24.75" customHeight="1">
      <c r="A10" s="427" t="s">
        <v>381</v>
      </c>
      <c r="B10" s="427"/>
      <c r="C10" s="427"/>
      <c r="D10" s="427"/>
      <c r="E10" s="427"/>
      <c r="F10" s="427"/>
      <c r="G10" s="94"/>
      <c r="H10" s="94"/>
      <c r="I10" s="94"/>
      <c r="J10" s="96"/>
      <c r="K10" s="96"/>
      <c r="L10" s="96"/>
      <c r="M10" s="98"/>
      <c r="N10" s="94"/>
      <c r="O10" s="94"/>
      <c r="BB10" s="54"/>
      <c r="BC10" s="54"/>
      <c r="BD10" s="54"/>
      <c r="BE10" s="54"/>
      <c r="BF10" s="54"/>
      <c r="BG10" s="54"/>
      <c r="BH10" s="54"/>
      <c r="BI10" s="54"/>
      <c r="BJ10" s="54"/>
      <c r="BK10" s="54"/>
      <c r="BL10" s="54"/>
      <c r="BM10" s="54"/>
    </row>
    <row r="11" spans="1:65" s="61" customFormat="1">
      <c r="A11" s="279"/>
      <c r="B11" s="94"/>
      <c r="C11" s="98"/>
      <c r="D11" s="98"/>
      <c r="E11" s="97"/>
      <c r="F11" s="98"/>
      <c r="G11" s="93"/>
      <c r="H11" s="94"/>
      <c r="I11" s="94"/>
      <c r="J11" s="96"/>
      <c r="K11" s="96"/>
      <c r="L11" s="96"/>
      <c r="M11" s="98"/>
      <c r="N11" s="94"/>
      <c r="O11" s="94"/>
      <c r="BB11" s="54"/>
      <c r="BC11" s="54"/>
      <c r="BD11" s="54"/>
      <c r="BE11" s="54"/>
      <c r="BF11" s="54"/>
      <c r="BG11" s="54"/>
      <c r="BH11" s="54"/>
      <c r="BI11" s="54"/>
      <c r="BJ11" s="54"/>
      <c r="BK11" s="54"/>
      <c r="BL11" s="54"/>
      <c r="BM11" s="54"/>
    </row>
    <row r="12" spans="1:65" s="61" customFormat="1">
      <c r="A12" s="323"/>
      <c r="B12" s="323"/>
      <c r="C12" s="323"/>
      <c r="D12" s="323"/>
      <c r="E12" s="323"/>
      <c r="F12" s="323"/>
      <c r="G12" s="94"/>
      <c r="H12" s="94"/>
      <c r="I12" s="94"/>
      <c r="J12" s="95"/>
      <c r="K12" s="96"/>
      <c r="L12" s="96"/>
      <c r="M12" s="94"/>
      <c r="N12" s="94"/>
      <c r="O12" s="94"/>
      <c r="BB12" s="54"/>
      <c r="BC12" s="54"/>
      <c r="BD12" s="54"/>
      <c r="BE12" s="54"/>
      <c r="BF12" s="54"/>
      <c r="BG12" s="54"/>
      <c r="BH12" s="54"/>
      <c r="BI12" s="54"/>
      <c r="BJ12" s="54"/>
      <c r="BK12" s="54"/>
      <c r="BL12" s="54"/>
      <c r="BM12" s="54"/>
    </row>
    <row r="13" spans="1:65" s="61" customFormat="1">
      <c r="A13" s="99"/>
      <c r="B13" s="92"/>
      <c r="C13" s="98"/>
      <c r="D13" s="98"/>
      <c r="E13" s="98"/>
      <c r="F13" s="98"/>
      <c r="G13" s="94"/>
      <c r="H13" s="94"/>
      <c r="I13" s="94"/>
      <c r="J13" s="96"/>
      <c r="K13" s="96"/>
      <c r="L13" s="96"/>
      <c r="M13" s="97"/>
      <c r="N13" s="97"/>
      <c r="O13" s="94"/>
      <c r="BB13" s="54"/>
      <c r="BC13" s="54"/>
      <c r="BD13" s="54"/>
      <c r="BE13" s="54"/>
      <c r="BF13" s="54"/>
      <c r="BG13" s="54"/>
      <c r="BH13" s="54"/>
      <c r="BI13" s="54"/>
      <c r="BJ13" s="54"/>
      <c r="BK13" s="54"/>
      <c r="BL13" s="54"/>
      <c r="BM13" s="54"/>
    </row>
    <row r="14" spans="1:65" s="61" customFormat="1">
      <c r="A14" s="102"/>
      <c r="B14" s="92"/>
      <c r="C14" s="98"/>
      <c r="D14" s="98"/>
      <c r="E14" s="98"/>
      <c r="F14" s="98"/>
      <c r="G14" s="94"/>
      <c r="H14" s="94"/>
      <c r="I14" s="94"/>
      <c r="J14" s="96"/>
      <c r="K14" s="96"/>
      <c r="L14" s="96"/>
      <c r="M14" s="94"/>
      <c r="N14" s="94"/>
      <c r="O14" s="94"/>
      <c r="BB14" s="54"/>
      <c r="BC14" s="54"/>
      <c r="BD14" s="54"/>
      <c r="BE14" s="54"/>
      <c r="BF14" s="54"/>
      <c r="BG14" s="54"/>
      <c r="BH14" s="54"/>
      <c r="BI14" s="54"/>
      <c r="BJ14" s="54"/>
      <c r="BK14" s="54"/>
      <c r="BL14" s="54"/>
      <c r="BM14" s="54"/>
    </row>
    <row r="15" spans="1:65" s="61" customFormat="1">
      <c r="A15" s="102"/>
      <c r="B15" s="92"/>
      <c r="C15" s="98"/>
      <c r="D15" s="98"/>
      <c r="E15" s="98"/>
      <c r="F15" s="98"/>
      <c r="G15" s="94"/>
      <c r="H15" s="94"/>
      <c r="I15" s="94"/>
      <c r="J15" s="96"/>
      <c r="K15" s="96"/>
      <c r="L15" s="96"/>
      <c r="M15" s="97"/>
      <c r="N15" s="94"/>
      <c r="O15" s="94"/>
      <c r="BB15" s="54"/>
      <c r="BC15" s="54"/>
      <c r="BD15" s="54"/>
      <c r="BE15" s="54"/>
      <c r="BF15" s="54"/>
      <c r="BG15" s="54"/>
      <c r="BH15" s="54"/>
      <c r="BI15" s="54"/>
      <c r="BJ15" s="54"/>
      <c r="BK15" s="54"/>
      <c r="BL15" s="54"/>
      <c r="BM15" s="54"/>
    </row>
    <row r="16" spans="1:65" s="61" customFormat="1">
      <c r="A16" s="102"/>
      <c r="B16" s="92"/>
      <c r="C16" s="98"/>
      <c r="D16" s="98"/>
      <c r="E16" s="98"/>
      <c r="F16" s="98"/>
      <c r="G16" s="94"/>
      <c r="H16" s="94"/>
      <c r="I16" s="94"/>
      <c r="J16" s="95"/>
      <c r="K16" s="95"/>
      <c r="L16" s="96"/>
      <c r="M16" s="94"/>
      <c r="N16" s="94"/>
      <c r="O16" s="94"/>
      <c r="BB16" s="54"/>
      <c r="BC16" s="54"/>
      <c r="BD16" s="54"/>
      <c r="BE16" s="54"/>
      <c r="BF16" s="54"/>
      <c r="BG16" s="54"/>
      <c r="BH16" s="54"/>
      <c r="BI16" s="54"/>
      <c r="BJ16" s="54"/>
      <c r="BK16" s="54"/>
      <c r="BL16" s="54"/>
      <c r="BM16" s="54"/>
    </row>
    <row r="17" spans="1:65" s="61" customFormat="1">
      <c r="A17" s="99"/>
      <c r="B17" s="92"/>
      <c r="C17" s="94"/>
      <c r="D17" s="98"/>
      <c r="E17" s="98"/>
      <c r="F17" s="98"/>
      <c r="G17" s="94"/>
      <c r="H17" s="94"/>
      <c r="I17" s="94"/>
      <c r="J17" s="96"/>
      <c r="K17" s="96"/>
      <c r="L17" s="96"/>
      <c r="M17" s="97"/>
      <c r="N17" s="94"/>
      <c r="O17" s="94"/>
      <c r="BB17" s="54"/>
      <c r="BC17" s="54"/>
      <c r="BD17" s="54"/>
      <c r="BE17" s="54"/>
      <c r="BF17" s="54"/>
      <c r="BG17" s="54"/>
      <c r="BH17" s="54"/>
      <c r="BI17" s="54"/>
      <c r="BJ17" s="54"/>
      <c r="BK17" s="54"/>
      <c r="BL17" s="54"/>
      <c r="BM17" s="54"/>
    </row>
    <row r="18" spans="1:65" s="61" customFormat="1">
      <c r="A18" s="99"/>
      <c r="B18" s="92"/>
      <c r="C18" s="98"/>
      <c r="D18" s="98"/>
      <c r="E18" s="98"/>
      <c r="F18" s="98"/>
      <c r="G18" s="94"/>
      <c r="H18" s="94"/>
      <c r="I18" s="94"/>
      <c r="J18" s="96"/>
      <c r="K18" s="96"/>
      <c r="L18" s="96"/>
      <c r="M18" s="94"/>
      <c r="N18" s="94"/>
      <c r="O18" s="94"/>
      <c r="BB18" s="54"/>
      <c r="BC18" s="54"/>
      <c r="BD18" s="54"/>
      <c r="BE18" s="54"/>
      <c r="BF18" s="54"/>
      <c r="BG18" s="54"/>
      <c r="BH18" s="54"/>
      <c r="BI18" s="54"/>
      <c r="BJ18" s="54"/>
      <c r="BK18" s="54"/>
      <c r="BL18" s="54"/>
      <c r="BM18" s="54"/>
    </row>
    <row r="19" spans="1:65" s="61" customFormat="1">
      <c r="A19" s="101"/>
      <c r="B19" s="92"/>
      <c r="C19" s="98"/>
      <c r="D19" s="97"/>
      <c r="E19" s="97"/>
      <c r="F19" s="98"/>
      <c r="G19" s="94"/>
      <c r="H19" s="94"/>
      <c r="I19" s="94"/>
      <c r="J19" s="96"/>
      <c r="K19" s="96"/>
      <c r="L19" s="96"/>
      <c r="M19" s="94"/>
      <c r="N19" s="94"/>
      <c r="O19" s="94"/>
      <c r="BB19" s="54"/>
      <c r="BC19" s="54"/>
      <c r="BD19" s="54"/>
      <c r="BE19" s="54"/>
      <c r="BF19" s="54"/>
      <c r="BG19" s="54"/>
      <c r="BH19" s="54"/>
      <c r="BI19" s="54"/>
      <c r="BJ19" s="54"/>
      <c r="BK19" s="54"/>
      <c r="BL19" s="54"/>
      <c r="BM19" s="54"/>
    </row>
    <row r="20" spans="1:65" s="61" customFormat="1">
      <c r="A20" s="101"/>
      <c r="B20" s="92"/>
      <c r="C20" s="98"/>
      <c r="D20" s="97"/>
      <c r="E20" s="97"/>
      <c r="F20" s="98"/>
      <c r="G20" s="93"/>
      <c r="H20" s="94"/>
      <c r="I20" s="94"/>
      <c r="J20" s="96"/>
      <c r="K20" s="96"/>
      <c r="L20" s="96"/>
      <c r="M20" s="97"/>
      <c r="N20" s="97"/>
      <c r="O20" s="94"/>
      <c r="BB20" s="54"/>
      <c r="BC20" s="54"/>
      <c r="BD20" s="54"/>
      <c r="BE20" s="54"/>
      <c r="BF20" s="54"/>
      <c r="BG20" s="54"/>
      <c r="BH20" s="54"/>
      <c r="BI20" s="54"/>
      <c r="BJ20" s="54"/>
      <c r="BK20" s="54"/>
      <c r="BL20" s="54"/>
      <c r="BM20" s="54"/>
    </row>
    <row r="21" spans="1:65" s="61" customFormat="1">
      <c r="A21" s="99"/>
      <c r="B21" s="92"/>
      <c r="C21" s="98"/>
      <c r="D21" s="98"/>
      <c r="E21" s="98"/>
      <c r="F21" s="98"/>
      <c r="G21" s="93"/>
      <c r="H21" s="94"/>
      <c r="I21" s="94"/>
      <c r="J21" s="96"/>
      <c r="K21" s="96"/>
      <c r="L21" s="96"/>
      <c r="M21" s="98"/>
      <c r="N21" s="97"/>
      <c r="O21" s="94"/>
      <c r="BB21" s="54"/>
      <c r="BC21" s="54"/>
      <c r="BD21" s="54"/>
      <c r="BE21" s="54"/>
      <c r="BF21" s="54"/>
      <c r="BG21" s="54"/>
      <c r="BH21" s="54"/>
      <c r="BI21" s="54"/>
      <c r="BJ21" s="54"/>
      <c r="BK21" s="54"/>
      <c r="BL21" s="54"/>
      <c r="BM21" s="54"/>
    </row>
    <row r="22" spans="1:65" s="61" customFormat="1">
      <c r="A22" s="99"/>
      <c r="B22" s="92"/>
      <c r="C22" s="98"/>
      <c r="D22" s="98"/>
      <c r="E22" s="98"/>
      <c r="F22" s="98"/>
      <c r="G22" s="94"/>
      <c r="H22" s="94"/>
      <c r="I22" s="94"/>
      <c r="J22" s="96"/>
      <c r="K22" s="96"/>
      <c r="L22" s="96"/>
      <c r="M22" s="94"/>
      <c r="N22" s="94"/>
      <c r="O22" s="94"/>
      <c r="BB22" s="54"/>
      <c r="BC22" s="54"/>
      <c r="BD22" s="54"/>
      <c r="BE22" s="54"/>
      <c r="BF22" s="54"/>
      <c r="BG22" s="54"/>
      <c r="BH22" s="54"/>
      <c r="BI22" s="54"/>
      <c r="BJ22" s="54"/>
      <c r="BK22" s="54"/>
      <c r="BL22" s="54"/>
      <c r="BM22" s="54"/>
    </row>
    <row r="23" spans="1:65" s="61" customFormat="1">
      <c r="A23" s="101"/>
      <c r="B23" s="92"/>
      <c r="C23" s="98"/>
      <c r="D23" s="97"/>
      <c r="E23" s="98"/>
      <c r="F23" s="98"/>
      <c r="G23" s="93"/>
      <c r="H23" s="94"/>
      <c r="I23" s="94"/>
      <c r="J23" s="95"/>
      <c r="K23" s="96"/>
      <c r="L23" s="96"/>
      <c r="M23" s="94"/>
      <c r="N23" s="94"/>
      <c r="O23" s="94"/>
      <c r="BB23" s="54"/>
      <c r="BC23" s="54"/>
      <c r="BD23" s="54"/>
      <c r="BE23" s="54"/>
      <c r="BF23" s="54"/>
      <c r="BG23" s="54"/>
      <c r="BH23" s="54"/>
      <c r="BI23" s="54"/>
      <c r="BJ23" s="54"/>
      <c r="BK23" s="54"/>
      <c r="BL23" s="54"/>
      <c r="BM23" s="54"/>
    </row>
    <row r="24" spans="1:65" s="61" customFormat="1">
      <c r="A24" s="101"/>
      <c r="B24" s="92"/>
      <c r="C24" s="98"/>
      <c r="D24" s="98"/>
      <c r="E24" s="98"/>
      <c r="F24" s="98"/>
      <c r="G24" s="94"/>
      <c r="H24" s="94"/>
      <c r="I24" s="94"/>
      <c r="J24" s="95"/>
      <c r="K24" s="96"/>
      <c r="L24" s="96"/>
      <c r="M24" s="93"/>
      <c r="N24" s="94"/>
      <c r="O24" s="94"/>
      <c r="BB24" s="54"/>
      <c r="BC24" s="54"/>
      <c r="BD24" s="54"/>
      <c r="BE24" s="54"/>
      <c r="BF24" s="54"/>
      <c r="BG24" s="54"/>
      <c r="BH24" s="54"/>
      <c r="BI24" s="54"/>
      <c r="BJ24" s="54"/>
      <c r="BK24" s="54"/>
      <c r="BL24" s="54"/>
      <c r="BM24" s="54"/>
    </row>
    <row r="25" spans="1:65" s="61" customFormat="1">
      <c r="A25" s="99"/>
      <c r="B25" s="92"/>
      <c r="C25" s="98"/>
      <c r="D25" s="97"/>
      <c r="E25" s="98"/>
      <c r="F25" s="98"/>
      <c r="G25" s="94"/>
      <c r="H25" s="94"/>
      <c r="I25" s="94"/>
      <c r="J25" s="95"/>
      <c r="K25" s="96"/>
      <c r="L25" s="96"/>
      <c r="M25" s="93"/>
      <c r="N25" s="94"/>
      <c r="O25" s="94"/>
      <c r="BB25" s="54"/>
      <c r="BC25" s="54"/>
      <c r="BD25" s="54"/>
      <c r="BE25" s="54"/>
      <c r="BF25" s="54"/>
      <c r="BG25" s="54"/>
      <c r="BH25" s="54"/>
      <c r="BI25" s="54"/>
      <c r="BJ25" s="54"/>
      <c r="BK25" s="54"/>
      <c r="BL25" s="54"/>
      <c r="BM25" s="54"/>
    </row>
    <row r="26" spans="1:65" s="61" customFormat="1">
      <c r="A26" s="99"/>
      <c r="B26" s="92"/>
      <c r="C26" s="98"/>
      <c r="D26" s="98"/>
      <c r="E26" s="98"/>
      <c r="F26" s="98"/>
      <c r="G26" s="94"/>
      <c r="H26" s="94"/>
      <c r="I26" s="94"/>
      <c r="J26" s="95"/>
      <c r="K26" s="96"/>
      <c r="L26" s="96"/>
      <c r="M26" s="94"/>
      <c r="N26" s="94"/>
      <c r="O26" s="94"/>
      <c r="BB26" s="54"/>
      <c r="BC26" s="54"/>
      <c r="BD26" s="54"/>
      <c r="BE26" s="54"/>
      <c r="BF26" s="54"/>
      <c r="BG26" s="54"/>
      <c r="BH26" s="54"/>
      <c r="BI26" s="54"/>
      <c r="BJ26" s="54"/>
      <c r="BK26" s="54"/>
      <c r="BL26" s="54"/>
      <c r="BM26" s="54"/>
    </row>
    <row r="27" spans="1:65" s="61" customFormat="1">
      <c r="A27" s="99"/>
      <c r="B27" s="92"/>
      <c r="C27" s="98"/>
      <c r="D27" s="98"/>
      <c r="E27" s="98"/>
      <c r="F27" s="98"/>
      <c r="G27" s="94"/>
      <c r="H27" s="94"/>
      <c r="I27" s="94"/>
      <c r="J27" s="96"/>
      <c r="K27" s="95"/>
      <c r="L27" s="96"/>
      <c r="M27" s="94"/>
      <c r="N27" s="94"/>
      <c r="O27" s="94"/>
      <c r="BB27" s="54"/>
      <c r="BC27" s="54"/>
      <c r="BD27" s="54"/>
      <c r="BE27" s="54"/>
      <c r="BF27" s="54"/>
      <c r="BG27" s="54"/>
      <c r="BH27" s="54"/>
      <c r="BI27" s="54"/>
      <c r="BJ27" s="54"/>
      <c r="BK27" s="54"/>
      <c r="BL27" s="54"/>
      <c r="BM27" s="54"/>
    </row>
    <row r="28" spans="1:65" s="61" customFormat="1">
      <c r="A28" s="100"/>
      <c r="B28" s="92"/>
      <c r="C28" s="98"/>
      <c r="D28" s="97"/>
      <c r="E28" s="98"/>
      <c r="F28" s="98"/>
      <c r="G28" s="93"/>
      <c r="H28" s="94"/>
      <c r="I28" s="94"/>
      <c r="J28" s="96"/>
      <c r="K28" s="96"/>
      <c r="L28" s="96"/>
      <c r="M28" s="94"/>
      <c r="N28" s="94"/>
      <c r="O28" s="94"/>
      <c r="BB28" s="54"/>
      <c r="BC28" s="54"/>
      <c r="BD28" s="54"/>
      <c r="BE28" s="54"/>
      <c r="BF28" s="54"/>
      <c r="BG28" s="54"/>
      <c r="BH28" s="54"/>
      <c r="BI28" s="54"/>
      <c r="BJ28" s="54"/>
      <c r="BK28" s="54"/>
      <c r="BL28" s="54"/>
      <c r="BM28" s="54"/>
    </row>
    <row r="29" spans="1:65" s="61" customFormat="1">
      <c r="A29" s="95"/>
      <c r="B29" s="103"/>
      <c r="C29" s="98"/>
      <c r="D29" s="97"/>
      <c r="E29" s="97"/>
      <c r="F29" s="98"/>
      <c r="G29" s="94"/>
      <c r="H29" s="94"/>
      <c r="I29" s="94"/>
      <c r="J29" s="96"/>
      <c r="K29" s="96"/>
      <c r="L29" s="96"/>
      <c r="M29" s="94"/>
      <c r="N29" s="94"/>
      <c r="O29" s="94"/>
      <c r="BB29" s="54"/>
      <c r="BC29" s="54"/>
      <c r="BD29" s="54"/>
      <c r="BE29" s="54"/>
      <c r="BF29" s="54"/>
      <c r="BG29" s="54"/>
      <c r="BH29" s="54"/>
      <c r="BI29" s="54"/>
      <c r="BJ29" s="54"/>
      <c r="BK29" s="54"/>
      <c r="BL29" s="54"/>
      <c r="BM29" s="54"/>
    </row>
    <row r="30" spans="1:65" s="61" customFormat="1">
      <c r="A30" s="95"/>
      <c r="B30" s="103"/>
      <c r="C30" s="98"/>
      <c r="D30" s="98"/>
      <c r="E30" s="98"/>
      <c r="F30" s="98"/>
      <c r="G30" s="94"/>
      <c r="H30" s="94"/>
      <c r="I30" s="94"/>
      <c r="J30" s="96"/>
      <c r="K30" s="96"/>
      <c r="L30" s="96"/>
      <c r="M30" s="98"/>
      <c r="N30" s="94"/>
      <c r="O30" s="94"/>
      <c r="BB30" s="54"/>
      <c r="BC30" s="54"/>
      <c r="BD30" s="54"/>
      <c r="BE30" s="54"/>
      <c r="BF30" s="54"/>
      <c r="BG30" s="54"/>
      <c r="BH30" s="54"/>
      <c r="BI30" s="54"/>
      <c r="BJ30" s="54"/>
      <c r="BK30" s="54"/>
      <c r="BL30" s="54"/>
      <c r="BM30" s="54"/>
    </row>
    <row r="31" spans="1:65" s="61" customFormat="1">
      <c r="A31" s="101"/>
      <c r="B31" s="103"/>
      <c r="C31" s="98"/>
      <c r="D31" s="97"/>
      <c r="E31" s="98"/>
      <c r="F31" s="98"/>
      <c r="G31" s="94"/>
      <c r="H31" s="94"/>
      <c r="I31" s="94"/>
      <c r="J31" s="96"/>
      <c r="K31" s="95"/>
      <c r="L31" s="96"/>
      <c r="M31" s="98"/>
      <c r="N31" s="94"/>
      <c r="O31" s="94"/>
      <c r="BB31" s="54"/>
      <c r="BC31" s="54"/>
      <c r="BD31" s="54"/>
      <c r="BE31" s="54"/>
      <c r="BF31" s="54"/>
      <c r="BG31" s="54"/>
      <c r="BH31" s="54"/>
      <c r="BI31" s="54"/>
      <c r="BJ31" s="54"/>
      <c r="BK31" s="54"/>
      <c r="BL31" s="54"/>
      <c r="BM31" s="54"/>
    </row>
    <row r="32" spans="1:65" s="61" customFormat="1">
      <c r="A32" s="104"/>
      <c r="B32" s="103"/>
      <c r="C32" s="94"/>
      <c r="D32" s="97"/>
      <c r="E32" s="98"/>
      <c r="F32" s="98"/>
      <c r="G32" s="94"/>
      <c r="H32" s="94"/>
      <c r="I32" s="94"/>
      <c r="J32" s="96"/>
      <c r="K32" s="96"/>
      <c r="L32" s="96"/>
      <c r="M32" s="94"/>
      <c r="N32" s="94"/>
      <c r="O32" s="94"/>
      <c r="BB32" s="54"/>
      <c r="BC32" s="54"/>
      <c r="BD32" s="54"/>
      <c r="BE32" s="54"/>
      <c r="BF32" s="54"/>
      <c r="BG32" s="54"/>
      <c r="BH32" s="54"/>
      <c r="BI32" s="54"/>
      <c r="BJ32" s="54"/>
      <c r="BK32" s="54"/>
      <c r="BL32" s="54"/>
      <c r="BM32" s="54"/>
    </row>
    <row r="33" spans="1:65" s="61" customFormat="1">
      <c r="A33" s="104"/>
      <c r="B33" s="103"/>
      <c r="C33" s="98"/>
      <c r="D33" s="97"/>
      <c r="E33" s="98"/>
      <c r="F33" s="98"/>
      <c r="G33" s="94"/>
      <c r="H33" s="94"/>
      <c r="I33" s="94"/>
      <c r="J33" s="95"/>
      <c r="K33" s="96"/>
      <c r="L33" s="96"/>
      <c r="M33" s="94"/>
      <c r="N33" s="94"/>
      <c r="O33" s="94"/>
      <c r="BB33" s="54"/>
      <c r="BC33" s="54"/>
      <c r="BD33" s="54"/>
      <c r="BE33" s="54"/>
      <c r="BF33" s="54"/>
      <c r="BG33" s="54"/>
      <c r="BH33" s="54"/>
      <c r="BI33" s="54"/>
      <c r="BJ33" s="54"/>
      <c r="BK33" s="54"/>
      <c r="BL33" s="54"/>
      <c r="BM33" s="54"/>
    </row>
    <row r="34" spans="1:65" s="61" customFormat="1">
      <c r="A34" s="104"/>
      <c r="B34" s="103"/>
      <c r="C34" s="98"/>
      <c r="D34" s="98"/>
      <c r="E34" s="97"/>
      <c r="F34" s="98"/>
      <c r="G34" s="93"/>
      <c r="H34" s="94"/>
      <c r="I34" s="94"/>
      <c r="J34" s="95"/>
      <c r="K34" s="96"/>
      <c r="L34" s="96"/>
      <c r="M34" s="94"/>
      <c r="N34" s="94"/>
      <c r="O34" s="94"/>
      <c r="BB34" s="54"/>
      <c r="BC34" s="54"/>
      <c r="BD34" s="54"/>
      <c r="BE34" s="54"/>
      <c r="BF34" s="54"/>
      <c r="BG34" s="54"/>
      <c r="BH34" s="54"/>
      <c r="BI34" s="54"/>
      <c r="BJ34" s="54"/>
      <c r="BK34" s="54"/>
      <c r="BL34" s="54"/>
      <c r="BM34" s="54"/>
    </row>
    <row r="35" spans="1:65" s="61" customFormat="1">
      <c r="A35" s="104"/>
      <c r="B35" s="103"/>
      <c r="C35" s="98"/>
      <c r="D35" s="98"/>
      <c r="E35" s="97"/>
      <c r="F35" s="98"/>
      <c r="G35" s="93"/>
      <c r="H35" s="94"/>
      <c r="I35" s="94"/>
      <c r="J35" s="96"/>
      <c r="K35" s="96"/>
      <c r="L35" s="96"/>
      <c r="M35" s="94"/>
      <c r="N35" s="94"/>
      <c r="O35" s="94"/>
      <c r="BB35" s="54"/>
      <c r="BC35" s="54"/>
      <c r="BD35" s="54"/>
      <c r="BE35" s="54"/>
      <c r="BF35" s="54"/>
      <c r="BG35" s="54"/>
      <c r="BH35" s="54"/>
      <c r="BI35" s="54"/>
      <c r="BJ35" s="54"/>
      <c r="BK35" s="54"/>
      <c r="BL35" s="54"/>
      <c r="BM35" s="54"/>
    </row>
    <row r="36" spans="1:65" s="61" customFormat="1">
      <c r="A36" s="104"/>
      <c r="B36" s="103"/>
      <c r="C36" s="98"/>
      <c r="D36" s="97"/>
      <c r="E36" s="98"/>
      <c r="F36" s="98"/>
      <c r="G36" s="93"/>
      <c r="H36" s="94"/>
      <c r="I36" s="94"/>
      <c r="J36" s="96"/>
      <c r="K36" s="96"/>
      <c r="L36" s="96"/>
      <c r="M36" s="94"/>
      <c r="N36" s="94"/>
      <c r="O36" s="94"/>
      <c r="BB36" s="54"/>
      <c r="BC36" s="54"/>
      <c r="BD36" s="54"/>
      <c r="BE36" s="54"/>
      <c r="BF36" s="54"/>
      <c r="BG36" s="54"/>
      <c r="BH36" s="54"/>
      <c r="BI36" s="54"/>
      <c r="BJ36" s="54"/>
      <c r="BK36" s="54"/>
      <c r="BL36" s="54"/>
      <c r="BM36" s="54"/>
    </row>
    <row r="37" spans="1:65" s="61" customFormat="1">
      <c r="A37" s="104"/>
      <c r="B37" s="103"/>
      <c r="C37" s="98"/>
      <c r="D37" s="98"/>
      <c r="E37" s="98"/>
      <c r="F37" s="98"/>
      <c r="G37" s="93"/>
      <c r="H37" s="94"/>
      <c r="I37" s="94"/>
      <c r="J37" s="96"/>
      <c r="K37" s="96"/>
      <c r="L37" s="96"/>
      <c r="M37" s="93"/>
      <c r="N37" s="94"/>
      <c r="O37" s="94"/>
      <c r="BB37" s="54"/>
      <c r="BC37" s="54"/>
      <c r="BD37" s="54"/>
      <c r="BE37" s="54"/>
      <c r="BF37" s="54"/>
      <c r="BG37" s="54"/>
      <c r="BH37" s="54"/>
      <c r="BI37" s="54"/>
      <c r="BJ37" s="54"/>
      <c r="BK37" s="54"/>
      <c r="BL37" s="54"/>
      <c r="BM37" s="54"/>
    </row>
    <row r="38" spans="1:65" s="61" customFormat="1">
      <c r="A38" s="104"/>
      <c r="B38" s="103"/>
      <c r="C38" s="98"/>
      <c r="D38" s="98"/>
      <c r="E38" s="98"/>
      <c r="F38" s="98"/>
      <c r="G38" s="93"/>
      <c r="H38" s="94"/>
      <c r="I38" s="94"/>
      <c r="J38" s="96"/>
      <c r="K38" s="96"/>
      <c r="L38" s="96"/>
      <c r="M38" s="94"/>
      <c r="N38" s="94"/>
      <c r="O38" s="94"/>
      <c r="BB38" s="54"/>
      <c r="BC38" s="54"/>
      <c r="BD38" s="54"/>
      <c r="BE38" s="54"/>
      <c r="BF38" s="54"/>
      <c r="BG38" s="54"/>
      <c r="BH38" s="54"/>
      <c r="BI38" s="54"/>
      <c r="BJ38" s="54"/>
      <c r="BK38" s="54"/>
      <c r="BL38" s="54"/>
      <c r="BM38" s="54"/>
    </row>
    <row r="39" spans="1:65" s="61" customFormat="1">
      <c r="A39" s="104"/>
      <c r="B39" s="103"/>
      <c r="C39" s="98"/>
      <c r="D39" s="98"/>
      <c r="E39" s="98"/>
      <c r="F39" s="98"/>
      <c r="G39" s="98"/>
      <c r="H39" s="94"/>
      <c r="I39" s="94"/>
      <c r="J39" s="96"/>
      <c r="K39" s="96"/>
      <c r="L39" s="96"/>
      <c r="M39" s="94"/>
      <c r="N39" s="94"/>
      <c r="O39" s="94"/>
      <c r="BB39" s="54"/>
      <c r="BC39" s="54"/>
      <c r="BD39" s="54"/>
      <c r="BE39" s="54"/>
      <c r="BF39" s="54"/>
      <c r="BG39" s="54"/>
      <c r="BH39" s="54"/>
      <c r="BI39" s="54"/>
      <c r="BJ39" s="54"/>
      <c r="BK39" s="54"/>
      <c r="BL39" s="54"/>
      <c r="BM39" s="54"/>
    </row>
    <row r="40" spans="1:65" s="61" customFormat="1">
      <c r="A40" s="104"/>
      <c r="B40" s="103"/>
      <c r="C40" s="98"/>
      <c r="D40" s="98"/>
      <c r="E40" s="98"/>
      <c r="F40" s="98"/>
      <c r="G40" s="94"/>
      <c r="H40" s="94"/>
      <c r="I40" s="94"/>
      <c r="J40" s="96"/>
      <c r="K40" s="95"/>
      <c r="L40" s="96"/>
      <c r="M40" s="94"/>
      <c r="N40" s="94"/>
      <c r="O40" s="94"/>
      <c r="BB40" s="54"/>
      <c r="BC40" s="54"/>
      <c r="BD40" s="54"/>
      <c r="BE40" s="54"/>
      <c r="BF40" s="54"/>
      <c r="BG40" s="54"/>
      <c r="BH40" s="54"/>
      <c r="BI40" s="54"/>
      <c r="BJ40" s="54"/>
      <c r="BK40" s="54"/>
      <c r="BL40" s="54"/>
      <c r="BM40" s="54"/>
    </row>
    <row r="41" spans="1:65" s="61" customFormat="1">
      <c r="A41" s="105"/>
      <c r="B41" s="103"/>
      <c r="C41" s="98"/>
      <c r="D41" s="97"/>
      <c r="E41" s="98"/>
      <c r="F41" s="98"/>
      <c r="G41" s="94"/>
      <c r="H41" s="94"/>
      <c r="I41" s="94"/>
      <c r="J41" s="96"/>
      <c r="K41" s="96"/>
      <c r="L41" s="96"/>
      <c r="M41" s="94"/>
      <c r="N41" s="94"/>
      <c r="O41" s="94"/>
      <c r="BB41" s="54"/>
      <c r="BC41" s="54"/>
      <c r="BD41" s="54"/>
      <c r="BE41" s="54"/>
      <c r="BF41" s="54"/>
      <c r="BG41" s="54"/>
      <c r="BH41" s="54"/>
      <c r="BI41" s="54"/>
      <c r="BJ41" s="54"/>
      <c r="BK41" s="54"/>
      <c r="BL41" s="54"/>
      <c r="BM41" s="54"/>
    </row>
    <row r="42" spans="1:65" s="61" customFormat="1">
      <c r="A42" s="105"/>
      <c r="B42" s="106"/>
      <c r="C42" s="94"/>
      <c r="D42" s="98"/>
      <c r="E42" s="98"/>
      <c r="F42" s="98"/>
      <c r="G42" s="94"/>
      <c r="H42" s="94"/>
      <c r="I42" s="94"/>
      <c r="J42" s="96"/>
      <c r="K42" s="96"/>
      <c r="L42" s="96"/>
      <c r="M42" s="94"/>
      <c r="N42" s="94"/>
      <c r="O42" s="94"/>
      <c r="BB42" s="54"/>
      <c r="BC42" s="54"/>
      <c r="BD42" s="54"/>
      <c r="BE42" s="54"/>
      <c r="BF42" s="54"/>
      <c r="BG42" s="54"/>
      <c r="BH42" s="54"/>
      <c r="BI42" s="54"/>
      <c r="BJ42" s="54"/>
      <c r="BK42" s="54"/>
      <c r="BL42" s="54"/>
      <c r="BM42" s="54"/>
    </row>
    <row r="43" spans="1:65" s="61" customFormat="1">
      <c r="A43" s="105"/>
      <c r="B43" s="106"/>
      <c r="C43" s="98"/>
      <c r="D43" s="98"/>
      <c r="E43" s="98"/>
      <c r="F43" s="98"/>
      <c r="G43" s="94"/>
      <c r="H43" s="94"/>
      <c r="I43" s="94"/>
      <c r="J43" s="96"/>
      <c r="K43" s="96"/>
      <c r="L43" s="96"/>
      <c r="M43" s="94"/>
      <c r="N43" s="94"/>
      <c r="O43" s="94"/>
      <c r="BB43" s="54"/>
      <c r="BC43" s="54"/>
      <c r="BD43" s="54"/>
      <c r="BE43" s="54"/>
      <c r="BF43" s="54"/>
      <c r="BG43" s="54"/>
      <c r="BH43" s="54"/>
      <c r="BI43" s="54"/>
      <c r="BJ43" s="54"/>
      <c r="BK43" s="54"/>
      <c r="BL43" s="54"/>
      <c r="BM43" s="54"/>
    </row>
    <row r="44" spans="1:65" s="61" customFormat="1">
      <c r="A44" s="105"/>
      <c r="B44" s="106"/>
      <c r="C44" s="98"/>
      <c r="D44" s="98"/>
      <c r="E44" s="97"/>
      <c r="F44" s="98"/>
      <c r="G44" s="94"/>
      <c r="H44" s="94"/>
      <c r="I44" s="94"/>
      <c r="J44" s="96"/>
      <c r="K44" s="96"/>
      <c r="L44" s="96"/>
      <c r="M44" s="94"/>
      <c r="N44" s="94"/>
      <c r="O44" s="94"/>
      <c r="BB44" s="54"/>
      <c r="BC44" s="54"/>
      <c r="BD44" s="54"/>
      <c r="BE44" s="54"/>
      <c r="BF44" s="54"/>
      <c r="BG44" s="54"/>
      <c r="BH44" s="54"/>
      <c r="BI44" s="54"/>
      <c r="BJ44" s="54"/>
      <c r="BK44" s="54"/>
      <c r="BL44" s="54"/>
      <c r="BM44" s="54"/>
    </row>
    <row r="45" spans="1:65" s="61" customFormat="1">
      <c r="A45" s="105"/>
      <c r="B45" s="106"/>
      <c r="C45" s="98"/>
      <c r="D45" s="98"/>
      <c r="E45" s="98"/>
      <c r="F45" s="98"/>
      <c r="G45" s="94"/>
      <c r="H45" s="94"/>
      <c r="I45" s="94"/>
      <c r="J45" s="96"/>
      <c r="K45" s="96"/>
      <c r="L45" s="96"/>
      <c r="M45" s="94"/>
      <c r="N45" s="94"/>
      <c r="O45" s="94"/>
      <c r="BB45" s="54"/>
      <c r="BC45" s="54"/>
      <c r="BD45" s="54"/>
      <c r="BE45" s="54"/>
      <c r="BF45" s="54"/>
      <c r="BG45" s="54"/>
      <c r="BH45" s="54"/>
      <c r="BI45" s="54"/>
      <c r="BJ45" s="54"/>
      <c r="BK45" s="54"/>
      <c r="BL45" s="54"/>
      <c r="BM45" s="54"/>
    </row>
    <row r="46" spans="1:65" s="61" customFormat="1">
      <c r="A46" s="105"/>
      <c r="B46" s="106"/>
      <c r="C46" s="98"/>
      <c r="D46" s="98"/>
      <c r="E46" s="98"/>
      <c r="F46" s="98"/>
      <c r="G46" s="94"/>
      <c r="H46" s="94"/>
      <c r="I46" s="94"/>
      <c r="J46" s="96"/>
      <c r="K46" s="96"/>
      <c r="L46" s="96"/>
      <c r="M46" s="94"/>
      <c r="N46" s="94"/>
      <c r="O46" s="94"/>
      <c r="BB46" s="54"/>
      <c r="BC46" s="54"/>
      <c r="BD46" s="54"/>
      <c r="BE46" s="54"/>
      <c r="BF46" s="54"/>
      <c r="BG46" s="54"/>
      <c r="BH46" s="54"/>
      <c r="BI46" s="54"/>
      <c r="BJ46" s="54"/>
      <c r="BK46" s="54"/>
      <c r="BL46" s="54"/>
      <c r="BM46" s="54"/>
    </row>
    <row r="47" spans="1:65" s="61" customFormat="1">
      <c r="A47" s="105"/>
      <c r="B47" s="106"/>
      <c r="C47" s="98"/>
      <c r="D47" s="98"/>
      <c r="E47" s="98"/>
      <c r="F47" s="98"/>
      <c r="G47" s="94"/>
      <c r="H47" s="94"/>
      <c r="I47" s="94"/>
      <c r="J47" s="96"/>
      <c r="K47" s="95"/>
      <c r="L47" s="96"/>
      <c r="M47" s="94"/>
      <c r="N47" s="94"/>
      <c r="O47" s="94"/>
      <c r="BB47" s="54"/>
      <c r="BC47" s="54"/>
      <c r="BD47" s="54"/>
      <c r="BE47" s="54"/>
      <c r="BF47" s="54"/>
      <c r="BG47" s="54"/>
      <c r="BH47" s="54"/>
      <c r="BI47" s="54"/>
      <c r="BJ47" s="54"/>
      <c r="BK47" s="54"/>
      <c r="BL47" s="54"/>
      <c r="BM47" s="54"/>
    </row>
    <row r="48" spans="1:65" s="61" customFormat="1">
      <c r="A48" s="105"/>
      <c r="B48" s="106"/>
      <c r="C48" s="98"/>
      <c r="D48" s="98"/>
      <c r="E48" s="98"/>
      <c r="F48" s="98"/>
      <c r="G48" s="94"/>
      <c r="H48" s="94"/>
      <c r="I48" s="94"/>
      <c r="J48" s="96"/>
      <c r="K48" s="96"/>
      <c r="L48" s="96"/>
      <c r="M48" s="94"/>
      <c r="N48" s="94"/>
      <c r="O48" s="94"/>
      <c r="BB48" s="54"/>
      <c r="BC48" s="54"/>
      <c r="BD48" s="54"/>
      <c r="BE48" s="54"/>
      <c r="BF48" s="54"/>
      <c r="BG48" s="54"/>
      <c r="BH48" s="54"/>
      <c r="BI48" s="54"/>
      <c r="BJ48" s="54"/>
      <c r="BK48" s="54"/>
      <c r="BL48" s="54"/>
      <c r="BM48" s="54"/>
    </row>
    <row r="49" spans="1:65" s="61" customFormat="1">
      <c r="A49" s="105"/>
      <c r="B49" s="106"/>
      <c r="C49" s="98"/>
      <c r="D49" s="98"/>
      <c r="E49" s="98"/>
      <c r="F49" s="98"/>
      <c r="G49" s="94"/>
      <c r="H49" s="94"/>
      <c r="I49" s="94"/>
      <c r="J49" s="96"/>
      <c r="K49" s="95"/>
      <c r="L49" s="96"/>
      <c r="M49" s="94"/>
      <c r="N49" s="94"/>
      <c r="O49" s="94"/>
      <c r="BB49" s="54"/>
      <c r="BC49" s="54"/>
      <c r="BD49" s="54"/>
      <c r="BE49" s="54"/>
      <c r="BF49" s="54"/>
      <c r="BG49" s="54"/>
      <c r="BH49" s="54"/>
      <c r="BI49" s="54"/>
      <c r="BJ49" s="54"/>
      <c r="BK49" s="54"/>
      <c r="BL49" s="54"/>
      <c r="BM49" s="54"/>
    </row>
    <row r="50" spans="1:65" s="61" customFormat="1">
      <c r="A50" s="105"/>
      <c r="B50" s="106"/>
      <c r="C50" s="98"/>
      <c r="D50" s="98"/>
      <c r="E50" s="98"/>
      <c r="F50" s="98"/>
      <c r="G50" s="94"/>
      <c r="H50" s="94"/>
      <c r="I50" s="94"/>
      <c r="J50" s="96"/>
      <c r="K50" s="96"/>
      <c r="L50" s="96"/>
      <c r="M50" s="94"/>
      <c r="N50" s="94"/>
      <c r="O50" s="94"/>
      <c r="BB50" s="54"/>
      <c r="BC50" s="54"/>
      <c r="BD50" s="54"/>
      <c r="BE50" s="54"/>
      <c r="BF50" s="54"/>
      <c r="BG50" s="54"/>
      <c r="BH50" s="54"/>
      <c r="BI50" s="54"/>
      <c r="BJ50" s="54"/>
      <c r="BK50" s="54"/>
      <c r="BL50" s="54"/>
      <c r="BM50" s="54"/>
    </row>
    <row r="51" spans="1:65" s="61" customFormat="1">
      <c r="A51" s="105"/>
      <c r="B51" s="106"/>
      <c r="C51" s="98"/>
      <c r="D51" s="98"/>
      <c r="E51" s="98"/>
      <c r="F51" s="98"/>
      <c r="G51" s="93"/>
      <c r="H51" s="94"/>
      <c r="I51" s="94"/>
      <c r="J51" s="96"/>
      <c r="K51" s="95"/>
      <c r="L51" s="96"/>
      <c r="M51" s="94"/>
      <c r="N51" s="94"/>
      <c r="O51" s="94"/>
      <c r="BB51" s="54"/>
      <c r="BC51" s="54"/>
      <c r="BD51" s="54"/>
      <c r="BE51" s="54"/>
      <c r="BF51" s="54"/>
      <c r="BG51" s="54"/>
      <c r="BH51" s="54"/>
      <c r="BI51" s="54"/>
      <c r="BJ51" s="54"/>
      <c r="BK51" s="54"/>
      <c r="BL51" s="54"/>
      <c r="BM51" s="54"/>
    </row>
    <row r="52" spans="1:65" s="61" customFormat="1">
      <c r="A52" s="105"/>
      <c r="B52" s="106"/>
      <c r="C52" s="98"/>
      <c r="D52" s="98"/>
      <c r="E52" s="98"/>
      <c r="F52" s="98"/>
      <c r="G52" s="93"/>
      <c r="H52" s="94"/>
      <c r="I52" s="94"/>
      <c r="J52" s="96"/>
      <c r="K52" s="96"/>
      <c r="L52" s="96"/>
      <c r="M52" s="94"/>
      <c r="N52" s="94"/>
      <c r="O52" s="94"/>
      <c r="BB52" s="54"/>
      <c r="BC52" s="54"/>
      <c r="BD52" s="54"/>
      <c r="BE52" s="54"/>
      <c r="BF52" s="54"/>
      <c r="BG52" s="54"/>
      <c r="BH52" s="54"/>
      <c r="BI52" s="54"/>
      <c r="BJ52" s="54"/>
      <c r="BK52" s="54"/>
      <c r="BL52" s="54"/>
      <c r="BM52" s="54"/>
    </row>
    <row r="53" spans="1:65" s="61" customFormat="1">
      <c r="A53" s="105"/>
      <c r="B53" s="106"/>
      <c r="C53" s="98"/>
      <c r="D53" s="98"/>
      <c r="E53" s="98"/>
      <c r="F53" s="98"/>
      <c r="G53" s="94"/>
      <c r="H53" s="94"/>
      <c r="I53" s="94"/>
      <c r="J53" s="96"/>
      <c r="K53" s="96"/>
      <c r="L53" s="96"/>
      <c r="M53" s="94"/>
      <c r="N53" s="94"/>
      <c r="O53" s="94"/>
      <c r="BB53" s="54"/>
      <c r="BC53" s="54"/>
      <c r="BD53" s="54"/>
      <c r="BE53" s="54"/>
      <c r="BF53" s="54"/>
      <c r="BG53" s="54"/>
      <c r="BH53" s="54"/>
      <c r="BI53" s="54"/>
      <c r="BJ53" s="54"/>
      <c r="BK53" s="54"/>
      <c r="BL53" s="54"/>
      <c r="BM53" s="54"/>
    </row>
    <row r="54" spans="1:65" s="61" customFormat="1">
      <c r="A54" s="66"/>
      <c r="B54" s="54"/>
      <c r="C54" s="62"/>
      <c r="D54" s="62"/>
      <c r="E54" s="62"/>
      <c r="F54" s="62"/>
      <c r="BB54" s="54"/>
      <c r="BC54" s="54"/>
      <c r="BD54" s="54"/>
      <c r="BE54" s="54"/>
      <c r="BF54" s="54"/>
      <c r="BG54" s="54"/>
      <c r="BH54" s="54"/>
      <c r="BI54" s="54"/>
      <c r="BJ54" s="54"/>
      <c r="BK54" s="54"/>
      <c r="BL54" s="54"/>
      <c r="BM54" s="54"/>
    </row>
    <row r="55" spans="1:65" s="61" customFormat="1">
      <c r="A55" s="66"/>
      <c r="B55" s="54"/>
      <c r="C55" s="62"/>
      <c r="D55" s="62"/>
      <c r="E55" s="62"/>
      <c r="F55" s="62"/>
      <c r="BB55" s="54"/>
      <c r="BC55" s="54"/>
      <c r="BD55" s="54"/>
      <c r="BE55" s="54"/>
      <c r="BF55" s="54"/>
      <c r="BG55" s="54"/>
      <c r="BH55" s="54"/>
      <c r="BI55" s="54"/>
      <c r="BJ55" s="54"/>
      <c r="BK55" s="54"/>
      <c r="BL55" s="54"/>
      <c r="BM55" s="54"/>
    </row>
    <row r="56" spans="1:65" s="61" customFormat="1">
      <c r="A56" s="66"/>
      <c r="B56" s="54"/>
      <c r="C56" s="62"/>
      <c r="D56" s="62"/>
      <c r="E56" s="62"/>
      <c r="F56" s="62"/>
      <c r="BB56" s="54"/>
      <c r="BC56" s="54"/>
      <c r="BD56" s="54"/>
      <c r="BE56" s="54"/>
      <c r="BF56" s="54"/>
      <c r="BG56" s="54"/>
      <c r="BH56" s="54"/>
      <c r="BI56" s="54"/>
      <c r="BJ56" s="54"/>
      <c r="BK56" s="54"/>
      <c r="BL56" s="54"/>
      <c r="BM56" s="54"/>
    </row>
    <row r="57" spans="1:65" s="61" customFormat="1">
      <c r="A57" s="66"/>
      <c r="B57" s="54"/>
      <c r="C57" s="62"/>
      <c r="D57" s="62"/>
      <c r="E57" s="62"/>
      <c r="F57" s="62"/>
      <c r="BB57" s="54"/>
      <c r="BC57" s="54"/>
      <c r="BD57" s="54"/>
      <c r="BE57" s="54"/>
      <c r="BF57" s="54"/>
      <c r="BG57" s="54"/>
      <c r="BH57" s="54"/>
      <c r="BI57" s="54"/>
      <c r="BJ57" s="54"/>
      <c r="BK57" s="54"/>
      <c r="BL57" s="54"/>
      <c r="BM57" s="54"/>
    </row>
    <row r="58" spans="1:65" s="61" customFormat="1">
      <c r="A58" s="66"/>
      <c r="B58" s="54"/>
      <c r="C58" s="62"/>
      <c r="D58" s="62"/>
      <c r="E58" s="62"/>
      <c r="F58" s="62"/>
      <c r="BB58" s="54"/>
      <c r="BC58" s="54"/>
      <c r="BD58" s="54"/>
      <c r="BE58" s="54"/>
      <c r="BF58" s="54"/>
      <c r="BG58" s="54"/>
      <c r="BH58" s="54"/>
      <c r="BI58" s="54"/>
      <c r="BJ58" s="54"/>
      <c r="BK58" s="54"/>
      <c r="BL58" s="54"/>
      <c r="BM58" s="54"/>
    </row>
    <row r="59" spans="1:65" s="61" customFormat="1">
      <c r="A59" s="66"/>
      <c r="B59" s="54"/>
      <c r="C59" s="62"/>
      <c r="D59" s="62"/>
      <c r="E59" s="62"/>
      <c r="F59" s="62"/>
      <c r="BB59" s="54"/>
      <c r="BC59" s="54"/>
      <c r="BD59" s="54"/>
      <c r="BE59" s="54"/>
      <c r="BF59" s="54"/>
      <c r="BG59" s="54"/>
      <c r="BH59" s="54"/>
      <c r="BI59" s="54"/>
      <c r="BJ59" s="54"/>
      <c r="BK59" s="54"/>
      <c r="BL59" s="54"/>
      <c r="BM59" s="54"/>
    </row>
    <row r="60" spans="1:65" s="61" customFormat="1">
      <c r="A60" s="66"/>
      <c r="B60" s="54"/>
      <c r="C60" s="62"/>
      <c r="D60" s="62"/>
      <c r="E60" s="62"/>
      <c r="F60" s="62"/>
      <c r="BB60" s="54"/>
      <c r="BC60" s="54"/>
      <c r="BD60" s="54"/>
      <c r="BE60" s="54"/>
      <c r="BF60" s="54"/>
      <c r="BG60" s="54"/>
      <c r="BH60" s="54"/>
      <c r="BI60" s="54"/>
      <c r="BJ60" s="54"/>
      <c r="BK60" s="54"/>
      <c r="BL60" s="54"/>
      <c r="BM60" s="54"/>
    </row>
    <row r="61" spans="1:65" s="61" customFormat="1">
      <c r="A61" s="66"/>
      <c r="B61" s="54"/>
      <c r="C61" s="62"/>
      <c r="D61" s="62"/>
      <c r="E61" s="62"/>
      <c r="F61" s="62"/>
      <c r="BB61" s="54"/>
      <c r="BC61" s="54"/>
      <c r="BD61" s="54"/>
      <c r="BE61" s="54"/>
      <c r="BF61" s="54"/>
      <c r="BG61" s="54"/>
      <c r="BH61" s="54"/>
      <c r="BI61" s="54"/>
      <c r="BJ61" s="54"/>
      <c r="BK61" s="54"/>
      <c r="BL61" s="54"/>
      <c r="BM61" s="54"/>
    </row>
    <row r="62" spans="1:65" s="61" customFormat="1">
      <c r="A62" s="66"/>
      <c r="B62" s="54"/>
      <c r="C62" s="62"/>
      <c r="D62" s="62"/>
      <c r="E62" s="62"/>
      <c r="F62" s="62"/>
      <c r="BB62" s="54"/>
      <c r="BC62" s="54"/>
      <c r="BD62" s="54"/>
      <c r="BE62" s="54"/>
      <c r="BF62" s="54"/>
      <c r="BG62" s="54"/>
      <c r="BH62" s="54"/>
      <c r="BI62" s="54"/>
      <c r="BJ62" s="54"/>
      <c r="BK62" s="54"/>
      <c r="BL62" s="54"/>
      <c r="BM62" s="54"/>
    </row>
    <row r="63" spans="1:65" s="61" customFormat="1">
      <c r="A63" s="66"/>
      <c r="B63" s="54"/>
      <c r="C63" s="62"/>
      <c r="D63" s="62"/>
      <c r="E63" s="62"/>
      <c r="F63" s="62"/>
      <c r="BB63" s="54"/>
      <c r="BC63" s="54"/>
      <c r="BD63" s="54"/>
      <c r="BE63" s="54"/>
      <c r="BF63" s="54"/>
      <c r="BG63" s="54"/>
      <c r="BH63" s="54"/>
      <c r="BI63" s="54"/>
      <c r="BJ63" s="54"/>
      <c r="BK63" s="54"/>
      <c r="BL63" s="54"/>
      <c r="BM63" s="54"/>
    </row>
    <row r="64" spans="1:65" s="61" customFormat="1">
      <c r="A64" s="66"/>
      <c r="B64" s="54"/>
      <c r="C64" s="62"/>
      <c r="D64" s="62"/>
      <c r="E64" s="62"/>
      <c r="F64" s="62"/>
      <c r="BB64" s="54"/>
      <c r="BC64" s="54"/>
      <c r="BD64" s="54"/>
      <c r="BE64" s="54"/>
      <c r="BF64" s="54"/>
      <c r="BG64" s="54"/>
      <c r="BH64" s="54"/>
      <c r="BI64" s="54"/>
      <c r="BJ64" s="54"/>
      <c r="BK64" s="54"/>
      <c r="BL64" s="54"/>
      <c r="BM64" s="54"/>
    </row>
    <row r="65" spans="1:65" s="61" customFormat="1">
      <c r="A65" s="66"/>
      <c r="B65" s="54"/>
      <c r="C65" s="62"/>
      <c r="D65" s="62"/>
      <c r="E65" s="62"/>
      <c r="F65" s="62"/>
      <c r="BB65" s="54"/>
      <c r="BC65" s="54"/>
      <c r="BD65" s="54"/>
      <c r="BE65" s="54"/>
      <c r="BF65" s="54"/>
      <c r="BG65" s="54"/>
      <c r="BH65" s="54"/>
      <c r="BI65" s="54"/>
      <c r="BJ65" s="54"/>
      <c r="BK65" s="54"/>
      <c r="BL65" s="54"/>
      <c r="BM65" s="54"/>
    </row>
    <row r="66" spans="1:65" s="61" customFormat="1">
      <c r="A66" s="66"/>
      <c r="B66" s="54"/>
      <c r="C66" s="62"/>
      <c r="D66" s="62"/>
      <c r="E66" s="62"/>
      <c r="F66" s="62"/>
      <c r="BB66" s="54"/>
      <c r="BC66" s="54"/>
      <c r="BD66" s="54"/>
      <c r="BE66" s="54"/>
      <c r="BF66" s="54"/>
      <c r="BG66" s="54"/>
      <c r="BH66" s="54"/>
      <c r="BI66" s="54"/>
      <c r="BJ66" s="54"/>
      <c r="BK66" s="54"/>
      <c r="BL66" s="54"/>
      <c r="BM66" s="54"/>
    </row>
    <row r="67" spans="1:65" s="61" customFormat="1">
      <c r="A67" s="66"/>
      <c r="B67" s="54"/>
      <c r="C67" s="62"/>
      <c r="D67" s="62"/>
      <c r="E67" s="62"/>
      <c r="F67" s="62"/>
      <c r="BB67" s="54"/>
      <c r="BC67" s="54"/>
      <c r="BD67" s="54"/>
      <c r="BE67" s="54"/>
      <c r="BF67" s="54"/>
      <c r="BG67" s="54"/>
      <c r="BH67" s="54"/>
      <c r="BI67" s="54"/>
      <c r="BJ67" s="54"/>
      <c r="BK67" s="54"/>
      <c r="BL67" s="54"/>
      <c r="BM67" s="54"/>
    </row>
    <row r="68" spans="1:65" s="61" customFormat="1">
      <c r="A68" s="66"/>
      <c r="B68" s="54"/>
      <c r="C68" s="62"/>
      <c r="D68" s="62"/>
      <c r="E68" s="62"/>
      <c r="F68" s="62"/>
      <c r="BB68" s="54"/>
      <c r="BC68" s="54"/>
      <c r="BD68" s="54"/>
      <c r="BE68" s="54"/>
      <c r="BF68" s="54"/>
      <c r="BG68" s="54"/>
      <c r="BH68" s="54"/>
      <c r="BI68" s="54"/>
      <c r="BJ68" s="54"/>
      <c r="BK68" s="54"/>
      <c r="BL68" s="54"/>
      <c r="BM68" s="54"/>
    </row>
    <row r="69" spans="1:65" s="61" customFormat="1">
      <c r="A69" s="66"/>
      <c r="B69" s="54"/>
      <c r="C69" s="62"/>
      <c r="D69" s="62"/>
      <c r="E69" s="62"/>
      <c r="F69" s="62"/>
      <c r="BB69" s="54"/>
      <c r="BC69" s="54"/>
      <c r="BD69" s="54"/>
      <c r="BE69" s="54"/>
      <c r="BF69" s="54"/>
      <c r="BG69" s="54"/>
      <c r="BH69" s="54"/>
      <c r="BI69" s="54"/>
      <c r="BJ69" s="54"/>
      <c r="BK69" s="54"/>
      <c r="BL69" s="54"/>
      <c r="BM69" s="54"/>
    </row>
    <row r="70" spans="1:65" s="61" customFormat="1">
      <c r="A70" s="66"/>
      <c r="B70" s="54"/>
      <c r="C70" s="62"/>
      <c r="D70" s="62"/>
      <c r="E70" s="62"/>
      <c r="F70" s="62"/>
      <c r="BB70" s="54"/>
      <c r="BC70" s="54"/>
      <c r="BD70" s="54"/>
      <c r="BE70" s="54"/>
      <c r="BF70" s="54"/>
      <c r="BG70" s="54"/>
      <c r="BH70" s="54"/>
      <c r="BI70" s="54"/>
      <c r="BJ70" s="54"/>
      <c r="BK70" s="54"/>
      <c r="BL70" s="54"/>
      <c r="BM70" s="54"/>
    </row>
    <row r="71" spans="1:65" s="61" customFormat="1">
      <c r="A71" s="66"/>
      <c r="B71" s="54"/>
      <c r="C71" s="62"/>
      <c r="D71" s="62"/>
      <c r="E71" s="62"/>
      <c r="F71" s="62"/>
      <c r="BB71" s="54"/>
      <c r="BC71" s="54"/>
      <c r="BD71" s="54"/>
      <c r="BE71" s="54"/>
      <c r="BF71" s="54"/>
      <c r="BG71" s="54"/>
      <c r="BH71" s="54"/>
      <c r="BI71" s="54"/>
      <c r="BJ71" s="54"/>
      <c r="BK71" s="54"/>
      <c r="BL71" s="54"/>
      <c r="BM71" s="54"/>
    </row>
    <row r="72" spans="1:65" s="61" customFormat="1">
      <c r="A72" s="66"/>
      <c r="B72" s="54"/>
      <c r="C72" s="62"/>
      <c r="D72" s="62"/>
      <c r="E72" s="62"/>
      <c r="F72" s="62"/>
      <c r="BB72" s="54"/>
      <c r="BC72" s="54"/>
      <c r="BD72" s="54"/>
      <c r="BE72" s="54"/>
      <c r="BF72" s="54"/>
      <c r="BG72" s="54"/>
      <c r="BH72" s="54"/>
      <c r="BI72" s="54"/>
      <c r="BJ72" s="54"/>
      <c r="BK72" s="54"/>
      <c r="BL72" s="54"/>
      <c r="BM72" s="54"/>
    </row>
    <row r="73" spans="1:65" s="61" customFormat="1">
      <c r="A73" s="66"/>
      <c r="B73" s="54"/>
      <c r="C73" s="62"/>
      <c r="D73" s="62"/>
      <c r="E73" s="62"/>
      <c r="F73" s="62"/>
      <c r="BB73" s="54"/>
      <c r="BC73" s="54"/>
      <c r="BD73" s="54"/>
      <c r="BE73" s="54"/>
      <c r="BF73" s="54"/>
      <c r="BG73" s="54"/>
      <c r="BH73" s="54"/>
      <c r="BI73" s="54"/>
      <c r="BJ73" s="54"/>
      <c r="BK73" s="54"/>
      <c r="BL73" s="54"/>
      <c r="BM73" s="54"/>
    </row>
    <row r="74" spans="1:65" s="61" customFormat="1">
      <c r="A74" s="66"/>
      <c r="B74" s="54"/>
      <c r="C74" s="62"/>
      <c r="D74" s="62"/>
      <c r="E74" s="62"/>
      <c r="F74" s="62"/>
      <c r="BB74" s="54"/>
      <c r="BC74" s="54"/>
      <c r="BD74" s="54"/>
      <c r="BE74" s="54"/>
      <c r="BF74" s="54"/>
      <c r="BG74" s="54"/>
      <c r="BH74" s="54"/>
      <c r="BI74" s="54"/>
      <c r="BJ74" s="54"/>
      <c r="BK74" s="54"/>
      <c r="BL74" s="54"/>
      <c r="BM74" s="54"/>
    </row>
    <row r="75" spans="1:65" s="61" customFormat="1">
      <c r="A75" s="66"/>
      <c r="B75" s="54"/>
      <c r="C75" s="62"/>
      <c r="D75" s="62"/>
      <c r="E75" s="62"/>
      <c r="F75" s="62"/>
      <c r="BB75" s="54"/>
      <c r="BC75" s="54"/>
      <c r="BD75" s="54"/>
      <c r="BE75" s="54"/>
      <c r="BF75" s="54"/>
      <c r="BG75" s="54"/>
      <c r="BH75" s="54"/>
      <c r="BI75" s="54"/>
      <c r="BJ75" s="54"/>
      <c r="BK75" s="54"/>
      <c r="BL75" s="54"/>
      <c r="BM75" s="54"/>
    </row>
    <row r="76" spans="1:65" s="61" customFormat="1">
      <c r="A76" s="66"/>
      <c r="B76" s="54"/>
      <c r="C76" s="62"/>
      <c r="D76" s="62"/>
      <c r="E76" s="62"/>
      <c r="F76" s="62"/>
      <c r="BB76" s="54"/>
      <c r="BC76" s="54"/>
      <c r="BD76" s="54"/>
      <c r="BE76" s="54"/>
      <c r="BF76" s="54"/>
      <c r="BG76" s="54"/>
      <c r="BH76" s="54"/>
      <c r="BI76" s="54"/>
      <c r="BJ76" s="54"/>
      <c r="BK76" s="54"/>
      <c r="BL76" s="54"/>
      <c r="BM76" s="54"/>
    </row>
    <row r="77" spans="1:65" s="61" customFormat="1">
      <c r="A77" s="66"/>
      <c r="B77" s="54"/>
      <c r="C77" s="62"/>
      <c r="D77" s="62"/>
      <c r="E77" s="62"/>
      <c r="F77" s="62"/>
      <c r="BB77" s="54"/>
      <c r="BC77" s="54"/>
      <c r="BD77" s="54"/>
      <c r="BE77" s="54"/>
      <c r="BF77" s="54"/>
      <c r="BG77" s="54"/>
      <c r="BH77" s="54"/>
      <c r="BI77" s="54"/>
      <c r="BJ77" s="54"/>
      <c r="BK77" s="54"/>
      <c r="BL77" s="54"/>
      <c r="BM77" s="54"/>
    </row>
    <row r="78" spans="1:65" s="61" customFormat="1">
      <c r="A78" s="66"/>
      <c r="B78" s="54"/>
      <c r="C78" s="62"/>
      <c r="D78" s="62"/>
      <c r="E78" s="62"/>
      <c r="F78" s="62"/>
      <c r="BB78" s="54"/>
      <c r="BC78" s="54"/>
      <c r="BD78" s="54"/>
      <c r="BE78" s="54"/>
      <c r="BF78" s="54"/>
      <c r="BG78" s="54"/>
      <c r="BH78" s="54"/>
      <c r="BI78" s="54"/>
      <c r="BJ78" s="54"/>
      <c r="BK78" s="54"/>
      <c r="BL78" s="54"/>
      <c r="BM78" s="54"/>
    </row>
    <row r="79" spans="1:65" s="61" customFormat="1">
      <c r="A79" s="66"/>
      <c r="B79" s="54"/>
      <c r="C79" s="62"/>
      <c r="D79" s="62"/>
      <c r="E79" s="62"/>
      <c r="F79" s="62"/>
      <c r="BB79" s="54"/>
      <c r="BC79" s="54"/>
      <c r="BD79" s="54"/>
      <c r="BE79" s="54"/>
      <c r="BF79" s="54"/>
      <c r="BG79" s="54"/>
      <c r="BH79" s="54"/>
      <c r="BI79" s="54"/>
      <c r="BJ79" s="54"/>
      <c r="BK79" s="54"/>
      <c r="BL79" s="54"/>
      <c r="BM79" s="54"/>
    </row>
    <row r="80" spans="1:65" s="61" customFormat="1">
      <c r="A80" s="66"/>
      <c r="B80" s="54"/>
      <c r="C80" s="62"/>
      <c r="D80" s="62"/>
      <c r="E80" s="62"/>
      <c r="F80" s="62"/>
      <c r="BB80" s="54"/>
      <c r="BC80" s="54"/>
      <c r="BD80" s="54"/>
      <c r="BE80" s="54"/>
      <c r="BF80" s="54"/>
      <c r="BG80" s="54"/>
      <c r="BH80" s="54"/>
      <c r="BI80" s="54"/>
      <c r="BJ80" s="54"/>
      <c r="BK80" s="54"/>
      <c r="BL80" s="54"/>
      <c r="BM80" s="54"/>
    </row>
    <row r="81" spans="1:65" s="61" customFormat="1">
      <c r="A81" s="66"/>
      <c r="B81" s="54"/>
      <c r="C81" s="62"/>
      <c r="D81" s="62"/>
      <c r="E81" s="62"/>
      <c r="F81" s="62"/>
      <c r="BB81" s="54"/>
      <c r="BC81" s="54"/>
      <c r="BD81" s="54"/>
      <c r="BE81" s="54"/>
      <c r="BF81" s="54"/>
      <c r="BG81" s="54"/>
      <c r="BH81" s="54"/>
      <c r="BI81" s="54"/>
      <c r="BJ81" s="54"/>
      <c r="BK81" s="54"/>
      <c r="BL81" s="54"/>
      <c r="BM81" s="54"/>
    </row>
    <row r="82" spans="1:65" s="61" customFormat="1">
      <c r="A82" s="66"/>
      <c r="B82" s="54"/>
      <c r="C82" s="62"/>
      <c r="D82" s="62"/>
      <c r="E82" s="62"/>
      <c r="F82" s="62"/>
      <c r="BB82" s="54"/>
      <c r="BC82" s="54"/>
      <c r="BD82" s="54"/>
      <c r="BE82" s="54"/>
      <c r="BF82" s="54"/>
      <c r="BG82" s="54"/>
      <c r="BH82" s="54"/>
      <c r="BI82" s="54"/>
      <c r="BJ82" s="54"/>
      <c r="BK82" s="54"/>
      <c r="BL82" s="54"/>
      <c r="BM82" s="54"/>
    </row>
    <row r="83" spans="1:65" s="61" customFormat="1">
      <c r="A83" s="66"/>
      <c r="B83" s="54"/>
      <c r="C83" s="62"/>
      <c r="D83" s="62"/>
      <c r="E83" s="62"/>
      <c r="F83" s="62"/>
      <c r="BB83" s="54"/>
      <c r="BC83" s="54"/>
      <c r="BD83" s="54"/>
      <c r="BE83" s="54"/>
      <c r="BF83" s="54"/>
      <c r="BG83" s="54"/>
      <c r="BH83" s="54"/>
      <c r="BI83" s="54"/>
      <c r="BJ83" s="54"/>
      <c r="BK83" s="54"/>
      <c r="BL83" s="54"/>
      <c r="BM83" s="54"/>
    </row>
    <row r="84" spans="1:65" s="61" customFormat="1">
      <c r="A84" s="66"/>
      <c r="B84" s="54"/>
      <c r="C84" s="62"/>
      <c r="D84" s="62"/>
      <c r="E84" s="62"/>
      <c r="F84" s="62"/>
      <c r="BB84" s="54"/>
      <c r="BC84" s="54"/>
      <c r="BD84" s="54"/>
      <c r="BE84" s="54"/>
      <c r="BF84" s="54"/>
      <c r="BG84" s="54"/>
      <c r="BH84" s="54"/>
      <c r="BI84" s="54"/>
      <c r="BJ84" s="54"/>
      <c r="BK84" s="54"/>
      <c r="BL84" s="54"/>
      <c r="BM84" s="54"/>
    </row>
    <row r="85" spans="1:65" s="61" customFormat="1">
      <c r="A85" s="66"/>
      <c r="B85" s="54"/>
      <c r="C85" s="62"/>
      <c r="D85" s="62"/>
      <c r="E85" s="62"/>
      <c r="F85" s="62"/>
      <c r="BB85" s="54"/>
      <c r="BC85" s="54"/>
      <c r="BD85" s="54"/>
      <c r="BE85" s="54"/>
      <c r="BF85" s="54"/>
      <c r="BG85" s="54"/>
      <c r="BH85" s="54"/>
      <c r="BI85" s="54"/>
      <c r="BJ85" s="54"/>
      <c r="BK85" s="54"/>
      <c r="BL85" s="54"/>
      <c r="BM85" s="54"/>
    </row>
    <row r="86" spans="1:65" s="61" customFormat="1">
      <c r="A86" s="66"/>
      <c r="B86" s="54"/>
      <c r="C86" s="62"/>
      <c r="D86" s="62"/>
      <c r="E86" s="62"/>
      <c r="F86" s="62"/>
      <c r="BB86" s="54"/>
      <c r="BC86" s="54"/>
      <c r="BD86" s="54"/>
      <c r="BE86" s="54"/>
      <c r="BF86" s="54"/>
      <c r="BG86" s="54"/>
      <c r="BH86" s="54"/>
      <c r="BI86" s="54"/>
      <c r="BJ86" s="54"/>
      <c r="BK86" s="54"/>
      <c r="BL86" s="54"/>
      <c r="BM86" s="54"/>
    </row>
    <row r="87" spans="1:65" s="61" customFormat="1">
      <c r="A87" s="66"/>
      <c r="B87" s="54"/>
      <c r="C87" s="62"/>
      <c r="D87" s="62"/>
      <c r="E87" s="62"/>
      <c r="F87" s="62"/>
      <c r="BB87" s="54"/>
      <c r="BC87" s="54"/>
      <c r="BD87" s="54"/>
      <c r="BE87" s="54"/>
      <c r="BF87" s="54"/>
      <c r="BG87" s="54"/>
      <c r="BH87" s="54"/>
      <c r="BI87" s="54"/>
      <c r="BJ87" s="54"/>
      <c r="BK87" s="54"/>
      <c r="BL87" s="54"/>
      <c r="BM87" s="54"/>
    </row>
    <row r="88" spans="1:65" s="61" customFormat="1">
      <c r="A88" s="66"/>
      <c r="B88" s="54"/>
      <c r="C88" s="62"/>
      <c r="D88" s="62"/>
      <c r="E88" s="62"/>
      <c r="F88" s="62"/>
      <c r="BB88" s="54"/>
      <c r="BC88" s="54"/>
      <c r="BD88" s="54"/>
      <c r="BE88" s="54"/>
      <c r="BF88" s="54"/>
      <c r="BG88" s="54"/>
      <c r="BH88" s="54"/>
      <c r="BI88" s="54"/>
      <c r="BJ88" s="54"/>
      <c r="BK88" s="54"/>
      <c r="BL88" s="54"/>
      <c r="BM88" s="54"/>
    </row>
  </sheetData>
  <sheetProtection selectLockedCells="1" selectUnlockedCells="1"/>
  <mergeCells count="3">
    <mergeCell ref="A1:F1"/>
    <mergeCell ref="A2:F2"/>
    <mergeCell ref="A10:F10"/>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59999389629810485"/>
  </sheetPr>
  <dimension ref="A1:BL110"/>
  <sheetViews>
    <sheetView zoomScaleNormal="100" workbookViewId="0">
      <selection activeCell="A8" sqref="A8"/>
    </sheetView>
  </sheetViews>
  <sheetFormatPr defaultColWidth="9.140625" defaultRowHeight="12.75"/>
  <cols>
    <col min="1" max="1" width="37.28515625" style="66" customWidth="1"/>
    <col min="2" max="2" width="40.5703125" style="62" bestFit="1" customWidth="1"/>
    <col min="3" max="3" width="25.7109375" style="62" customWidth="1"/>
    <col min="4" max="4" width="32.5703125" style="62" bestFit="1" customWidth="1"/>
    <col min="5" max="5" width="43.85546875" style="54" bestFit="1" customWidth="1"/>
    <col min="6" max="52" width="9.140625" style="53" customWidth="1"/>
    <col min="53" max="64" width="9.140625" style="54" customWidth="1"/>
    <col min="65" max="16384" width="9.140625" style="53"/>
  </cols>
  <sheetData>
    <row r="1" spans="1:64" ht="30" customHeight="1">
      <c r="A1" s="400" t="s">
        <v>382</v>
      </c>
      <c r="B1" s="401"/>
      <c r="C1" s="401"/>
      <c r="D1" s="401"/>
      <c r="E1" s="486"/>
    </row>
    <row r="2" spans="1:64" s="67" customFormat="1" ht="18" customHeight="1">
      <c r="A2" s="407" t="s">
        <v>136</v>
      </c>
      <c r="B2" s="408"/>
      <c r="C2" s="408"/>
      <c r="D2" s="408"/>
      <c r="E2" s="487"/>
    </row>
    <row r="3" spans="1:64" s="67" customFormat="1" ht="18" customHeight="1">
      <c r="A3" s="1"/>
      <c r="B3" s="82">
        <v>1</v>
      </c>
      <c r="C3" s="82">
        <v>2</v>
      </c>
      <c r="D3" s="82">
        <v>3</v>
      </c>
      <c r="E3" s="83">
        <v>4</v>
      </c>
    </row>
    <row r="4" spans="1:64" s="61" customFormat="1" ht="19.5" customHeight="1">
      <c r="A4" s="2" t="s">
        <v>124</v>
      </c>
      <c r="B4" s="81">
        <v>18.87</v>
      </c>
      <c r="C4" s="81">
        <v>17.64</v>
      </c>
      <c r="D4" s="81">
        <v>14.58</v>
      </c>
      <c r="E4" s="84">
        <v>12.13</v>
      </c>
      <c r="BA4" s="78"/>
      <c r="BB4" s="78"/>
      <c r="BC4" s="78"/>
      <c r="BD4" s="78"/>
      <c r="BE4" s="78"/>
      <c r="BF4" s="78"/>
      <c r="BG4" s="78"/>
      <c r="BH4" s="78"/>
      <c r="BI4" s="78"/>
      <c r="BJ4" s="78"/>
      <c r="BK4" s="78"/>
      <c r="BL4" s="78"/>
    </row>
    <row r="5" spans="1:64" s="61" customFormat="1" ht="19.5" customHeight="1">
      <c r="A5" s="2" t="s">
        <v>138</v>
      </c>
      <c r="B5" s="81">
        <v>37.729999999999997</v>
      </c>
      <c r="C5" s="81">
        <v>35.28</v>
      </c>
      <c r="D5" s="81">
        <v>29.16</v>
      </c>
      <c r="E5" s="84">
        <v>24.26</v>
      </c>
      <c r="BA5" s="73"/>
      <c r="BB5" s="73"/>
      <c r="BC5" s="73"/>
      <c r="BD5" s="73"/>
      <c r="BE5" s="73"/>
      <c r="BF5" s="73"/>
      <c r="BG5" s="73"/>
      <c r="BH5" s="73"/>
      <c r="BI5" s="73"/>
      <c r="BJ5" s="73"/>
      <c r="BK5" s="73"/>
      <c r="BL5" s="73"/>
    </row>
    <row r="6" spans="1:64" s="61" customFormat="1" ht="19.5" customHeight="1">
      <c r="A6" s="2" t="s">
        <v>139</v>
      </c>
      <c r="B6" s="81">
        <v>81.760000000000005</v>
      </c>
      <c r="C6" s="81">
        <v>76.45</v>
      </c>
      <c r="D6" s="81">
        <v>63.18</v>
      </c>
      <c r="E6" s="84">
        <v>52.56</v>
      </c>
      <c r="BA6" s="73"/>
      <c r="BB6" s="73"/>
      <c r="BC6" s="73"/>
      <c r="BD6" s="73"/>
      <c r="BE6" s="73"/>
      <c r="BF6" s="73"/>
      <c r="BG6" s="73"/>
      <c r="BH6" s="73"/>
      <c r="BI6" s="73"/>
      <c r="BJ6" s="73"/>
      <c r="BK6" s="73"/>
      <c r="BL6" s="73"/>
    </row>
    <row r="7" spans="1:64" s="61" customFormat="1" ht="19.5" customHeight="1">
      <c r="A7" s="2" t="s">
        <v>140</v>
      </c>
      <c r="B7" s="81">
        <v>113.2</v>
      </c>
      <c r="C7" s="81">
        <v>105.85</v>
      </c>
      <c r="D7" s="81">
        <v>87.47</v>
      </c>
      <c r="E7" s="84">
        <v>72.78</v>
      </c>
      <c r="BA7" s="73"/>
      <c r="BB7" s="73"/>
      <c r="BC7" s="73"/>
      <c r="BD7" s="73"/>
      <c r="BE7" s="73"/>
      <c r="BF7" s="73"/>
      <c r="BG7" s="73"/>
      <c r="BH7" s="73"/>
      <c r="BI7" s="73"/>
      <c r="BJ7" s="73"/>
      <c r="BK7" s="73"/>
      <c r="BL7" s="73"/>
    </row>
    <row r="8" spans="1:64" s="79" customFormat="1" ht="24.95" customHeight="1">
      <c r="A8" s="166"/>
      <c r="B8" s="167" t="s">
        <v>354</v>
      </c>
      <c r="C8" s="167" t="s">
        <v>319</v>
      </c>
      <c r="D8" s="167" t="s">
        <v>349</v>
      </c>
      <c r="E8" s="170" t="s">
        <v>320</v>
      </c>
      <c r="BA8" s="62"/>
      <c r="BB8" s="62"/>
      <c r="BC8" s="62"/>
      <c r="BD8" s="62"/>
      <c r="BE8" s="62"/>
      <c r="BF8" s="62"/>
      <c r="BG8" s="62"/>
      <c r="BH8" s="62"/>
      <c r="BI8" s="62"/>
      <c r="BJ8" s="62"/>
      <c r="BK8" s="62"/>
      <c r="BL8" s="62"/>
    </row>
    <row r="9" spans="1:64" s="79" customFormat="1" ht="24.95" customHeight="1">
      <c r="A9" s="171"/>
      <c r="B9" s="172" t="s">
        <v>276</v>
      </c>
      <c r="C9" s="172"/>
      <c r="D9" s="172" t="s">
        <v>346</v>
      </c>
      <c r="E9" s="499" t="s">
        <v>383</v>
      </c>
      <c r="BA9" s="62"/>
      <c r="BB9" s="62"/>
      <c r="BC9" s="62"/>
      <c r="BD9" s="62"/>
      <c r="BE9" s="62"/>
      <c r="BF9" s="62"/>
      <c r="BG9" s="62"/>
      <c r="BH9" s="62"/>
      <c r="BI9" s="62"/>
      <c r="BJ9" s="62"/>
      <c r="BK9" s="62"/>
      <c r="BL9" s="62"/>
    </row>
    <row r="10" spans="1:64" s="79" customFormat="1" ht="24.95" customHeight="1">
      <c r="A10" s="171"/>
      <c r="B10" s="172" t="s">
        <v>384</v>
      </c>
      <c r="C10" s="172"/>
      <c r="D10" s="172" t="s">
        <v>334</v>
      </c>
      <c r="E10" s="499" t="s">
        <v>100</v>
      </c>
      <c r="BA10" s="62"/>
      <c r="BB10" s="62"/>
      <c r="BC10" s="62"/>
      <c r="BD10" s="62"/>
      <c r="BE10" s="62"/>
      <c r="BF10" s="62"/>
      <c r="BG10" s="62"/>
      <c r="BH10" s="62"/>
      <c r="BI10" s="62"/>
      <c r="BJ10" s="62"/>
      <c r="BK10" s="62"/>
      <c r="BL10" s="62"/>
    </row>
    <row r="11" spans="1:64" s="79" customFormat="1" ht="24.95" customHeight="1">
      <c r="A11" s="171"/>
      <c r="B11" s="172" t="s">
        <v>385</v>
      </c>
      <c r="C11" s="172"/>
      <c r="D11" s="172" t="s">
        <v>336</v>
      </c>
      <c r="E11" s="499" t="s">
        <v>281</v>
      </c>
      <c r="BA11" s="62"/>
      <c r="BB11" s="62"/>
      <c r="BC11" s="62"/>
      <c r="BD11" s="62"/>
      <c r="BE11" s="62"/>
      <c r="BF11" s="62"/>
      <c r="BG11" s="62"/>
      <c r="BH11" s="62"/>
      <c r="BI11" s="62"/>
      <c r="BJ11" s="62"/>
      <c r="BK11" s="62"/>
      <c r="BL11" s="62"/>
    </row>
    <row r="12" spans="1:64" s="79" customFormat="1" ht="24.95" customHeight="1">
      <c r="A12" s="171"/>
      <c r="B12" s="172" t="s">
        <v>325</v>
      </c>
      <c r="C12" s="172"/>
      <c r="D12" s="172" t="s">
        <v>298</v>
      </c>
      <c r="E12" s="499" t="s">
        <v>321</v>
      </c>
      <c r="BA12" s="62"/>
      <c r="BB12" s="62"/>
      <c r="BC12" s="62"/>
      <c r="BD12" s="62"/>
      <c r="BE12" s="62"/>
      <c r="BF12" s="62"/>
      <c r="BG12" s="62"/>
      <c r="BH12" s="62"/>
      <c r="BI12" s="62"/>
      <c r="BJ12" s="62"/>
      <c r="BK12" s="62"/>
      <c r="BL12" s="62"/>
    </row>
    <row r="13" spans="1:64" s="79" customFormat="1" ht="24.95" customHeight="1">
      <c r="A13" s="171"/>
      <c r="B13" s="172" t="s">
        <v>331</v>
      </c>
      <c r="C13" s="172"/>
      <c r="D13" s="172" t="s">
        <v>386</v>
      </c>
      <c r="E13" s="499" t="s">
        <v>286</v>
      </c>
      <c r="BA13" s="62"/>
      <c r="BB13" s="62"/>
      <c r="BC13" s="62"/>
      <c r="BD13" s="62"/>
      <c r="BE13" s="62"/>
      <c r="BF13" s="62"/>
      <c r="BG13" s="62"/>
      <c r="BH13" s="62"/>
      <c r="BI13" s="62"/>
      <c r="BJ13" s="62"/>
      <c r="BK13" s="62"/>
      <c r="BL13" s="62"/>
    </row>
    <row r="14" spans="1:64" s="79" customFormat="1" ht="24.95" customHeight="1">
      <c r="A14" s="171"/>
      <c r="B14" s="172" t="s">
        <v>275</v>
      </c>
      <c r="C14" s="172"/>
      <c r="D14" s="172" t="s">
        <v>277</v>
      </c>
      <c r="E14" s="499" t="s">
        <v>387</v>
      </c>
      <c r="BA14" s="62"/>
      <c r="BB14" s="62"/>
      <c r="BC14" s="62"/>
      <c r="BD14" s="62"/>
      <c r="BE14" s="62"/>
      <c r="BF14" s="62"/>
      <c r="BG14" s="62"/>
      <c r="BH14" s="62"/>
      <c r="BI14" s="62"/>
      <c r="BJ14" s="62"/>
      <c r="BK14" s="62"/>
      <c r="BL14" s="62"/>
    </row>
    <row r="15" spans="1:64" s="79" customFormat="1" ht="24.95" customHeight="1">
      <c r="A15" s="171"/>
      <c r="B15" s="172" t="s">
        <v>388</v>
      </c>
      <c r="C15" s="172"/>
      <c r="D15" s="172" t="s">
        <v>389</v>
      </c>
      <c r="E15" s="499" t="s">
        <v>390</v>
      </c>
      <c r="BA15" s="62"/>
      <c r="BB15" s="62"/>
      <c r="BC15" s="62"/>
      <c r="BD15" s="62"/>
      <c r="BE15" s="62"/>
      <c r="BF15" s="62"/>
      <c r="BG15" s="62"/>
      <c r="BH15" s="62"/>
      <c r="BI15" s="62"/>
      <c r="BJ15" s="62"/>
      <c r="BK15" s="62"/>
      <c r="BL15" s="62"/>
    </row>
    <row r="16" spans="1:64" s="79" customFormat="1" ht="24.95" customHeight="1">
      <c r="A16" s="171"/>
      <c r="B16" s="172" t="s">
        <v>329</v>
      </c>
      <c r="C16" s="172"/>
      <c r="D16" s="172" t="s">
        <v>391</v>
      </c>
      <c r="E16" s="499" t="s">
        <v>333</v>
      </c>
      <c r="BA16" s="62"/>
      <c r="BB16" s="62"/>
      <c r="BC16" s="62"/>
      <c r="BD16" s="62"/>
      <c r="BE16" s="62"/>
      <c r="BF16" s="62"/>
      <c r="BG16" s="62"/>
      <c r="BH16" s="62"/>
      <c r="BI16" s="62"/>
      <c r="BJ16" s="62"/>
      <c r="BK16" s="62"/>
      <c r="BL16" s="62"/>
    </row>
    <row r="17" spans="1:64" s="79" customFormat="1" ht="24.95" customHeight="1">
      <c r="A17" s="171"/>
      <c r="B17" s="172" t="s">
        <v>271</v>
      </c>
      <c r="C17" s="172"/>
      <c r="D17" s="172"/>
      <c r="E17" s="499" t="s">
        <v>392</v>
      </c>
      <c r="BA17" s="62"/>
      <c r="BB17" s="62"/>
      <c r="BC17" s="62"/>
      <c r="BD17" s="62"/>
      <c r="BE17" s="62"/>
      <c r="BF17" s="62"/>
      <c r="BG17" s="62"/>
      <c r="BH17" s="62"/>
      <c r="BI17" s="62"/>
      <c r="BJ17" s="62"/>
      <c r="BK17" s="62"/>
      <c r="BL17" s="62"/>
    </row>
    <row r="18" spans="1:64" s="79" customFormat="1" ht="24.95" customHeight="1">
      <c r="A18" s="171"/>
      <c r="B18" s="172" t="s">
        <v>393</v>
      </c>
      <c r="C18" s="172"/>
      <c r="D18" s="172"/>
      <c r="E18" s="499" t="s">
        <v>282</v>
      </c>
      <c r="BA18" s="62"/>
      <c r="BB18" s="62"/>
      <c r="BC18" s="62"/>
      <c r="BD18" s="62"/>
      <c r="BE18" s="62"/>
      <c r="BF18" s="62"/>
      <c r="BG18" s="62"/>
      <c r="BH18" s="62"/>
      <c r="BI18" s="62"/>
      <c r="BJ18" s="62"/>
      <c r="BK18" s="62"/>
      <c r="BL18" s="62"/>
    </row>
    <row r="19" spans="1:64" s="79" customFormat="1" ht="24.95" customHeight="1">
      <c r="A19" s="171"/>
      <c r="B19" s="172" t="s">
        <v>394</v>
      </c>
      <c r="C19" s="172"/>
      <c r="D19" s="172"/>
      <c r="E19" s="499" t="s">
        <v>291</v>
      </c>
      <c r="BA19" s="62"/>
      <c r="BB19" s="62"/>
      <c r="BC19" s="62"/>
      <c r="BD19" s="62"/>
      <c r="BE19" s="62"/>
      <c r="BF19" s="62"/>
      <c r="BG19" s="62"/>
      <c r="BH19" s="62"/>
      <c r="BI19" s="62"/>
      <c r="BJ19" s="62"/>
      <c r="BK19" s="62"/>
      <c r="BL19" s="62"/>
    </row>
    <row r="20" spans="1:64" s="79" customFormat="1" ht="24.95" customHeight="1">
      <c r="A20" s="171"/>
      <c r="B20" s="172" t="s">
        <v>395</v>
      </c>
      <c r="C20" s="172"/>
      <c r="D20" s="172"/>
      <c r="E20" s="499" t="s">
        <v>396</v>
      </c>
      <c r="BA20" s="62"/>
      <c r="BB20" s="62"/>
      <c r="BC20" s="62"/>
      <c r="BD20" s="62"/>
      <c r="BE20" s="62"/>
      <c r="BF20" s="62"/>
      <c r="BG20" s="62"/>
      <c r="BH20" s="62"/>
      <c r="BI20" s="62"/>
      <c r="BJ20" s="62"/>
      <c r="BK20" s="62"/>
      <c r="BL20" s="62"/>
    </row>
    <row r="21" spans="1:64" s="79" customFormat="1" ht="24.95" customHeight="1">
      <c r="A21" s="171"/>
      <c r="B21" s="172" t="s">
        <v>397</v>
      </c>
      <c r="C21" s="172"/>
      <c r="D21" s="172"/>
      <c r="E21" s="499" t="s">
        <v>398</v>
      </c>
      <c r="BA21" s="62"/>
      <c r="BB21" s="62"/>
      <c r="BC21" s="62"/>
      <c r="BD21" s="62"/>
      <c r="BE21" s="62"/>
      <c r="BF21" s="62"/>
      <c r="BG21" s="62"/>
      <c r="BH21" s="62"/>
      <c r="BI21" s="62"/>
      <c r="BJ21" s="62"/>
      <c r="BK21" s="62"/>
      <c r="BL21" s="62"/>
    </row>
    <row r="22" spans="1:64" s="79" customFormat="1" ht="24.95" customHeight="1">
      <c r="A22" s="171"/>
      <c r="B22" s="172" t="s">
        <v>363</v>
      </c>
      <c r="C22" s="172"/>
      <c r="D22" s="172"/>
      <c r="E22" s="499" t="s">
        <v>399</v>
      </c>
      <c r="BA22" s="62"/>
      <c r="BB22" s="62"/>
      <c r="BC22" s="62"/>
      <c r="BD22" s="62"/>
      <c r="BE22" s="62"/>
      <c r="BF22" s="62"/>
      <c r="BG22" s="62"/>
      <c r="BH22" s="62"/>
      <c r="BI22" s="62"/>
      <c r="BJ22" s="62"/>
      <c r="BK22" s="62"/>
      <c r="BL22" s="62"/>
    </row>
    <row r="23" spans="1:64" s="79" customFormat="1" ht="24.95" customHeight="1">
      <c r="A23" s="171"/>
      <c r="B23" s="172" t="s">
        <v>284</v>
      </c>
      <c r="C23" s="172"/>
      <c r="D23" s="172"/>
      <c r="E23" s="499" t="s">
        <v>400</v>
      </c>
      <c r="BA23" s="62"/>
      <c r="BB23" s="62"/>
      <c r="BC23" s="62"/>
      <c r="BD23" s="62"/>
      <c r="BE23" s="62"/>
      <c r="BF23" s="62"/>
      <c r="BG23" s="62"/>
      <c r="BH23" s="62"/>
      <c r="BI23" s="62"/>
      <c r="BJ23" s="62"/>
      <c r="BK23" s="62"/>
      <c r="BL23" s="62"/>
    </row>
    <row r="24" spans="1:64" s="79" customFormat="1" ht="24.95" customHeight="1">
      <c r="A24" s="171"/>
      <c r="B24" s="172" t="s">
        <v>401</v>
      </c>
      <c r="C24" s="172"/>
      <c r="D24" s="172"/>
      <c r="E24" s="499" t="s">
        <v>402</v>
      </c>
      <c r="BA24" s="62"/>
      <c r="BB24" s="62"/>
      <c r="BC24" s="62"/>
      <c r="BD24" s="62"/>
      <c r="BE24" s="62"/>
      <c r="BF24" s="62"/>
      <c r="BG24" s="62"/>
      <c r="BH24" s="62"/>
      <c r="BI24" s="62"/>
      <c r="BJ24" s="62"/>
      <c r="BK24" s="62"/>
      <c r="BL24" s="62"/>
    </row>
    <row r="25" spans="1:64" s="79" customFormat="1" ht="24.95" customHeight="1">
      <c r="A25" s="171"/>
      <c r="B25" s="172" t="s">
        <v>340</v>
      </c>
      <c r="C25" s="172"/>
      <c r="D25" s="172"/>
      <c r="E25" s="499" t="s">
        <v>300</v>
      </c>
      <c r="BA25" s="62"/>
      <c r="BB25" s="62"/>
      <c r="BC25" s="62"/>
      <c r="BD25" s="62"/>
      <c r="BE25" s="62"/>
      <c r="BF25" s="62"/>
      <c r="BG25" s="62"/>
      <c r="BH25" s="62"/>
      <c r="BI25" s="62"/>
      <c r="BJ25" s="62"/>
      <c r="BK25" s="62"/>
      <c r="BL25" s="62"/>
    </row>
    <row r="26" spans="1:64" s="79" customFormat="1" ht="24.95" customHeight="1">
      <c r="A26" s="171"/>
      <c r="B26" s="172" t="s">
        <v>342</v>
      </c>
      <c r="C26" s="172"/>
      <c r="D26" s="172"/>
      <c r="E26" s="499" t="s">
        <v>306</v>
      </c>
      <c r="BA26" s="62"/>
      <c r="BB26" s="62"/>
      <c r="BC26" s="62"/>
      <c r="BD26" s="62"/>
      <c r="BE26" s="62"/>
      <c r="BF26" s="62"/>
      <c r="BG26" s="62"/>
      <c r="BH26" s="62"/>
      <c r="BI26" s="62"/>
      <c r="BJ26" s="62"/>
      <c r="BK26" s="62"/>
      <c r="BL26" s="62"/>
    </row>
    <row r="27" spans="1:64" s="79" customFormat="1" ht="24.95" customHeight="1">
      <c r="A27" s="171"/>
      <c r="B27" s="172" t="s">
        <v>403</v>
      </c>
      <c r="C27" s="172"/>
      <c r="D27" s="172"/>
      <c r="E27" s="499" t="s">
        <v>404</v>
      </c>
      <c r="BA27" s="62"/>
      <c r="BB27" s="62"/>
      <c r="BC27" s="62"/>
      <c r="BD27" s="62"/>
      <c r="BE27" s="62"/>
      <c r="BF27" s="62"/>
      <c r="BG27" s="62"/>
      <c r="BH27" s="62"/>
      <c r="BI27" s="62"/>
      <c r="BJ27" s="62"/>
      <c r="BK27" s="62"/>
      <c r="BL27" s="62"/>
    </row>
    <row r="28" spans="1:64" s="79" customFormat="1" ht="24.95" customHeight="1">
      <c r="A28" s="171"/>
      <c r="B28" s="172" t="s">
        <v>405</v>
      </c>
      <c r="C28" s="172"/>
      <c r="D28" s="172"/>
      <c r="E28" s="499" t="s">
        <v>406</v>
      </c>
      <c r="BA28" s="62"/>
      <c r="BB28" s="62"/>
      <c r="BC28" s="62"/>
      <c r="BD28" s="62"/>
      <c r="BE28" s="62"/>
      <c r="BF28" s="62"/>
      <c r="BG28" s="62"/>
      <c r="BH28" s="62"/>
      <c r="BI28" s="62"/>
      <c r="BJ28" s="62"/>
      <c r="BK28" s="62"/>
      <c r="BL28" s="62"/>
    </row>
    <row r="29" spans="1:64" s="79" customFormat="1" ht="24.95" customHeight="1">
      <c r="A29" s="171"/>
      <c r="B29" s="172" t="s">
        <v>407</v>
      </c>
      <c r="C29" s="172"/>
      <c r="D29" s="172"/>
      <c r="E29" s="499" t="s">
        <v>408</v>
      </c>
      <c r="BA29" s="62"/>
      <c r="BB29" s="62"/>
      <c r="BC29" s="62"/>
      <c r="BD29" s="62"/>
      <c r="BE29" s="62"/>
      <c r="BF29" s="62"/>
      <c r="BG29" s="62"/>
      <c r="BH29" s="62"/>
      <c r="BI29" s="62"/>
      <c r="BJ29" s="62"/>
      <c r="BK29" s="62"/>
      <c r="BL29" s="62"/>
    </row>
    <row r="30" spans="1:64" s="79" customFormat="1" ht="24.95" customHeight="1">
      <c r="A30" s="171"/>
      <c r="B30" s="172" t="s">
        <v>279</v>
      </c>
      <c r="C30" s="172"/>
      <c r="D30" s="172"/>
      <c r="E30" s="499" t="s">
        <v>409</v>
      </c>
      <c r="BA30" s="62"/>
      <c r="BB30" s="62"/>
      <c r="BC30" s="62"/>
      <c r="BD30" s="62"/>
      <c r="BE30" s="62"/>
      <c r="BF30" s="62"/>
      <c r="BG30" s="62"/>
      <c r="BH30" s="62"/>
      <c r="BI30" s="62"/>
      <c r="BJ30" s="62"/>
      <c r="BK30" s="62"/>
      <c r="BL30" s="62"/>
    </row>
    <row r="31" spans="1:64" s="79" customFormat="1" ht="24.95" customHeight="1">
      <c r="A31" s="171"/>
      <c r="B31" s="172" t="s">
        <v>410</v>
      </c>
      <c r="C31" s="172"/>
      <c r="D31" s="172"/>
      <c r="E31" s="499" t="s">
        <v>411</v>
      </c>
      <c r="BA31" s="62"/>
      <c r="BB31" s="62"/>
      <c r="BC31" s="62"/>
      <c r="BD31" s="62"/>
      <c r="BE31" s="62"/>
      <c r="BF31" s="62"/>
      <c r="BG31" s="62"/>
      <c r="BH31" s="62"/>
      <c r="BI31" s="62"/>
      <c r="BJ31" s="62"/>
      <c r="BK31" s="62"/>
      <c r="BL31" s="62"/>
    </row>
    <row r="32" spans="1:64" s="79" customFormat="1" ht="24.95" customHeight="1">
      <c r="A32" s="171"/>
      <c r="B32" s="172" t="s">
        <v>302</v>
      </c>
      <c r="C32" s="172"/>
      <c r="D32" s="172"/>
      <c r="E32" s="499" t="s">
        <v>412</v>
      </c>
      <c r="BA32" s="62"/>
      <c r="BB32" s="62"/>
      <c r="BC32" s="62"/>
      <c r="BD32" s="62"/>
      <c r="BE32" s="62"/>
      <c r="BF32" s="62"/>
      <c r="BG32" s="62"/>
      <c r="BH32" s="62"/>
      <c r="BI32" s="62"/>
      <c r="BJ32" s="62"/>
      <c r="BK32" s="62"/>
      <c r="BL32" s="62"/>
    </row>
    <row r="33" spans="1:64" s="79" customFormat="1" ht="12.75" customHeight="1">
      <c r="A33" s="171"/>
      <c r="B33" s="172" t="s">
        <v>413</v>
      </c>
      <c r="C33" s="172"/>
      <c r="D33" s="172"/>
      <c r="E33" s="499"/>
      <c r="BA33" s="62"/>
      <c r="BB33" s="62"/>
      <c r="BC33" s="62"/>
      <c r="BD33" s="62"/>
      <c r="BE33" s="62"/>
      <c r="BF33" s="62"/>
      <c r="BG33" s="62"/>
      <c r="BH33" s="62"/>
      <c r="BI33" s="62"/>
      <c r="BJ33" s="62"/>
      <c r="BK33" s="62"/>
      <c r="BL33" s="62"/>
    </row>
    <row r="34" spans="1:64" s="79" customFormat="1" ht="15" customHeight="1">
      <c r="A34" s="173"/>
      <c r="B34" s="168"/>
      <c r="C34" s="168"/>
      <c r="D34" s="168"/>
      <c r="E34" s="168"/>
      <c r="BA34" s="62"/>
      <c r="BB34" s="62"/>
      <c r="BC34" s="62"/>
      <c r="BD34" s="62"/>
      <c r="BE34" s="62"/>
      <c r="BF34" s="62"/>
      <c r="BG34" s="62"/>
      <c r="BH34" s="62"/>
      <c r="BI34" s="62"/>
      <c r="BJ34" s="62"/>
      <c r="BK34" s="62"/>
      <c r="BL34" s="62"/>
    </row>
    <row r="35" spans="1:64" s="61" customFormat="1">
      <c r="A35" s="280"/>
      <c r="B35" s="92"/>
      <c r="C35" s="62"/>
      <c r="D35" s="62"/>
      <c r="E35" s="92"/>
      <c r="BA35" s="54"/>
      <c r="BB35" s="54"/>
      <c r="BC35" s="54"/>
      <c r="BD35" s="54"/>
      <c r="BE35" s="54"/>
      <c r="BF35" s="54"/>
      <c r="BG35" s="54"/>
      <c r="BH35" s="54"/>
      <c r="BI35" s="54"/>
      <c r="BJ35" s="54"/>
      <c r="BK35" s="54"/>
      <c r="BL35" s="54"/>
    </row>
    <row r="36" spans="1:64" s="61" customFormat="1">
      <c r="A36" s="66"/>
      <c r="B36" s="92"/>
      <c r="C36" s="62"/>
      <c r="D36" s="62"/>
      <c r="E36" s="92"/>
      <c r="BA36" s="54"/>
      <c r="BB36" s="54"/>
      <c r="BC36" s="54"/>
      <c r="BD36" s="54"/>
      <c r="BE36" s="54"/>
      <c r="BF36" s="54"/>
      <c r="BG36" s="54"/>
      <c r="BH36" s="54"/>
      <c r="BI36" s="54"/>
      <c r="BJ36" s="54"/>
      <c r="BK36" s="54"/>
      <c r="BL36" s="54"/>
    </row>
    <row r="37" spans="1:64" s="61" customFormat="1">
      <c r="A37" s="66"/>
      <c r="B37" s="92"/>
      <c r="C37" s="62"/>
      <c r="D37" s="62"/>
      <c r="E37" s="92"/>
      <c r="BA37" s="54"/>
      <c r="BB37" s="54"/>
      <c r="BC37" s="54"/>
      <c r="BD37" s="54"/>
      <c r="BE37" s="54"/>
      <c r="BF37" s="54"/>
      <c r="BG37" s="54"/>
      <c r="BH37" s="54"/>
      <c r="BI37" s="54"/>
      <c r="BJ37" s="54"/>
      <c r="BK37" s="54"/>
      <c r="BL37" s="54"/>
    </row>
    <row r="38" spans="1:64" s="61" customFormat="1">
      <c r="A38" s="66"/>
      <c r="B38" s="92"/>
      <c r="C38" s="62"/>
      <c r="D38" s="62"/>
      <c r="E38" s="92"/>
      <c r="BA38" s="54"/>
      <c r="BB38" s="54"/>
      <c r="BC38" s="54"/>
      <c r="BD38" s="54"/>
      <c r="BE38" s="54"/>
      <c r="BF38" s="54"/>
      <c r="BG38" s="54"/>
      <c r="BH38" s="54"/>
      <c r="BI38" s="54"/>
      <c r="BJ38" s="54"/>
      <c r="BK38" s="54"/>
      <c r="BL38" s="54"/>
    </row>
    <row r="39" spans="1:64" s="61" customFormat="1">
      <c r="A39" s="66"/>
      <c r="B39" s="92"/>
      <c r="C39" s="62"/>
      <c r="D39" s="62"/>
      <c r="E39" s="92"/>
      <c r="BA39" s="54"/>
      <c r="BB39" s="54"/>
      <c r="BC39" s="54"/>
      <c r="BD39" s="54"/>
      <c r="BE39" s="54"/>
      <c r="BF39" s="54"/>
      <c r="BG39" s="54"/>
      <c r="BH39" s="54"/>
      <c r="BI39" s="54"/>
      <c r="BJ39" s="54"/>
      <c r="BK39" s="54"/>
      <c r="BL39" s="54"/>
    </row>
    <row r="40" spans="1:64" s="61" customFormat="1">
      <c r="A40" s="66"/>
      <c r="B40" s="92"/>
      <c r="C40" s="62"/>
      <c r="D40" s="62"/>
      <c r="BA40" s="54"/>
      <c r="BB40" s="54"/>
      <c r="BC40" s="54"/>
      <c r="BD40" s="54"/>
      <c r="BE40" s="54"/>
      <c r="BF40" s="54"/>
      <c r="BG40" s="54"/>
      <c r="BH40" s="54"/>
      <c r="BI40" s="54"/>
      <c r="BJ40" s="54"/>
      <c r="BK40" s="54"/>
      <c r="BL40" s="54"/>
    </row>
    <row r="41" spans="1:64" s="61" customFormat="1">
      <c r="A41" s="66"/>
      <c r="B41" s="62"/>
      <c r="C41" s="62"/>
      <c r="D41" s="62"/>
      <c r="E41" s="62"/>
      <c r="BA41" s="54"/>
      <c r="BB41" s="54"/>
      <c r="BC41" s="54"/>
      <c r="BD41" s="54"/>
      <c r="BE41" s="54"/>
      <c r="BF41" s="54"/>
      <c r="BG41" s="54"/>
      <c r="BH41" s="54"/>
      <c r="BI41" s="54"/>
      <c r="BJ41" s="54"/>
      <c r="BK41" s="54"/>
      <c r="BL41" s="54"/>
    </row>
    <row r="42" spans="1:64" s="61" customFormat="1">
      <c r="A42" s="66"/>
      <c r="B42" s="62"/>
      <c r="C42" s="62"/>
      <c r="D42" s="62"/>
      <c r="E42" s="62"/>
      <c r="BA42" s="54"/>
      <c r="BB42" s="54"/>
      <c r="BC42" s="54"/>
      <c r="BD42" s="54"/>
      <c r="BE42" s="54"/>
      <c r="BF42" s="54"/>
      <c r="BG42" s="54"/>
      <c r="BH42" s="54"/>
      <c r="BI42" s="54"/>
      <c r="BJ42" s="54"/>
      <c r="BK42" s="54"/>
      <c r="BL42" s="54"/>
    </row>
    <row r="43" spans="1:64" s="61" customFormat="1">
      <c r="A43" s="66"/>
      <c r="B43" s="62"/>
      <c r="C43" s="62"/>
      <c r="D43" s="62"/>
      <c r="E43" s="54"/>
      <c r="BA43" s="54"/>
      <c r="BB43" s="54"/>
      <c r="BC43" s="54"/>
      <c r="BD43" s="54"/>
      <c r="BE43" s="54"/>
      <c r="BF43" s="54"/>
      <c r="BG43" s="54"/>
      <c r="BH43" s="54"/>
      <c r="BI43" s="54"/>
      <c r="BJ43" s="54"/>
      <c r="BK43" s="54"/>
      <c r="BL43" s="54"/>
    </row>
    <row r="44" spans="1:64" s="61" customFormat="1">
      <c r="A44" s="66"/>
      <c r="B44" s="62"/>
      <c r="C44" s="62"/>
      <c r="D44" s="62"/>
      <c r="E44" s="54"/>
      <c r="BA44" s="54"/>
      <c r="BB44" s="54"/>
      <c r="BC44" s="54"/>
      <c r="BD44" s="54"/>
      <c r="BE44" s="54"/>
      <c r="BF44" s="54"/>
      <c r="BG44" s="54"/>
      <c r="BH44" s="54"/>
      <c r="BI44" s="54"/>
      <c r="BJ44" s="54"/>
      <c r="BK44" s="54"/>
      <c r="BL44" s="54"/>
    </row>
    <row r="45" spans="1:64" s="61" customFormat="1">
      <c r="A45" s="66"/>
      <c r="B45" s="62"/>
      <c r="C45" s="62"/>
      <c r="D45" s="62"/>
      <c r="E45" s="54"/>
      <c r="BA45" s="54"/>
      <c r="BB45" s="54"/>
      <c r="BC45" s="54"/>
      <c r="BD45" s="54"/>
      <c r="BE45" s="54"/>
      <c r="BF45" s="54"/>
      <c r="BG45" s="54"/>
      <c r="BH45" s="54"/>
      <c r="BI45" s="54"/>
      <c r="BJ45" s="54"/>
      <c r="BK45" s="54"/>
      <c r="BL45" s="54"/>
    </row>
    <row r="46" spans="1:64" s="61" customFormat="1">
      <c r="A46" s="66"/>
      <c r="B46" s="62"/>
      <c r="C46" s="62"/>
      <c r="D46" s="62"/>
      <c r="E46" s="54"/>
      <c r="BA46" s="54"/>
      <c r="BB46" s="54"/>
      <c r="BC46" s="54"/>
      <c r="BD46" s="54"/>
      <c r="BE46" s="54"/>
      <c r="BF46" s="54"/>
      <c r="BG46" s="54"/>
      <c r="BH46" s="54"/>
      <c r="BI46" s="54"/>
      <c r="BJ46" s="54"/>
      <c r="BK46" s="54"/>
      <c r="BL46" s="54"/>
    </row>
    <row r="47" spans="1:64" s="61" customFormat="1">
      <c r="A47" s="66"/>
      <c r="B47" s="62"/>
      <c r="C47" s="62"/>
      <c r="D47" s="62"/>
      <c r="E47" s="54"/>
      <c r="BA47" s="54"/>
      <c r="BB47" s="54"/>
      <c r="BC47" s="54"/>
      <c r="BD47" s="54"/>
      <c r="BE47" s="54"/>
      <c r="BF47" s="54"/>
      <c r="BG47" s="54"/>
      <c r="BH47" s="54"/>
      <c r="BI47" s="54"/>
      <c r="BJ47" s="54"/>
      <c r="BK47" s="54"/>
      <c r="BL47" s="54"/>
    </row>
    <row r="48" spans="1:64" s="61" customFormat="1">
      <c r="A48" s="66"/>
      <c r="B48" s="62"/>
      <c r="C48" s="62"/>
      <c r="D48" s="62"/>
      <c r="E48" s="54"/>
      <c r="BA48" s="54"/>
      <c r="BB48" s="54"/>
      <c r="BC48" s="54"/>
      <c r="BD48" s="54"/>
      <c r="BE48" s="54"/>
      <c r="BF48" s="54"/>
      <c r="BG48" s="54"/>
      <c r="BH48" s="54"/>
      <c r="BI48" s="54"/>
      <c r="BJ48" s="54"/>
      <c r="BK48" s="54"/>
      <c r="BL48" s="54"/>
    </row>
    <row r="49" spans="1:64" s="61" customFormat="1">
      <c r="A49" s="66"/>
      <c r="B49" s="62"/>
      <c r="C49" s="62"/>
      <c r="D49" s="62"/>
      <c r="E49" s="54"/>
      <c r="BA49" s="54"/>
      <c r="BB49" s="54"/>
      <c r="BC49" s="54"/>
      <c r="BD49" s="54"/>
      <c r="BE49" s="54"/>
      <c r="BF49" s="54"/>
      <c r="BG49" s="54"/>
      <c r="BH49" s="54"/>
      <c r="BI49" s="54"/>
      <c r="BJ49" s="54"/>
      <c r="BK49" s="54"/>
      <c r="BL49" s="54"/>
    </row>
    <row r="50" spans="1:64" s="61" customFormat="1">
      <c r="A50" s="66"/>
      <c r="B50" s="62"/>
      <c r="C50" s="62"/>
      <c r="D50" s="62"/>
      <c r="E50" s="54"/>
      <c r="BA50" s="54"/>
      <c r="BB50" s="54"/>
      <c r="BC50" s="54"/>
      <c r="BD50" s="54"/>
      <c r="BE50" s="54"/>
      <c r="BF50" s="54"/>
      <c r="BG50" s="54"/>
      <c r="BH50" s="54"/>
      <c r="BI50" s="54"/>
      <c r="BJ50" s="54"/>
      <c r="BK50" s="54"/>
      <c r="BL50" s="54"/>
    </row>
    <row r="51" spans="1:64" s="61" customFormat="1">
      <c r="A51" s="66"/>
      <c r="B51" s="62"/>
      <c r="C51" s="62"/>
      <c r="D51" s="62"/>
      <c r="E51" s="54"/>
      <c r="BA51" s="54"/>
      <c r="BB51" s="54"/>
      <c r="BC51" s="54"/>
      <c r="BD51" s="54"/>
      <c r="BE51" s="54"/>
      <c r="BF51" s="54"/>
      <c r="BG51" s="54"/>
      <c r="BH51" s="54"/>
      <c r="BI51" s="54"/>
      <c r="BJ51" s="54"/>
      <c r="BK51" s="54"/>
      <c r="BL51" s="54"/>
    </row>
    <row r="52" spans="1:64" s="61" customFormat="1">
      <c r="A52" s="66"/>
      <c r="B52" s="62"/>
      <c r="C52" s="62"/>
      <c r="D52" s="62"/>
      <c r="E52" s="54"/>
      <c r="BA52" s="54"/>
      <c r="BB52" s="54"/>
      <c r="BC52" s="54"/>
      <c r="BD52" s="54"/>
      <c r="BE52" s="54"/>
      <c r="BF52" s="54"/>
      <c r="BG52" s="54"/>
      <c r="BH52" s="54"/>
      <c r="BI52" s="54"/>
      <c r="BJ52" s="54"/>
      <c r="BK52" s="54"/>
      <c r="BL52" s="54"/>
    </row>
    <row r="53" spans="1:64" s="61" customFormat="1">
      <c r="A53" s="66"/>
      <c r="B53" s="62"/>
      <c r="C53" s="62"/>
      <c r="D53" s="62"/>
      <c r="E53" s="54"/>
      <c r="BA53" s="54"/>
      <c r="BB53" s="54"/>
      <c r="BC53" s="54"/>
      <c r="BD53" s="54"/>
      <c r="BE53" s="54"/>
      <c r="BF53" s="54"/>
      <c r="BG53" s="54"/>
      <c r="BH53" s="54"/>
      <c r="BI53" s="54"/>
      <c r="BJ53" s="54"/>
      <c r="BK53" s="54"/>
      <c r="BL53" s="54"/>
    </row>
    <row r="54" spans="1:64" s="61" customFormat="1">
      <c r="A54" s="66"/>
      <c r="B54" s="62"/>
      <c r="C54" s="62"/>
      <c r="D54" s="62"/>
      <c r="E54" s="54"/>
      <c r="BA54" s="54"/>
      <c r="BB54" s="54"/>
      <c r="BC54" s="54"/>
      <c r="BD54" s="54"/>
      <c r="BE54" s="54"/>
      <c r="BF54" s="54"/>
      <c r="BG54" s="54"/>
      <c r="BH54" s="54"/>
      <c r="BI54" s="54"/>
      <c r="BJ54" s="54"/>
      <c r="BK54" s="54"/>
      <c r="BL54" s="54"/>
    </row>
    <row r="55" spans="1:64" s="61" customFormat="1">
      <c r="A55" s="66"/>
      <c r="B55" s="62"/>
      <c r="C55" s="62"/>
      <c r="D55" s="62"/>
      <c r="E55" s="54"/>
      <c r="BA55" s="54"/>
      <c r="BB55" s="54"/>
      <c r="BC55" s="54"/>
      <c r="BD55" s="54"/>
      <c r="BE55" s="54"/>
      <c r="BF55" s="54"/>
      <c r="BG55" s="54"/>
      <c r="BH55" s="54"/>
      <c r="BI55" s="54"/>
      <c r="BJ55" s="54"/>
      <c r="BK55" s="54"/>
      <c r="BL55" s="54"/>
    </row>
    <row r="56" spans="1:64" s="61" customFormat="1">
      <c r="A56" s="66"/>
      <c r="B56" s="62"/>
      <c r="C56" s="62"/>
      <c r="D56" s="62"/>
      <c r="E56" s="54"/>
      <c r="BA56" s="54"/>
      <c r="BB56" s="54"/>
      <c r="BC56" s="54"/>
      <c r="BD56" s="54"/>
      <c r="BE56" s="54"/>
      <c r="BF56" s="54"/>
      <c r="BG56" s="54"/>
      <c r="BH56" s="54"/>
      <c r="BI56" s="54"/>
      <c r="BJ56" s="54"/>
      <c r="BK56" s="54"/>
      <c r="BL56" s="54"/>
    </row>
    <row r="57" spans="1:64" s="61" customFormat="1">
      <c r="A57" s="66"/>
      <c r="B57" s="62"/>
      <c r="C57" s="62"/>
      <c r="D57" s="62"/>
      <c r="E57" s="54"/>
      <c r="BA57" s="54"/>
      <c r="BB57" s="54"/>
      <c r="BC57" s="54"/>
      <c r="BD57" s="54"/>
      <c r="BE57" s="54"/>
      <c r="BF57" s="54"/>
      <c r="BG57" s="54"/>
      <c r="BH57" s="54"/>
      <c r="BI57" s="54"/>
      <c r="BJ57" s="54"/>
      <c r="BK57" s="54"/>
      <c r="BL57" s="54"/>
    </row>
    <row r="58" spans="1:64" s="61" customFormat="1">
      <c r="A58" s="66"/>
      <c r="B58" s="62"/>
      <c r="C58" s="62"/>
      <c r="D58" s="62"/>
      <c r="E58" s="54"/>
      <c r="BA58" s="54"/>
      <c r="BB58" s="54"/>
      <c r="BC58" s="54"/>
      <c r="BD58" s="54"/>
      <c r="BE58" s="54"/>
      <c r="BF58" s="54"/>
      <c r="BG58" s="54"/>
      <c r="BH58" s="54"/>
      <c r="BI58" s="54"/>
      <c r="BJ58" s="54"/>
      <c r="BK58" s="54"/>
      <c r="BL58" s="54"/>
    </row>
    <row r="59" spans="1:64" s="61" customFormat="1">
      <c r="A59" s="66"/>
      <c r="B59" s="62"/>
      <c r="C59" s="62"/>
      <c r="D59" s="62"/>
      <c r="E59" s="54"/>
      <c r="BA59" s="54"/>
      <c r="BB59" s="54"/>
      <c r="BC59" s="54"/>
      <c r="BD59" s="54"/>
      <c r="BE59" s="54"/>
      <c r="BF59" s="54"/>
      <c r="BG59" s="54"/>
      <c r="BH59" s="54"/>
      <c r="BI59" s="54"/>
      <c r="BJ59" s="54"/>
      <c r="BK59" s="54"/>
      <c r="BL59" s="54"/>
    </row>
    <row r="60" spans="1:64" s="61" customFormat="1">
      <c r="A60" s="66"/>
      <c r="B60" s="62"/>
      <c r="C60" s="62"/>
      <c r="D60" s="62"/>
      <c r="E60" s="54"/>
      <c r="BA60" s="54"/>
      <c r="BB60" s="54"/>
      <c r="BC60" s="54"/>
      <c r="BD60" s="54"/>
      <c r="BE60" s="54"/>
      <c r="BF60" s="54"/>
      <c r="BG60" s="54"/>
      <c r="BH60" s="54"/>
      <c r="BI60" s="54"/>
      <c r="BJ60" s="54"/>
      <c r="BK60" s="54"/>
      <c r="BL60" s="54"/>
    </row>
    <row r="61" spans="1:64" s="61" customFormat="1">
      <c r="A61" s="66"/>
      <c r="B61" s="62"/>
      <c r="C61" s="62"/>
      <c r="D61" s="62"/>
      <c r="E61" s="54"/>
      <c r="BA61" s="54"/>
      <c r="BB61" s="54"/>
      <c r="BC61" s="54"/>
      <c r="BD61" s="54"/>
      <c r="BE61" s="54"/>
      <c r="BF61" s="54"/>
      <c r="BG61" s="54"/>
      <c r="BH61" s="54"/>
      <c r="BI61" s="54"/>
      <c r="BJ61" s="54"/>
      <c r="BK61" s="54"/>
      <c r="BL61" s="54"/>
    </row>
    <row r="62" spans="1:64" s="61" customFormat="1">
      <c r="A62" s="66"/>
      <c r="B62" s="62"/>
      <c r="C62" s="62"/>
      <c r="D62" s="62"/>
      <c r="E62" s="54"/>
      <c r="BA62" s="54"/>
      <c r="BB62" s="54"/>
      <c r="BC62" s="54"/>
      <c r="BD62" s="54"/>
      <c r="BE62" s="54"/>
      <c r="BF62" s="54"/>
      <c r="BG62" s="54"/>
      <c r="BH62" s="54"/>
      <c r="BI62" s="54"/>
      <c r="BJ62" s="54"/>
      <c r="BK62" s="54"/>
      <c r="BL62" s="54"/>
    </row>
    <row r="63" spans="1:64" s="61" customFormat="1">
      <c r="A63" s="66"/>
      <c r="B63" s="62"/>
      <c r="C63" s="62"/>
      <c r="D63" s="62"/>
      <c r="E63" s="54"/>
      <c r="BA63" s="54"/>
      <c r="BB63" s="54"/>
      <c r="BC63" s="54"/>
      <c r="BD63" s="54"/>
      <c r="BE63" s="54"/>
      <c r="BF63" s="54"/>
      <c r="BG63" s="54"/>
      <c r="BH63" s="54"/>
      <c r="BI63" s="54"/>
      <c r="BJ63" s="54"/>
      <c r="BK63" s="54"/>
      <c r="BL63" s="54"/>
    </row>
    <row r="64" spans="1:64" s="61" customFormat="1">
      <c r="A64" s="66"/>
      <c r="B64" s="62"/>
      <c r="C64" s="62"/>
      <c r="D64" s="62"/>
      <c r="E64" s="54"/>
      <c r="BA64" s="54"/>
      <c r="BB64" s="54"/>
      <c r="BC64" s="54"/>
      <c r="BD64" s="54"/>
      <c r="BE64" s="54"/>
      <c r="BF64" s="54"/>
      <c r="BG64" s="54"/>
      <c r="BH64" s="54"/>
      <c r="BI64" s="54"/>
      <c r="BJ64" s="54"/>
      <c r="BK64" s="54"/>
      <c r="BL64" s="54"/>
    </row>
    <row r="65" spans="1:64" s="61" customFormat="1">
      <c r="A65" s="66"/>
      <c r="B65" s="62"/>
      <c r="C65" s="62"/>
      <c r="D65" s="62"/>
      <c r="E65" s="54"/>
      <c r="BA65" s="54"/>
      <c r="BB65" s="54"/>
      <c r="BC65" s="54"/>
      <c r="BD65" s="54"/>
      <c r="BE65" s="54"/>
      <c r="BF65" s="54"/>
      <c r="BG65" s="54"/>
      <c r="BH65" s="54"/>
      <c r="BI65" s="54"/>
      <c r="BJ65" s="54"/>
      <c r="BK65" s="54"/>
      <c r="BL65" s="54"/>
    </row>
    <row r="66" spans="1:64" s="61" customFormat="1">
      <c r="A66" s="66"/>
      <c r="B66" s="62"/>
      <c r="C66" s="62"/>
      <c r="D66" s="62"/>
      <c r="E66" s="54"/>
      <c r="BA66" s="54"/>
      <c r="BB66" s="54"/>
      <c r="BC66" s="54"/>
      <c r="BD66" s="54"/>
      <c r="BE66" s="54"/>
      <c r="BF66" s="54"/>
      <c r="BG66" s="54"/>
      <c r="BH66" s="54"/>
      <c r="BI66" s="54"/>
      <c r="BJ66" s="54"/>
      <c r="BK66" s="54"/>
      <c r="BL66" s="54"/>
    </row>
    <row r="67" spans="1:64" s="61" customFormat="1">
      <c r="A67" s="66"/>
      <c r="B67" s="62"/>
      <c r="C67" s="62"/>
      <c r="D67" s="62"/>
      <c r="E67" s="54"/>
      <c r="BA67" s="54"/>
      <c r="BB67" s="54"/>
      <c r="BC67" s="54"/>
      <c r="BD67" s="54"/>
      <c r="BE67" s="54"/>
      <c r="BF67" s="54"/>
      <c r="BG67" s="54"/>
      <c r="BH67" s="54"/>
      <c r="BI67" s="54"/>
      <c r="BJ67" s="54"/>
      <c r="BK67" s="54"/>
      <c r="BL67" s="54"/>
    </row>
    <row r="68" spans="1:64" s="61" customFormat="1">
      <c r="A68" s="66"/>
      <c r="B68" s="62"/>
      <c r="C68" s="62"/>
      <c r="D68" s="62"/>
      <c r="E68" s="54"/>
      <c r="BA68" s="54"/>
      <c r="BB68" s="54"/>
      <c r="BC68" s="54"/>
      <c r="BD68" s="54"/>
      <c r="BE68" s="54"/>
      <c r="BF68" s="54"/>
      <c r="BG68" s="54"/>
      <c r="BH68" s="54"/>
      <c r="BI68" s="54"/>
      <c r="BJ68" s="54"/>
      <c r="BK68" s="54"/>
      <c r="BL68" s="54"/>
    </row>
    <row r="69" spans="1:64" s="61" customFormat="1">
      <c r="A69" s="66"/>
      <c r="B69" s="62"/>
      <c r="C69" s="62"/>
      <c r="D69" s="62"/>
      <c r="E69" s="54"/>
      <c r="BA69" s="54"/>
      <c r="BB69" s="54"/>
      <c r="BC69" s="54"/>
      <c r="BD69" s="54"/>
      <c r="BE69" s="54"/>
      <c r="BF69" s="54"/>
      <c r="BG69" s="54"/>
      <c r="BH69" s="54"/>
      <c r="BI69" s="54"/>
      <c r="BJ69" s="54"/>
      <c r="BK69" s="54"/>
      <c r="BL69" s="54"/>
    </row>
    <row r="70" spans="1:64" s="61" customFormat="1">
      <c r="A70" s="66"/>
      <c r="B70" s="62"/>
      <c r="C70" s="62"/>
      <c r="D70" s="62"/>
      <c r="E70" s="54"/>
      <c r="BA70" s="54"/>
      <c r="BB70" s="54"/>
      <c r="BC70" s="54"/>
      <c r="BD70" s="54"/>
      <c r="BE70" s="54"/>
      <c r="BF70" s="54"/>
      <c r="BG70" s="54"/>
      <c r="BH70" s="54"/>
      <c r="BI70" s="54"/>
      <c r="BJ70" s="54"/>
      <c r="BK70" s="54"/>
      <c r="BL70" s="54"/>
    </row>
    <row r="71" spans="1:64" s="61" customFormat="1">
      <c r="A71" s="66"/>
      <c r="B71" s="62"/>
      <c r="C71" s="62"/>
      <c r="D71" s="62"/>
      <c r="E71" s="54"/>
      <c r="BA71" s="54"/>
      <c r="BB71" s="54"/>
      <c r="BC71" s="54"/>
      <c r="BD71" s="54"/>
      <c r="BE71" s="54"/>
      <c r="BF71" s="54"/>
      <c r="BG71" s="54"/>
      <c r="BH71" s="54"/>
      <c r="BI71" s="54"/>
      <c r="BJ71" s="54"/>
      <c r="BK71" s="54"/>
      <c r="BL71" s="54"/>
    </row>
    <row r="72" spans="1:64" s="61" customFormat="1">
      <c r="A72" s="66"/>
      <c r="B72" s="62"/>
      <c r="C72" s="62"/>
      <c r="D72" s="62"/>
      <c r="E72" s="54"/>
      <c r="BA72" s="54"/>
      <c r="BB72" s="54"/>
      <c r="BC72" s="54"/>
      <c r="BD72" s="54"/>
      <c r="BE72" s="54"/>
      <c r="BF72" s="54"/>
      <c r="BG72" s="54"/>
      <c r="BH72" s="54"/>
      <c r="BI72" s="54"/>
      <c r="BJ72" s="54"/>
      <c r="BK72" s="54"/>
      <c r="BL72" s="54"/>
    </row>
    <row r="73" spans="1:64" s="61" customFormat="1">
      <c r="A73" s="66"/>
      <c r="B73" s="62"/>
      <c r="C73" s="62"/>
      <c r="D73" s="62"/>
      <c r="E73" s="54"/>
      <c r="BA73" s="54"/>
      <c r="BB73" s="54"/>
      <c r="BC73" s="54"/>
      <c r="BD73" s="54"/>
      <c r="BE73" s="54"/>
      <c r="BF73" s="54"/>
      <c r="BG73" s="54"/>
      <c r="BH73" s="54"/>
      <c r="BI73" s="54"/>
      <c r="BJ73" s="54"/>
      <c r="BK73" s="54"/>
      <c r="BL73" s="54"/>
    </row>
    <row r="74" spans="1:64" s="61" customFormat="1">
      <c r="A74" s="66"/>
      <c r="B74" s="62"/>
      <c r="C74" s="62"/>
      <c r="D74" s="62"/>
      <c r="E74" s="54"/>
      <c r="BA74" s="54"/>
      <c r="BB74" s="54"/>
      <c r="BC74" s="54"/>
      <c r="BD74" s="54"/>
      <c r="BE74" s="54"/>
      <c r="BF74" s="54"/>
      <c r="BG74" s="54"/>
      <c r="BH74" s="54"/>
      <c r="BI74" s="54"/>
      <c r="BJ74" s="54"/>
      <c r="BK74" s="54"/>
      <c r="BL74" s="54"/>
    </row>
    <row r="75" spans="1:64" s="61" customFormat="1">
      <c r="A75" s="66"/>
      <c r="B75" s="62"/>
      <c r="C75" s="62"/>
      <c r="D75" s="62"/>
      <c r="E75" s="54"/>
      <c r="BA75" s="54"/>
      <c r="BB75" s="54"/>
      <c r="BC75" s="54"/>
      <c r="BD75" s="54"/>
      <c r="BE75" s="54"/>
      <c r="BF75" s="54"/>
      <c r="BG75" s="54"/>
      <c r="BH75" s="54"/>
      <c r="BI75" s="54"/>
      <c r="BJ75" s="54"/>
      <c r="BK75" s="54"/>
      <c r="BL75" s="54"/>
    </row>
    <row r="76" spans="1:64" s="61" customFormat="1">
      <c r="A76" s="66"/>
      <c r="B76" s="62"/>
      <c r="C76" s="62"/>
      <c r="D76" s="62"/>
      <c r="E76" s="54"/>
      <c r="BA76" s="54"/>
      <c r="BB76" s="54"/>
      <c r="BC76" s="54"/>
      <c r="BD76" s="54"/>
      <c r="BE76" s="54"/>
      <c r="BF76" s="54"/>
      <c r="BG76" s="54"/>
      <c r="BH76" s="54"/>
      <c r="BI76" s="54"/>
      <c r="BJ76" s="54"/>
      <c r="BK76" s="54"/>
      <c r="BL76" s="54"/>
    </row>
    <row r="77" spans="1:64" s="61" customFormat="1">
      <c r="A77" s="66"/>
      <c r="B77" s="62"/>
      <c r="C77" s="62"/>
      <c r="D77" s="62"/>
      <c r="E77" s="54"/>
      <c r="BA77" s="54"/>
      <c r="BB77" s="54"/>
      <c r="BC77" s="54"/>
      <c r="BD77" s="54"/>
      <c r="BE77" s="54"/>
      <c r="BF77" s="54"/>
      <c r="BG77" s="54"/>
      <c r="BH77" s="54"/>
      <c r="BI77" s="54"/>
      <c r="BJ77" s="54"/>
      <c r="BK77" s="54"/>
      <c r="BL77" s="54"/>
    </row>
    <row r="78" spans="1:64" s="61" customFormat="1">
      <c r="A78" s="66"/>
      <c r="B78" s="62"/>
      <c r="C78" s="62"/>
      <c r="D78" s="62"/>
      <c r="E78" s="54"/>
      <c r="BA78" s="54"/>
      <c r="BB78" s="54"/>
      <c r="BC78" s="54"/>
      <c r="BD78" s="54"/>
      <c r="BE78" s="54"/>
      <c r="BF78" s="54"/>
      <c r="BG78" s="54"/>
      <c r="BH78" s="54"/>
      <c r="BI78" s="54"/>
      <c r="BJ78" s="54"/>
      <c r="BK78" s="54"/>
      <c r="BL78" s="54"/>
    </row>
    <row r="79" spans="1:64" s="61" customFormat="1">
      <c r="A79" s="66"/>
      <c r="B79" s="62"/>
      <c r="C79" s="62"/>
      <c r="D79" s="62"/>
      <c r="E79" s="54"/>
      <c r="BA79" s="54"/>
      <c r="BB79" s="54"/>
      <c r="BC79" s="54"/>
      <c r="BD79" s="54"/>
      <c r="BE79" s="54"/>
      <c r="BF79" s="54"/>
      <c r="BG79" s="54"/>
      <c r="BH79" s="54"/>
      <c r="BI79" s="54"/>
      <c r="BJ79" s="54"/>
      <c r="BK79" s="54"/>
      <c r="BL79" s="54"/>
    </row>
    <row r="80" spans="1:64" s="61" customFormat="1">
      <c r="A80" s="66"/>
      <c r="B80" s="62"/>
      <c r="C80" s="62"/>
      <c r="D80" s="62"/>
      <c r="E80" s="54"/>
      <c r="BA80" s="54"/>
      <c r="BB80" s="54"/>
      <c r="BC80" s="54"/>
      <c r="BD80" s="54"/>
      <c r="BE80" s="54"/>
      <c r="BF80" s="54"/>
      <c r="BG80" s="54"/>
      <c r="BH80" s="54"/>
      <c r="BI80" s="54"/>
      <c r="BJ80" s="54"/>
      <c r="BK80" s="54"/>
      <c r="BL80" s="54"/>
    </row>
    <row r="81" spans="1:64" s="61" customFormat="1">
      <c r="A81" s="66"/>
      <c r="B81" s="62"/>
      <c r="C81" s="62"/>
      <c r="D81" s="62"/>
      <c r="E81" s="54"/>
      <c r="BA81" s="54"/>
      <c r="BB81" s="54"/>
      <c r="BC81" s="54"/>
      <c r="BD81" s="54"/>
      <c r="BE81" s="54"/>
      <c r="BF81" s="54"/>
      <c r="BG81" s="54"/>
      <c r="BH81" s="54"/>
      <c r="BI81" s="54"/>
      <c r="BJ81" s="54"/>
      <c r="BK81" s="54"/>
      <c r="BL81" s="54"/>
    </row>
    <row r="82" spans="1:64" s="61" customFormat="1">
      <c r="A82" s="66"/>
      <c r="B82" s="62"/>
      <c r="C82" s="62"/>
      <c r="D82" s="62"/>
      <c r="E82" s="54"/>
      <c r="BA82" s="54"/>
      <c r="BB82" s="54"/>
      <c r="BC82" s="54"/>
      <c r="BD82" s="54"/>
      <c r="BE82" s="54"/>
      <c r="BF82" s="54"/>
      <c r="BG82" s="54"/>
      <c r="BH82" s="54"/>
      <c r="BI82" s="54"/>
      <c r="BJ82" s="54"/>
      <c r="BK82" s="54"/>
      <c r="BL82" s="54"/>
    </row>
    <row r="83" spans="1:64" s="61" customFormat="1">
      <c r="A83" s="66"/>
      <c r="B83" s="62"/>
      <c r="C83" s="62"/>
      <c r="D83" s="62"/>
      <c r="E83" s="54"/>
      <c r="BA83" s="54"/>
      <c r="BB83" s="54"/>
      <c r="BC83" s="54"/>
      <c r="BD83" s="54"/>
      <c r="BE83" s="54"/>
      <c r="BF83" s="54"/>
      <c r="BG83" s="54"/>
      <c r="BH83" s="54"/>
      <c r="BI83" s="54"/>
      <c r="BJ83" s="54"/>
      <c r="BK83" s="54"/>
      <c r="BL83" s="54"/>
    </row>
    <row r="84" spans="1:64" s="61" customFormat="1">
      <c r="A84" s="66"/>
      <c r="B84" s="62"/>
      <c r="C84" s="62"/>
      <c r="D84" s="62"/>
      <c r="E84" s="54"/>
      <c r="BA84" s="54"/>
      <c r="BB84" s="54"/>
      <c r="BC84" s="54"/>
      <c r="BD84" s="54"/>
      <c r="BE84" s="54"/>
      <c r="BF84" s="54"/>
      <c r="BG84" s="54"/>
      <c r="BH84" s="54"/>
      <c r="BI84" s="54"/>
      <c r="BJ84" s="54"/>
      <c r="BK84" s="54"/>
      <c r="BL84" s="54"/>
    </row>
    <row r="85" spans="1:64" s="61" customFormat="1">
      <c r="A85" s="66"/>
      <c r="B85" s="62"/>
      <c r="C85" s="62"/>
      <c r="D85" s="62"/>
      <c r="E85" s="54"/>
      <c r="BA85" s="54"/>
      <c r="BB85" s="54"/>
      <c r="BC85" s="54"/>
      <c r="BD85" s="54"/>
      <c r="BE85" s="54"/>
      <c r="BF85" s="54"/>
      <c r="BG85" s="54"/>
      <c r="BH85" s="54"/>
      <c r="BI85" s="54"/>
      <c r="BJ85" s="54"/>
      <c r="BK85" s="54"/>
      <c r="BL85" s="54"/>
    </row>
    <row r="86" spans="1:64" s="61" customFormat="1">
      <c r="A86" s="66"/>
      <c r="B86" s="62"/>
      <c r="C86" s="62"/>
      <c r="D86" s="62"/>
      <c r="E86" s="54"/>
      <c r="BA86" s="54"/>
      <c r="BB86" s="54"/>
      <c r="BC86" s="54"/>
      <c r="BD86" s="54"/>
      <c r="BE86" s="54"/>
      <c r="BF86" s="54"/>
      <c r="BG86" s="54"/>
      <c r="BH86" s="54"/>
      <c r="BI86" s="54"/>
      <c r="BJ86" s="54"/>
      <c r="BK86" s="54"/>
      <c r="BL86" s="54"/>
    </row>
    <row r="87" spans="1:64" s="61" customFormat="1">
      <c r="A87" s="66"/>
      <c r="B87" s="62"/>
      <c r="C87" s="62"/>
      <c r="D87" s="62"/>
      <c r="E87" s="54"/>
      <c r="BA87" s="54"/>
      <c r="BB87" s="54"/>
      <c r="BC87" s="54"/>
      <c r="BD87" s="54"/>
      <c r="BE87" s="54"/>
      <c r="BF87" s="54"/>
      <c r="BG87" s="54"/>
      <c r="BH87" s="54"/>
      <c r="BI87" s="54"/>
      <c r="BJ87" s="54"/>
      <c r="BK87" s="54"/>
      <c r="BL87" s="54"/>
    </row>
    <row r="88" spans="1:64" s="61" customFormat="1">
      <c r="A88" s="66"/>
      <c r="B88" s="62"/>
      <c r="C88" s="62"/>
      <c r="D88" s="62"/>
      <c r="E88" s="54"/>
      <c r="BA88" s="54"/>
      <c r="BB88" s="54"/>
      <c r="BC88" s="54"/>
      <c r="BD88" s="54"/>
      <c r="BE88" s="54"/>
      <c r="BF88" s="54"/>
      <c r="BG88" s="54"/>
      <c r="BH88" s="54"/>
      <c r="BI88" s="54"/>
      <c r="BJ88" s="54"/>
      <c r="BK88" s="54"/>
      <c r="BL88" s="54"/>
    </row>
    <row r="89" spans="1:64" s="61" customFormat="1">
      <c r="A89" s="66"/>
      <c r="B89" s="62"/>
      <c r="C89" s="62"/>
      <c r="D89" s="62"/>
      <c r="E89" s="54"/>
      <c r="BA89" s="54"/>
      <c r="BB89" s="54"/>
      <c r="BC89" s="54"/>
      <c r="BD89" s="54"/>
      <c r="BE89" s="54"/>
      <c r="BF89" s="54"/>
      <c r="BG89" s="54"/>
      <c r="BH89" s="54"/>
      <c r="BI89" s="54"/>
      <c r="BJ89" s="54"/>
      <c r="BK89" s="54"/>
      <c r="BL89" s="54"/>
    </row>
    <row r="90" spans="1:64" s="61" customFormat="1">
      <c r="A90" s="66"/>
      <c r="B90" s="62"/>
      <c r="C90" s="62"/>
      <c r="D90" s="62"/>
      <c r="E90" s="54"/>
      <c r="BA90" s="54"/>
      <c r="BB90" s="54"/>
      <c r="BC90" s="54"/>
      <c r="BD90" s="54"/>
      <c r="BE90" s="54"/>
      <c r="BF90" s="54"/>
      <c r="BG90" s="54"/>
      <c r="BH90" s="54"/>
      <c r="BI90" s="54"/>
      <c r="BJ90" s="54"/>
      <c r="BK90" s="54"/>
      <c r="BL90" s="54"/>
    </row>
    <row r="91" spans="1:64" s="61" customFormat="1">
      <c r="A91" s="66"/>
      <c r="B91" s="62"/>
      <c r="C91" s="62"/>
      <c r="D91" s="62"/>
      <c r="E91" s="54"/>
      <c r="BA91" s="54"/>
      <c r="BB91" s="54"/>
      <c r="BC91" s="54"/>
      <c r="BD91" s="54"/>
      <c r="BE91" s="54"/>
      <c r="BF91" s="54"/>
      <c r="BG91" s="54"/>
      <c r="BH91" s="54"/>
      <c r="BI91" s="54"/>
      <c r="BJ91" s="54"/>
      <c r="BK91" s="54"/>
      <c r="BL91" s="54"/>
    </row>
    <row r="92" spans="1:64" s="61" customFormat="1">
      <c r="A92" s="66"/>
      <c r="B92" s="62"/>
      <c r="C92" s="62"/>
      <c r="D92" s="62"/>
      <c r="E92" s="54"/>
      <c r="BA92" s="54"/>
      <c r="BB92" s="54"/>
      <c r="BC92" s="54"/>
      <c r="BD92" s="54"/>
      <c r="BE92" s="54"/>
      <c r="BF92" s="54"/>
      <c r="BG92" s="54"/>
      <c r="BH92" s="54"/>
      <c r="BI92" s="54"/>
      <c r="BJ92" s="54"/>
      <c r="BK92" s="54"/>
      <c r="BL92" s="54"/>
    </row>
    <row r="93" spans="1:64" s="61" customFormat="1">
      <c r="A93" s="66"/>
      <c r="B93" s="62"/>
      <c r="C93" s="62"/>
      <c r="D93" s="62"/>
      <c r="E93" s="54"/>
      <c r="BA93" s="54"/>
      <c r="BB93" s="54"/>
      <c r="BC93" s="54"/>
      <c r="BD93" s="54"/>
      <c r="BE93" s="54"/>
      <c r="BF93" s="54"/>
      <c r="BG93" s="54"/>
      <c r="BH93" s="54"/>
      <c r="BI93" s="54"/>
      <c r="BJ93" s="54"/>
      <c r="BK93" s="54"/>
      <c r="BL93" s="54"/>
    </row>
    <row r="94" spans="1:64" s="61" customFormat="1">
      <c r="A94" s="66"/>
      <c r="B94" s="62"/>
      <c r="C94" s="62"/>
      <c r="D94" s="62"/>
      <c r="E94" s="54"/>
      <c r="BA94" s="54"/>
      <c r="BB94" s="54"/>
      <c r="BC94" s="54"/>
      <c r="BD94" s="54"/>
      <c r="BE94" s="54"/>
      <c r="BF94" s="54"/>
      <c r="BG94" s="54"/>
      <c r="BH94" s="54"/>
      <c r="BI94" s="54"/>
      <c r="BJ94" s="54"/>
      <c r="BK94" s="54"/>
      <c r="BL94" s="54"/>
    </row>
    <row r="95" spans="1:64" s="61" customFormat="1">
      <c r="A95" s="66"/>
      <c r="B95" s="62"/>
      <c r="C95" s="62"/>
      <c r="D95" s="62"/>
      <c r="E95" s="54"/>
      <c r="BA95" s="54"/>
      <c r="BB95" s="54"/>
      <c r="BC95" s="54"/>
      <c r="BD95" s="54"/>
      <c r="BE95" s="54"/>
      <c r="BF95" s="54"/>
      <c r="BG95" s="54"/>
      <c r="BH95" s="54"/>
      <c r="BI95" s="54"/>
      <c r="BJ95" s="54"/>
      <c r="BK95" s="54"/>
      <c r="BL95" s="54"/>
    </row>
    <row r="96" spans="1:64" s="61" customFormat="1">
      <c r="A96" s="66"/>
      <c r="B96" s="62"/>
      <c r="C96" s="62"/>
      <c r="D96" s="62"/>
      <c r="E96" s="54"/>
      <c r="BA96" s="54"/>
      <c r="BB96" s="54"/>
      <c r="BC96" s="54"/>
      <c r="BD96" s="54"/>
      <c r="BE96" s="54"/>
      <c r="BF96" s="54"/>
      <c r="BG96" s="54"/>
      <c r="BH96" s="54"/>
      <c r="BI96" s="54"/>
      <c r="BJ96" s="54"/>
      <c r="BK96" s="54"/>
      <c r="BL96" s="54"/>
    </row>
    <row r="97" spans="1:64" s="61" customFormat="1">
      <c r="A97" s="66"/>
      <c r="B97" s="62"/>
      <c r="C97" s="62"/>
      <c r="D97" s="62"/>
      <c r="E97" s="54"/>
      <c r="BA97" s="54"/>
      <c r="BB97" s="54"/>
      <c r="BC97" s="54"/>
      <c r="BD97" s="54"/>
      <c r="BE97" s="54"/>
      <c r="BF97" s="54"/>
      <c r="BG97" s="54"/>
      <c r="BH97" s="54"/>
      <c r="BI97" s="54"/>
      <c r="BJ97" s="54"/>
      <c r="BK97" s="54"/>
      <c r="BL97" s="54"/>
    </row>
    <row r="98" spans="1:64" s="61" customFormat="1">
      <c r="A98" s="66"/>
      <c r="B98" s="62"/>
      <c r="C98" s="62"/>
      <c r="D98" s="62"/>
      <c r="E98" s="54"/>
      <c r="BA98" s="54"/>
      <c r="BB98" s="54"/>
      <c r="BC98" s="54"/>
      <c r="BD98" s="54"/>
      <c r="BE98" s="54"/>
      <c r="BF98" s="54"/>
      <c r="BG98" s="54"/>
      <c r="BH98" s="54"/>
      <c r="BI98" s="54"/>
      <c r="BJ98" s="54"/>
      <c r="BK98" s="54"/>
      <c r="BL98" s="54"/>
    </row>
    <row r="99" spans="1:64" s="61" customFormat="1">
      <c r="A99" s="66"/>
      <c r="B99" s="62"/>
      <c r="C99" s="62"/>
      <c r="D99" s="62"/>
      <c r="E99" s="54"/>
      <c r="BA99" s="54"/>
      <c r="BB99" s="54"/>
      <c r="BC99" s="54"/>
      <c r="BD99" s="54"/>
      <c r="BE99" s="54"/>
      <c r="BF99" s="54"/>
      <c r="BG99" s="54"/>
      <c r="BH99" s="54"/>
      <c r="BI99" s="54"/>
      <c r="BJ99" s="54"/>
      <c r="BK99" s="54"/>
      <c r="BL99" s="54"/>
    </row>
    <row r="100" spans="1:64" s="61" customFormat="1">
      <c r="A100" s="66"/>
      <c r="B100" s="62"/>
      <c r="C100" s="62"/>
      <c r="D100" s="62"/>
      <c r="E100" s="54"/>
      <c r="BA100" s="54"/>
      <c r="BB100" s="54"/>
      <c r="BC100" s="54"/>
      <c r="BD100" s="54"/>
      <c r="BE100" s="54"/>
      <c r="BF100" s="54"/>
      <c r="BG100" s="54"/>
      <c r="BH100" s="54"/>
      <c r="BI100" s="54"/>
      <c r="BJ100" s="54"/>
      <c r="BK100" s="54"/>
      <c r="BL100" s="54"/>
    </row>
    <row r="101" spans="1:64" s="61" customFormat="1">
      <c r="A101" s="66"/>
      <c r="B101" s="62"/>
      <c r="C101" s="62"/>
      <c r="D101" s="62"/>
      <c r="E101" s="54"/>
      <c r="BA101" s="54"/>
      <c r="BB101" s="54"/>
      <c r="BC101" s="54"/>
      <c r="BD101" s="54"/>
      <c r="BE101" s="54"/>
      <c r="BF101" s="54"/>
      <c r="BG101" s="54"/>
      <c r="BH101" s="54"/>
      <c r="BI101" s="54"/>
      <c r="BJ101" s="54"/>
      <c r="BK101" s="54"/>
      <c r="BL101" s="54"/>
    </row>
    <row r="102" spans="1:64" s="61" customFormat="1">
      <c r="A102" s="66"/>
      <c r="B102" s="62"/>
      <c r="C102" s="62"/>
      <c r="D102" s="62"/>
      <c r="E102" s="54"/>
      <c r="BA102" s="54"/>
      <c r="BB102" s="54"/>
      <c r="BC102" s="54"/>
      <c r="BD102" s="54"/>
      <c r="BE102" s="54"/>
      <c r="BF102" s="54"/>
      <c r="BG102" s="54"/>
      <c r="BH102" s="54"/>
      <c r="BI102" s="54"/>
      <c r="BJ102" s="54"/>
      <c r="BK102" s="54"/>
      <c r="BL102" s="54"/>
    </row>
    <row r="103" spans="1:64" s="61" customFormat="1">
      <c r="A103" s="66"/>
      <c r="B103" s="62"/>
      <c r="C103" s="62"/>
      <c r="D103" s="62"/>
      <c r="E103" s="54"/>
      <c r="BA103" s="54"/>
      <c r="BB103" s="54"/>
      <c r="BC103" s="54"/>
      <c r="BD103" s="54"/>
      <c r="BE103" s="54"/>
      <c r="BF103" s="54"/>
      <c r="BG103" s="54"/>
      <c r="BH103" s="54"/>
      <c r="BI103" s="54"/>
      <c r="BJ103" s="54"/>
      <c r="BK103" s="54"/>
      <c r="BL103" s="54"/>
    </row>
    <row r="104" spans="1:64" s="61" customFormat="1">
      <c r="A104" s="66"/>
      <c r="B104" s="62"/>
      <c r="C104" s="62"/>
      <c r="D104" s="62"/>
      <c r="E104" s="54"/>
      <c r="BA104" s="54"/>
      <c r="BB104" s="54"/>
      <c r="BC104" s="54"/>
      <c r="BD104" s="54"/>
      <c r="BE104" s="54"/>
      <c r="BF104" s="54"/>
      <c r="BG104" s="54"/>
      <c r="BH104" s="54"/>
      <c r="BI104" s="54"/>
      <c r="BJ104" s="54"/>
      <c r="BK104" s="54"/>
      <c r="BL104" s="54"/>
    </row>
    <row r="105" spans="1:64" s="61" customFormat="1">
      <c r="A105" s="66"/>
      <c r="B105" s="62"/>
      <c r="C105" s="62"/>
      <c r="D105" s="62"/>
      <c r="E105" s="54"/>
      <c r="BA105" s="54"/>
      <c r="BB105" s="54"/>
      <c r="BC105" s="54"/>
      <c r="BD105" s="54"/>
      <c r="BE105" s="54"/>
      <c r="BF105" s="54"/>
      <c r="BG105" s="54"/>
      <c r="BH105" s="54"/>
      <c r="BI105" s="54"/>
      <c r="BJ105" s="54"/>
      <c r="BK105" s="54"/>
      <c r="BL105" s="54"/>
    </row>
    <row r="106" spans="1:64" s="61" customFormat="1">
      <c r="A106" s="66"/>
      <c r="B106" s="62"/>
      <c r="C106" s="62"/>
      <c r="D106" s="62"/>
      <c r="E106" s="54"/>
      <c r="BA106" s="54"/>
      <c r="BB106" s="54"/>
      <c r="BC106" s="54"/>
      <c r="BD106" s="54"/>
      <c r="BE106" s="54"/>
      <c r="BF106" s="54"/>
      <c r="BG106" s="54"/>
      <c r="BH106" s="54"/>
      <c r="BI106" s="54"/>
      <c r="BJ106" s="54"/>
      <c r="BK106" s="54"/>
      <c r="BL106" s="54"/>
    </row>
    <row r="107" spans="1:64" s="61" customFormat="1">
      <c r="A107" s="66"/>
      <c r="B107" s="62"/>
      <c r="C107" s="62"/>
      <c r="D107" s="62"/>
      <c r="E107" s="54"/>
      <c r="BA107" s="54"/>
      <c r="BB107" s="54"/>
      <c r="BC107" s="54"/>
      <c r="BD107" s="54"/>
      <c r="BE107" s="54"/>
      <c r="BF107" s="54"/>
      <c r="BG107" s="54"/>
      <c r="BH107" s="54"/>
      <c r="BI107" s="54"/>
      <c r="BJ107" s="54"/>
      <c r="BK107" s="54"/>
      <c r="BL107" s="54"/>
    </row>
    <row r="108" spans="1:64" s="61" customFormat="1">
      <c r="A108" s="66"/>
      <c r="B108" s="62"/>
      <c r="C108" s="62"/>
      <c r="D108" s="62"/>
      <c r="E108" s="54"/>
      <c r="BA108" s="54"/>
      <c r="BB108" s="54"/>
      <c r="BC108" s="54"/>
      <c r="BD108" s="54"/>
      <c r="BE108" s="54"/>
      <c r="BF108" s="54"/>
      <c r="BG108" s="54"/>
      <c r="BH108" s="54"/>
      <c r="BI108" s="54"/>
      <c r="BJ108" s="54"/>
      <c r="BK108" s="54"/>
      <c r="BL108" s="54"/>
    </row>
    <row r="109" spans="1:64" s="61" customFormat="1">
      <c r="A109" s="66"/>
      <c r="B109" s="62"/>
      <c r="C109" s="62"/>
      <c r="D109" s="62"/>
      <c r="E109" s="54"/>
      <c r="BA109" s="54"/>
      <c r="BB109" s="54"/>
      <c r="BC109" s="54"/>
      <c r="BD109" s="54"/>
      <c r="BE109" s="54"/>
      <c r="BF109" s="54"/>
      <c r="BG109" s="54"/>
      <c r="BH109" s="54"/>
      <c r="BI109" s="54"/>
      <c r="BJ109" s="54"/>
      <c r="BK109" s="54"/>
      <c r="BL109" s="54"/>
    </row>
    <row r="110" spans="1:64" s="61" customFormat="1">
      <c r="A110" s="66"/>
      <c r="B110" s="62"/>
      <c r="C110" s="62"/>
      <c r="D110" s="62"/>
      <c r="E110" s="54"/>
      <c r="BA110" s="54"/>
      <c r="BB110" s="54"/>
      <c r="BC110" s="54"/>
      <c r="BD110" s="54"/>
      <c r="BE110" s="54"/>
      <c r="BF110" s="54"/>
      <c r="BG110" s="54"/>
      <c r="BH110" s="54"/>
      <c r="BI110" s="54"/>
      <c r="BJ110" s="54"/>
      <c r="BK110" s="54"/>
      <c r="BL110" s="54"/>
    </row>
  </sheetData>
  <sheetProtection selectLockedCells="1" selectUnlockedCells="1"/>
  <sortState xmlns:xlrd2="http://schemas.microsoft.com/office/spreadsheetml/2017/richdata2" ref="D8:D13">
    <sortCondition ref="D8"/>
  </sortState>
  <mergeCells count="2">
    <mergeCell ref="A1:E1"/>
    <mergeCell ref="A2:E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59999389629810485"/>
    <pageSetUpPr fitToPage="1"/>
  </sheetPr>
  <dimension ref="A1:BL138"/>
  <sheetViews>
    <sheetView zoomScaleNormal="100" workbookViewId="0">
      <selection activeCell="A8" sqref="A8"/>
    </sheetView>
  </sheetViews>
  <sheetFormatPr defaultColWidth="9.140625" defaultRowHeight="12.75"/>
  <cols>
    <col min="1" max="1" width="38.140625" style="66" customWidth="1"/>
    <col min="2" max="2" width="32.140625" style="54" customWidth="1"/>
    <col min="3" max="3" width="40.7109375" style="54" customWidth="1"/>
    <col min="4" max="6" width="40.7109375" style="62" customWidth="1"/>
    <col min="7" max="7" width="11.28515625" style="53" customWidth="1"/>
    <col min="8" max="52" width="9.140625" style="53" customWidth="1"/>
    <col min="53" max="64" width="9.140625" style="54" customWidth="1"/>
    <col min="65" max="16384" width="9.140625" style="53"/>
  </cols>
  <sheetData>
    <row r="1" spans="1:64" ht="30" customHeight="1">
      <c r="A1" s="400" t="s">
        <v>414</v>
      </c>
      <c r="B1" s="401"/>
      <c r="C1" s="401"/>
      <c r="D1" s="401"/>
      <c r="E1" s="401"/>
      <c r="F1" s="429"/>
    </row>
    <row r="2" spans="1:64" s="67" customFormat="1" ht="18" customHeight="1">
      <c r="A2" s="407" t="s">
        <v>415</v>
      </c>
      <c r="B2" s="408"/>
      <c r="C2" s="408"/>
      <c r="D2" s="408"/>
      <c r="E2" s="408"/>
      <c r="F2" s="430"/>
    </row>
    <row r="3" spans="1:64" s="107" customFormat="1" ht="18" customHeight="1">
      <c r="A3" s="381"/>
      <c r="B3" s="83">
        <v>1</v>
      </c>
      <c r="C3" s="82">
        <v>2</v>
      </c>
      <c r="D3" s="82">
        <v>3</v>
      </c>
      <c r="E3" s="82">
        <v>4</v>
      </c>
      <c r="F3" s="82">
        <v>5</v>
      </c>
      <c r="G3" s="107" t="s">
        <v>416</v>
      </c>
    </row>
    <row r="4" spans="1:64" s="61" customFormat="1" ht="19.5" customHeight="1">
      <c r="A4" s="2" t="s">
        <v>124</v>
      </c>
      <c r="B4" s="109">
        <v>22.32</v>
      </c>
      <c r="C4" s="109" t="s">
        <v>417</v>
      </c>
      <c r="D4" s="110" t="s">
        <v>418</v>
      </c>
      <c r="E4" s="110">
        <v>13.67</v>
      </c>
      <c r="F4" s="110">
        <v>12.59</v>
      </c>
      <c r="BA4" s="78"/>
      <c r="BB4" s="78"/>
      <c r="BC4" s="78"/>
      <c r="BD4" s="78"/>
      <c r="BE4" s="78"/>
      <c r="BF4" s="78"/>
      <c r="BG4" s="78"/>
      <c r="BH4" s="78"/>
      <c r="BI4" s="78"/>
      <c r="BJ4" s="78"/>
      <c r="BK4" s="78"/>
      <c r="BL4" s="78"/>
    </row>
    <row r="5" spans="1:64" s="61" customFormat="1" ht="19.5" customHeight="1">
      <c r="A5" s="2" t="s">
        <v>138</v>
      </c>
      <c r="B5" s="109">
        <v>45.38</v>
      </c>
      <c r="C5" s="109" t="s">
        <v>419</v>
      </c>
      <c r="D5" s="110" t="s">
        <v>420</v>
      </c>
      <c r="E5" s="110">
        <v>27.81</v>
      </c>
      <c r="F5" s="110">
        <v>25.61</v>
      </c>
      <c r="BA5" s="73"/>
      <c r="BB5" s="73"/>
      <c r="BC5" s="73"/>
      <c r="BD5" s="73"/>
      <c r="BE5" s="73"/>
      <c r="BF5" s="73"/>
      <c r="BG5" s="73"/>
      <c r="BH5" s="73"/>
      <c r="BI5" s="73"/>
      <c r="BJ5" s="73"/>
      <c r="BK5" s="73"/>
      <c r="BL5" s="73"/>
    </row>
    <row r="6" spans="1:64" s="61" customFormat="1" ht="19.5" customHeight="1">
      <c r="A6" s="2" t="s">
        <v>139</v>
      </c>
      <c r="B6" s="109">
        <v>98.32</v>
      </c>
      <c r="C6" s="109" t="s">
        <v>421</v>
      </c>
      <c r="D6" s="110" t="s">
        <v>422</v>
      </c>
      <c r="E6" s="110">
        <v>60.25</v>
      </c>
      <c r="F6" s="110">
        <v>55.49</v>
      </c>
      <c r="BA6" s="73"/>
      <c r="BB6" s="73"/>
      <c r="BC6" s="73"/>
      <c r="BD6" s="73"/>
      <c r="BE6" s="73"/>
      <c r="BF6" s="73"/>
      <c r="BG6" s="73"/>
      <c r="BH6" s="73"/>
      <c r="BI6" s="73"/>
      <c r="BJ6" s="73"/>
      <c r="BK6" s="73"/>
      <c r="BL6" s="73"/>
    </row>
    <row r="7" spans="1:64" s="61" customFormat="1" ht="19.5" customHeight="1">
      <c r="A7" s="2" t="s">
        <v>206</v>
      </c>
      <c r="B7" s="109">
        <v>136.13999999999999</v>
      </c>
      <c r="C7" s="109" t="s">
        <v>423</v>
      </c>
      <c r="D7" s="110" t="s">
        <v>424</v>
      </c>
      <c r="E7" s="110">
        <v>83.42</v>
      </c>
      <c r="F7" s="110">
        <v>76.83</v>
      </c>
      <c r="BA7" s="73"/>
      <c r="BB7" s="73"/>
      <c r="BC7" s="73"/>
      <c r="BD7" s="73"/>
      <c r="BE7" s="73"/>
      <c r="BF7" s="73"/>
      <c r="BG7" s="73"/>
      <c r="BH7" s="73"/>
      <c r="BI7" s="73"/>
      <c r="BJ7" s="73"/>
      <c r="BK7" s="73"/>
      <c r="BL7" s="73"/>
    </row>
    <row r="8" spans="1:64" s="60" customFormat="1" ht="24.95" customHeight="1">
      <c r="A8" s="166"/>
      <c r="B8" s="164" t="s">
        <v>425</v>
      </c>
      <c r="C8" s="164" t="s">
        <v>426</v>
      </c>
      <c r="D8" s="164" t="s">
        <v>427</v>
      </c>
      <c r="E8" s="164" t="s">
        <v>428</v>
      </c>
      <c r="F8" s="164" t="s">
        <v>429</v>
      </c>
      <c r="BA8" s="108"/>
      <c r="BB8" s="108"/>
      <c r="BC8" s="108"/>
      <c r="BD8" s="108"/>
      <c r="BE8" s="108"/>
      <c r="BF8" s="108"/>
      <c r="BG8" s="108"/>
      <c r="BH8" s="108"/>
      <c r="BI8" s="108"/>
      <c r="BJ8" s="108"/>
      <c r="BK8" s="108"/>
      <c r="BL8" s="108"/>
    </row>
    <row r="9" spans="1:64" s="60" customFormat="1" ht="24.95" customHeight="1">
      <c r="A9" s="152"/>
      <c r="B9" s="152" t="s">
        <v>354</v>
      </c>
      <c r="C9" s="152" t="s">
        <v>430</v>
      </c>
      <c r="D9" s="152" t="s">
        <v>272</v>
      </c>
      <c r="E9" s="152" t="s">
        <v>320</v>
      </c>
      <c r="F9" s="152" t="s">
        <v>431</v>
      </c>
      <c r="BA9" s="108"/>
      <c r="BB9" s="108"/>
      <c r="BC9" s="108"/>
      <c r="BD9" s="108"/>
      <c r="BE9" s="108"/>
      <c r="BF9" s="108"/>
      <c r="BG9" s="108"/>
      <c r="BH9" s="108"/>
      <c r="BI9" s="108"/>
      <c r="BJ9" s="108"/>
      <c r="BK9" s="108"/>
      <c r="BL9" s="108"/>
    </row>
    <row r="10" spans="1:64" s="60" customFormat="1" ht="24.95" customHeight="1">
      <c r="A10" s="152"/>
      <c r="B10" s="152" t="s">
        <v>432</v>
      </c>
      <c r="C10" s="152" t="s">
        <v>433</v>
      </c>
      <c r="D10" s="152" t="s">
        <v>384</v>
      </c>
      <c r="E10" s="152" t="s">
        <v>434</v>
      </c>
      <c r="F10" s="152" t="s">
        <v>321</v>
      </c>
      <c r="BA10" s="108"/>
      <c r="BB10" s="108"/>
      <c r="BC10" s="108"/>
      <c r="BD10" s="108"/>
      <c r="BE10" s="108"/>
      <c r="BF10" s="108"/>
      <c r="BG10" s="108"/>
      <c r="BH10" s="108"/>
      <c r="BI10" s="108"/>
      <c r="BJ10" s="108"/>
      <c r="BK10" s="108"/>
      <c r="BL10" s="108"/>
    </row>
    <row r="11" spans="1:64" s="60" customFormat="1" ht="24.95" customHeight="1">
      <c r="A11" s="152"/>
      <c r="B11" s="152" t="s">
        <v>279</v>
      </c>
      <c r="C11" s="152" t="s">
        <v>435</v>
      </c>
      <c r="D11" s="152" t="s">
        <v>436</v>
      </c>
      <c r="E11" s="152" t="s">
        <v>437</v>
      </c>
      <c r="F11" s="152" t="s">
        <v>438</v>
      </c>
      <c r="BA11" s="108"/>
      <c r="BB11" s="108"/>
      <c r="BC11" s="108"/>
      <c r="BD11" s="108"/>
      <c r="BE11" s="108"/>
      <c r="BF11" s="108"/>
      <c r="BG11" s="108"/>
      <c r="BH11" s="108"/>
      <c r="BI11" s="108"/>
      <c r="BJ11" s="108"/>
      <c r="BK11" s="108"/>
      <c r="BL11" s="108"/>
    </row>
    <row r="12" spans="1:64" s="60" customFormat="1" ht="24.95" customHeight="1">
      <c r="A12" s="152"/>
      <c r="B12" s="152" t="s">
        <v>410</v>
      </c>
      <c r="C12" s="152" t="s">
        <v>439</v>
      </c>
      <c r="D12" s="152" t="s">
        <v>325</v>
      </c>
      <c r="E12" s="152" t="s">
        <v>440</v>
      </c>
      <c r="F12" s="152" t="s">
        <v>441</v>
      </c>
      <c r="BA12" s="108"/>
      <c r="BB12" s="108"/>
      <c r="BC12" s="108"/>
      <c r="BD12" s="108"/>
      <c r="BE12" s="108"/>
      <c r="BF12" s="108"/>
      <c r="BG12" s="108"/>
      <c r="BH12" s="108"/>
      <c r="BI12" s="108"/>
      <c r="BJ12" s="108"/>
      <c r="BK12" s="108"/>
      <c r="BL12" s="108"/>
    </row>
    <row r="13" spans="1:64" s="60" customFormat="1" ht="24.95" customHeight="1">
      <c r="A13" s="152"/>
      <c r="B13" s="152" t="s">
        <v>370</v>
      </c>
      <c r="C13" s="152" t="s">
        <v>442</v>
      </c>
      <c r="D13" s="152" t="s">
        <v>329</v>
      </c>
      <c r="E13" s="152" t="s">
        <v>443</v>
      </c>
      <c r="F13" s="152" t="s">
        <v>444</v>
      </c>
      <c r="BA13" s="108"/>
      <c r="BB13" s="108"/>
      <c r="BC13" s="108"/>
      <c r="BD13" s="108"/>
      <c r="BE13" s="108"/>
      <c r="BF13" s="108"/>
      <c r="BG13" s="108"/>
      <c r="BH13" s="108"/>
      <c r="BI13" s="108"/>
      <c r="BJ13" s="108"/>
      <c r="BK13" s="108"/>
      <c r="BL13" s="108"/>
    </row>
    <row r="14" spans="1:64" s="60" customFormat="1" ht="24.95" customHeight="1">
      <c r="A14" s="152"/>
      <c r="B14" s="152"/>
      <c r="C14" s="152" t="s">
        <v>445</v>
      </c>
      <c r="D14" s="152" t="s">
        <v>446</v>
      </c>
      <c r="E14" s="152" t="s">
        <v>277</v>
      </c>
      <c r="F14" s="152" t="s">
        <v>447</v>
      </c>
      <c r="BA14" s="108"/>
      <c r="BB14" s="108"/>
      <c r="BC14" s="108"/>
      <c r="BD14" s="108"/>
      <c r="BE14" s="108"/>
      <c r="BF14" s="108"/>
      <c r="BG14" s="108"/>
      <c r="BH14" s="108"/>
      <c r="BI14" s="108"/>
      <c r="BJ14" s="108"/>
      <c r="BK14" s="108"/>
      <c r="BL14" s="108"/>
    </row>
    <row r="15" spans="1:64" s="60" customFormat="1" ht="24.95" customHeight="1">
      <c r="A15" s="152"/>
      <c r="B15" s="152"/>
      <c r="C15" s="152" t="s">
        <v>448</v>
      </c>
      <c r="D15" s="152" t="s">
        <v>283</v>
      </c>
      <c r="E15" s="152" t="s">
        <v>449</v>
      </c>
      <c r="F15" s="152" t="s">
        <v>450</v>
      </c>
      <c r="BA15" s="108"/>
      <c r="BB15" s="108"/>
      <c r="BC15" s="108"/>
      <c r="BD15" s="108"/>
      <c r="BE15" s="108"/>
      <c r="BF15" s="108"/>
      <c r="BG15" s="108"/>
      <c r="BH15" s="108"/>
      <c r="BI15" s="108"/>
      <c r="BJ15" s="108"/>
      <c r="BK15" s="108"/>
      <c r="BL15" s="108"/>
    </row>
    <row r="16" spans="1:64" s="60" customFormat="1" ht="24.95" customHeight="1">
      <c r="A16" s="152"/>
      <c r="B16" s="152"/>
      <c r="C16" s="152" t="s">
        <v>451</v>
      </c>
      <c r="D16" s="152" t="s">
        <v>302</v>
      </c>
      <c r="E16" s="152" t="s">
        <v>383</v>
      </c>
      <c r="F16" s="152" t="s">
        <v>452</v>
      </c>
      <c r="BA16" s="108"/>
      <c r="BB16" s="108"/>
      <c r="BC16" s="108"/>
      <c r="BD16" s="108"/>
      <c r="BE16" s="108"/>
      <c r="BF16" s="108"/>
      <c r="BG16" s="108"/>
      <c r="BH16" s="108"/>
      <c r="BI16" s="108"/>
      <c r="BJ16" s="108"/>
      <c r="BK16" s="108"/>
      <c r="BL16" s="108"/>
    </row>
    <row r="17" spans="1:64" s="60" customFormat="1" ht="24.95" customHeight="1">
      <c r="A17" s="152"/>
      <c r="B17" s="152"/>
      <c r="C17" s="152" t="s">
        <v>453</v>
      </c>
      <c r="D17" s="165" t="s">
        <v>454</v>
      </c>
      <c r="E17" s="152" t="s">
        <v>281</v>
      </c>
      <c r="F17" s="152" t="s">
        <v>455</v>
      </c>
      <c r="BA17" s="108"/>
      <c r="BB17" s="108"/>
      <c r="BC17" s="108"/>
      <c r="BD17" s="108"/>
      <c r="BE17" s="108"/>
      <c r="BF17" s="108"/>
      <c r="BG17" s="108"/>
      <c r="BH17" s="108"/>
      <c r="BI17" s="108"/>
      <c r="BJ17" s="108"/>
      <c r="BK17" s="108"/>
      <c r="BL17" s="108"/>
    </row>
    <row r="18" spans="1:64" s="60" customFormat="1" ht="24.95" customHeight="1">
      <c r="A18" s="152"/>
      <c r="B18" s="152"/>
      <c r="C18" s="152" t="s">
        <v>456</v>
      </c>
      <c r="D18" s="152" t="s">
        <v>457</v>
      </c>
      <c r="E18" s="152" t="s">
        <v>349</v>
      </c>
      <c r="F18" s="152" t="s">
        <v>286</v>
      </c>
      <c r="BA18" s="108"/>
      <c r="BB18" s="108"/>
      <c r="BC18" s="108"/>
      <c r="BD18" s="108"/>
      <c r="BE18" s="108"/>
      <c r="BF18" s="108"/>
      <c r="BG18" s="108"/>
      <c r="BH18" s="108"/>
      <c r="BI18" s="108"/>
      <c r="BJ18" s="108"/>
      <c r="BK18" s="108"/>
      <c r="BL18" s="108"/>
    </row>
    <row r="19" spans="1:64" s="60" customFormat="1" ht="24.95" customHeight="1">
      <c r="A19" s="152"/>
      <c r="B19" s="152"/>
      <c r="C19" s="152" t="s">
        <v>458</v>
      </c>
      <c r="D19" s="152" t="s">
        <v>323</v>
      </c>
      <c r="E19" s="152" t="s">
        <v>459</v>
      </c>
      <c r="F19" s="152" t="s">
        <v>460</v>
      </c>
      <c r="BA19" s="108"/>
      <c r="BB19" s="108"/>
      <c r="BC19" s="108"/>
      <c r="BD19" s="108"/>
      <c r="BE19" s="108"/>
      <c r="BF19" s="108"/>
      <c r="BG19" s="108"/>
      <c r="BH19" s="108"/>
      <c r="BI19" s="108"/>
      <c r="BJ19" s="108"/>
      <c r="BK19" s="108"/>
      <c r="BL19" s="108"/>
    </row>
    <row r="20" spans="1:64" s="60" customFormat="1" ht="24.95" customHeight="1">
      <c r="A20" s="152"/>
      <c r="B20" s="152"/>
      <c r="C20" s="152" t="s">
        <v>461</v>
      </c>
      <c r="D20" s="152" t="s">
        <v>319</v>
      </c>
      <c r="E20" s="152" t="s">
        <v>462</v>
      </c>
      <c r="F20" s="152" t="s">
        <v>463</v>
      </c>
      <c r="BA20" s="108"/>
      <c r="BB20" s="108"/>
      <c r="BC20" s="108"/>
      <c r="BD20" s="108"/>
      <c r="BE20" s="108"/>
      <c r="BF20" s="108"/>
      <c r="BG20" s="108"/>
      <c r="BH20" s="108"/>
      <c r="BI20" s="108"/>
      <c r="BJ20" s="108"/>
      <c r="BK20" s="108"/>
      <c r="BL20" s="108"/>
    </row>
    <row r="21" spans="1:64" s="60" customFormat="1" ht="24.95" customHeight="1">
      <c r="A21" s="152"/>
      <c r="B21" s="152"/>
      <c r="C21" s="152" t="s">
        <v>464</v>
      </c>
      <c r="D21" s="152" t="s">
        <v>99</v>
      </c>
      <c r="E21" s="152" t="s">
        <v>465</v>
      </c>
      <c r="F21" s="152" t="s">
        <v>466</v>
      </c>
      <c r="BA21" s="108"/>
      <c r="BB21" s="108"/>
      <c r="BC21" s="108"/>
      <c r="BD21" s="108"/>
      <c r="BE21" s="108"/>
      <c r="BF21" s="108"/>
      <c r="BG21" s="108"/>
      <c r="BH21" s="108"/>
      <c r="BI21" s="108"/>
      <c r="BJ21" s="108"/>
      <c r="BK21" s="108"/>
      <c r="BL21" s="108"/>
    </row>
    <row r="22" spans="1:64" s="60" customFormat="1" ht="24.95" customHeight="1">
      <c r="A22" s="152"/>
      <c r="B22" s="152"/>
      <c r="C22" s="152" t="s">
        <v>467</v>
      </c>
      <c r="D22" s="152" t="s">
        <v>102</v>
      </c>
      <c r="E22" s="152" t="s">
        <v>468</v>
      </c>
      <c r="F22" s="152" t="s">
        <v>469</v>
      </c>
      <c r="BA22" s="108"/>
      <c r="BB22" s="108"/>
      <c r="BC22" s="108"/>
      <c r="BD22" s="108"/>
      <c r="BE22" s="108"/>
      <c r="BF22" s="108"/>
      <c r="BG22" s="108"/>
      <c r="BH22" s="108"/>
      <c r="BI22" s="108"/>
      <c r="BJ22" s="108"/>
      <c r="BK22" s="108"/>
      <c r="BL22" s="108"/>
    </row>
    <row r="23" spans="1:64" s="60" customFormat="1" ht="24.95" customHeight="1">
      <c r="A23" s="152"/>
      <c r="B23" s="152"/>
      <c r="C23" s="152" t="s">
        <v>470</v>
      </c>
      <c r="D23" s="152" t="s">
        <v>346</v>
      </c>
      <c r="E23" s="152" t="s">
        <v>290</v>
      </c>
      <c r="F23" s="152" t="s">
        <v>471</v>
      </c>
      <c r="BA23" s="108"/>
      <c r="BB23" s="108"/>
      <c r="BC23" s="108"/>
      <c r="BD23" s="108"/>
      <c r="BE23" s="108"/>
      <c r="BF23" s="108"/>
      <c r="BG23" s="108"/>
      <c r="BH23" s="108"/>
      <c r="BI23" s="108"/>
      <c r="BJ23" s="108"/>
      <c r="BK23" s="108"/>
      <c r="BL23" s="108"/>
    </row>
    <row r="24" spans="1:64" s="60" customFormat="1" ht="24.95" customHeight="1">
      <c r="A24" s="152"/>
      <c r="B24" s="152"/>
      <c r="C24" s="152" t="s">
        <v>472</v>
      </c>
      <c r="D24" s="152" t="s">
        <v>473</v>
      </c>
      <c r="E24" s="152" t="s">
        <v>474</v>
      </c>
      <c r="F24" s="152" t="s">
        <v>278</v>
      </c>
      <c r="BA24" s="108"/>
      <c r="BB24" s="108"/>
      <c r="BC24" s="108"/>
      <c r="BD24" s="108"/>
      <c r="BE24" s="108"/>
      <c r="BF24" s="108"/>
      <c r="BG24" s="108"/>
      <c r="BH24" s="108"/>
      <c r="BI24" s="108"/>
      <c r="BJ24" s="108"/>
      <c r="BK24" s="108"/>
      <c r="BL24" s="108"/>
    </row>
    <row r="25" spans="1:64" s="60" customFormat="1" ht="24.95" customHeight="1">
      <c r="A25" s="152"/>
      <c r="B25" s="152"/>
      <c r="C25" s="152" t="s">
        <v>475</v>
      </c>
      <c r="D25" s="152" t="s">
        <v>476</v>
      </c>
      <c r="E25" s="152" t="s">
        <v>477</v>
      </c>
      <c r="F25" s="152" t="s">
        <v>294</v>
      </c>
      <c r="BA25" s="108"/>
      <c r="BB25" s="108"/>
      <c r="BC25" s="108"/>
      <c r="BD25" s="108"/>
      <c r="BE25" s="108"/>
      <c r="BF25" s="108"/>
      <c r="BG25" s="108"/>
      <c r="BH25" s="108"/>
      <c r="BI25" s="108"/>
      <c r="BJ25" s="108"/>
      <c r="BK25" s="108"/>
      <c r="BL25" s="108"/>
    </row>
    <row r="26" spans="1:64" s="60" customFormat="1" ht="24.95" customHeight="1">
      <c r="A26" s="152"/>
      <c r="B26" s="152"/>
      <c r="C26" s="152" t="s">
        <v>478</v>
      </c>
      <c r="D26" s="152" t="s">
        <v>479</v>
      </c>
      <c r="E26" s="152" t="s">
        <v>480</v>
      </c>
      <c r="F26" s="152" t="s">
        <v>333</v>
      </c>
      <c r="BA26" s="108"/>
      <c r="BB26" s="108"/>
      <c r="BC26" s="108"/>
      <c r="BD26" s="108"/>
      <c r="BE26" s="108"/>
      <c r="BF26" s="108"/>
      <c r="BG26" s="108"/>
      <c r="BH26" s="108"/>
      <c r="BI26" s="108"/>
      <c r="BJ26" s="108"/>
      <c r="BK26" s="108"/>
      <c r="BL26" s="108"/>
    </row>
    <row r="27" spans="1:64" s="60" customFormat="1" ht="24.95" customHeight="1">
      <c r="A27" s="152"/>
      <c r="B27" s="152"/>
      <c r="C27" s="152" t="s">
        <v>481</v>
      </c>
      <c r="D27" s="152" t="s">
        <v>297</v>
      </c>
      <c r="E27" s="152" t="s">
        <v>482</v>
      </c>
      <c r="F27" s="152" t="s">
        <v>483</v>
      </c>
      <c r="BA27" s="108"/>
      <c r="BB27" s="108"/>
      <c r="BC27" s="108"/>
      <c r="BD27" s="108"/>
      <c r="BE27" s="108"/>
      <c r="BF27" s="108"/>
      <c r="BG27" s="108"/>
      <c r="BH27" s="108"/>
      <c r="BI27" s="108"/>
      <c r="BJ27" s="108"/>
      <c r="BK27" s="108"/>
      <c r="BL27" s="108"/>
    </row>
    <row r="28" spans="1:64" s="60" customFormat="1" ht="24.95" customHeight="1">
      <c r="A28" s="152"/>
      <c r="B28" s="152"/>
      <c r="C28" s="152" t="s">
        <v>318</v>
      </c>
      <c r="D28" s="152" t="s">
        <v>299</v>
      </c>
      <c r="E28" s="152" t="s">
        <v>484</v>
      </c>
      <c r="F28" s="152" t="s">
        <v>282</v>
      </c>
      <c r="BA28" s="108"/>
      <c r="BB28" s="108"/>
      <c r="BC28" s="108"/>
      <c r="BD28" s="108"/>
      <c r="BE28" s="108"/>
      <c r="BF28" s="108"/>
      <c r="BG28" s="108"/>
      <c r="BH28" s="108"/>
      <c r="BI28" s="108"/>
      <c r="BJ28" s="108"/>
      <c r="BK28" s="108"/>
      <c r="BL28" s="108"/>
    </row>
    <row r="29" spans="1:64" s="60" customFormat="1" ht="24.95" customHeight="1">
      <c r="A29" s="152"/>
      <c r="B29" s="152"/>
      <c r="C29" s="152" t="s">
        <v>485</v>
      </c>
      <c r="D29" s="152" t="s">
        <v>486</v>
      </c>
      <c r="E29" s="152" t="s">
        <v>295</v>
      </c>
      <c r="F29" s="152" t="s">
        <v>291</v>
      </c>
      <c r="BA29" s="108"/>
      <c r="BB29" s="108"/>
      <c r="BC29" s="108"/>
      <c r="BD29" s="108"/>
      <c r="BE29" s="108"/>
      <c r="BF29" s="108"/>
      <c r="BG29" s="108"/>
      <c r="BH29" s="108"/>
      <c r="BI29" s="108"/>
      <c r="BJ29" s="108"/>
      <c r="BK29" s="108"/>
      <c r="BL29" s="108"/>
    </row>
    <row r="30" spans="1:64" s="60" customFormat="1" ht="24.95" customHeight="1">
      <c r="A30" s="152"/>
      <c r="B30" s="152"/>
      <c r="C30" s="152" t="s">
        <v>487</v>
      </c>
      <c r="D30" s="152"/>
      <c r="E30" s="152" t="s">
        <v>352</v>
      </c>
      <c r="F30" s="152" t="s">
        <v>488</v>
      </c>
      <c r="BA30" s="108"/>
      <c r="BB30" s="108"/>
      <c r="BC30" s="108"/>
      <c r="BD30" s="108"/>
      <c r="BE30" s="108"/>
      <c r="BF30" s="108"/>
      <c r="BG30" s="108"/>
      <c r="BH30" s="108"/>
      <c r="BI30" s="108"/>
      <c r="BJ30" s="108"/>
      <c r="BK30" s="108"/>
      <c r="BL30" s="108"/>
    </row>
    <row r="31" spans="1:64" s="60" customFormat="1" ht="24.95" customHeight="1">
      <c r="A31" s="152"/>
      <c r="B31" s="152"/>
      <c r="C31" s="152" t="s">
        <v>489</v>
      </c>
      <c r="D31" s="152"/>
      <c r="E31" s="152" t="s">
        <v>343</v>
      </c>
      <c r="F31" s="152" t="s">
        <v>490</v>
      </c>
      <c r="BA31" s="108"/>
      <c r="BB31" s="108"/>
      <c r="BC31" s="108"/>
      <c r="BD31" s="108"/>
      <c r="BE31" s="108"/>
      <c r="BF31" s="108"/>
      <c r="BG31" s="108"/>
      <c r="BH31" s="108"/>
      <c r="BI31" s="108"/>
      <c r="BJ31" s="108"/>
      <c r="BK31" s="108"/>
      <c r="BL31" s="108"/>
    </row>
    <row r="32" spans="1:64" s="60" customFormat="1" ht="24.95" customHeight="1">
      <c r="A32" s="152"/>
      <c r="B32" s="152"/>
      <c r="C32" s="152" t="s">
        <v>491</v>
      </c>
      <c r="D32" s="152"/>
      <c r="E32" s="152" t="s">
        <v>300</v>
      </c>
      <c r="F32" s="152" t="s">
        <v>492</v>
      </c>
      <c r="BA32" s="108"/>
      <c r="BB32" s="108"/>
      <c r="BC32" s="108"/>
      <c r="BD32" s="108"/>
      <c r="BE32" s="108"/>
      <c r="BF32" s="108"/>
      <c r="BG32" s="108"/>
      <c r="BH32" s="108"/>
      <c r="BI32" s="108"/>
      <c r="BJ32" s="108"/>
      <c r="BK32" s="108"/>
      <c r="BL32" s="108"/>
    </row>
    <row r="33" spans="1:64" s="60" customFormat="1" ht="24.95" customHeight="1">
      <c r="A33" s="152"/>
      <c r="B33" s="152"/>
      <c r="C33" s="152" t="s">
        <v>493</v>
      </c>
      <c r="D33" s="152"/>
      <c r="E33" s="152"/>
      <c r="F33" s="152" t="s">
        <v>494</v>
      </c>
      <c r="BA33" s="108"/>
      <c r="BB33" s="108"/>
      <c r="BC33" s="108"/>
      <c r="BD33" s="108"/>
      <c r="BE33" s="108"/>
      <c r="BF33" s="108"/>
      <c r="BG33" s="108"/>
      <c r="BH33" s="108"/>
      <c r="BI33" s="108"/>
      <c r="BJ33" s="108"/>
      <c r="BK33" s="108"/>
      <c r="BL33" s="108"/>
    </row>
    <row r="34" spans="1:64" s="60" customFormat="1" ht="24.95" customHeight="1">
      <c r="A34" s="152"/>
      <c r="B34" s="152"/>
      <c r="C34" s="152" t="s">
        <v>495</v>
      </c>
      <c r="D34" s="152"/>
      <c r="E34" s="152"/>
      <c r="F34" s="152" t="s">
        <v>298</v>
      </c>
      <c r="BA34" s="108"/>
      <c r="BB34" s="108"/>
      <c r="BC34" s="108"/>
      <c r="BD34" s="108"/>
      <c r="BE34" s="108"/>
      <c r="BF34" s="108"/>
      <c r="BG34" s="108"/>
      <c r="BH34" s="108"/>
      <c r="BI34" s="108"/>
      <c r="BJ34" s="108"/>
      <c r="BK34" s="108"/>
      <c r="BL34" s="108"/>
    </row>
    <row r="35" spans="1:64" s="60" customFormat="1" ht="24.95" customHeight="1">
      <c r="A35" s="152"/>
      <c r="B35" s="152"/>
      <c r="C35" s="152" t="s">
        <v>496</v>
      </c>
      <c r="D35" s="152"/>
      <c r="E35" s="152"/>
      <c r="F35" s="152" t="s">
        <v>303</v>
      </c>
      <c r="BA35" s="108"/>
      <c r="BB35" s="108"/>
      <c r="BC35" s="108"/>
      <c r="BD35" s="108"/>
      <c r="BE35" s="108"/>
      <c r="BF35" s="108"/>
      <c r="BG35" s="108"/>
      <c r="BH35" s="108"/>
      <c r="BI35" s="108"/>
      <c r="BJ35" s="108"/>
      <c r="BK35" s="108"/>
      <c r="BL35" s="108"/>
    </row>
    <row r="36" spans="1:64" s="60" customFormat="1" ht="24.95" customHeight="1">
      <c r="A36" s="152"/>
      <c r="B36" s="152"/>
      <c r="C36" s="152" t="s">
        <v>497</v>
      </c>
      <c r="D36" s="152"/>
      <c r="E36" s="152"/>
      <c r="F36" s="152" t="s">
        <v>306</v>
      </c>
      <c r="BA36" s="108"/>
      <c r="BB36" s="108"/>
      <c r="BC36" s="108"/>
      <c r="BD36" s="108"/>
      <c r="BE36" s="108"/>
      <c r="BF36" s="108"/>
      <c r="BG36" s="108"/>
      <c r="BH36" s="108"/>
      <c r="BI36" s="108"/>
      <c r="BJ36" s="108"/>
      <c r="BK36" s="108"/>
      <c r="BL36" s="108"/>
    </row>
    <row r="37" spans="1:64" s="60" customFormat="1" ht="24.95" customHeight="1">
      <c r="A37" s="152"/>
      <c r="B37" s="152"/>
      <c r="C37" s="152" t="s">
        <v>498</v>
      </c>
      <c r="D37" s="152"/>
      <c r="E37" s="152"/>
      <c r="F37" s="152" t="s">
        <v>499</v>
      </c>
      <c r="BA37" s="108"/>
      <c r="BB37" s="108"/>
      <c r="BC37" s="108"/>
      <c r="BD37" s="108"/>
      <c r="BE37" s="108"/>
      <c r="BF37" s="108"/>
      <c r="BG37" s="108"/>
      <c r="BH37" s="108"/>
      <c r="BI37" s="108"/>
      <c r="BJ37" s="108"/>
      <c r="BK37" s="108"/>
      <c r="BL37" s="108"/>
    </row>
    <row r="38" spans="1:64" s="60" customFormat="1" ht="24.95" customHeight="1">
      <c r="A38" s="152"/>
      <c r="B38" s="152"/>
      <c r="C38" s="152" t="s">
        <v>500</v>
      </c>
      <c r="D38" s="152"/>
      <c r="E38" s="152"/>
      <c r="F38" s="152"/>
      <c r="BA38" s="108"/>
      <c r="BB38" s="108"/>
      <c r="BC38" s="108"/>
      <c r="BD38" s="108"/>
      <c r="BE38" s="108"/>
      <c r="BF38" s="108"/>
      <c r="BG38" s="108"/>
      <c r="BH38" s="108"/>
      <c r="BI38" s="108"/>
      <c r="BJ38" s="108"/>
      <c r="BK38" s="108"/>
      <c r="BL38" s="108"/>
    </row>
    <row r="39" spans="1:64" s="60" customFormat="1" ht="24.95" customHeight="1">
      <c r="A39" s="152"/>
      <c r="B39" s="152"/>
      <c r="C39" s="152" t="s">
        <v>340</v>
      </c>
      <c r="D39" s="152"/>
      <c r="E39" s="152"/>
      <c r="F39" s="152"/>
      <c r="BA39" s="108"/>
      <c r="BB39" s="108"/>
      <c r="BC39" s="108"/>
      <c r="BD39" s="108"/>
      <c r="BE39" s="108"/>
      <c r="BF39" s="108"/>
      <c r="BG39" s="108"/>
      <c r="BH39" s="108"/>
      <c r="BI39" s="108"/>
      <c r="BJ39" s="108"/>
      <c r="BK39" s="108"/>
      <c r="BL39" s="108"/>
    </row>
    <row r="40" spans="1:64" s="60" customFormat="1" ht="24.95" customHeight="1">
      <c r="A40" s="152"/>
      <c r="B40" s="152"/>
      <c r="C40" s="152" t="s">
        <v>501</v>
      </c>
      <c r="D40" s="152"/>
      <c r="E40" s="152"/>
      <c r="F40" s="152"/>
      <c r="BA40" s="108"/>
      <c r="BB40" s="108"/>
      <c r="BC40" s="108"/>
      <c r="BD40" s="108"/>
      <c r="BE40" s="108"/>
      <c r="BF40" s="108"/>
      <c r="BG40" s="108"/>
      <c r="BH40" s="108"/>
      <c r="BI40" s="108"/>
      <c r="BJ40" s="108"/>
      <c r="BK40" s="108"/>
      <c r="BL40" s="108"/>
    </row>
    <row r="41" spans="1:64" s="60" customFormat="1" ht="24.95" customHeight="1">
      <c r="A41" s="152"/>
      <c r="B41" s="152"/>
      <c r="C41" s="152" t="s">
        <v>407</v>
      </c>
      <c r="D41" s="152"/>
      <c r="E41" s="152"/>
      <c r="F41" s="152"/>
      <c r="BA41" s="108"/>
      <c r="BB41" s="108"/>
      <c r="BC41" s="108"/>
      <c r="BD41" s="108"/>
      <c r="BE41" s="108"/>
      <c r="BF41" s="108"/>
      <c r="BG41" s="108"/>
      <c r="BH41" s="108"/>
      <c r="BI41" s="108"/>
      <c r="BJ41" s="108"/>
      <c r="BK41" s="108"/>
      <c r="BL41" s="108"/>
    </row>
    <row r="42" spans="1:64" s="60" customFormat="1" ht="24.95" customHeight="1">
      <c r="A42" s="152"/>
      <c r="B42" s="152"/>
      <c r="C42" s="152" t="s">
        <v>502</v>
      </c>
      <c r="D42" s="152"/>
      <c r="E42" s="152"/>
      <c r="F42" s="152"/>
      <c r="BA42" s="108"/>
      <c r="BB42" s="108"/>
      <c r="BC42" s="108"/>
      <c r="BD42" s="108"/>
      <c r="BE42" s="108"/>
      <c r="BF42" s="108"/>
      <c r="BG42" s="108"/>
      <c r="BH42" s="108"/>
      <c r="BI42" s="108"/>
      <c r="BJ42" s="108"/>
      <c r="BK42" s="108"/>
      <c r="BL42" s="108"/>
    </row>
    <row r="43" spans="1:64" s="60" customFormat="1" ht="24.95" customHeight="1">
      <c r="A43" s="152"/>
      <c r="B43" s="152"/>
      <c r="C43" s="152" t="s">
        <v>503</v>
      </c>
      <c r="D43" s="152"/>
      <c r="E43" s="152"/>
      <c r="F43" s="152"/>
      <c r="BA43" s="108"/>
      <c r="BB43" s="108"/>
      <c r="BC43" s="108"/>
      <c r="BD43" s="108"/>
      <c r="BE43" s="108"/>
      <c r="BF43" s="108"/>
      <c r="BG43" s="108"/>
      <c r="BH43" s="108"/>
      <c r="BI43" s="108"/>
      <c r="BJ43" s="108"/>
      <c r="BK43" s="108"/>
      <c r="BL43" s="108"/>
    </row>
    <row r="44" spans="1:64" s="60" customFormat="1" ht="24.95" customHeight="1">
      <c r="A44" s="152"/>
      <c r="B44" s="152"/>
      <c r="C44" s="152" t="s">
        <v>504</v>
      </c>
      <c r="D44" s="152"/>
      <c r="E44" s="152"/>
      <c r="F44" s="152"/>
      <c r="BA44" s="108"/>
      <c r="BB44" s="108"/>
      <c r="BC44" s="108"/>
      <c r="BD44" s="108"/>
      <c r="BE44" s="108"/>
      <c r="BF44" s="108"/>
      <c r="BG44" s="108"/>
      <c r="BH44" s="108"/>
      <c r="BI44" s="108"/>
      <c r="BJ44" s="108"/>
      <c r="BK44" s="108"/>
      <c r="BL44" s="108"/>
    </row>
    <row r="45" spans="1:64" s="60" customFormat="1" ht="24.95" customHeight="1">
      <c r="A45" s="152"/>
      <c r="B45" s="152"/>
      <c r="C45" s="152" t="s">
        <v>505</v>
      </c>
      <c r="D45" s="152"/>
      <c r="E45" s="152"/>
      <c r="F45" s="152"/>
      <c r="BA45" s="108"/>
      <c r="BB45" s="108"/>
      <c r="BC45" s="108"/>
      <c r="BD45" s="108"/>
      <c r="BE45" s="108"/>
      <c r="BF45" s="108"/>
      <c r="BG45" s="108"/>
      <c r="BH45" s="108"/>
      <c r="BI45" s="108"/>
      <c r="BJ45" s="108"/>
      <c r="BK45" s="108"/>
      <c r="BL45" s="108"/>
    </row>
    <row r="46" spans="1:64" s="60" customFormat="1" ht="24.95" customHeight="1">
      <c r="A46" s="152"/>
      <c r="B46" s="152"/>
      <c r="C46" s="165" t="s">
        <v>506</v>
      </c>
      <c r="D46" s="152"/>
      <c r="E46" s="152"/>
      <c r="F46" s="152"/>
      <c r="BA46" s="108"/>
      <c r="BB46" s="108"/>
      <c r="BC46" s="108"/>
      <c r="BD46" s="108"/>
      <c r="BE46" s="108"/>
      <c r="BF46" s="108"/>
      <c r="BG46" s="108"/>
      <c r="BH46" s="108"/>
      <c r="BI46" s="108"/>
      <c r="BJ46" s="108"/>
      <c r="BK46" s="108"/>
      <c r="BL46" s="108"/>
    </row>
    <row r="47" spans="1:64" s="60" customFormat="1" ht="24.95" customHeight="1">
      <c r="A47" s="152"/>
      <c r="B47" s="152"/>
      <c r="C47" s="152" t="s">
        <v>385</v>
      </c>
      <c r="D47" s="152"/>
      <c r="E47" s="152"/>
      <c r="F47" s="152"/>
      <c r="BA47" s="108"/>
      <c r="BB47" s="108"/>
      <c r="BC47" s="108"/>
      <c r="BD47" s="108"/>
      <c r="BE47" s="108"/>
      <c r="BF47" s="108"/>
      <c r="BG47" s="108"/>
      <c r="BH47" s="108"/>
      <c r="BI47" s="108"/>
      <c r="BJ47" s="108"/>
      <c r="BK47" s="108"/>
      <c r="BL47" s="108"/>
    </row>
    <row r="48" spans="1:64" s="60" customFormat="1" ht="24.95" customHeight="1">
      <c r="A48" s="152"/>
      <c r="B48" s="152"/>
      <c r="C48" s="152" t="s">
        <v>388</v>
      </c>
      <c r="D48" s="152"/>
      <c r="E48" s="152"/>
      <c r="F48" s="152"/>
      <c r="BA48" s="108"/>
      <c r="BB48" s="108"/>
      <c r="BC48" s="108"/>
      <c r="BD48" s="108"/>
      <c r="BE48" s="108"/>
      <c r="BF48" s="108"/>
      <c r="BG48" s="108"/>
      <c r="BH48" s="108"/>
      <c r="BI48" s="108"/>
      <c r="BJ48" s="108"/>
      <c r="BK48" s="108"/>
      <c r="BL48" s="108"/>
    </row>
    <row r="49" spans="1:64" s="60" customFormat="1" ht="24.95" customHeight="1">
      <c r="A49" s="152"/>
      <c r="B49" s="152"/>
      <c r="C49" s="152" t="s">
        <v>271</v>
      </c>
      <c r="D49" s="152"/>
      <c r="E49" s="152"/>
      <c r="F49" s="152"/>
      <c r="BA49" s="108"/>
      <c r="BB49" s="108"/>
      <c r="BC49" s="108"/>
      <c r="BD49" s="108"/>
      <c r="BE49" s="108"/>
      <c r="BF49" s="108"/>
      <c r="BG49" s="108"/>
      <c r="BH49" s="108"/>
      <c r="BI49" s="108"/>
      <c r="BJ49" s="108"/>
      <c r="BK49" s="108"/>
      <c r="BL49" s="108"/>
    </row>
    <row r="50" spans="1:64" s="60" customFormat="1" ht="24.95" customHeight="1">
      <c r="A50" s="152"/>
      <c r="B50" s="152"/>
      <c r="C50" s="152" t="s">
        <v>507</v>
      </c>
      <c r="D50" s="152"/>
      <c r="E50" s="152"/>
      <c r="F50" s="152"/>
      <c r="BA50" s="108"/>
      <c r="BB50" s="108"/>
      <c r="BC50" s="108"/>
      <c r="BD50" s="108"/>
      <c r="BE50" s="108"/>
      <c r="BF50" s="108"/>
      <c r="BG50" s="108"/>
      <c r="BH50" s="108"/>
      <c r="BI50" s="108"/>
      <c r="BJ50" s="108"/>
      <c r="BK50" s="108"/>
      <c r="BL50" s="108"/>
    </row>
    <row r="51" spans="1:64" s="60" customFormat="1" ht="24.95" customHeight="1">
      <c r="A51" s="152"/>
      <c r="B51" s="152"/>
      <c r="C51" s="152" t="s">
        <v>508</v>
      </c>
      <c r="D51" s="152"/>
      <c r="E51" s="152"/>
      <c r="F51" s="152"/>
      <c r="BA51" s="108"/>
      <c r="BB51" s="108"/>
      <c r="BC51" s="108"/>
      <c r="BD51" s="108"/>
      <c r="BE51" s="108"/>
      <c r="BF51" s="108"/>
      <c r="BG51" s="108"/>
      <c r="BH51" s="108"/>
      <c r="BI51" s="108"/>
      <c r="BJ51" s="108"/>
      <c r="BK51" s="108"/>
      <c r="BL51" s="108"/>
    </row>
    <row r="52" spans="1:64" s="60" customFormat="1" ht="24.95" customHeight="1">
      <c r="A52" s="152"/>
      <c r="B52" s="152"/>
      <c r="C52" s="152" t="s">
        <v>288</v>
      </c>
      <c r="D52" s="152"/>
      <c r="E52" s="152"/>
      <c r="F52" s="152"/>
      <c r="BA52" s="108"/>
      <c r="BB52" s="108"/>
      <c r="BC52" s="108"/>
      <c r="BD52" s="108"/>
      <c r="BE52" s="108"/>
      <c r="BF52" s="108"/>
      <c r="BG52" s="108"/>
      <c r="BH52" s="108"/>
      <c r="BI52" s="108"/>
      <c r="BJ52" s="108"/>
      <c r="BK52" s="108"/>
      <c r="BL52" s="108"/>
    </row>
    <row r="53" spans="1:64" s="60" customFormat="1" ht="24.95" customHeight="1">
      <c r="A53" s="152"/>
      <c r="B53" s="152"/>
      <c r="C53" s="152" t="s">
        <v>386</v>
      </c>
      <c r="D53" s="152"/>
      <c r="E53" s="152"/>
      <c r="F53" s="152"/>
      <c r="BA53" s="108"/>
      <c r="BB53" s="108"/>
      <c r="BC53" s="108"/>
      <c r="BD53" s="108"/>
      <c r="BE53" s="108"/>
      <c r="BF53" s="108"/>
      <c r="BG53" s="108"/>
      <c r="BH53" s="108"/>
      <c r="BI53" s="108"/>
      <c r="BJ53" s="108"/>
      <c r="BK53" s="108"/>
      <c r="BL53" s="108"/>
    </row>
    <row r="54" spans="1:64" s="60" customFormat="1" ht="24.95" customHeight="1">
      <c r="A54" s="324"/>
      <c r="B54" s="152"/>
      <c r="C54" s="152" t="s">
        <v>509</v>
      </c>
      <c r="D54" s="152"/>
      <c r="E54" s="152"/>
      <c r="F54" s="152"/>
      <c r="BA54" s="108"/>
      <c r="BB54" s="108"/>
      <c r="BC54" s="108"/>
      <c r="BD54" s="108"/>
      <c r="BE54" s="108"/>
      <c r="BF54" s="108"/>
      <c r="BG54" s="108"/>
      <c r="BH54" s="108"/>
      <c r="BI54" s="108"/>
      <c r="BJ54" s="108"/>
      <c r="BK54" s="108"/>
      <c r="BL54" s="108"/>
    </row>
    <row r="55" spans="1:64" s="60" customFormat="1" ht="12" customHeight="1">
      <c r="A55" s="281"/>
      <c r="B55" s="156"/>
      <c r="C55" s="156"/>
      <c r="D55" s="156"/>
      <c r="E55" s="156"/>
      <c r="F55" s="152"/>
      <c r="BA55" s="108"/>
      <c r="BB55" s="108"/>
      <c r="BC55" s="108"/>
      <c r="BD55" s="108"/>
      <c r="BE55" s="108"/>
      <c r="BF55" s="108"/>
      <c r="BG55" s="108"/>
      <c r="BH55" s="108"/>
      <c r="BI55" s="108"/>
      <c r="BJ55" s="108"/>
      <c r="BK55" s="108"/>
      <c r="BL55" s="108"/>
    </row>
    <row r="56" spans="1:64" s="61" customFormat="1" ht="21" customHeight="1">
      <c r="A56" s="427" t="s">
        <v>510</v>
      </c>
      <c r="B56" s="427"/>
      <c r="C56" s="427"/>
      <c r="D56" s="427"/>
      <c r="E56" s="427"/>
      <c r="F56" s="427"/>
      <c r="AZ56" s="54"/>
      <c r="BA56" s="54"/>
      <c r="BB56" s="54"/>
      <c r="BC56" s="54"/>
      <c r="BD56" s="54"/>
      <c r="BE56" s="54"/>
      <c r="BF56" s="54"/>
      <c r="BG56" s="54"/>
      <c r="BH56" s="54"/>
      <c r="BI56" s="54"/>
      <c r="BJ56" s="54"/>
      <c r="BK56" s="54"/>
    </row>
    <row r="57" spans="1:64" s="61" customFormat="1" ht="12.75" customHeight="1">
      <c r="A57" s="428"/>
      <c r="B57" s="428"/>
      <c r="C57" s="428"/>
      <c r="D57" s="428"/>
      <c r="E57" s="428"/>
      <c r="F57" s="428"/>
      <c r="AZ57" s="54"/>
      <c r="BA57" s="54"/>
      <c r="BB57" s="54"/>
      <c r="BC57" s="54"/>
      <c r="BD57" s="54"/>
      <c r="BE57" s="54"/>
      <c r="BF57" s="54"/>
      <c r="BG57" s="54"/>
      <c r="BH57" s="54"/>
      <c r="BI57" s="54"/>
      <c r="BJ57" s="54"/>
      <c r="BK57" s="54"/>
    </row>
    <row r="58" spans="1:64" s="61" customFormat="1">
      <c r="A58" s="66"/>
      <c r="B58" s="54"/>
      <c r="C58" s="54"/>
      <c r="D58" s="62"/>
      <c r="E58" s="62"/>
      <c r="F58" s="62"/>
      <c r="AZ58" s="54"/>
      <c r="BA58" s="54"/>
      <c r="BB58" s="54"/>
      <c r="BC58" s="54"/>
      <c r="BD58" s="54"/>
      <c r="BE58" s="54"/>
      <c r="BF58" s="54"/>
      <c r="BG58" s="54"/>
      <c r="BH58" s="54"/>
      <c r="BI58" s="54"/>
      <c r="BJ58" s="54"/>
      <c r="BK58" s="54"/>
    </row>
    <row r="59" spans="1:64" s="61" customFormat="1">
      <c r="A59" s="66"/>
      <c r="B59" s="54"/>
      <c r="C59" s="54"/>
      <c r="D59" s="62"/>
      <c r="E59" s="62"/>
      <c r="F59" s="383"/>
      <c r="BA59" s="54"/>
      <c r="BB59" s="54"/>
      <c r="BC59" s="54"/>
      <c r="BD59" s="54"/>
      <c r="BE59" s="54"/>
      <c r="BF59" s="54"/>
      <c r="BG59" s="54"/>
      <c r="BH59" s="54"/>
      <c r="BI59" s="54"/>
      <c r="BJ59" s="54"/>
      <c r="BK59" s="54"/>
      <c r="BL59" s="54"/>
    </row>
    <row r="60" spans="1:64" s="61" customFormat="1">
      <c r="A60" s="66"/>
      <c r="B60" s="54"/>
      <c r="C60" s="54"/>
      <c r="D60" s="62"/>
      <c r="E60" s="62"/>
      <c r="F60" s="62"/>
      <c r="BA60" s="54"/>
      <c r="BB60" s="54"/>
      <c r="BC60" s="54"/>
      <c r="BD60" s="54"/>
      <c r="BE60" s="54"/>
      <c r="BF60" s="54"/>
      <c r="BG60" s="54"/>
      <c r="BH60" s="54"/>
      <c r="BI60" s="54"/>
      <c r="BJ60" s="54"/>
      <c r="BK60" s="54"/>
      <c r="BL60" s="54"/>
    </row>
    <row r="61" spans="1:64" s="61" customFormat="1">
      <c r="A61" s="66"/>
      <c r="B61" s="54"/>
      <c r="C61" s="54"/>
      <c r="D61" s="62"/>
      <c r="E61" s="62"/>
      <c r="F61" s="62"/>
      <c r="BA61" s="54"/>
      <c r="BB61" s="54"/>
      <c r="BC61" s="54"/>
      <c r="BD61" s="54"/>
      <c r="BE61" s="54"/>
      <c r="BF61" s="54"/>
      <c r="BG61" s="54"/>
      <c r="BH61" s="54"/>
      <c r="BI61" s="54"/>
      <c r="BJ61" s="54"/>
      <c r="BK61" s="54"/>
      <c r="BL61" s="54"/>
    </row>
    <row r="62" spans="1:64" s="61" customFormat="1">
      <c r="A62" s="66"/>
      <c r="B62" s="54"/>
      <c r="C62" s="54"/>
      <c r="D62" s="62"/>
      <c r="E62" s="62"/>
      <c r="F62" s="62"/>
      <c r="BA62" s="54"/>
      <c r="BB62" s="54"/>
      <c r="BC62" s="54"/>
      <c r="BD62" s="54"/>
      <c r="BE62" s="54"/>
      <c r="BF62" s="54"/>
      <c r="BG62" s="54"/>
      <c r="BH62" s="54"/>
      <c r="BI62" s="54"/>
      <c r="BJ62" s="54"/>
      <c r="BK62" s="54"/>
      <c r="BL62" s="54"/>
    </row>
    <row r="63" spans="1:64" s="61" customFormat="1">
      <c r="A63" s="66"/>
      <c r="B63" s="54"/>
      <c r="C63" s="54"/>
      <c r="D63" s="62"/>
      <c r="E63" s="62"/>
      <c r="F63" s="62"/>
      <c r="BA63" s="54"/>
      <c r="BB63" s="54"/>
      <c r="BC63" s="54"/>
      <c r="BD63" s="54"/>
      <c r="BE63" s="54"/>
      <c r="BF63" s="54"/>
      <c r="BG63" s="54"/>
      <c r="BH63" s="54"/>
      <c r="BI63" s="54"/>
      <c r="BJ63" s="54"/>
      <c r="BK63" s="54"/>
      <c r="BL63" s="54"/>
    </row>
    <row r="64" spans="1:64" s="61" customFormat="1">
      <c r="A64" s="66"/>
      <c r="B64" s="54"/>
      <c r="C64" s="54"/>
      <c r="D64" s="62"/>
      <c r="E64" s="62"/>
      <c r="F64" s="62"/>
      <c r="BA64" s="54"/>
      <c r="BB64" s="54"/>
      <c r="BC64" s="54"/>
      <c r="BD64" s="54"/>
      <c r="BE64" s="54"/>
      <c r="BF64" s="54"/>
      <c r="BG64" s="54"/>
      <c r="BH64" s="54"/>
      <c r="BI64" s="54"/>
      <c r="BJ64" s="54"/>
      <c r="BK64" s="54"/>
      <c r="BL64" s="54"/>
    </row>
    <row r="65" spans="1:64" s="61" customFormat="1">
      <c r="A65" s="66"/>
      <c r="B65" s="54"/>
      <c r="C65" s="54"/>
      <c r="D65" s="62"/>
      <c r="E65" s="62"/>
      <c r="F65" s="62"/>
      <c r="BA65" s="54"/>
      <c r="BB65" s="54"/>
      <c r="BC65" s="54"/>
      <c r="BD65" s="54"/>
      <c r="BE65" s="54"/>
      <c r="BF65" s="54"/>
      <c r="BG65" s="54"/>
      <c r="BH65" s="54"/>
      <c r="BI65" s="54"/>
      <c r="BJ65" s="54"/>
      <c r="BK65" s="54"/>
      <c r="BL65" s="54"/>
    </row>
    <row r="66" spans="1:64" s="61" customFormat="1">
      <c r="A66" s="66"/>
      <c r="B66" s="54"/>
      <c r="C66" s="54"/>
      <c r="D66" s="62"/>
      <c r="E66" s="62"/>
      <c r="F66" s="62"/>
      <c r="BA66" s="54"/>
      <c r="BB66" s="54"/>
      <c r="BC66" s="54"/>
      <c r="BD66" s="54"/>
      <c r="BE66" s="54"/>
      <c r="BF66" s="54"/>
      <c r="BG66" s="54"/>
      <c r="BH66" s="54"/>
      <c r="BI66" s="54"/>
      <c r="BJ66" s="54"/>
      <c r="BK66" s="54"/>
      <c r="BL66" s="54"/>
    </row>
    <row r="67" spans="1:64" s="61" customFormat="1">
      <c r="A67" s="66"/>
      <c r="B67" s="54"/>
      <c r="C67" s="54"/>
      <c r="D67" s="62"/>
      <c r="E67" s="62"/>
      <c r="F67" s="62"/>
      <c r="BA67" s="54"/>
      <c r="BB67" s="54"/>
      <c r="BC67" s="54"/>
      <c r="BD67" s="54"/>
      <c r="BE67" s="54"/>
      <c r="BF67" s="54"/>
      <c r="BG67" s="54"/>
      <c r="BH67" s="54"/>
      <c r="BI67" s="54"/>
      <c r="BJ67" s="54"/>
      <c r="BK67" s="54"/>
      <c r="BL67" s="54"/>
    </row>
    <row r="68" spans="1:64" s="61" customFormat="1">
      <c r="A68" s="66"/>
      <c r="B68" s="54"/>
      <c r="C68" s="54"/>
      <c r="D68" s="62"/>
      <c r="E68" s="62"/>
      <c r="F68" s="62"/>
      <c r="BA68" s="54"/>
      <c r="BB68" s="54"/>
      <c r="BC68" s="54"/>
      <c r="BD68" s="54"/>
      <c r="BE68" s="54"/>
      <c r="BF68" s="54"/>
      <c r="BG68" s="54"/>
      <c r="BH68" s="54"/>
      <c r="BI68" s="54"/>
      <c r="BJ68" s="54"/>
      <c r="BK68" s="54"/>
      <c r="BL68" s="54"/>
    </row>
    <row r="69" spans="1:64" s="61" customFormat="1">
      <c r="A69" s="66"/>
      <c r="B69" s="54"/>
      <c r="C69" s="54"/>
      <c r="D69" s="62"/>
      <c r="E69" s="62"/>
      <c r="F69" s="62"/>
      <c r="BA69" s="54"/>
      <c r="BB69" s="54"/>
      <c r="BC69" s="54"/>
      <c r="BD69" s="54"/>
      <c r="BE69" s="54"/>
      <c r="BF69" s="54"/>
      <c r="BG69" s="54"/>
      <c r="BH69" s="54"/>
      <c r="BI69" s="54"/>
      <c r="BJ69" s="54"/>
      <c r="BK69" s="54"/>
      <c r="BL69" s="54"/>
    </row>
    <row r="70" spans="1:64" s="61" customFormat="1">
      <c r="A70" s="66"/>
      <c r="B70" s="54"/>
      <c r="C70" s="54"/>
      <c r="D70" s="62"/>
      <c r="E70" s="62"/>
      <c r="F70" s="62"/>
      <c r="BA70" s="54"/>
      <c r="BB70" s="54"/>
      <c r="BC70" s="54"/>
      <c r="BD70" s="54"/>
      <c r="BE70" s="54"/>
      <c r="BF70" s="54"/>
      <c r="BG70" s="54"/>
      <c r="BH70" s="54"/>
      <c r="BI70" s="54"/>
      <c r="BJ70" s="54"/>
      <c r="BK70" s="54"/>
      <c r="BL70" s="54"/>
    </row>
    <row r="71" spans="1:64" s="61" customFormat="1">
      <c r="A71" s="66"/>
      <c r="B71" s="54"/>
      <c r="C71" s="54"/>
      <c r="D71" s="62"/>
      <c r="E71" s="62"/>
      <c r="F71" s="62"/>
      <c r="BA71" s="54"/>
      <c r="BB71" s="54"/>
      <c r="BC71" s="54"/>
      <c r="BD71" s="54"/>
      <c r="BE71" s="54"/>
      <c r="BF71" s="54"/>
      <c r="BG71" s="54"/>
      <c r="BH71" s="54"/>
      <c r="BI71" s="54"/>
      <c r="BJ71" s="54"/>
      <c r="BK71" s="54"/>
      <c r="BL71" s="54"/>
    </row>
    <row r="72" spans="1:64" s="61" customFormat="1">
      <c r="A72" s="66"/>
      <c r="B72" s="54"/>
      <c r="C72" s="54"/>
      <c r="D72" s="62"/>
      <c r="E72" s="62"/>
      <c r="F72" s="62"/>
      <c r="BA72" s="54"/>
      <c r="BB72" s="54"/>
      <c r="BC72" s="54"/>
      <c r="BD72" s="54"/>
      <c r="BE72" s="54"/>
      <c r="BF72" s="54"/>
      <c r="BG72" s="54"/>
      <c r="BH72" s="54"/>
      <c r="BI72" s="54"/>
      <c r="BJ72" s="54"/>
      <c r="BK72" s="54"/>
      <c r="BL72" s="54"/>
    </row>
    <row r="73" spans="1:64" s="61" customFormat="1">
      <c r="A73" s="66"/>
      <c r="B73" s="54"/>
      <c r="C73" s="54"/>
      <c r="D73" s="62"/>
      <c r="E73" s="62"/>
      <c r="F73" s="62"/>
      <c r="BA73" s="54"/>
      <c r="BB73" s="54"/>
      <c r="BC73" s="54"/>
      <c r="BD73" s="54"/>
      <c r="BE73" s="54"/>
      <c r="BF73" s="54"/>
      <c r="BG73" s="54"/>
      <c r="BH73" s="54"/>
      <c r="BI73" s="54"/>
      <c r="BJ73" s="54"/>
      <c r="BK73" s="54"/>
      <c r="BL73" s="54"/>
    </row>
    <row r="74" spans="1:64" s="61" customFormat="1">
      <c r="A74" s="66"/>
      <c r="B74" s="54"/>
      <c r="C74" s="54"/>
      <c r="D74" s="62"/>
      <c r="E74" s="62"/>
      <c r="F74" s="62"/>
      <c r="BA74" s="54"/>
      <c r="BB74" s="54"/>
      <c r="BC74" s="54"/>
      <c r="BD74" s="54"/>
      <c r="BE74" s="54"/>
      <c r="BF74" s="54"/>
      <c r="BG74" s="54"/>
      <c r="BH74" s="54"/>
      <c r="BI74" s="54"/>
      <c r="BJ74" s="54"/>
      <c r="BK74" s="54"/>
      <c r="BL74" s="54"/>
    </row>
    <row r="75" spans="1:64" s="61" customFormat="1">
      <c r="A75" s="66"/>
      <c r="B75" s="54"/>
      <c r="C75" s="54"/>
      <c r="D75" s="62"/>
      <c r="E75" s="62"/>
      <c r="F75" s="62"/>
      <c r="BA75" s="54"/>
      <c r="BB75" s="54"/>
      <c r="BC75" s="54"/>
      <c r="BD75" s="54"/>
      <c r="BE75" s="54"/>
      <c r="BF75" s="54"/>
      <c r="BG75" s="54"/>
      <c r="BH75" s="54"/>
      <c r="BI75" s="54"/>
      <c r="BJ75" s="54"/>
      <c r="BK75" s="54"/>
      <c r="BL75" s="54"/>
    </row>
    <row r="76" spans="1:64" s="61" customFormat="1">
      <c r="A76" s="66"/>
      <c r="B76" s="54"/>
      <c r="C76" s="54"/>
      <c r="D76" s="62"/>
      <c r="E76" s="62"/>
      <c r="F76" s="62"/>
      <c r="BA76" s="54"/>
      <c r="BB76" s="54"/>
      <c r="BC76" s="54"/>
      <c r="BD76" s="54"/>
      <c r="BE76" s="54"/>
      <c r="BF76" s="54"/>
      <c r="BG76" s="54"/>
      <c r="BH76" s="54"/>
      <c r="BI76" s="54"/>
      <c r="BJ76" s="54"/>
      <c r="BK76" s="54"/>
      <c r="BL76" s="54"/>
    </row>
    <row r="77" spans="1:64" s="61" customFormat="1">
      <c r="A77" s="66"/>
      <c r="B77" s="54"/>
      <c r="C77" s="54"/>
      <c r="D77" s="62"/>
      <c r="E77" s="62"/>
      <c r="F77" s="62"/>
      <c r="BA77" s="54"/>
      <c r="BB77" s="54"/>
      <c r="BC77" s="54"/>
      <c r="BD77" s="54"/>
      <c r="BE77" s="54"/>
      <c r="BF77" s="54"/>
      <c r="BG77" s="54"/>
      <c r="BH77" s="54"/>
      <c r="BI77" s="54"/>
      <c r="BJ77" s="54"/>
      <c r="BK77" s="54"/>
      <c r="BL77" s="54"/>
    </row>
    <row r="78" spans="1:64" s="61" customFormat="1">
      <c r="A78" s="66"/>
      <c r="B78" s="54"/>
      <c r="C78" s="54"/>
      <c r="D78" s="62"/>
      <c r="E78" s="62"/>
      <c r="F78" s="62"/>
      <c r="BA78" s="54"/>
      <c r="BB78" s="54"/>
      <c r="BC78" s="54"/>
      <c r="BD78" s="54"/>
      <c r="BE78" s="54"/>
      <c r="BF78" s="54"/>
      <c r="BG78" s="54"/>
      <c r="BH78" s="54"/>
      <c r="BI78" s="54"/>
      <c r="BJ78" s="54"/>
      <c r="BK78" s="54"/>
      <c r="BL78" s="54"/>
    </row>
    <row r="79" spans="1:64" s="61" customFormat="1">
      <c r="A79" s="66"/>
      <c r="B79" s="54"/>
      <c r="C79" s="54"/>
      <c r="D79" s="62"/>
      <c r="E79" s="62"/>
      <c r="F79" s="62"/>
      <c r="BA79" s="54"/>
      <c r="BB79" s="54"/>
      <c r="BC79" s="54"/>
      <c r="BD79" s="54"/>
      <c r="BE79" s="54"/>
      <c r="BF79" s="54"/>
      <c r="BG79" s="54"/>
      <c r="BH79" s="54"/>
      <c r="BI79" s="54"/>
      <c r="BJ79" s="54"/>
      <c r="BK79" s="54"/>
      <c r="BL79" s="54"/>
    </row>
    <row r="80" spans="1:64" s="61" customFormat="1">
      <c r="A80" s="66"/>
      <c r="B80" s="54"/>
      <c r="C80" s="54"/>
      <c r="D80" s="62"/>
      <c r="E80" s="62"/>
      <c r="F80" s="62"/>
      <c r="BA80" s="54"/>
      <c r="BB80" s="54"/>
      <c r="BC80" s="54"/>
      <c r="BD80" s="54"/>
      <c r="BE80" s="54"/>
      <c r="BF80" s="54"/>
      <c r="BG80" s="54"/>
      <c r="BH80" s="54"/>
      <c r="BI80" s="54"/>
      <c r="BJ80" s="54"/>
      <c r="BK80" s="54"/>
      <c r="BL80" s="54"/>
    </row>
    <row r="81" spans="1:64" s="61" customFormat="1">
      <c r="A81" s="66"/>
      <c r="B81" s="54"/>
      <c r="C81" s="54"/>
      <c r="D81" s="62"/>
      <c r="E81" s="62"/>
      <c r="F81" s="62"/>
      <c r="BA81" s="54"/>
      <c r="BB81" s="54"/>
      <c r="BC81" s="54"/>
      <c r="BD81" s="54"/>
      <c r="BE81" s="54"/>
      <c r="BF81" s="54"/>
      <c r="BG81" s="54"/>
      <c r="BH81" s="54"/>
      <c r="BI81" s="54"/>
      <c r="BJ81" s="54"/>
      <c r="BK81" s="54"/>
      <c r="BL81" s="54"/>
    </row>
    <row r="82" spans="1:64" s="61" customFormat="1">
      <c r="A82" s="66"/>
      <c r="B82" s="54"/>
      <c r="C82" s="54"/>
      <c r="D82" s="62"/>
      <c r="E82" s="62"/>
      <c r="F82" s="62"/>
      <c r="BA82" s="54"/>
      <c r="BB82" s="54"/>
      <c r="BC82" s="54"/>
      <c r="BD82" s="54"/>
      <c r="BE82" s="54"/>
      <c r="BF82" s="54"/>
      <c r="BG82" s="54"/>
      <c r="BH82" s="54"/>
      <c r="BI82" s="54"/>
      <c r="BJ82" s="54"/>
      <c r="BK82" s="54"/>
      <c r="BL82" s="54"/>
    </row>
    <row r="83" spans="1:64" s="61" customFormat="1">
      <c r="A83" s="66"/>
      <c r="B83" s="54"/>
      <c r="C83" s="54"/>
      <c r="D83" s="62"/>
      <c r="E83" s="62"/>
      <c r="F83" s="62"/>
      <c r="BA83" s="54"/>
      <c r="BB83" s="54"/>
      <c r="BC83" s="54"/>
      <c r="BD83" s="54"/>
      <c r="BE83" s="54"/>
      <c r="BF83" s="54"/>
      <c r="BG83" s="54"/>
      <c r="BH83" s="54"/>
      <c r="BI83" s="54"/>
      <c r="BJ83" s="54"/>
      <c r="BK83" s="54"/>
      <c r="BL83" s="54"/>
    </row>
    <row r="84" spans="1:64" s="61" customFormat="1">
      <c r="A84" s="66"/>
      <c r="B84" s="54"/>
      <c r="C84" s="54"/>
      <c r="D84" s="62"/>
      <c r="E84" s="62"/>
      <c r="F84" s="62"/>
      <c r="BA84" s="54"/>
      <c r="BB84" s="54"/>
      <c r="BC84" s="54"/>
      <c r="BD84" s="54"/>
      <c r="BE84" s="54"/>
      <c r="BF84" s="54"/>
      <c r="BG84" s="54"/>
      <c r="BH84" s="54"/>
      <c r="BI84" s="54"/>
      <c r="BJ84" s="54"/>
      <c r="BK84" s="54"/>
      <c r="BL84" s="54"/>
    </row>
    <row r="85" spans="1:64" s="61" customFormat="1">
      <c r="A85" s="66"/>
      <c r="B85" s="54"/>
      <c r="C85" s="54"/>
      <c r="D85" s="62"/>
      <c r="E85" s="62"/>
      <c r="F85" s="62"/>
      <c r="BA85" s="54"/>
      <c r="BB85" s="54"/>
      <c r="BC85" s="54"/>
      <c r="BD85" s="54"/>
      <c r="BE85" s="54"/>
      <c r="BF85" s="54"/>
      <c r="BG85" s="54"/>
      <c r="BH85" s="54"/>
      <c r="BI85" s="54"/>
      <c r="BJ85" s="54"/>
      <c r="BK85" s="54"/>
      <c r="BL85" s="54"/>
    </row>
    <row r="86" spans="1:64" s="61" customFormat="1">
      <c r="A86" s="66"/>
      <c r="B86" s="54"/>
      <c r="C86" s="54"/>
      <c r="D86" s="62"/>
      <c r="E86" s="62"/>
      <c r="F86" s="62"/>
      <c r="BA86" s="54"/>
      <c r="BB86" s="54"/>
      <c r="BC86" s="54"/>
      <c r="BD86" s="54"/>
      <c r="BE86" s="54"/>
      <c r="BF86" s="54"/>
      <c r="BG86" s="54"/>
      <c r="BH86" s="54"/>
      <c r="BI86" s="54"/>
      <c r="BJ86" s="54"/>
      <c r="BK86" s="54"/>
      <c r="BL86" s="54"/>
    </row>
    <row r="87" spans="1:64" s="61" customFormat="1">
      <c r="A87" s="66"/>
      <c r="B87" s="54"/>
      <c r="C87" s="54"/>
      <c r="D87" s="62"/>
      <c r="E87" s="62"/>
      <c r="F87" s="62"/>
      <c r="BA87" s="54"/>
      <c r="BB87" s="54"/>
      <c r="BC87" s="54"/>
      <c r="BD87" s="54"/>
      <c r="BE87" s="54"/>
      <c r="BF87" s="54"/>
      <c r="BG87" s="54"/>
      <c r="BH87" s="54"/>
      <c r="BI87" s="54"/>
      <c r="BJ87" s="54"/>
      <c r="BK87" s="54"/>
      <c r="BL87" s="54"/>
    </row>
    <row r="88" spans="1:64" s="61" customFormat="1">
      <c r="A88" s="66"/>
      <c r="B88" s="54"/>
      <c r="C88" s="54"/>
      <c r="D88" s="62"/>
      <c r="E88" s="62"/>
      <c r="F88" s="62"/>
      <c r="BA88" s="54"/>
      <c r="BB88" s="54"/>
      <c r="BC88" s="54"/>
      <c r="BD88" s="54"/>
      <c r="BE88" s="54"/>
      <c r="BF88" s="54"/>
      <c r="BG88" s="54"/>
      <c r="BH88" s="54"/>
      <c r="BI88" s="54"/>
      <c r="BJ88" s="54"/>
      <c r="BK88" s="54"/>
      <c r="BL88" s="54"/>
    </row>
    <row r="89" spans="1:64" s="61" customFormat="1">
      <c r="A89" s="66"/>
      <c r="B89" s="54"/>
      <c r="C89" s="54"/>
      <c r="D89" s="62"/>
      <c r="E89" s="62"/>
      <c r="F89" s="62"/>
      <c r="BA89" s="54"/>
      <c r="BB89" s="54"/>
      <c r="BC89" s="54"/>
      <c r="BD89" s="54"/>
      <c r="BE89" s="54"/>
      <c r="BF89" s="54"/>
      <c r="BG89" s="54"/>
      <c r="BH89" s="54"/>
      <c r="BI89" s="54"/>
      <c r="BJ89" s="54"/>
      <c r="BK89" s="54"/>
      <c r="BL89" s="54"/>
    </row>
    <row r="90" spans="1:64" s="61" customFormat="1">
      <c r="A90" s="66"/>
      <c r="B90" s="54"/>
      <c r="C90" s="54"/>
      <c r="D90" s="62"/>
      <c r="E90" s="62"/>
      <c r="F90" s="62"/>
      <c r="BA90" s="54"/>
      <c r="BB90" s="54"/>
      <c r="BC90" s="54"/>
      <c r="BD90" s="54"/>
      <c r="BE90" s="54"/>
      <c r="BF90" s="54"/>
      <c r="BG90" s="54"/>
      <c r="BH90" s="54"/>
      <c r="BI90" s="54"/>
      <c r="BJ90" s="54"/>
      <c r="BK90" s="54"/>
      <c r="BL90" s="54"/>
    </row>
    <row r="91" spans="1:64" s="61" customFormat="1">
      <c r="A91" s="66"/>
      <c r="B91" s="54"/>
      <c r="C91" s="54"/>
      <c r="D91" s="62"/>
      <c r="E91" s="62"/>
      <c r="F91" s="62"/>
      <c r="BA91" s="54"/>
      <c r="BB91" s="54"/>
      <c r="BC91" s="54"/>
      <c r="BD91" s="54"/>
      <c r="BE91" s="54"/>
      <c r="BF91" s="54"/>
      <c r="BG91" s="54"/>
      <c r="BH91" s="54"/>
      <c r="BI91" s="54"/>
      <c r="BJ91" s="54"/>
      <c r="BK91" s="54"/>
      <c r="BL91" s="54"/>
    </row>
    <row r="92" spans="1:64" s="61" customFormat="1">
      <c r="A92" s="66"/>
      <c r="B92" s="54"/>
      <c r="C92" s="54"/>
      <c r="D92" s="62"/>
      <c r="E92" s="62"/>
      <c r="F92" s="62"/>
      <c r="BA92" s="54"/>
      <c r="BB92" s="54"/>
      <c r="BC92" s="54"/>
      <c r="BD92" s="54"/>
      <c r="BE92" s="54"/>
      <c r="BF92" s="54"/>
      <c r="BG92" s="54"/>
      <c r="BH92" s="54"/>
      <c r="BI92" s="54"/>
      <c r="BJ92" s="54"/>
      <c r="BK92" s="54"/>
      <c r="BL92" s="54"/>
    </row>
    <row r="93" spans="1:64" s="61" customFormat="1">
      <c r="A93" s="66"/>
      <c r="B93" s="54"/>
      <c r="C93" s="54"/>
      <c r="D93" s="62"/>
      <c r="E93" s="62"/>
      <c r="F93" s="62"/>
      <c r="BA93" s="54"/>
      <c r="BB93" s="54"/>
      <c r="BC93" s="54"/>
      <c r="BD93" s="54"/>
      <c r="BE93" s="54"/>
      <c r="BF93" s="54"/>
      <c r="BG93" s="54"/>
      <c r="BH93" s="54"/>
      <c r="BI93" s="54"/>
      <c r="BJ93" s="54"/>
      <c r="BK93" s="54"/>
      <c r="BL93" s="54"/>
    </row>
    <row r="94" spans="1:64" s="61" customFormat="1">
      <c r="A94" s="66"/>
      <c r="B94" s="54"/>
      <c r="C94" s="54"/>
      <c r="D94" s="62"/>
      <c r="E94" s="62"/>
      <c r="F94" s="62"/>
      <c r="BA94" s="54"/>
      <c r="BB94" s="54"/>
      <c r="BC94" s="54"/>
      <c r="BD94" s="54"/>
      <c r="BE94" s="54"/>
      <c r="BF94" s="54"/>
      <c r="BG94" s="54"/>
      <c r="BH94" s="54"/>
      <c r="BI94" s="54"/>
      <c r="BJ94" s="54"/>
      <c r="BK94" s="54"/>
      <c r="BL94" s="54"/>
    </row>
    <row r="95" spans="1:64" s="61" customFormat="1">
      <c r="A95" s="66"/>
      <c r="B95" s="54"/>
      <c r="C95" s="54"/>
      <c r="D95" s="62"/>
      <c r="E95" s="62"/>
      <c r="F95" s="62"/>
      <c r="BA95" s="54"/>
      <c r="BB95" s="54"/>
      <c r="BC95" s="54"/>
      <c r="BD95" s="54"/>
      <c r="BE95" s="54"/>
      <c r="BF95" s="54"/>
      <c r="BG95" s="54"/>
      <c r="BH95" s="54"/>
      <c r="BI95" s="54"/>
      <c r="BJ95" s="54"/>
      <c r="BK95" s="54"/>
      <c r="BL95" s="54"/>
    </row>
    <row r="96" spans="1:64" s="61" customFormat="1">
      <c r="A96" s="66"/>
      <c r="B96" s="54"/>
      <c r="C96" s="54"/>
      <c r="D96" s="62"/>
      <c r="E96" s="62"/>
      <c r="F96" s="62"/>
      <c r="BA96" s="54"/>
      <c r="BB96" s="54"/>
      <c r="BC96" s="54"/>
      <c r="BD96" s="54"/>
      <c r="BE96" s="54"/>
      <c r="BF96" s="54"/>
      <c r="BG96" s="54"/>
      <c r="BH96" s="54"/>
      <c r="BI96" s="54"/>
      <c r="BJ96" s="54"/>
      <c r="BK96" s="54"/>
      <c r="BL96" s="54"/>
    </row>
    <row r="97" spans="1:64" s="61" customFormat="1">
      <c r="A97" s="66"/>
      <c r="B97" s="54"/>
      <c r="C97" s="54"/>
      <c r="D97" s="62"/>
      <c r="E97" s="62"/>
      <c r="F97" s="62"/>
      <c r="BA97" s="54"/>
      <c r="BB97" s="54"/>
      <c r="BC97" s="54"/>
      <c r="BD97" s="54"/>
      <c r="BE97" s="54"/>
      <c r="BF97" s="54"/>
      <c r="BG97" s="54"/>
      <c r="BH97" s="54"/>
      <c r="BI97" s="54"/>
      <c r="BJ97" s="54"/>
      <c r="BK97" s="54"/>
      <c r="BL97" s="54"/>
    </row>
    <row r="98" spans="1:64" s="61" customFormat="1">
      <c r="A98" s="66"/>
      <c r="B98" s="54"/>
      <c r="C98" s="54"/>
      <c r="D98" s="62"/>
      <c r="E98" s="62"/>
      <c r="F98" s="62"/>
      <c r="BA98" s="54"/>
      <c r="BB98" s="54"/>
      <c r="BC98" s="54"/>
      <c r="BD98" s="54"/>
      <c r="BE98" s="54"/>
      <c r="BF98" s="54"/>
      <c r="BG98" s="54"/>
      <c r="BH98" s="54"/>
      <c r="BI98" s="54"/>
      <c r="BJ98" s="54"/>
      <c r="BK98" s="54"/>
      <c r="BL98" s="54"/>
    </row>
    <row r="99" spans="1:64" s="61" customFormat="1">
      <c r="A99" s="66"/>
      <c r="B99" s="54"/>
      <c r="C99" s="54"/>
      <c r="D99" s="62"/>
      <c r="E99" s="62"/>
      <c r="F99" s="62"/>
      <c r="BA99" s="54"/>
      <c r="BB99" s="54"/>
      <c r="BC99" s="54"/>
      <c r="BD99" s="54"/>
      <c r="BE99" s="54"/>
      <c r="BF99" s="54"/>
      <c r="BG99" s="54"/>
      <c r="BH99" s="54"/>
      <c r="BI99" s="54"/>
      <c r="BJ99" s="54"/>
      <c r="BK99" s="54"/>
      <c r="BL99" s="54"/>
    </row>
    <row r="100" spans="1:64" s="61" customFormat="1">
      <c r="A100" s="66"/>
      <c r="B100" s="54"/>
      <c r="C100" s="54"/>
      <c r="D100" s="62"/>
      <c r="E100" s="62"/>
      <c r="F100" s="62"/>
      <c r="BA100" s="54"/>
      <c r="BB100" s="54"/>
      <c r="BC100" s="54"/>
      <c r="BD100" s="54"/>
      <c r="BE100" s="54"/>
      <c r="BF100" s="54"/>
      <c r="BG100" s="54"/>
      <c r="BH100" s="54"/>
      <c r="BI100" s="54"/>
      <c r="BJ100" s="54"/>
      <c r="BK100" s="54"/>
      <c r="BL100" s="54"/>
    </row>
    <row r="101" spans="1:64" s="61" customFormat="1">
      <c r="A101" s="66"/>
      <c r="B101" s="54"/>
      <c r="C101" s="54"/>
      <c r="D101" s="62"/>
      <c r="E101" s="62"/>
      <c r="F101" s="62"/>
      <c r="BA101" s="54"/>
      <c r="BB101" s="54"/>
      <c r="BC101" s="54"/>
      <c r="BD101" s="54"/>
      <c r="BE101" s="54"/>
      <c r="BF101" s="54"/>
      <c r="BG101" s="54"/>
      <c r="BH101" s="54"/>
      <c r="BI101" s="54"/>
      <c r="BJ101" s="54"/>
      <c r="BK101" s="54"/>
      <c r="BL101" s="54"/>
    </row>
    <row r="102" spans="1:64" s="61" customFormat="1">
      <c r="A102" s="66"/>
      <c r="B102" s="54"/>
      <c r="C102" s="54"/>
      <c r="D102" s="62"/>
      <c r="E102" s="62"/>
      <c r="F102" s="62"/>
      <c r="BA102" s="54"/>
      <c r="BB102" s="54"/>
      <c r="BC102" s="54"/>
      <c r="BD102" s="54"/>
      <c r="BE102" s="54"/>
      <c r="BF102" s="54"/>
      <c r="BG102" s="54"/>
      <c r="BH102" s="54"/>
      <c r="BI102" s="54"/>
      <c r="BJ102" s="54"/>
      <c r="BK102" s="54"/>
      <c r="BL102" s="54"/>
    </row>
    <row r="103" spans="1:64" s="61" customFormat="1">
      <c r="A103" s="66"/>
      <c r="B103" s="54"/>
      <c r="C103" s="54"/>
      <c r="D103" s="62"/>
      <c r="E103" s="62"/>
      <c r="F103" s="62"/>
      <c r="BA103" s="54"/>
      <c r="BB103" s="54"/>
      <c r="BC103" s="54"/>
      <c r="BD103" s="54"/>
      <c r="BE103" s="54"/>
      <c r="BF103" s="54"/>
      <c r="BG103" s="54"/>
      <c r="BH103" s="54"/>
      <c r="BI103" s="54"/>
      <c r="BJ103" s="54"/>
      <c r="BK103" s="54"/>
      <c r="BL103" s="54"/>
    </row>
    <row r="104" spans="1:64" s="61" customFormat="1">
      <c r="A104" s="66"/>
      <c r="B104" s="54"/>
      <c r="C104" s="54"/>
      <c r="D104" s="62"/>
      <c r="E104" s="62"/>
      <c r="F104" s="62"/>
      <c r="BA104" s="54"/>
      <c r="BB104" s="54"/>
      <c r="BC104" s="54"/>
      <c r="BD104" s="54"/>
      <c r="BE104" s="54"/>
      <c r="BF104" s="54"/>
      <c r="BG104" s="54"/>
      <c r="BH104" s="54"/>
      <c r="BI104" s="54"/>
      <c r="BJ104" s="54"/>
      <c r="BK104" s="54"/>
      <c r="BL104" s="54"/>
    </row>
    <row r="105" spans="1:64" s="61" customFormat="1">
      <c r="A105" s="66"/>
      <c r="B105" s="54"/>
      <c r="C105" s="54"/>
      <c r="D105" s="62"/>
      <c r="E105" s="62"/>
      <c r="F105" s="62"/>
      <c r="BA105" s="54"/>
      <c r="BB105" s="54"/>
      <c r="BC105" s="54"/>
      <c r="BD105" s="54"/>
      <c r="BE105" s="54"/>
      <c r="BF105" s="54"/>
      <c r="BG105" s="54"/>
      <c r="BH105" s="54"/>
      <c r="BI105" s="54"/>
      <c r="BJ105" s="54"/>
      <c r="BK105" s="54"/>
      <c r="BL105" s="54"/>
    </row>
    <row r="106" spans="1:64" s="61" customFormat="1">
      <c r="A106" s="66"/>
      <c r="B106" s="54"/>
      <c r="C106" s="54"/>
      <c r="D106" s="62"/>
      <c r="E106" s="62"/>
      <c r="F106" s="62"/>
      <c r="BA106" s="54"/>
      <c r="BB106" s="54"/>
      <c r="BC106" s="54"/>
      <c r="BD106" s="54"/>
      <c r="BE106" s="54"/>
      <c r="BF106" s="54"/>
      <c r="BG106" s="54"/>
      <c r="BH106" s="54"/>
      <c r="BI106" s="54"/>
      <c r="BJ106" s="54"/>
      <c r="BK106" s="54"/>
      <c r="BL106" s="54"/>
    </row>
    <row r="107" spans="1:64" s="61" customFormat="1">
      <c r="A107" s="66"/>
      <c r="B107" s="54"/>
      <c r="C107" s="54"/>
      <c r="D107" s="62"/>
      <c r="E107" s="62"/>
      <c r="F107" s="62"/>
      <c r="BA107" s="54"/>
      <c r="BB107" s="54"/>
      <c r="BC107" s="54"/>
      <c r="BD107" s="54"/>
      <c r="BE107" s="54"/>
      <c r="BF107" s="54"/>
      <c r="BG107" s="54"/>
      <c r="BH107" s="54"/>
      <c r="BI107" s="54"/>
      <c r="BJ107" s="54"/>
      <c r="BK107" s="54"/>
      <c r="BL107" s="54"/>
    </row>
    <row r="108" spans="1:64" s="61" customFormat="1">
      <c r="A108" s="66"/>
      <c r="B108" s="54"/>
      <c r="C108" s="54"/>
      <c r="D108" s="62"/>
      <c r="E108" s="62"/>
      <c r="F108" s="62"/>
      <c r="BA108" s="54"/>
      <c r="BB108" s="54"/>
      <c r="BC108" s="54"/>
      <c r="BD108" s="54"/>
      <c r="BE108" s="54"/>
      <c r="BF108" s="54"/>
      <c r="BG108" s="54"/>
      <c r="BH108" s="54"/>
      <c r="BI108" s="54"/>
      <c r="BJ108" s="54"/>
      <c r="BK108" s="54"/>
      <c r="BL108" s="54"/>
    </row>
    <row r="109" spans="1:64" s="61" customFormat="1">
      <c r="A109" s="66"/>
      <c r="B109" s="54"/>
      <c r="C109" s="54"/>
      <c r="D109" s="62"/>
      <c r="E109" s="62"/>
      <c r="F109" s="62"/>
      <c r="BA109" s="54"/>
      <c r="BB109" s="54"/>
      <c r="BC109" s="54"/>
      <c r="BD109" s="54"/>
      <c r="BE109" s="54"/>
      <c r="BF109" s="54"/>
      <c r="BG109" s="54"/>
      <c r="BH109" s="54"/>
      <c r="BI109" s="54"/>
      <c r="BJ109" s="54"/>
      <c r="BK109" s="54"/>
      <c r="BL109" s="54"/>
    </row>
    <row r="110" spans="1:64" s="61" customFormat="1">
      <c r="A110" s="66"/>
      <c r="B110" s="54"/>
      <c r="C110" s="54"/>
      <c r="D110" s="62"/>
      <c r="E110" s="62"/>
      <c r="F110" s="62"/>
      <c r="BA110" s="54"/>
      <c r="BB110" s="54"/>
      <c r="BC110" s="54"/>
      <c r="BD110" s="54"/>
      <c r="BE110" s="54"/>
      <c r="BF110" s="54"/>
      <c r="BG110" s="54"/>
      <c r="BH110" s="54"/>
      <c r="BI110" s="54"/>
      <c r="BJ110" s="54"/>
      <c r="BK110" s="54"/>
      <c r="BL110" s="54"/>
    </row>
    <row r="111" spans="1:64" s="61" customFormat="1">
      <c r="A111" s="66"/>
      <c r="B111" s="54"/>
      <c r="C111" s="54"/>
      <c r="D111" s="62"/>
      <c r="E111" s="62"/>
      <c r="F111" s="62"/>
      <c r="BA111" s="54"/>
      <c r="BB111" s="54"/>
      <c r="BC111" s="54"/>
      <c r="BD111" s="54"/>
      <c r="BE111" s="54"/>
      <c r="BF111" s="54"/>
      <c r="BG111" s="54"/>
      <c r="BH111" s="54"/>
      <c r="BI111" s="54"/>
      <c r="BJ111" s="54"/>
      <c r="BK111" s="54"/>
      <c r="BL111" s="54"/>
    </row>
    <row r="112" spans="1:64" s="61" customFormat="1">
      <c r="A112" s="66"/>
      <c r="B112" s="54"/>
      <c r="C112" s="54"/>
      <c r="D112" s="62"/>
      <c r="E112" s="62"/>
      <c r="F112" s="62"/>
      <c r="BA112" s="54"/>
      <c r="BB112" s="54"/>
      <c r="BC112" s="54"/>
      <c r="BD112" s="54"/>
      <c r="BE112" s="54"/>
      <c r="BF112" s="54"/>
      <c r="BG112" s="54"/>
      <c r="BH112" s="54"/>
      <c r="BI112" s="54"/>
      <c r="BJ112" s="54"/>
      <c r="BK112" s="54"/>
      <c r="BL112" s="54"/>
    </row>
    <row r="113" spans="1:64" s="61" customFormat="1">
      <c r="A113" s="66"/>
      <c r="B113" s="54"/>
      <c r="C113" s="54"/>
      <c r="D113" s="62"/>
      <c r="E113" s="62"/>
      <c r="F113" s="62"/>
      <c r="BA113" s="54"/>
      <c r="BB113" s="54"/>
      <c r="BC113" s="54"/>
      <c r="BD113" s="54"/>
      <c r="BE113" s="54"/>
      <c r="BF113" s="54"/>
      <c r="BG113" s="54"/>
      <c r="BH113" s="54"/>
      <c r="BI113" s="54"/>
      <c r="BJ113" s="54"/>
      <c r="BK113" s="54"/>
      <c r="BL113" s="54"/>
    </row>
    <row r="114" spans="1:64" s="61" customFormat="1">
      <c r="A114" s="66"/>
      <c r="B114" s="54"/>
      <c r="C114" s="54"/>
      <c r="D114" s="62"/>
      <c r="E114" s="62"/>
      <c r="F114" s="62"/>
      <c r="BA114" s="54"/>
      <c r="BB114" s="54"/>
      <c r="BC114" s="54"/>
      <c r="BD114" s="54"/>
      <c r="BE114" s="54"/>
      <c r="BF114" s="54"/>
      <c r="BG114" s="54"/>
      <c r="BH114" s="54"/>
      <c r="BI114" s="54"/>
      <c r="BJ114" s="54"/>
      <c r="BK114" s="54"/>
      <c r="BL114" s="54"/>
    </row>
    <row r="115" spans="1:64" s="61" customFormat="1">
      <c r="A115" s="66"/>
      <c r="B115" s="54"/>
      <c r="C115" s="54"/>
      <c r="D115" s="62"/>
      <c r="E115" s="62"/>
      <c r="F115" s="62"/>
      <c r="BA115" s="54"/>
      <c r="BB115" s="54"/>
      <c r="BC115" s="54"/>
      <c r="BD115" s="54"/>
      <c r="BE115" s="54"/>
      <c r="BF115" s="54"/>
      <c r="BG115" s="54"/>
      <c r="BH115" s="54"/>
      <c r="BI115" s="54"/>
      <c r="BJ115" s="54"/>
      <c r="BK115" s="54"/>
      <c r="BL115" s="54"/>
    </row>
    <row r="116" spans="1:64" s="61" customFormat="1">
      <c r="A116" s="66"/>
      <c r="B116" s="54"/>
      <c r="C116" s="54"/>
      <c r="D116" s="62"/>
      <c r="E116" s="62"/>
      <c r="F116" s="62"/>
      <c r="BA116" s="54"/>
      <c r="BB116" s="54"/>
      <c r="BC116" s="54"/>
      <c r="BD116" s="54"/>
      <c r="BE116" s="54"/>
      <c r="BF116" s="54"/>
      <c r="BG116" s="54"/>
      <c r="BH116" s="54"/>
      <c r="BI116" s="54"/>
      <c r="BJ116" s="54"/>
      <c r="BK116" s="54"/>
      <c r="BL116" s="54"/>
    </row>
    <row r="117" spans="1:64" s="61" customFormat="1">
      <c r="A117" s="66"/>
      <c r="B117" s="54"/>
      <c r="C117" s="54"/>
      <c r="D117" s="62"/>
      <c r="E117" s="62"/>
      <c r="F117" s="62"/>
      <c r="BA117" s="54"/>
      <c r="BB117" s="54"/>
      <c r="BC117" s="54"/>
      <c r="BD117" s="54"/>
      <c r="BE117" s="54"/>
      <c r="BF117" s="54"/>
      <c r="BG117" s="54"/>
      <c r="BH117" s="54"/>
      <c r="BI117" s="54"/>
      <c r="BJ117" s="54"/>
      <c r="BK117" s="54"/>
      <c r="BL117" s="54"/>
    </row>
    <row r="118" spans="1:64" s="61" customFormat="1">
      <c r="A118" s="66"/>
      <c r="B118" s="54"/>
      <c r="C118" s="54"/>
      <c r="D118" s="62"/>
      <c r="E118" s="62"/>
      <c r="F118" s="62"/>
      <c r="BA118" s="54"/>
      <c r="BB118" s="54"/>
      <c r="BC118" s="54"/>
      <c r="BD118" s="54"/>
      <c r="BE118" s="54"/>
      <c r="BF118" s="54"/>
      <c r="BG118" s="54"/>
      <c r="BH118" s="54"/>
      <c r="BI118" s="54"/>
      <c r="BJ118" s="54"/>
      <c r="BK118" s="54"/>
      <c r="BL118" s="54"/>
    </row>
    <row r="119" spans="1:64" s="61" customFormat="1">
      <c r="A119" s="66"/>
      <c r="B119" s="54"/>
      <c r="C119" s="54"/>
      <c r="D119" s="62"/>
      <c r="E119" s="62"/>
      <c r="F119" s="62"/>
      <c r="BA119" s="54"/>
      <c r="BB119" s="54"/>
      <c r="BC119" s="54"/>
      <c r="BD119" s="54"/>
      <c r="BE119" s="54"/>
      <c r="BF119" s="54"/>
      <c r="BG119" s="54"/>
      <c r="BH119" s="54"/>
      <c r="BI119" s="54"/>
      <c r="BJ119" s="54"/>
      <c r="BK119" s="54"/>
      <c r="BL119" s="54"/>
    </row>
    <row r="120" spans="1:64" s="61" customFormat="1">
      <c r="A120" s="66"/>
      <c r="B120" s="54"/>
      <c r="C120" s="54"/>
      <c r="D120" s="62"/>
      <c r="E120" s="62"/>
      <c r="F120" s="62"/>
      <c r="BA120" s="54"/>
      <c r="BB120" s="54"/>
      <c r="BC120" s="54"/>
      <c r="BD120" s="54"/>
      <c r="BE120" s="54"/>
      <c r="BF120" s="54"/>
      <c r="BG120" s="54"/>
      <c r="BH120" s="54"/>
      <c r="BI120" s="54"/>
      <c r="BJ120" s="54"/>
      <c r="BK120" s="54"/>
      <c r="BL120" s="54"/>
    </row>
    <row r="121" spans="1:64" s="61" customFormat="1">
      <c r="A121" s="66"/>
      <c r="B121" s="54"/>
      <c r="C121" s="54"/>
      <c r="D121" s="62"/>
      <c r="E121" s="62"/>
      <c r="F121" s="62"/>
      <c r="BA121" s="54"/>
      <c r="BB121" s="54"/>
      <c r="BC121" s="54"/>
      <c r="BD121" s="54"/>
      <c r="BE121" s="54"/>
      <c r="BF121" s="54"/>
      <c r="BG121" s="54"/>
      <c r="BH121" s="54"/>
      <c r="BI121" s="54"/>
      <c r="BJ121" s="54"/>
      <c r="BK121" s="54"/>
      <c r="BL121" s="54"/>
    </row>
    <row r="122" spans="1:64" s="61" customFormat="1">
      <c r="A122" s="66"/>
      <c r="B122" s="54"/>
      <c r="C122" s="54"/>
      <c r="D122" s="62"/>
      <c r="E122" s="62"/>
      <c r="F122" s="62"/>
      <c r="BA122" s="54"/>
      <c r="BB122" s="54"/>
      <c r="BC122" s="54"/>
      <c r="BD122" s="54"/>
      <c r="BE122" s="54"/>
      <c r="BF122" s="54"/>
      <c r="BG122" s="54"/>
      <c r="BH122" s="54"/>
      <c r="BI122" s="54"/>
      <c r="BJ122" s="54"/>
      <c r="BK122" s="54"/>
      <c r="BL122" s="54"/>
    </row>
    <row r="123" spans="1:64" s="61" customFormat="1">
      <c r="A123" s="66"/>
      <c r="B123" s="54"/>
      <c r="C123" s="54"/>
      <c r="D123" s="62"/>
      <c r="E123" s="62"/>
      <c r="F123" s="62"/>
      <c r="BA123" s="54"/>
      <c r="BB123" s="54"/>
      <c r="BC123" s="54"/>
      <c r="BD123" s="54"/>
      <c r="BE123" s="54"/>
      <c r="BF123" s="54"/>
      <c r="BG123" s="54"/>
      <c r="BH123" s="54"/>
      <c r="BI123" s="54"/>
      <c r="BJ123" s="54"/>
      <c r="BK123" s="54"/>
      <c r="BL123" s="54"/>
    </row>
    <row r="124" spans="1:64" s="61" customFormat="1">
      <c r="A124" s="66"/>
      <c r="B124" s="54"/>
      <c r="C124" s="54"/>
      <c r="D124" s="62"/>
      <c r="E124" s="62"/>
      <c r="F124" s="62"/>
      <c r="BA124" s="54"/>
      <c r="BB124" s="54"/>
      <c r="BC124" s="54"/>
      <c r="BD124" s="54"/>
      <c r="BE124" s="54"/>
      <c r="BF124" s="54"/>
      <c r="BG124" s="54"/>
      <c r="BH124" s="54"/>
      <c r="BI124" s="54"/>
      <c r="BJ124" s="54"/>
      <c r="BK124" s="54"/>
      <c r="BL124" s="54"/>
    </row>
    <row r="125" spans="1:64" s="61" customFormat="1">
      <c r="A125" s="66"/>
      <c r="B125" s="54"/>
      <c r="C125" s="54"/>
      <c r="D125" s="62"/>
      <c r="E125" s="62"/>
      <c r="F125" s="62"/>
      <c r="BA125" s="54"/>
      <c r="BB125" s="54"/>
      <c r="BC125" s="54"/>
      <c r="BD125" s="54"/>
      <c r="BE125" s="54"/>
      <c r="BF125" s="54"/>
      <c r="BG125" s="54"/>
      <c r="BH125" s="54"/>
      <c r="BI125" s="54"/>
      <c r="BJ125" s="54"/>
      <c r="BK125" s="54"/>
      <c r="BL125" s="54"/>
    </row>
    <row r="126" spans="1:64" s="61" customFormat="1">
      <c r="A126" s="66"/>
      <c r="B126" s="54"/>
      <c r="C126" s="54"/>
      <c r="D126" s="62"/>
      <c r="E126" s="62"/>
      <c r="F126" s="62"/>
      <c r="BA126" s="54"/>
      <c r="BB126" s="54"/>
      <c r="BC126" s="54"/>
      <c r="BD126" s="54"/>
      <c r="BE126" s="54"/>
      <c r="BF126" s="54"/>
      <c r="BG126" s="54"/>
      <c r="BH126" s="54"/>
      <c r="BI126" s="54"/>
      <c r="BJ126" s="54"/>
      <c r="BK126" s="54"/>
      <c r="BL126" s="54"/>
    </row>
    <row r="127" spans="1:64" s="61" customFormat="1">
      <c r="A127" s="66"/>
      <c r="B127" s="54"/>
      <c r="C127" s="54"/>
      <c r="D127" s="62"/>
      <c r="E127" s="62"/>
      <c r="F127" s="62"/>
      <c r="BA127" s="54"/>
      <c r="BB127" s="54"/>
      <c r="BC127" s="54"/>
      <c r="BD127" s="54"/>
      <c r="BE127" s="54"/>
      <c r="BF127" s="54"/>
      <c r="BG127" s="54"/>
      <c r="BH127" s="54"/>
      <c r="BI127" s="54"/>
      <c r="BJ127" s="54"/>
      <c r="BK127" s="54"/>
      <c r="BL127" s="54"/>
    </row>
    <row r="128" spans="1:64" s="61" customFormat="1">
      <c r="A128" s="66"/>
      <c r="B128" s="54"/>
      <c r="C128" s="54"/>
      <c r="D128" s="62"/>
      <c r="E128" s="62"/>
      <c r="F128" s="62"/>
      <c r="BA128" s="54"/>
      <c r="BB128" s="54"/>
      <c r="BC128" s="54"/>
      <c r="BD128" s="54"/>
      <c r="BE128" s="54"/>
      <c r="BF128" s="54"/>
      <c r="BG128" s="54"/>
      <c r="BH128" s="54"/>
      <c r="BI128" s="54"/>
      <c r="BJ128" s="54"/>
      <c r="BK128" s="54"/>
      <c r="BL128" s="54"/>
    </row>
    <row r="129" spans="1:64" s="61" customFormat="1">
      <c r="A129" s="66"/>
      <c r="B129" s="54"/>
      <c r="C129" s="54"/>
      <c r="D129" s="62"/>
      <c r="E129" s="62"/>
      <c r="F129" s="62"/>
      <c r="BA129" s="54"/>
      <c r="BB129" s="54"/>
      <c r="BC129" s="54"/>
      <c r="BD129" s="54"/>
      <c r="BE129" s="54"/>
      <c r="BF129" s="54"/>
      <c r="BG129" s="54"/>
      <c r="BH129" s="54"/>
      <c r="BI129" s="54"/>
      <c r="BJ129" s="54"/>
      <c r="BK129" s="54"/>
      <c r="BL129" s="54"/>
    </row>
    <row r="130" spans="1:64" s="61" customFormat="1">
      <c r="A130" s="66"/>
      <c r="B130" s="54"/>
      <c r="C130" s="54"/>
      <c r="D130" s="62"/>
      <c r="E130" s="62"/>
      <c r="F130" s="62"/>
      <c r="BA130" s="54"/>
      <c r="BB130" s="54"/>
      <c r="BC130" s="54"/>
      <c r="BD130" s="54"/>
      <c r="BE130" s="54"/>
      <c r="BF130" s="54"/>
      <c r="BG130" s="54"/>
      <c r="BH130" s="54"/>
      <c r="BI130" s="54"/>
      <c r="BJ130" s="54"/>
      <c r="BK130" s="54"/>
      <c r="BL130" s="54"/>
    </row>
    <row r="131" spans="1:64" s="61" customFormat="1">
      <c r="A131" s="66"/>
      <c r="B131" s="54"/>
      <c r="C131" s="54"/>
      <c r="D131" s="62"/>
      <c r="E131" s="62"/>
      <c r="F131" s="62"/>
      <c r="BA131" s="54"/>
      <c r="BB131" s="54"/>
      <c r="BC131" s="54"/>
      <c r="BD131" s="54"/>
      <c r="BE131" s="54"/>
      <c r="BF131" s="54"/>
      <c r="BG131" s="54"/>
      <c r="BH131" s="54"/>
      <c r="BI131" s="54"/>
      <c r="BJ131" s="54"/>
      <c r="BK131" s="54"/>
      <c r="BL131" s="54"/>
    </row>
    <row r="132" spans="1:64" s="61" customFormat="1">
      <c r="A132" s="66"/>
      <c r="B132" s="54"/>
      <c r="C132" s="54"/>
      <c r="D132" s="62"/>
      <c r="E132" s="62"/>
      <c r="F132" s="62"/>
      <c r="BA132" s="54"/>
      <c r="BB132" s="54"/>
      <c r="BC132" s="54"/>
      <c r="BD132" s="54"/>
      <c r="BE132" s="54"/>
      <c r="BF132" s="54"/>
      <c r="BG132" s="54"/>
      <c r="BH132" s="54"/>
      <c r="BI132" s="54"/>
      <c r="BJ132" s="54"/>
      <c r="BK132" s="54"/>
      <c r="BL132" s="54"/>
    </row>
    <row r="133" spans="1:64" s="61" customFormat="1">
      <c r="A133" s="66"/>
      <c r="B133" s="54"/>
      <c r="C133" s="54"/>
      <c r="D133" s="62"/>
      <c r="E133" s="62"/>
      <c r="F133" s="62"/>
      <c r="BA133" s="54"/>
      <c r="BB133" s="54"/>
      <c r="BC133" s="54"/>
      <c r="BD133" s="54"/>
      <c r="BE133" s="54"/>
      <c r="BF133" s="54"/>
      <c r="BG133" s="54"/>
      <c r="BH133" s="54"/>
      <c r="BI133" s="54"/>
      <c r="BJ133" s="54"/>
      <c r="BK133" s="54"/>
      <c r="BL133" s="54"/>
    </row>
    <row r="134" spans="1:64" s="61" customFormat="1">
      <c r="A134" s="66"/>
      <c r="B134" s="54"/>
      <c r="C134" s="54"/>
      <c r="D134" s="62"/>
      <c r="E134" s="62"/>
      <c r="F134" s="62"/>
      <c r="BA134" s="54"/>
      <c r="BB134" s="54"/>
      <c r="BC134" s="54"/>
      <c r="BD134" s="54"/>
      <c r="BE134" s="54"/>
      <c r="BF134" s="54"/>
      <c r="BG134" s="54"/>
      <c r="BH134" s="54"/>
      <c r="BI134" s="54"/>
      <c r="BJ134" s="54"/>
      <c r="BK134" s="54"/>
      <c r="BL134" s="54"/>
    </row>
    <row r="135" spans="1:64" s="61" customFormat="1">
      <c r="A135" s="66"/>
      <c r="B135" s="54"/>
      <c r="C135" s="54"/>
      <c r="D135" s="62"/>
      <c r="E135" s="62"/>
      <c r="F135" s="62"/>
      <c r="BA135" s="54"/>
      <c r="BB135" s="54"/>
      <c r="BC135" s="54"/>
      <c r="BD135" s="54"/>
      <c r="BE135" s="54"/>
      <c r="BF135" s="54"/>
      <c r="BG135" s="54"/>
      <c r="BH135" s="54"/>
      <c r="BI135" s="54"/>
      <c r="BJ135" s="54"/>
      <c r="BK135" s="54"/>
      <c r="BL135" s="54"/>
    </row>
    <row r="136" spans="1:64" s="61" customFormat="1">
      <c r="A136" s="66"/>
      <c r="B136" s="54"/>
      <c r="C136" s="54"/>
      <c r="D136" s="62"/>
      <c r="E136" s="62"/>
      <c r="F136" s="62"/>
      <c r="BA136" s="54"/>
      <c r="BB136" s="54"/>
      <c r="BC136" s="54"/>
      <c r="BD136" s="54"/>
      <c r="BE136" s="54"/>
      <c r="BF136" s="54"/>
      <c r="BG136" s="54"/>
      <c r="BH136" s="54"/>
      <c r="BI136" s="54"/>
      <c r="BJ136" s="54"/>
      <c r="BK136" s="54"/>
      <c r="BL136" s="54"/>
    </row>
    <row r="137" spans="1:64" s="61" customFormat="1">
      <c r="A137" s="66"/>
      <c r="B137" s="54"/>
      <c r="C137" s="54"/>
      <c r="D137" s="62"/>
      <c r="E137" s="62"/>
      <c r="F137" s="62"/>
      <c r="BA137" s="54"/>
      <c r="BB137" s="54"/>
      <c r="BC137" s="54"/>
      <c r="BD137" s="54"/>
      <c r="BE137" s="54"/>
      <c r="BF137" s="54"/>
      <c r="BG137" s="54"/>
      <c r="BH137" s="54"/>
      <c r="BI137" s="54"/>
      <c r="BJ137" s="54"/>
      <c r="BK137" s="54"/>
      <c r="BL137" s="54"/>
    </row>
    <row r="138" spans="1:64" s="61" customFormat="1">
      <c r="A138" s="66"/>
      <c r="B138" s="54"/>
      <c r="C138" s="54"/>
      <c r="D138" s="62"/>
      <c r="E138" s="62"/>
      <c r="F138" s="62"/>
      <c r="BA138" s="54"/>
      <c r="BB138" s="54"/>
      <c r="BC138" s="54"/>
      <c r="BD138" s="54"/>
      <c r="BE138" s="54"/>
      <c r="BF138" s="54"/>
      <c r="BG138" s="54"/>
      <c r="BH138" s="54"/>
      <c r="BI138" s="54"/>
      <c r="BJ138" s="54"/>
      <c r="BK138" s="54"/>
      <c r="BL138" s="54"/>
    </row>
  </sheetData>
  <sheetProtection selectLockedCells="1" selectUnlockedCells="1"/>
  <sortState xmlns:xlrd2="http://schemas.microsoft.com/office/spreadsheetml/2017/richdata2" ref="E21:E22">
    <sortCondition ref="E21"/>
  </sortState>
  <mergeCells count="4">
    <mergeCell ref="A57:F57"/>
    <mergeCell ref="A1:F1"/>
    <mergeCell ref="A2:F2"/>
    <mergeCell ref="A56:F56"/>
  </mergeCells>
  <phoneticPr fontId="0" type="noConversion"/>
  <pageMargins left="0.19685039370078741" right="0.19685039370078741" top="0.19685039370078741" bottom="0.19685039370078741" header="0" footer="0"/>
  <pageSetup paperSize="9" scale="46" orientation="landscape" r:id="rId1"/>
  <headerFooter alignWithMargins="0"/>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59999389629810485"/>
  </sheetPr>
  <dimension ref="A1:JA140"/>
  <sheetViews>
    <sheetView topLeftCell="A67" zoomScaleNormal="100" workbookViewId="0">
      <selection activeCell="A96" sqref="A96:D96"/>
    </sheetView>
  </sheetViews>
  <sheetFormatPr defaultColWidth="11.42578125" defaultRowHeight="12.75"/>
  <cols>
    <col min="1" max="1" width="51.42578125" style="66" customWidth="1"/>
    <col min="2" max="2" width="51.28515625" style="62" customWidth="1"/>
    <col min="3" max="3" width="56.85546875" style="62" bestFit="1" customWidth="1"/>
    <col min="4" max="4" width="61.5703125" style="54" bestFit="1" customWidth="1"/>
    <col min="5" max="5" width="29.42578125" style="53" customWidth="1"/>
    <col min="6" max="16384" width="11.42578125" style="53"/>
  </cols>
  <sheetData>
    <row r="1" spans="1:5" s="90" customFormat="1" ht="30" customHeight="1">
      <c r="A1" s="433" t="s">
        <v>511</v>
      </c>
      <c r="B1" s="500"/>
      <c r="C1" s="500"/>
      <c r="D1" s="434"/>
    </row>
    <row r="2" spans="1:5" s="111" customFormat="1" ht="18" customHeight="1">
      <c r="A2" s="184"/>
      <c r="B2" s="408" t="s">
        <v>512</v>
      </c>
      <c r="C2" s="408"/>
      <c r="D2" s="426"/>
    </row>
    <row r="3" spans="1:5" s="111" customFormat="1" ht="18" customHeight="1">
      <c r="A3" s="185"/>
      <c r="B3" s="82">
        <v>1</v>
      </c>
      <c r="C3" s="82">
        <v>2</v>
      </c>
      <c r="D3" s="83">
        <v>3</v>
      </c>
    </row>
    <row r="4" spans="1:5" s="61" customFormat="1" ht="19.5" customHeight="1">
      <c r="A4" s="186" t="s">
        <v>513</v>
      </c>
      <c r="B4" s="110">
        <v>27.67</v>
      </c>
      <c r="C4" s="110">
        <v>25.04</v>
      </c>
      <c r="D4" s="109">
        <v>17.690000000000001</v>
      </c>
      <c r="E4" s="29"/>
    </row>
    <row r="5" spans="1:5" s="61" customFormat="1" ht="19.5" customHeight="1">
      <c r="A5" s="186" t="s">
        <v>514</v>
      </c>
      <c r="B5" s="110">
        <v>34.17</v>
      </c>
      <c r="C5" s="110">
        <v>30.93</v>
      </c>
      <c r="D5" s="110">
        <v>21.85</v>
      </c>
    </row>
    <row r="6" spans="1:5" s="61" customFormat="1" ht="19.5" customHeight="1">
      <c r="A6" s="186" t="s">
        <v>515</v>
      </c>
      <c r="B6" s="110">
        <v>74.34</v>
      </c>
      <c r="C6" s="110">
        <v>67</v>
      </c>
      <c r="D6" s="110">
        <v>47.34</v>
      </c>
      <c r="E6" s="29"/>
    </row>
    <row r="7" spans="1:5" s="61" customFormat="1" ht="19.5" customHeight="1">
      <c r="A7" s="187" t="s">
        <v>516</v>
      </c>
      <c r="B7" s="380">
        <v>102.52</v>
      </c>
      <c r="C7" s="380">
        <v>92.78</v>
      </c>
      <c r="D7" s="380">
        <v>65.55</v>
      </c>
      <c r="E7" s="29"/>
    </row>
    <row r="8" spans="1:5" s="58" customFormat="1">
      <c r="A8" s="166"/>
      <c r="B8" s="175" t="s">
        <v>517</v>
      </c>
      <c r="C8" s="175" t="s">
        <v>518</v>
      </c>
      <c r="D8" s="176" t="s">
        <v>320</v>
      </c>
    </row>
    <row r="9" spans="1:5" s="58" customFormat="1">
      <c r="A9" s="174"/>
      <c r="B9" s="175" t="s">
        <v>355</v>
      </c>
      <c r="C9" s="175" t="s">
        <v>354</v>
      </c>
      <c r="D9" s="176" t="s">
        <v>519</v>
      </c>
      <c r="E9" s="112"/>
    </row>
    <row r="10" spans="1:5" s="58" customFormat="1">
      <c r="A10" s="174"/>
      <c r="B10" s="175" t="s">
        <v>520</v>
      </c>
      <c r="C10" s="175" t="s">
        <v>318</v>
      </c>
      <c r="D10" s="176" t="s">
        <v>323</v>
      </c>
      <c r="E10" s="112"/>
    </row>
    <row r="11" spans="1:5" s="58" customFormat="1">
      <c r="A11" s="174"/>
      <c r="B11" s="175" t="s">
        <v>521</v>
      </c>
      <c r="C11" s="175" t="s">
        <v>522</v>
      </c>
      <c r="D11" s="176" t="s">
        <v>434</v>
      </c>
      <c r="E11" s="112"/>
    </row>
    <row r="12" spans="1:5" s="58" customFormat="1">
      <c r="A12" s="174"/>
      <c r="B12" s="175" t="s">
        <v>275</v>
      </c>
      <c r="C12" s="175" t="s">
        <v>319</v>
      </c>
      <c r="D12" s="176" t="s">
        <v>523</v>
      </c>
    </row>
    <row r="13" spans="1:5" s="58" customFormat="1">
      <c r="A13" s="174"/>
      <c r="B13" s="175" t="s">
        <v>271</v>
      </c>
      <c r="C13" s="175" t="s">
        <v>272</v>
      </c>
      <c r="D13" s="176" t="s">
        <v>524</v>
      </c>
    </row>
    <row r="14" spans="1:5" s="58" customFormat="1">
      <c r="A14" s="174"/>
      <c r="B14" s="175" t="s">
        <v>525</v>
      </c>
      <c r="C14" s="152" t="s">
        <v>526</v>
      </c>
      <c r="D14" s="176" t="s">
        <v>527</v>
      </c>
    </row>
    <row r="15" spans="1:5" s="58" customFormat="1">
      <c r="A15" s="174"/>
      <c r="B15" s="175" t="s">
        <v>442</v>
      </c>
      <c r="C15" s="152" t="s">
        <v>528</v>
      </c>
      <c r="D15" s="176" t="s">
        <v>529</v>
      </c>
    </row>
    <row r="16" spans="1:5" s="58" customFormat="1">
      <c r="A16" s="174"/>
      <c r="B16" s="175" t="s">
        <v>451</v>
      </c>
      <c r="C16" s="152" t="s">
        <v>530</v>
      </c>
      <c r="D16" s="176" t="s">
        <v>327</v>
      </c>
    </row>
    <row r="17" spans="1:4" s="58" customFormat="1">
      <c r="A17" s="174"/>
      <c r="B17" s="175" t="s">
        <v>531</v>
      </c>
      <c r="C17" s="175" t="s">
        <v>384</v>
      </c>
      <c r="D17" s="176" t="s">
        <v>532</v>
      </c>
    </row>
    <row r="18" spans="1:4" s="58" customFormat="1">
      <c r="A18" s="174"/>
      <c r="B18" s="175" t="s">
        <v>533</v>
      </c>
      <c r="C18" s="175" t="s">
        <v>534</v>
      </c>
      <c r="D18" s="176" t="s">
        <v>383</v>
      </c>
    </row>
    <row r="19" spans="1:4" s="58" customFormat="1">
      <c r="A19" s="174"/>
      <c r="B19" s="175" t="s">
        <v>535</v>
      </c>
      <c r="C19" s="175" t="s">
        <v>536</v>
      </c>
      <c r="D19" s="176" t="s">
        <v>537</v>
      </c>
    </row>
    <row r="20" spans="1:4" s="58" customFormat="1">
      <c r="A20" s="174"/>
      <c r="B20" s="175" t="s">
        <v>458</v>
      </c>
      <c r="C20" s="175" t="s">
        <v>385</v>
      </c>
      <c r="D20" s="176" t="s">
        <v>431</v>
      </c>
    </row>
    <row r="21" spans="1:4" s="58" customFormat="1">
      <c r="A21" s="174"/>
      <c r="B21" s="175" t="s">
        <v>538</v>
      </c>
      <c r="C21" s="175" t="s">
        <v>539</v>
      </c>
      <c r="D21" s="176" t="s">
        <v>281</v>
      </c>
    </row>
    <row r="22" spans="1:4" s="58" customFormat="1">
      <c r="A22" s="174"/>
      <c r="B22" s="175" t="s">
        <v>337</v>
      </c>
      <c r="C22" s="175" t="s">
        <v>325</v>
      </c>
      <c r="D22" s="176" t="s">
        <v>99</v>
      </c>
    </row>
    <row r="23" spans="1:4" s="58" customFormat="1">
      <c r="A23" s="174"/>
      <c r="B23" s="175" t="s">
        <v>540</v>
      </c>
      <c r="C23" s="175" t="s">
        <v>357</v>
      </c>
      <c r="D23" s="176" t="s">
        <v>102</v>
      </c>
    </row>
    <row r="24" spans="1:4" s="58" customFormat="1">
      <c r="A24" s="174"/>
      <c r="B24" s="175" t="s">
        <v>541</v>
      </c>
      <c r="C24" s="175" t="s">
        <v>542</v>
      </c>
      <c r="D24" s="176" t="s">
        <v>349</v>
      </c>
    </row>
    <row r="25" spans="1:4" s="58" customFormat="1" ht="24">
      <c r="A25" s="174"/>
      <c r="B25" s="282" t="s">
        <v>543</v>
      </c>
      <c r="C25" s="175" t="s">
        <v>544</v>
      </c>
      <c r="D25" s="176" t="s">
        <v>545</v>
      </c>
    </row>
    <row r="26" spans="1:4" s="58" customFormat="1">
      <c r="A26" s="174"/>
      <c r="B26" s="282" t="s">
        <v>546</v>
      </c>
      <c r="C26" s="175" t="s">
        <v>277</v>
      </c>
      <c r="D26" s="176" t="s">
        <v>547</v>
      </c>
    </row>
    <row r="27" spans="1:4" s="58" customFormat="1">
      <c r="A27" s="174"/>
      <c r="B27" s="282" t="s">
        <v>548</v>
      </c>
      <c r="C27" s="175" t="s">
        <v>549</v>
      </c>
      <c r="D27" s="176" t="s">
        <v>550</v>
      </c>
    </row>
    <row r="28" spans="1:4" s="58" customFormat="1">
      <c r="A28" s="174"/>
      <c r="B28" s="282" t="s">
        <v>551</v>
      </c>
      <c r="C28" s="175" t="s">
        <v>552</v>
      </c>
      <c r="D28" s="176" t="s">
        <v>553</v>
      </c>
    </row>
    <row r="29" spans="1:4" s="58" customFormat="1">
      <c r="A29" s="174"/>
      <c r="B29" s="282" t="s">
        <v>554</v>
      </c>
      <c r="C29" s="175" t="s">
        <v>555</v>
      </c>
      <c r="D29" s="176" t="s">
        <v>556</v>
      </c>
    </row>
    <row r="30" spans="1:4" s="58" customFormat="1">
      <c r="A30" s="174"/>
      <c r="B30" s="282" t="s">
        <v>557</v>
      </c>
      <c r="C30" s="175" t="s">
        <v>558</v>
      </c>
      <c r="D30" s="176" t="s">
        <v>559</v>
      </c>
    </row>
    <row r="31" spans="1:4" s="58" customFormat="1">
      <c r="A31" s="174"/>
      <c r="B31" s="282" t="s">
        <v>560</v>
      </c>
      <c r="C31" s="175" t="s">
        <v>561</v>
      </c>
      <c r="D31" s="176" t="s">
        <v>447</v>
      </c>
    </row>
    <row r="32" spans="1:4" s="58" customFormat="1">
      <c r="A32" s="174"/>
      <c r="B32" s="175" t="s">
        <v>562</v>
      </c>
      <c r="C32" s="175" t="s">
        <v>563</v>
      </c>
      <c r="D32" s="176" t="s">
        <v>564</v>
      </c>
    </row>
    <row r="33" spans="1:5" s="58" customFormat="1">
      <c r="A33" s="174"/>
      <c r="B33" s="175" t="s">
        <v>565</v>
      </c>
      <c r="C33" s="175" t="s">
        <v>326</v>
      </c>
      <c r="D33" s="176" t="s">
        <v>566</v>
      </c>
    </row>
    <row r="34" spans="1:5" s="58" customFormat="1">
      <c r="A34" s="174"/>
      <c r="B34" s="175" t="s">
        <v>567</v>
      </c>
      <c r="C34" s="175" t="s">
        <v>568</v>
      </c>
      <c r="D34" s="176" t="s">
        <v>450</v>
      </c>
    </row>
    <row r="35" spans="1:5" s="58" customFormat="1">
      <c r="A35" s="174"/>
      <c r="B35" s="175" t="s">
        <v>569</v>
      </c>
      <c r="C35" s="175" t="s">
        <v>570</v>
      </c>
      <c r="D35" s="176" t="s">
        <v>571</v>
      </c>
      <c r="E35" s="113"/>
    </row>
    <row r="36" spans="1:5" s="58" customFormat="1" ht="24">
      <c r="A36" s="174"/>
      <c r="B36" s="152" t="s">
        <v>572</v>
      </c>
      <c r="C36" s="175" t="s">
        <v>388</v>
      </c>
      <c r="D36" s="176" t="s">
        <v>573</v>
      </c>
    </row>
    <row r="37" spans="1:5" s="58" customFormat="1">
      <c r="A37" s="174"/>
      <c r="B37" s="175" t="s">
        <v>574</v>
      </c>
      <c r="C37" s="175" t="s">
        <v>459</v>
      </c>
      <c r="D37" s="176" t="s">
        <v>575</v>
      </c>
    </row>
    <row r="38" spans="1:5" s="58" customFormat="1">
      <c r="A38" s="174"/>
      <c r="B38" s="175" t="s">
        <v>576</v>
      </c>
      <c r="C38" s="175" t="s">
        <v>577</v>
      </c>
      <c r="D38" s="176" t="s">
        <v>578</v>
      </c>
    </row>
    <row r="39" spans="1:5" s="58" customFormat="1" ht="24">
      <c r="A39" s="174"/>
      <c r="B39" s="152" t="s">
        <v>579</v>
      </c>
      <c r="C39" s="175" t="s">
        <v>580</v>
      </c>
      <c r="D39" s="176" t="s">
        <v>581</v>
      </c>
    </row>
    <row r="40" spans="1:5" s="58" customFormat="1">
      <c r="A40" s="174"/>
      <c r="B40" s="175" t="s">
        <v>582</v>
      </c>
      <c r="C40" s="175" t="s">
        <v>444</v>
      </c>
      <c r="D40" s="176" t="s">
        <v>286</v>
      </c>
    </row>
    <row r="41" spans="1:5" s="58" customFormat="1">
      <c r="A41" s="174"/>
      <c r="B41" s="175" t="s">
        <v>583</v>
      </c>
      <c r="C41" s="175" t="s">
        <v>329</v>
      </c>
      <c r="D41" s="176" t="s">
        <v>584</v>
      </c>
    </row>
    <row r="42" spans="1:5" s="58" customFormat="1">
      <c r="A42" s="174"/>
      <c r="B42" s="175" t="s">
        <v>585</v>
      </c>
      <c r="C42" s="175" t="s">
        <v>290</v>
      </c>
      <c r="D42" s="176" t="s">
        <v>586</v>
      </c>
    </row>
    <row r="43" spans="1:5" s="58" customFormat="1">
      <c r="A43" s="174"/>
      <c r="B43" s="152" t="s">
        <v>587</v>
      </c>
      <c r="C43" s="175" t="s">
        <v>588</v>
      </c>
      <c r="D43" s="176" t="s">
        <v>589</v>
      </c>
    </row>
    <row r="44" spans="1:5" s="58" customFormat="1">
      <c r="A44" s="174"/>
      <c r="B44" s="175" t="s">
        <v>363</v>
      </c>
      <c r="C44" s="175" t="s">
        <v>446</v>
      </c>
      <c r="D44" s="176" t="s">
        <v>590</v>
      </c>
    </row>
    <row r="45" spans="1:5" s="58" customFormat="1" ht="24">
      <c r="A45" s="174"/>
      <c r="B45" s="175" t="s">
        <v>591</v>
      </c>
      <c r="C45" s="175" t="s">
        <v>592</v>
      </c>
      <c r="D45" s="153" t="s">
        <v>593</v>
      </c>
    </row>
    <row r="46" spans="1:5" s="58" customFormat="1">
      <c r="A46" s="174"/>
      <c r="B46" s="175" t="s">
        <v>594</v>
      </c>
      <c r="C46" s="175" t="s">
        <v>595</v>
      </c>
      <c r="D46" s="176" t="s">
        <v>596</v>
      </c>
    </row>
    <row r="47" spans="1:5" s="58" customFormat="1">
      <c r="A47" s="174"/>
      <c r="B47" s="175" t="s">
        <v>597</v>
      </c>
      <c r="C47" s="175" t="s">
        <v>598</v>
      </c>
      <c r="D47" s="176" t="s">
        <v>599</v>
      </c>
    </row>
    <row r="48" spans="1:5" s="58" customFormat="1">
      <c r="A48" s="174"/>
      <c r="B48" s="175" t="s">
        <v>481</v>
      </c>
      <c r="C48" s="152" t="s">
        <v>482</v>
      </c>
      <c r="D48" s="176" t="s">
        <v>600</v>
      </c>
    </row>
    <row r="49" spans="1:4" s="58" customFormat="1">
      <c r="A49" s="174"/>
      <c r="B49" s="175" t="s">
        <v>601</v>
      </c>
      <c r="C49" s="175" t="s">
        <v>602</v>
      </c>
      <c r="D49" s="176" t="s">
        <v>603</v>
      </c>
    </row>
    <row r="50" spans="1:4" s="58" customFormat="1">
      <c r="A50" s="174"/>
      <c r="B50" s="175" t="s">
        <v>604</v>
      </c>
      <c r="C50" s="175" t="s">
        <v>605</v>
      </c>
      <c r="D50" s="176" t="s">
        <v>606</v>
      </c>
    </row>
    <row r="51" spans="1:4" s="58" customFormat="1">
      <c r="A51" s="174"/>
      <c r="B51" s="175" t="s">
        <v>607</v>
      </c>
      <c r="C51" s="175" t="s">
        <v>608</v>
      </c>
      <c r="D51" s="176" t="s">
        <v>466</v>
      </c>
    </row>
    <row r="52" spans="1:4" s="58" customFormat="1">
      <c r="A52" s="174"/>
      <c r="B52" s="175" t="s">
        <v>609</v>
      </c>
      <c r="C52" s="175" t="s">
        <v>346</v>
      </c>
      <c r="D52" s="176" t="s">
        <v>469</v>
      </c>
    </row>
    <row r="53" spans="1:4" s="58" customFormat="1">
      <c r="A53" s="174"/>
      <c r="B53" s="175" t="s">
        <v>610</v>
      </c>
      <c r="C53" s="175" t="s">
        <v>295</v>
      </c>
      <c r="D53" s="176" t="s">
        <v>611</v>
      </c>
    </row>
    <row r="54" spans="1:4" s="58" customFormat="1">
      <c r="A54" s="174"/>
      <c r="B54" s="175" t="s">
        <v>612</v>
      </c>
      <c r="C54" s="175" t="s">
        <v>613</v>
      </c>
      <c r="D54" s="176" t="s">
        <v>278</v>
      </c>
    </row>
    <row r="55" spans="1:4" s="58" customFormat="1">
      <c r="A55" s="174"/>
      <c r="B55" s="175" t="s">
        <v>614</v>
      </c>
      <c r="C55" s="152" t="s">
        <v>615</v>
      </c>
      <c r="D55" s="176" t="s">
        <v>616</v>
      </c>
    </row>
    <row r="56" spans="1:4" s="58" customFormat="1">
      <c r="A56" s="174"/>
      <c r="B56" s="175" t="s">
        <v>617</v>
      </c>
      <c r="C56" s="152" t="s">
        <v>283</v>
      </c>
      <c r="D56" s="176" t="s">
        <v>465</v>
      </c>
    </row>
    <row r="57" spans="1:4" s="58" customFormat="1">
      <c r="A57" s="174"/>
      <c r="B57" s="175" t="s">
        <v>618</v>
      </c>
      <c r="C57" s="152" t="s">
        <v>619</v>
      </c>
      <c r="D57" s="176" t="s">
        <v>294</v>
      </c>
    </row>
    <row r="58" spans="1:4" s="58" customFormat="1">
      <c r="A58" s="174"/>
      <c r="B58" s="175" t="s">
        <v>620</v>
      </c>
      <c r="C58" s="152" t="s">
        <v>298</v>
      </c>
      <c r="D58" s="176" t="s">
        <v>621</v>
      </c>
    </row>
    <row r="59" spans="1:4" s="58" customFormat="1">
      <c r="A59" s="174"/>
      <c r="B59" s="175" t="s">
        <v>507</v>
      </c>
      <c r="C59" s="152" t="s">
        <v>622</v>
      </c>
      <c r="D59" s="176" t="s">
        <v>623</v>
      </c>
    </row>
    <row r="60" spans="1:4" s="58" customFormat="1">
      <c r="A60" s="174"/>
      <c r="B60" s="175" t="s">
        <v>367</v>
      </c>
      <c r="C60" s="152" t="s">
        <v>299</v>
      </c>
      <c r="D60" s="176" t="s">
        <v>333</v>
      </c>
    </row>
    <row r="61" spans="1:4" s="58" customFormat="1">
      <c r="A61" s="174"/>
      <c r="B61" s="175" t="s">
        <v>340</v>
      </c>
      <c r="C61" s="152" t="s">
        <v>303</v>
      </c>
      <c r="D61" s="153" t="s">
        <v>624</v>
      </c>
    </row>
    <row r="62" spans="1:4" s="58" customFormat="1">
      <c r="A62" s="174"/>
      <c r="B62" s="152" t="s">
        <v>625</v>
      </c>
      <c r="C62" s="152" t="s">
        <v>302</v>
      </c>
      <c r="D62" s="153" t="s">
        <v>626</v>
      </c>
    </row>
    <row r="63" spans="1:4" s="58" customFormat="1">
      <c r="A63" s="174"/>
      <c r="B63" s="175" t="s">
        <v>627</v>
      </c>
      <c r="C63" s="152" t="s">
        <v>628</v>
      </c>
      <c r="D63" s="176" t="s">
        <v>392</v>
      </c>
    </row>
    <row r="64" spans="1:4" s="58" customFormat="1">
      <c r="A64" s="174"/>
      <c r="B64" s="175" t="s">
        <v>342</v>
      </c>
      <c r="C64" s="177" t="s">
        <v>486</v>
      </c>
      <c r="D64" s="176" t="s">
        <v>282</v>
      </c>
    </row>
    <row r="65" spans="1:4" s="58" customFormat="1">
      <c r="A65" s="174"/>
      <c r="B65" s="175" t="s">
        <v>629</v>
      </c>
      <c r="C65" s="178"/>
      <c r="D65" s="176" t="s">
        <v>291</v>
      </c>
    </row>
    <row r="66" spans="1:4" s="58" customFormat="1">
      <c r="A66" s="174"/>
      <c r="B66" s="175" t="s">
        <v>405</v>
      </c>
      <c r="C66" s="177"/>
      <c r="D66" s="176" t="s">
        <v>630</v>
      </c>
    </row>
    <row r="67" spans="1:4" s="58" customFormat="1">
      <c r="A67" s="174"/>
      <c r="B67" s="175" t="s">
        <v>293</v>
      </c>
      <c r="C67" s="177"/>
      <c r="D67" s="176" t="s">
        <v>631</v>
      </c>
    </row>
    <row r="68" spans="1:4" s="58" customFormat="1">
      <c r="A68" s="174"/>
      <c r="B68" s="175" t="s">
        <v>632</v>
      </c>
      <c r="C68" s="177"/>
      <c r="D68" s="176" t="s">
        <v>633</v>
      </c>
    </row>
    <row r="69" spans="1:4" s="58" customFormat="1">
      <c r="A69" s="174"/>
      <c r="B69" s="175" t="s">
        <v>634</v>
      </c>
      <c r="C69" s="177"/>
      <c r="D69" s="176" t="s">
        <v>480</v>
      </c>
    </row>
    <row r="70" spans="1:4" s="58" customFormat="1">
      <c r="A70" s="174"/>
      <c r="B70" s="175" t="s">
        <v>279</v>
      </c>
      <c r="C70" s="177"/>
      <c r="D70" s="176" t="s">
        <v>635</v>
      </c>
    </row>
    <row r="71" spans="1:4" s="58" customFormat="1">
      <c r="A71" s="174"/>
      <c r="B71" s="175" t="s">
        <v>350</v>
      </c>
      <c r="C71" s="177"/>
      <c r="D71" s="176" t="s">
        <v>287</v>
      </c>
    </row>
    <row r="72" spans="1:4" s="58" customFormat="1">
      <c r="A72" s="174"/>
      <c r="B72" s="175" t="s">
        <v>288</v>
      </c>
      <c r="C72" s="178"/>
      <c r="D72" s="176" t="s">
        <v>292</v>
      </c>
    </row>
    <row r="73" spans="1:4" s="58" customFormat="1">
      <c r="A73" s="174"/>
      <c r="B73" s="175" t="s">
        <v>479</v>
      </c>
      <c r="C73" s="182"/>
      <c r="D73" s="176" t="s">
        <v>636</v>
      </c>
    </row>
    <row r="74" spans="1:4" s="58" customFormat="1">
      <c r="A74" s="174"/>
      <c r="B74" s="175" t="s">
        <v>637</v>
      </c>
      <c r="C74" s="177"/>
      <c r="D74" s="176" t="s">
        <v>638</v>
      </c>
    </row>
    <row r="75" spans="1:4" s="58" customFormat="1">
      <c r="A75" s="174"/>
      <c r="B75" s="175" t="s">
        <v>639</v>
      </c>
      <c r="C75" s="177"/>
      <c r="D75" s="176" t="s">
        <v>640</v>
      </c>
    </row>
    <row r="76" spans="1:4" s="61" customFormat="1">
      <c r="A76" s="174"/>
      <c r="B76" s="175" t="s">
        <v>641</v>
      </c>
      <c r="C76" s="179"/>
      <c r="D76" s="176" t="s">
        <v>642</v>
      </c>
    </row>
    <row r="77" spans="1:4" s="61" customFormat="1" ht="24">
      <c r="A77" s="174"/>
      <c r="B77" s="152" t="s">
        <v>643</v>
      </c>
      <c r="C77" s="177"/>
      <c r="D77" s="176" t="s">
        <v>473</v>
      </c>
    </row>
    <row r="78" spans="1:4" s="61" customFormat="1">
      <c r="A78" s="174"/>
      <c r="B78" s="175" t="s">
        <v>644</v>
      </c>
      <c r="C78" s="177"/>
      <c r="D78" s="176" t="s">
        <v>476</v>
      </c>
    </row>
    <row r="79" spans="1:4" s="61" customFormat="1">
      <c r="A79" s="174"/>
      <c r="B79" s="175" t="s">
        <v>370</v>
      </c>
      <c r="C79" s="177"/>
      <c r="D79" s="176" t="s">
        <v>645</v>
      </c>
    </row>
    <row r="80" spans="1:4" s="61" customFormat="1">
      <c r="A80" s="174"/>
      <c r="B80" s="152"/>
      <c r="C80" s="177"/>
      <c r="D80" s="176" t="s">
        <v>297</v>
      </c>
    </row>
    <row r="81" spans="1:261" s="30" customFormat="1">
      <c r="A81" s="174"/>
      <c r="B81" s="177"/>
      <c r="C81" s="177"/>
      <c r="D81" s="176" t="s">
        <v>646</v>
      </c>
      <c r="E81" s="114"/>
      <c r="F81" s="114"/>
      <c r="G81" s="114"/>
      <c r="H81" s="114"/>
      <c r="I81" s="114"/>
      <c r="J81" s="114"/>
    </row>
    <row r="82" spans="1:261" s="61" customFormat="1">
      <c r="A82" s="174"/>
      <c r="B82" s="177"/>
      <c r="C82" s="177"/>
      <c r="D82" s="176" t="s">
        <v>305</v>
      </c>
    </row>
    <row r="83" spans="1:261" s="61" customFormat="1">
      <c r="A83" s="174"/>
      <c r="B83" s="177"/>
      <c r="C83" s="177"/>
      <c r="D83" s="176" t="s">
        <v>647</v>
      </c>
    </row>
    <row r="84" spans="1:261" s="61" customFormat="1">
      <c r="A84" s="174"/>
      <c r="B84" s="177"/>
      <c r="C84" s="180"/>
      <c r="D84" s="176" t="s">
        <v>343</v>
      </c>
    </row>
    <row r="85" spans="1:261" s="61" customFormat="1" ht="16.5" customHeight="1">
      <c r="A85" s="284"/>
      <c r="B85" s="176"/>
      <c r="C85" s="181"/>
      <c r="D85" s="176" t="s">
        <v>300</v>
      </c>
    </row>
    <row r="86" spans="1:261" s="61" customFormat="1" ht="16.5" customHeight="1">
      <c r="A86" s="284"/>
      <c r="B86" s="176"/>
      <c r="C86" s="333"/>
      <c r="D86" s="176" t="s">
        <v>306</v>
      </c>
    </row>
    <row r="87" spans="1:261" s="286" customFormat="1" ht="15.75" customHeight="1">
      <c r="A87" s="183"/>
      <c r="B87" s="285"/>
      <c r="C87" s="232"/>
      <c r="D87" s="285"/>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c r="CA87" s="61"/>
      <c r="CB87" s="61"/>
      <c r="CC87" s="61"/>
      <c r="CD87" s="61"/>
      <c r="CE87" s="61"/>
      <c r="CF87" s="61"/>
      <c r="CG87" s="61"/>
      <c r="CH87" s="61"/>
      <c r="CI87" s="61"/>
      <c r="CJ87" s="61"/>
      <c r="CK87" s="61"/>
      <c r="CL87" s="61"/>
      <c r="CM87" s="61"/>
      <c r="CN87" s="61"/>
      <c r="CO87" s="61"/>
      <c r="CP87" s="61"/>
      <c r="CQ87" s="61"/>
      <c r="CR87" s="61"/>
      <c r="CS87" s="61"/>
      <c r="CT87" s="61"/>
      <c r="CU87" s="61"/>
      <c r="CV87" s="61"/>
      <c r="CW87" s="61"/>
      <c r="CX87" s="61"/>
      <c r="CY87" s="61"/>
      <c r="CZ87" s="61"/>
      <c r="DA87" s="61"/>
      <c r="DB87" s="61"/>
      <c r="DC87" s="61"/>
      <c r="DD87" s="61"/>
      <c r="DE87" s="61"/>
      <c r="DF87" s="61"/>
      <c r="DG87" s="61"/>
      <c r="DH87" s="61"/>
      <c r="DI87" s="61"/>
      <c r="DJ87" s="61"/>
      <c r="DK87" s="61"/>
      <c r="DL87" s="61"/>
      <c r="DM87" s="61"/>
      <c r="DN87" s="61"/>
      <c r="DO87" s="61"/>
      <c r="DP87" s="61"/>
      <c r="DQ87" s="61"/>
      <c r="DR87" s="61"/>
      <c r="DS87" s="61"/>
      <c r="DT87" s="61"/>
      <c r="DU87" s="61"/>
      <c r="DV87" s="61"/>
      <c r="DW87" s="61"/>
      <c r="DX87" s="61"/>
      <c r="DY87" s="61"/>
      <c r="DZ87" s="61"/>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c r="HQ87" s="61"/>
      <c r="HR87" s="61"/>
      <c r="HS87" s="61"/>
      <c r="HT87" s="61"/>
      <c r="HU87" s="61"/>
      <c r="HV87" s="61"/>
      <c r="HW87" s="61"/>
      <c r="HX87" s="61"/>
      <c r="HY87" s="61"/>
      <c r="HZ87" s="61"/>
      <c r="IA87" s="61"/>
      <c r="IB87" s="61"/>
      <c r="IC87" s="61"/>
      <c r="ID87" s="61"/>
      <c r="IE87" s="61"/>
      <c r="IF87" s="61"/>
      <c r="IG87" s="61"/>
      <c r="IH87" s="61"/>
      <c r="II87" s="61"/>
      <c r="IJ87" s="61"/>
      <c r="IK87" s="61"/>
      <c r="IL87" s="61"/>
      <c r="IM87" s="61"/>
      <c r="IN87" s="61"/>
      <c r="IO87" s="61"/>
      <c r="IP87" s="61"/>
      <c r="IQ87" s="61"/>
      <c r="IR87" s="61"/>
      <c r="IS87" s="61"/>
      <c r="IT87" s="61"/>
      <c r="IU87" s="61"/>
      <c r="IV87" s="61"/>
      <c r="IW87" s="61"/>
      <c r="IX87" s="61"/>
      <c r="IY87" s="61"/>
      <c r="IZ87" s="61"/>
      <c r="JA87" s="61"/>
    </row>
    <row r="88" spans="1:261" s="61" customFormat="1" ht="39.75" customHeight="1">
      <c r="A88" s="438" t="s">
        <v>648</v>
      </c>
      <c r="B88" s="439"/>
      <c r="C88" s="439"/>
      <c r="D88" s="438"/>
      <c r="E88" s="432"/>
      <c r="F88" s="432"/>
      <c r="G88" s="432"/>
      <c r="H88" s="432"/>
      <c r="I88" s="432"/>
      <c r="J88" s="432"/>
    </row>
    <row r="89" spans="1:261" s="61" customFormat="1" ht="29.25" customHeight="1">
      <c r="A89" s="376" t="s">
        <v>649</v>
      </c>
      <c r="B89" s="375" t="s">
        <v>650</v>
      </c>
      <c r="C89" s="375" t="s">
        <v>651</v>
      </c>
      <c r="D89" s="387"/>
      <c r="E89" s="385"/>
      <c r="F89" s="385"/>
      <c r="G89" s="385"/>
      <c r="H89" s="385"/>
      <c r="I89" s="385"/>
      <c r="J89" s="385"/>
    </row>
    <row r="90" spans="1:261" s="61" customFormat="1" ht="30.75" customHeight="1">
      <c r="A90" s="372" t="s">
        <v>652</v>
      </c>
      <c r="B90" s="369">
        <v>3.54</v>
      </c>
      <c r="C90" s="369">
        <v>5.31</v>
      </c>
      <c r="D90" s="387"/>
      <c r="E90" s="385"/>
      <c r="F90" s="385"/>
      <c r="G90" s="385"/>
      <c r="H90" s="385"/>
      <c r="I90" s="385"/>
      <c r="J90" s="385"/>
    </row>
    <row r="91" spans="1:261" s="61" customFormat="1" ht="27.75" customHeight="1">
      <c r="A91" s="373" t="s">
        <v>653</v>
      </c>
      <c r="B91" s="370">
        <v>5.01</v>
      </c>
      <c r="C91" s="370">
        <v>7.51</v>
      </c>
      <c r="D91" s="387"/>
      <c r="E91" s="385"/>
      <c r="F91" s="385"/>
      <c r="G91" s="385"/>
      <c r="H91" s="385"/>
      <c r="I91" s="385"/>
      <c r="J91" s="385"/>
    </row>
    <row r="92" spans="1:261" s="61" customFormat="1" ht="31.5" customHeight="1">
      <c r="A92" s="374" t="s">
        <v>654</v>
      </c>
      <c r="B92" s="371">
        <v>5.53</v>
      </c>
      <c r="C92" s="371">
        <v>8.3000000000000007</v>
      </c>
      <c r="D92" s="387"/>
      <c r="E92" s="385"/>
      <c r="F92" s="385"/>
      <c r="G92" s="385"/>
      <c r="H92" s="385"/>
      <c r="I92" s="385"/>
      <c r="J92" s="385"/>
    </row>
    <row r="93" spans="1:261" s="61" customFormat="1" ht="20.25" customHeight="1">
      <c r="A93" s="442" t="s">
        <v>655</v>
      </c>
      <c r="B93" s="442"/>
      <c r="C93" s="442"/>
      <c r="D93" s="387"/>
      <c r="E93" s="385"/>
      <c r="F93" s="385"/>
      <c r="G93" s="385"/>
      <c r="H93" s="385"/>
      <c r="I93" s="385"/>
      <c r="J93" s="385"/>
    </row>
    <row r="94" spans="1:261" s="61" customFormat="1" ht="22.5" customHeight="1">
      <c r="A94" s="436" t="s">
        <v>656</v>
      </c>
      <c r="B94" s="440"/>
      <c r="C94" s="440"/>
      <c r="D94" s="436"/>
      <c r="E94" s="428"/>
      <c r="F94" s="431"/>
    </row>
    <row r="95" spans="1:261" s="111" customFormat="1" ht="17.25" customHeight="1">
      <c r="A95" s="441" t="s">
        <v>657</v>
      </c>
      <c r="B95" s="441"/>
      <c r="C95" s="441"/>
      <c r="D95" s="441"/>
    </row>
    <row r="96" spans="1:261" s="58" customFormat="1" ht="40.5" customHeight="1">
      <c r="A96" s="436" t="s">
        <v>658</v>
      </c>
      <c r="B96" s="436"/>
      <c r="C96" s="436"/>
      <c r="D96" s="436"/>
    </row>
    <row r="97" spans="1:10" s="61" customFormat="1" ht="31.5" customHeight="1">
      <c r="A97" s="436" t="s">
        <v>659</v>
      </c>
      <c r="B97" s="436"/>
      <c r="C97" s="436"/>
      <c r="D97" s="436"/>
    </row>
    <row r="98" spans="1:10" s="61" customFormat="1" ht="32.25" customHeight="1">
      <c r="A98" s="437"/>
      <c r="B98" s="437"/>
      <c r="C98" s="437"/>
      <c r="D98" s="437"/>
    </row>
    <row r="99" spans="1:10" s="61" customFormat="1">
      <c r="A99" s="383"/>
      <c r="B99" s="62"/>
      <c r="C99" s="62"/>
      <c r="D99" s="287"/>
      <c r="E99" s="287"/>
    </row>
    <row r="100" spans="1:10" s="61" customFormat="1" ht="12.75" customHeight="1">
      <c r="A100" s="435"/>
      <c r="B100" s="435"/>
      <c r="C100" s="435"/>
      <c r="D100" s="283"/>
      <c r="E100" s="283"/>
    </row>
    <row r="101" spans="1:10" s="61" customFormat="1">
      <c r="A101" s="66"/>
      <c r="B101" s="62"/>
      <c r="C101" s="62"/>
      <c r="D101" s="54"/>
    </row>
    <row r="102" spans="1:10" s="61" customFormat="1">
      <c r="A102" s="66"/>
      <c r="B102" s="62"/>
      <c r="C102" s="62"/>
      <c r="D102" s="54"/>
    </row>
    <row r="103" spans="1:10" s="61" customFormat="1">
      <c r="A103" s="66"/>
      <c r="B103" s="62"/>
      <c r="C103" s="62"/>
      <c r="D103" s="54"/>
    </row>
    <row r="104" spans="1:10" s="61" customFormat="1">
      <c r="A104" s="66"/>
      <c r="B104" s="62"/>
      <c r="C104" s="62"/>
      <c r="D104" s="54"/>
    </row>
    <row r="105" spans="1:10" s="61" customFormat="1">
      <c r="A105" s="66"/>
      <c r="B105" s="62"/>
      <c r="C105" s="62"/>
      <c r="D105" s="54"/>
      <c r="J105" s="79"/>
    </row>
    <row r="106" spans="1:10" s="61" customFormat="1">
      <c r="A106" s="66"/>
      <c r="B106" s="62"/>
      <c r="C106" s="62"/>
      <c r="D106" s="54"/>
    </row>
    <row r="107" spans="1:10" s="61" customFormat="1">
      <c r="A107" s="66"/>
      <c r="B107" s="62"/>
      <c r="C107" s="62"/>
      <c r="D107" s="54"/>
      <c r="J107" s="79"/>
    </row>
    <row r="108" spans="1:10" s="61" customFormat="1">
      <c r="A108" s="66"/>
      <c r="B108" s="62"/>
      <c r="C108" s="62"/>
      <c r="D108" s="54"/>
      <c r="J108" s="79"/>
    </row>
    <row r="109" spans="1:10" s="61" customFormat="1">
      <c r="A109" s="383"/>
      <c r="B109" s="62"/>
      <c r="C109" s="62"/>
      <c r="D109" s="54"/>
    </row>
    <row r="110" spans="1:10" s="61" customFormat="1">
      <c r="A110" s="383"/>
      <c r="B110" s="62"/>
      <c r="C110" s="62"/>
      <c r="D110" s="54"/>
    </row>
    <row r="111" spans="1:10" s="61" customFormat="1">
      <c r="A111" s="66"/>
      <c r="B111" s="62"/>
      <c r="C111" s="62"/>
      <c r="D111" s="54"/>
    </row>
    <row r="112" spans="1:10" s="61" customFormat="1">
      <c r="A112" s="66"/>
      <c r="B112" s="62"/>
      <c r="C112" s="62"/>
      <c r="D112" s="54"/>
    </row>
    <row r="113" spans="1:10" s="61" customFormat="1">
      <c r="A113" s="66"/>
      <c r="B113" s="62"/>
      <c r="C113" s="62"/>
      <c r="D113" s="54"/>
      <c r="J113" s="79"/>
    </row>
    <row r="114" spans="1:10" s="61" customFormat="1">
      <c r="A114" s="66"/>
      <c r="B114" s="62"/>
      <c r="C114" s="62"/>
      <c r="D114" s="54"/>
      <c r="J114" s="79"/>
    </row>
    <row r="115" spans="1:10" s="61" customFormat="1">
      <c r="A115" s="66"/>
      <c r="B115" s="62"/>
      <c r="C115" s="62"/>
      <c r="D115" s="54"/>
    </row>
    <row r="116" spans="1:10" s="61" customFormat="1">
      <c r="A116" s="66"/>
      <c r="B116" s="62"/>
      <c r="C116" s="62"/>
      <c r="D116" s="54"/>
      <c r="J116" s="79"/>
    </row>
    <row r="117" spans="1:10" s="61" customFormat="1">
      <c r="A117" s="66"/>
      <c r="B117" s="62"/>
      <c r="C117" s="62"/>
      <c r="D117" s="54"/>
      <c r="J117" s="79"/>
    </row>
    <row r="118" spans="1:10" s="61" customFormat="1">
      <c r="A118" s="66"/>
      <c r="B118" s="62"/>
      <c r="C118" s="62"/>
      <c r="D118" s="54"/>
      <c r="J118" s="79"/>
    </row>
    <row r="119" spans="1:10" s="61" customFormat="1">
      <c r="A119" s="66"/>
      <c r="B119" s="62"/>
      <c r="C119" s="62"/>
      <c r="D119" s="54"/>
      <c r="J119" s="79"/>
    </row>
    <row r="120" spans="1:10" s="61" customFormat="1">
      <c r="A120" s="66"/>
      <c r="B120" s="62"/>
      <c r="C120" s="62"/>
      <c r="D120" s="54"/>
    </row>
    <row r="121" spans="1:10" s="61" customFormat="1">
      <c r="A121" s="66"/>
      <c r="B121" s="62"/>
      <c r="C121" s="62"/>
      <c r="D121" s="54"/>
    </row>
    <row r="122" spans="1:10" s="61" customFormat="1">
      <c r="A122" s="66"/>
      <c r="B122" s="62"/>
      <c r="C122" s="62"/>
      <c r="D122" s="54"/>
    </row>
    <row r="123" spans="1:10" s="61" customFormat="1">
      <c r="A123" s="66"/>
      <c r="B123" s="62"/>
      <c r="C123" s="62"/>
      <c r="D123" s="54"/>
    </row>
    <row r="124" spans="1:10" s="61" customFormat="1">
      <c r="A124" s="66"/>
      <c r="B124" s="62"/>
      <c r="C124" s="62"/>
      <c r="D124" s="54"/>
    </row>
    <row r="125" spans="1:10" s="61" customFormat="1">
      <c r="A125" s="66"/>
      <c r="B125" s="62"/>
      <c r="C125" s="62"/>
      <c r="D125" s="54"/>
    </row>
    <row r="126" spans="1:10" s="61" customFormat="1">
      <c r="A126" s="66"/>
      <c r="B126" s="62"/>
      <c r="C126" s="62"/>
      <c r="D126" s="54"/>
    </row>
    <row r="127" spans="1:10" s="61" customFormat="1">
      <c r="A127" s="66"/>
      <c r="B127" s="62"/>
      <c r="C127" s="62"/>
      <c r="D127" s="54"/>
    </row>
    <row r="128" spans="1:10" s="61" customFormat="1">
      <c r="A128" s="66"/>
      <c r="B128" s="62"/>
      <c r="C128" s="62"/>
      <c r="D128" s="54"/>
      <c r="J128" s="79"/>
    </row>
    <row r="129" spans="1:4" s="61" customFormat="1">
      <c r="A129" s="66"/>
      <c r="B129" s="62"/>
      <c r="C129" s="62"/>
      <c r="D129" s="54"/>
    </row>
    <row r="130" spans="1:4" s="61" customFormat="1">
      <c r="A130" s="66"/>
      <c r="B130" s="62"/>
      <c r="C130" s="62"/>
      <c r="D130" s="54"/>
    </row>
    <row r="131" spans="1:4" s="61" customFormat="1">
      <c r="A131" s="66"/>
      <c r="B131" s="62"/>
      <c r="C131" s="62"/>
      <c r="D131" s="54"/>
    </row>
    <row r="132" spans="1:4" s="61" customFormat="1">
      <c r="A132" s="66"/>
      <c r="B132" s="62"/>
      <c r="C132" s="62"/>
      <c r="D132" s="54"/>
    </row>
    <row r="133" spans="1:4" s="61" customFormat="1">
      <c r="A133" s="66"/>
      <c r="B133" s="62"/>
      <c r="C133" s="62"/>
      <c r="D133" s="54"/>
    </row>
    <row r="134" spans="1:4" s="61" customFormat="1">
      <c r="A134" s="66"/>
      <c r="B134" s="62"/>
      <c r="C134" s="62"/>
      <c r="D134" s="54"/>
    </row>
    <row r="135" spans="1:4" s="61" customFormat="1">
      <c r="A135" s="66"/>
      <c r="B135" s="62"/>
      <c r="C135" s="62"/>
      <c r="D135" s="54"/>
    </row>
    <row r="136" spans="1:4" s="61" customFormat="1">
      <c r="A136" s="66"/>
      <c r="B136" s="62"/>
      <c r="C136" s="62"/>
      <c r="D136" s="54"/>
    </row>
    <row r="137" spans="1:4" s="61" customFormat="1">
      <c r="A137" s="66"/>
      <c r="B137" s="62"/>
      <c r="C137" s="62"/>
      <c r="D137" s="54"/>
    </row>
    <row r="138" spans="1:4" s="61" customFormat="1">
      <c r="A138" s="66"/>
      <c r="B138" s="62"/>
      <c r="C138" s="62"/>
      <c r="D138" s="54"/>
    </row>
    <row r="139" spans="1:4" s="61" customFormat="1">
      <c r="A139" s="66"/>
      <c r="B139" s="62"/>
      <c r="C139" s="62"/>
      <c r="D139" s="54"/>
    </row>
    <row r="140" spans="1:4" s="61" customFormat="1">
      <c r="A140" s="66"/>
      <c r="B140" s="62"/>
      <c r="C140" s="62"/>
      <c r="D140" s="54"/>
    </row>
  </sheetData>
  <sheetProtection selectLockedCells="1" selectUnlockedCells="1"/>
  <mergeCells count="12">
    <mergeCell ref="E94:F94"/>
    <mergeCell ref="E88:J88"/>
    <mergeCell ref="A1:D1"/>
    <mergeCell ref="B2:D2"/>
    <mergeCell ref="A100:C100"/>
    <mergeCell ref="A97:D97"/>
    <mergeCell ref="A96:D96"/>
    <mergeCell ref="A98:D98"/>
    <mergeCell ref="A88:D88"/>
    <mergeCell ref="A94:D94"/>
    <mergeCell ref="A95:D95"/>
    <mergeCell ref="A93:C93"/>
  </mergeCells>
  <phoneticPr fontId="0" type="noConversion"/>
  <pageMargins left="0.59055118110236227" right="0" top="0" bottom="0" header="0" footer="0"/>
  <pageSetup paperSize="9" scale="6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B187-887F-4153-BCB5-77636C3071D1}">
  <sheetPr>
    <tabColor theme="9" tint="0.59999389629810485"/>
  </sheetPr>
  <dimension ref="A1:G37"/>
  <sheetViews>
    <sheetView zoomScaleNormal="100" workbookViewId="0">
      <selection activeCell="F40" sqref="F40"/>
    </sheetView>
  </sheetViews>
  <sheetFormatPr defaultColWidth="11.42578125" defaultRowHeight="12.75"/>
  <cols>
    <col min="1" max="1" width="43" style="31" customWidth="1"/>
    <col min="2" max="2" width="47.7109375" style="31" customWidth="1"/>
    <col min="3" max="3" width="49" style="31" customWidth="1"/>
    <col min="4" max="16384" width="11.42578125" style="31"/>
  </cols>
  <sheetData>
    <row r="1" spans="1:4" s="90" customFormat="1" ht="30" customHeight="1">
      <c r="A1" s="433" t="s">
        <v>660</v>
      </c>
      <c r="B1" s="500"/>
      <c r="C1" s="434"/>
    </row>
    <row r="2" spans="1:4" s="111" customFormat="1" ht="18" customHeight="1">
      <c r="A2" s="443" t="s">
        <v>661</v>
      </c>
      <c r="B2" s="408"/>
      <c r="C2" s="426"/>
    </row>
    <row r="3" spans="1:4" s="111" customFormat="1" ht="18" customHeight="1">
      <c r="A3" s="185"/>
      <c r="B3" s="82">
        <v>1</v>
      </c>
      <c r="C3" s="83">
        <v>2</v>
      </c>
    </row>
    <row r="4" spans="1:4" s="61" customFormat="1" ht="19.5" customHeight="1">
      <c r="A4" s="186" t="s">
        <v>513</v>
      </c>
      <c r="B4" s="110">
        <v>22.8</v>
      </c>
      <c r="C4" s="109">
        <v>20.420000000000002</v>
      </c>
      <c r="D4" s="29"/>
    </row>
    <row r="5" spans="1:4" s="61" customFormat="1" ht="19.5" customHeight="1">
      <c r="A5" s="186" t="s">
        <v>514</v>
      </c>
      <c r="B5" s="110">
        <v>27.36</v>
      </c>
      <c r="C5" s="110">
        <v>24.5</v>
      </c>
    </row>
    <row r="6" spans="1:4" s="61" customFormat="1" ht="19.5" customHeight="1">
      <c r="A6" s="186" t="s">
        <v>515</v>
      </c>
      <c r="B6" s="110">
        <v>59.28</v>
      </c>
      <c r="C6" s="110">
        <v>53.09</v>
      </c>
      <c r="D6" s="29"/>
    </row>
    <row r="7" spans="1:4" s="61" customFormat="1" ht="19.5" customHeight="1">
      <c r="A7" s="187" t="s">
        <v>516</v>
      </c>
      <c r="B7" s="380">
        <v>82.08</v>
      </c>
      <c r="C7" s="380">
        <v>73.510000000000005</v>
      </c>
      <c r="D7" s="29"/>
    </row>
    <row r="8" spans="1:4">
      <c r="A8" s="166"/>
      <c r="B8" s="248" t="s">
        <v>662</v>
      </c>
      <c r="C8" s="501" t="s">
        <v>320</v>
      </c>
    </row>
    <row r="9" spans="1:4">
      <c r="A9" s="246"/>
      <c r="B9" s="177" t="s">
        <v>663</v>
      </c>
      <c r="C9" s="501" t="s">
        <v>664</v>
      </c>
    </row>
    <row r="10" spans="1:4" ht="24">
      <c r="A10" s="246"/>
      <c r="B10" s="179" t="s">
        <v>665</v>
      </c>
      <c r="C10" s="501" t="s">
        <v>666</v>
      </c>
    </row>
    <row r="11" spans="1:4">
      <c r="A11" s="246"/>
      <c r="B11" s="177" t="s">
        <v>191</v>
      </c>
      <c r="C11" s="501" t="s">
        <v>667</v>
      </c>
    </row>
    <row r="12" spans="1:4">
      <c r="A12" s="246"/>
      <c r="B12" s="177" t="s">
        <v>668</v>
      </c>
      <c r="C12" s="501" t="s">
        <v>383</v>
      </c>
    </row>
    <row r="13" spans="1:4">
      <c r="A13" s="246"/>
      <c r="B13" s="177" t="s">
        <v>669</v>
      </c>
      <c r="C13" s="501" t="s">
        <v>100</v>
      </c>
    </row>
    <row r="14" spans="1:4">
      <c r="A14" s="246"/>
      <c r="B14" s="177" t="s">
        <v>670</v>
      </c>
      <c r="C14" s="501" t="s">
        <v>281</v>
      </c>
    </row>
    <row r="15" spans="1:4">
      <c r="A15" s="246"/>
      <c r="B15" s="177" t="s">
        <v>671</v>
      </c>
      <c r="C15" s="501" t="s">
        <v>102</v>
      </c>
    </row>
    <row r="16" spans="1:4">
      <c r="A16" s="246"/>
      <c r="B16" s="247"/>
      <c r="C16" s="501" t="s">
        <v>349</v>
      </c>
    </row>
    <row r="17" spans="1:7">
      <c r="A17" s="246"/>
      <c r="B17" s="247"/>
      <c r="C17" s="501" t="s">
        <v>392</v>
      </c>
    </row>
    <row r="18" spans="1:7">
      <c r="A18" s="246"/>
      <c r="B18" s="247"/>
      <c r="C18" s="501" t="s">
        <v>672</v>
      </c>
    </row>
    <row r="19" spans="1:7">
      <c r="A19" s="246"/>
      <c r="B19" s="247"/>
      <c r="C19" s="501" t="s">
        <v>480</v>
      </c>
    </row>
    <row r="20" spans="1:7">
      <c r="A20" s="246"/>
      <c r="B20" s="247"/>
      <c r="C20" s="501" t="s">
        <v>482</v>
      </c>
    </row>
    <row r="21" spans="1:7">
      <c r="A21" s="246"/>
      <c r="B21" s="247"/>
      <c r="C21" s="501" t="s">
        <v>287</v>
      </c>
    </row>
    <row r="22" spans="1:7">
      <c r="A22" s="246"/>
      <c r="B22" s="247"/>
      <c r="C22" s="501" t="s">
        <v>484</v>
      </c>
    </row>
    <row r="23" spans="1:7">
      <c r="A23" s="246"/>
      <c r="B23" s="247"/>
      <c r="C23" s="501" t="s">
        <v>299</v>
      </c>
    </row>
    <row r="24" spans="1:7">
      <c r="A24" s="246"/>
      <c r="B24" s="247"/>
      <c r="C24" s="501" t="s">
        <v>646</v>
      </c>
    </row>
    <row r="25" spans="1:7">
      <c r="A25" s="247"/>
      <c r="B25" s="247"/>
      <c r="C25" s="501" t="s">
        <v>647</v>
      </c>
    </row>
    <row r="26" spans="1:7">
      <c r="A26" s="246"/>
      <c r="B26" s="247"/>
      <c r="C26" s="501" t="s">
        <v>306</v>
      </c>
    </row>
    <row r="27" spans="1:7" s="52" customFormat="1" ht="15.75" customHeight="1">
      <c r="A27" s="246"/>
      <c r="B27" s="247"/>
      <c r="C27" s="501"/>
    </row>
    <row r="28" spans="1:7" s="52" customFormat="1" ht="79.5" customHeight="1">
      <c r="A28" s="445" t="s">
        <v>673</v>
      </c>
      <c r="B28" s="445"/>
      <c r="C28" s="445"/>
      <c r="D28" s="428"/>
      <c r="E28" s="431"/>
      <c r="F28" s="431"/>
      <c r="G28" s="428"/>
    </row>
    <row r="29" spans="1:7" s="52" customFormat="1" ht="27.75" customHeight="1">
      <c r="A29" s="436" t="s">
        <v>674</v>
      </c>
      <c r="B29" s="436"/>
      <c r="C29" s="436"/>
      <c r="D29" s="383"/>
      <c r="E29" s="384"/>
      <c r="F29" s="384"/>
      <c r="G29" s="383"/>
    </row>
    <row r="30" spans="1:7" s="52" customFormat="1" ht="52.5" customHeight="1">
      <c r="A30" s="444" t="s">
        <v>675</v>
      </c>
      <c r="B30" s="444"/>
      <c r="C30" s="444"/>
      <c r="D30" s="256"/>
      <c r="E30" s="384"/>
      <c r="F30" s="384"/>
      <c r="G30" s="383"/>
    </row>
    <row r="31" spans="1:7" ht="26.25" customHeight="1">
      <c r="A31" s="377" t="s">
        <v>676</v>
      </c>
      <c r="B31" s="375" t="s">
        <v>650</v>
      </c>
      <c r="C31" s="375" t="s">
        <v>651</v>
      </c>
      <c r="D31" s="53"/>
    </row>
    <row r="32" spans="1:7" ht="21" customHeight="1">
      <c r="A32" s="372" t="s">
        <v>652</v>
      </c>
      <c r="B32" s="369">
        <v>4.08</v>
      </c>
      <c r="C32" s="369">
        <v>6.13</v>
      </c>
      <c r="D32" s="287"/>
      <c r="E32" s="386"/>
      <c r="F32" s="386"/>
    </row>
    <row r="33" spans="1:4" ht="24.75" customHeight="1">
      <c r="A33" s="374" t="s">
        <v>653</v>
      </c>
      <c r="B33" s="371">
        <v>4.5599999999999996</v>
      </c>
      <c r="C33" s="371">
        <v>6.84</v>
      </c>
    </row>
    <row r="34" spans="1:4" ht="18.75" customHeight="1">
      <c r="A34" s="442" t="s">
        <v>655</v>
      </c>
      <c r="B34" s="442"/>
      <c r="C34" s="442"/>
    </row>
    <row r="35" spans="1:4">
      <c r="A35" s="441" t="s">
        <v>657</v>
      </c>
      <c r="B35" s="441"/>
      <c r="C35" s="441"/>
      <c r="D35" s="441"/>
    </row>
    <row r="36" spans="1:4" ht="56.25" customHeight="1">
      <c r="A36" s="428" t="s">
        <v>658</v>
      </c>
      <c r="B36" s="428"/>
      <c r="C36" s="428"/>
      <c r="D36" s="256"/>
    </row>
    <row r="37" spans="1:4" ht="42" customHeight="1">
      <c r="A37" s="428" t="s">
        <v>659</v>
      </c>
      <c r="B37" s="428"/>
      <c r="C37" s="428"/>
      <c r="D37" s="256"/>
    </row>
  </sheetData>
  <mergeCells count="10">
    <mergeCell ref="A35:D35"/>
    <mergeCell ref="A36:C36"/>
    <mergeCell ref="A37:C37"/>
    <mergeCell ref="A34:C34"/>
    <mergeCell ref="A1:C1"/>
    <mergeCell ref="A2:C2"/>
    <mergeCell ref="D28:G28"/>
    <mergeCell ref="A30:C30"/>
    <mergeCell ref="A28:C28"/>
    <mergeCell ref="A29:C2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F168"/>
  <sheetViews>
    <sheetView zoomScaleNormal="100" workbookViewId="0">
      <selection activeCell="A8" sqref="A8"/>
    </sheetView>
  </sheetViews>
  <sheetFormatPr defaultColWidth="9.140625" defaultRowHeight="12.75"/>
  <cols>
    <col min="1" max="1" width="36.5703125" style="66" customWidth="1"/>
    <col min="2" max="2" width="34.140625" style="62" customWidth="1"/>
    <col min="3" max="6" width="40.140625" style="62" customWidth="1"/>
    <col min="7" max="16384" width="9.140625" style="53"/>
  </cols>
  <sheetData>
    <row r="1" spans="1:6" ht="30" customHeight="1">
      <c r="A1" s="446" t="s">
        <v>677</v>
      </c>
      <c r="B1" s="502"/>
      <c r="C1" s="502"/>
      <c r="D1" s="502"/>
      <c r="E1" s="502"/>
      <c r="F1" s="447"/>
    </row>
    <row r="2" spans="1:6" s="67" customFormat="1" ht="18" customHeight="1">
      <c r="A2" s="184"/>
      <c r="B2" s="408" t="s">
        <v>678</v>
      </c>
      <c r="C2" s="408"/>
      <c r="D2" s="408"/>
      <c r="E2" s="408"/>
      <c r="F2" s="426"/>
    </row>
    <row r="3" spans="1:6" s="67" customFormat="1" ht="18" customHeight="1">
      <c r="A3" s="185"/>
      <c r="B3" s="82">
        <v>1</v>
      </c>
      <c r="C3" s="82">
        <v>2</v>
      </c>
      <c r="D3" s="82">
        <v>3</v>
      </c>
      <c r="E3" s="82">
        <v>4</v>
      </c>
      <c r="F3" s="382">
        <v>5</v>
      </c>
    </row>
    <row r="4" spans="1:6" s="68" customFormat="1" ht="19.5" customHeight="1">
      <c r="A4" s="186" t="s">
        <v>137</v>
      </c>
      <c r="B4" s="81">
        <v>20</v>
      </c>
      <c r="C4" s="81">
        <v>19.27</v>
      </c>
      <c r="D4" s="81">
        <v>15.59</v>
      </c>
      <c r="E4" s="81">
        <v>14.21</v>
      </c>
      <c r="F4" s="362">
        <v>13.16</v>
      </c>
    </row>
    <row r="5" spans="1:6" s="68" customFormat="1" ht="19.5" customHeight="1">
      <c r="A5" s="186" t="s">
        <v>138</v>
      </c>
      <c r="B5" s="84">
        <v>40.07</v>
      </c>
      <c r="C5" s="84">
        <v>38.39</v>
      </c>
      <c r="D5" s="84">
        <v>31.07</v>
      </c>
      <c r="E5" s="84">
        <v>28.35</v>
      </c>
      <c r="F5" s="362">
        <v>26.26</v>
      </c>
    </row>
    <row r="6" spans="1:6" s="68" customFormat="1" ht="19.5" customHeight="1">
      <c r="A6" s="186" t="s">
        <v>205</v>
      </c>
      <c r="B6" s="84">
        <v>85.01</v>
      </c>
      <c r="C6" s="84">
        <v>81.47</v>
      </c>
      <c r="D6" s="84">
        <v>65.92</v>
      </c>
      <c r="E6" s="84">
        <v>60.12</v>
      </c>
      <c r="F6" s="362">
        <v>55.71</v>
      </c>
    </row>
    <row r="7" spans="1:6" s="68" customFormat="1" ht="19.5" customHeight="1">
      <c r="A7" s="187" t="s">
        <v>679</v>
      </c>
      <c r="B7" s="252">
        <v>113.34</v>
      </c>
      <c r="C7" s="252">
        <v>108.62</v>
      </c>
      <c r="D7" s="252">
        <v>87.89</v>
      </c>
      <c r="E7" s="252">
        <v>80.16</v>
      </c>
      <c r="F7" s="363">
        <v>74.27</v>
      </c>
    </row>
    <row r="8" spans="1:6" s="70" customFormat="1" ht="24">
      <c r="A8" s="251"/>
      <c r="B8" s="189" t="s">
        <v>275</v>
      </c>
      <c r="C8" s="189" t="s">
        <v>354</v>
      </c>
      <c r="D8" s="189" t="s">
        <v>319</v>
      </c>
      <c r="E8" s="189" t="s">
        <v>320</v>
      </c>
      <c r="F8" s="364" t="s">
        <v>100</v>
      </c>
    </row>
    <row r="9" spans="1:6" s="70" customFormat="1" ht="24" customHeight="1">
      <c r="A9" s="190"/>
      <c r="B9" s="191" t="s">
        <v>329</v>
      </c>
      <c r="C9" s="189" t="s">
        <v>318</v>
      </c>
      <c r="D9" s="189" t="s">
        <v>331</v>
      </c>
      <c r="E9" s="189" t="s">
        <v>274</v>
      </c>
      <c r="F9" s="364" t="s">
        <v>278</v>
      </c>
    </row>
    <row r="10" spans="1:6" s="70" customFormat="1" ht="24">
      <c r="A10" s="190"/>
      <c r="B10" s="191" t="s">
        <v>271</v>
      </c>
      <c r="C10" s="189" t="s">
        <v>272</v>
      </c>
      <c r="D10" s="189" t="s">
        <v>322</v>
      </c>
      <c r="E10" s="189" t="s">
        <v>680</v>
      </c>
      <c r="F10" s="365" t="s">
        <v>282</v>
      </c>
    </row>
    <row r="11" spans="1:6" s="70" customFormat="1" ht="12">
      <c r="A11" s="190"/>
      <c r="B11" s="189" t="s">
        <v>346</v>
      </c>
      <c r="C11" s="189" t="s">
        <v>681</v>
      </c>
      <c r="D11" s="189" t="s">
        <v>682</v>
      </c>
      <c r="E11" s="189" t="s">
        <v>683</v>
      </c>
      <c r="F11" s="365" t="s">
        <v>488</v>
      </c>
    </row>
    <row r="12" spans="1:6" s="70" customFormat="1" ht="12">
      <c r="A12" s="190"/>
      <c r="B12" s="189" t="s">
        <v>279</v>
      </c>
      <c r="C12" s="189" t="s">
        <v>384</v>
      </c>
      <c r="D12" s="189" t="s">
        <v>290</v>
      </c>
      <c r="E12" s="189" t="s">
        <v>277</v>
      </c>
      <c r="F12" s="364" t="s">
        <v>480</v>
      </c>
    </row>
    <row r="13" spans="1:6" s="70" customFormat="1" ht="12">
      <c r="A13" s="190"/>
      <c r="B13" s="189" t="s">
        <v>283</v>
      </c>
      <c r="C13" s="189" t="s">
        <v>385</v>
      </c>
      <c r="D13" s="189" t="s">
        <v>684</v>
      </c>
      <c r="E13" s="189" t="s">
        <v>383</v>
      </c>
      <c r="F13" s="364" t="s">
        <v>685</v>
      </c>
    </row>
    <row r="14" spans="1:6" s="70" customFormat="1" ht="24">
      <c r="A14" s="190"/>
      <c r="B14" s="189" t="s">
        <v>288</v>
      </c>
      <c r="C14" s="189" t="s">
        <v>686</v>
      </c>
      <c r="D14" s="189" t="s">
        <v>295</v>
      </c>
      <c r="E14" s="189" t="s">
        <v>687</v>
      </c>
      <c r="F14" s="365" t="s">
        <v>352</v>
      </c>
    </row>
    <row r="15" spans="1:6" s="70" customFormat="1" ht="12">
      <c r="A15" s="192"/>
      <c r="B15" s="189" t="s">
        <v>410</v>
      </c>
      <c r="C15" s="189" t="s">
        <v>325</v>
      </c>
      <c r="D15" s="189" t="s">
        <v>299</v>
      </c>
      <c r="E15" s="189" t="s">
        <v>281</v>
      </c>
      <c r="F15" s="364" t="s">
        <v>343</v>
      </c>
    </row>
    <row r="16" spans="1:6" s="70" customFormat="1" ht="12">
      <c r="A16" s="192"/>
      <c r="B16" s="189" t="s">
        <v>386</v>
      </c>
      <c r="C16" s="189" t="s">
        <v>357</v>
      </c>
      <c r="D16" s="189" t="s">
        <v>306</v>
      </c>
      <c r="E16" s="189" t="s">
        <v>349</v>
      </c>
      <c r="F16" s="365" t="s">
        <v>300</v>
      </c>
    </row>
    <row r="17" spans="1:6" s="70" customFormat="1" ht="12">
      <c r="A17" s="188"/>
      <c r="B17" s="193"/>
      <c r="C17" s="189" t="s">
        <v>688</v>
      </c>
      <c r="D17" s="193"/>
      <c r="E17" s="189" t="s">
        <v>689</v>
      </c>
      <c r="F17" s="366"/>
    </row>
    <row r="18" spans="1:6" s="70" customFormat="1" ht="12">
      <c r="A18" s="188"/>
      <c r="B18" s="194"/>
      <c r="C18" s="189" t="s">
        <v>690</v>
      </c>
      <c r="D18" s="193"/>
      <c r="E18" s="189" t="s">
        <v>691</v>
      </c>
      <c r="F18" s="366"/>
    </row>
    <row r="19" spans="1:6" s="70" customFormat="1" ht="12">
      <c r="A19" s="188"/>
      <c r="B19" s="193"/>
      <c r="C19" s="189" t="s">
        <v>570</v>
      </c>
      <c r="D19" s="193"/>
      <c r="E19" s="189" t="s">
        <v>441</v>
      </c>
      <c r="F19" s="367"/>
    </row>
    <row r="20" spans="1:6" s="70" customFormat="1" ht="12">
      <c r="A20" s="188"/>
      <c r="B20" s="194"/>
      <c r="C20" s="189" t="s">
        <v>432</v>
      </c>
      <c r="D20" s="193"/>
      <c r="E20" s="189" t="s">
        <v>450</v>
      </c>
      <c r="F20" s="366"/>
    </row>
    <row r="21" spans="1:6" s="70" customFormat="1" ht="24">
      <c r="A21" s="188"/>
      <c r="B21" s="194"/>
      <c r="C21" s="189" t="s">
        <v>692</v>
      </c>
      <c r="D21" s="195"/>
      <c r="E21" s="189" t="s">
        <v>693</v>
      </c>
      <c r="F21" s="367"/>
    </row>
    <row r="22" spans="1:6" s="70" customFormat="1" ht="12">
      <c r="A22" s="188"/>
      <c r="B22" s="194"/>
      <c r="C22" s="189" t="s">
        <v>446</v>
      </c>
      <c r="D22" s="193"/>
      <c r="E22" s="189" t="s">
        <v>286</v>
      </c>
      <c r="F22" s="366"/>
    </row>
    <row r="23" spans="1:6" s="70" customFormat="1" ht="12">
      <c r="A23" s="188"/>
      <c r="B23" s="193"/>
      <c r="C23" s="189" t="s">
        <v>393</v>
      </c>
      <c r="D23" s="193"/>
      <c r="E23" s="189" t="s">
        <v>600</v>
      </c>
      <c r="F23" s="367"/>
    </row>
    <row r="24" spans="1:6" s="70" customFormat="1" ht="24">
      <c r="A24" s="192"/>
      <c r="B24" s="194"/>
      <c r="C24" s="189" t="s">
        <v>694</v>
      </c>
      <c r="D24" s="193"/>
      <c r="E24" s="189" t="s">
        <v>466</v>
      </c>
      <c r="F24" s="366"/>
    </row>
    <row r="25" spans="1:6" s="70" customFormat="1" ht="24">
      <c r="A25" s="192"/>
      <c r="B25" s="194"/>
      <c r="C25" s="189" t="s">
        <v>453</v>
      </c>
      <c r="D25" s="193"/>
      <c r="E25" s="189" t="s">
        <v>465</v>
      </c>
      <c r="F25" s="366"/>
    </row>
    <row r="26" spans="1:6" s="70" customFormat="1" ht="12">
      <c r="A26" s="192"/>
      <c r="B26" s="194"/>
      <c r="C26" s="189" t="s">
        <v>458</v>
      </c>
      <c r="D26" s="193"/>
      <c r="E26" s="189" t="s">
        <v>695</v>
      </c>
      <c r="F26" s="367"/>
    </row>
    <row r="27" spans="1:6" s="70" customFormat="1" ht="12">
      <c r="A27" s="192"/>
      <c r="B27" s="194"/>
      <c r="C27" s="189" t="s">
        <v>337</v>
      </c>
      <c r="D27" s="193"/>
      <c r="E27" s="189" t="s">
        <v>333</v>
      </c>
      <c r="F27" s="367"/>
    </row>
    <row r="28" spans="1:6" s="70" customFormat="1" ht="12">
      <c r="A28" s="192"/>
      <c r="B28" s="194"/>
      <c r="C28" s="189" t="s">
        <v>546</v>
      </c>
      <c r="D28" s="193"/>
      <c r="E28" s="189" t="s">
        <v>392</v>
      </c>
      <c r="F28" s="366"/>
    </row>
    <row r="29" spans="1:6" s="70" customFormat="1" ht="12">
      <c r="A29" s="192"/>
      <c r="B29" s="194"/>
      <c r="C29" s="189" t="s">
        <v>597</v>
      </c>
      <c r="D29" s="193"/>
      <c r="E29" s="189" t="s">
        <v>696</v>
      </c>
      <c r="F29" s="367"/>
    </row>
    <row r="30" spans="1:6" s="70" customFormat="1" ht="12">
      <c r="A30" s="192"/>
      <c r="B30" s="194"/>
      <c r="C30" s="189" t="s">
        <v>697</v>
      </c>
      <c r="D30" s="193"/>
      <c r="E30" s="189" t="s">
        <v>291</v>
      </c>
      <c r="F30" s="366"/>
    </row>
    <row r="31" spans="1:6" s="70" customFormat="1" ht="24">
      <c r="A31" s="192"/>
      <c r="B31" s="194"/>
      <c r="C31" s="189" t="s">
        <v>567</v>
      </c>
      <c r="D31" s="193"/>
      <c r="E31" s="189" t="s">
        <v>482</v>
      </c>
      <c r="F31" s="366"/>
    </row>
    <row r="32" spans="1:6" s="70" customFormat="1" ht="12">
      <c r="A32" s="192"/>
      <c r="B32" s="194"/>
      <c r="C32" s="189" t="s">
        <v>698</v>
      </c>
      <c r="D32" s="193"/>
      <c r="E32" s="189" t="s">
        <v>699</v>
      </c>
      <c r="F32" s="367"/>
    </row>
    <row r="33" spans="1:6" s="70" customFormat="1" ht="24">
      <c r="A33" s="192"/>
      <c r="B33" s="194"/>
      <c r="C33" s="189" t="s">
        <v>407</v>
      </c>
      <c r="D33" s="193"/>
      <c r="E33" s="189" t="s">
        <v>492</v>
      </c>
      <c r="F33" s="366"/>
    </row>
    <row r="34" spans="1:6" s="70" customFormat="1" ht="24">
      <c r="A34" s="192"/>
      <c r="B34" s="194"/>
      <c r="C34" s="189" t="s">
        <v>579</v>
      </c>
      <c r="D34" s="193"/>
      <c r="E34" s="189" t="s">
        <v>700</v>
      </c>
      <c r="F34" s="367"/>
    </row>
    <row r="35" spans="1:6" s="70" customFormat="1" ht="12">
      <c r="A35" s="188"/>
      <c r="B35" s="194"/>
      <c r="C35" s="189" t="s">
        <v>363</v>
      </c>
      <c r="D35" s="193"/>
      <c r="E35" s="189" t="s">
        <v>701</v>
      </c>
      <c r="F35" s="366"/>
    </row>
    <row r="36" spans="1:6" s="70" customFormat="1" ht="24">
      <c r="A36" s="192"/>
      <c r="B36" s="194"/>
      <c r="C36" s="189" t="s">
        <v>591</v>
      </c>
      <c r="D36" s="193"/>
      <c r="E36" s="189" t="s">
        <v>336</v>
      </c>
      <c r="F36" s="367"/>
    </row>
    <row r="37" spans="1:6" s="70" customFormat="1" ht="24">
      <c r="A37" s="192"/>
      <c r="B37" s="194"/>
      <c r="C37" s="189" t="s">
        <v>702</v>
      </c>
      <c r="D37" s="193"/>
      <c r="E37" s="189" t="s">
        <v>703</v>
      </c>
      <c r="F37" s="367"/>
    </row>
    <row r="38" spans="1:6" s="70" customFormat="1" ht="24">
      <c r="A38" s="192"/>
      <c r="B38" s="194"/>
      <c r="C38" s="189" t="s">
        <v>284</v>
      </c>
      <c r="D38" s="193"/>
      <c r="E38" s="189" t="s">
        <v>297</v>
      </c>
      <c r="F38" s="366"/>
    </row>
    <row r="39" spans="1:6" s="70" customFormat="1" ht="24">
      <c r="A39" s="192"/>
      <c r="B39" s="194"/>
      <c r="C39" s="189" t="s">
        <v>704</v>
      </c>
      <c r="D39" s="193"/>
      <c r="E39" s="189" t="s">
        <v>298</v>
      </c>
      <c r="F39" s="367"/>
    </row>
    <row r="40" spans="1:6" s="70" customFormat="1" ht="24">
      <c r="A40" s="192"/>
      <c r="B40" s="194"/>
      <c r="C40" s="189" t="s">
        <v>705</v>
      </c>
      <c r="D40" s="193"/>
      <c r="E40" s="189" t="s">
        <v>303</v>
      </c>
      <c r="F40" s="366"/>
    </row>
    <row r="41" spans="1:6" s="70" customFormat="1" ht="23.25" customHeight="1">
      <c r="A41" s="192"/>
      <c r="B41" s="194"/>
      <c r="C41" s="189" t="s">
        <v>367</v>
      </c>
      <c r="D41" s="193"/>
      <c r="E41" s="189" t="s">
        <v>646</v>
      </c>
      <c r="F41" s="367"/>
    </row>
    <row r="42" spans="1:6" s="70" customFormat="1" ht="24">
      <c r="A42" s="192"/>
      <c r="B42" s="194"/>
      <c r="C42" s="196" t="s">
        <v>706</v>
      </c>
      <c r="D42" s="193"/>
      <c r="E42" s="189" t="s">
        <v>707</v>
      </c>
      <c r="F42" s="366"/>
    </row>
    <row r="43" spans="1:6" s="70" customFormat="1" ht="24">
      <c r="A43" s="192"/>
      <c r="B43" s="194"/>
      <c r="C43" s="189" t="s">
        <v>708</v>
      </c>
      <c r="D43" s="193"/>
      <c r="E43" s="189" t="s">
        <v>486</v>
      </c>
      <c r="F43" s="367"/>
    </row>
    <row r="44" spans="1:6" s="70" customFormat="1" ht="12">
      <c r="A44" s="188"/>
      <c r="B44" s="194"/>
      <c r="C44" s="189" t="s">
        <v>618</v>
      </c>
      <c r="D44" s="193"/>
      <c r="E44" s="189" t="s">
        <v>709</v>
      </c>
      <c r="F44" s="366"/>
    </row>
    <row r="45" spans="1:6" s="70" customFormat="1" ht="12">
      <c r="A45" s="192"/>
      <c r="B45" s="194"/>
      <c r="C45" s="189" t="s">
        <v>461</v>
      </c>
      <c r="D45" s="193"/>
      <c r="E45" s="193"/>
      <c r="F45" s="367"/>
    </row>
    <row r="46" spans="1:6" s="70" customFormat="1" ht="12">
      <c r="A46" s="192"/>
      <c r="B46" s="194"/>
      <c r="C46" s="189" t="s">
        <v>340</v>
      </c>
      <c r="D46" s="193"/>
      <c r="E46" s="193"/>
      <c r="F46" s="366"/>
    </row>
    <row r="47" spans="1:6" s="70" customFormat="1" ht="24">
      <c r="A47" s="192"/>
      <c r="B47" s="194"/>
      <c r="C47" s="189" t="s">
        <v>710</v>
      </c>
      <c r="D47" s="193"/>
      <c r="E47" s="193"/>
      <c r="F47" s="367"/>
    </row>
    <row r="48" spans="1:6" s="70" customFormat="1" ht="12">
      <c r="A48" s="192"/>
      <c r="B48" s="194"/>
      <c r="C48" s="189" t="s">
        <v>342</v>
      </c>
      <c r="D48" s="193"/>
      <c r="E48" s="193"/>
      <c r="F48" s="366"/>
    </row>
    <row r="49" spans="1:6" s="70" customFormat="1" ht="12">
      <c r="A49" s="192"/>
      <c r="B49" s="194"/>
      <c r="C49" s="189" t="s">
        <v>711</v>
      </c>
      <c r="D49" s="193"/>
      <c r="E49" s="193"/>
      <c r="F49" s="367"/>
    </row>
    <row r="50" spans="1:6" s="70" customFormat="1" ht="12">
      <c r="A50" s="192"/>
      <c r="B50" s="194"/>
      <c r="C50" s="196" t="s">
        <v>405</v>
      </c>
      <c r="D50" s="193"/>
      <c r="E50" s="193"/>
      <c r="F50" s="366"/>
    </row>
    <row r="51" spans="1:6" s="70" customFormat="1" ht="12">
      <c r="A51" s="192"/>
      <c r="B51" s="194"/>
      <c r="C51" s="189" t="s">
        <v>712</v>
      </c>
      <c r="D51" s="193"/>
      <c r="E51" s="193"/>
      <c r="F51" s="367"/>
    </row>
    <row r="52" spans="1:6" s="70" customFormat="1" ht="12">
      <c r="A52" s="192"/>
      <c r="B52" s="194"/>
      <c r="C52" s="196" t="s">
        <v>293</v>
      </c>
      <c r="D52" s="193"/>
      <c r="E52" s="193"/>
      <c r="F52" s="367"/>
    </row>
    <row r="53" spans="1:6" s="70" customFormat="1" ht="12">
      <c r="A53" s="192"/>
      <c r="B53" s="194"/>
      <c r="C53" s="196" t="s">
        <v>713</v>
      </c>
      <c r="D53" s="193"/>
      <c r="E53" s="193"/>
      <c r="F53" s="367"/>
    </row>
    <row r="54" spans="1:6" s="70" customFormat="1" ht="12">
      <c r="A54" s="192"/>
      <c r="B54" s="194"/>
      <c r="C54" s="196" t="s">
        <v>714</v>
      </c>
      <c r="D54" s="193"/>
      <c r="E54" s="193"/>
      <c r="F54" s="366"/>
    </row>
    <row r="55" spans="1:6" s="70" customFormat="1" ht="12">
      <c r="A55" s="192"/>
      <c r="B55" s="194"/>
      <c r="C55" s="196" t="s">
        <v>479</v>
      </c>
      <c r="D55" s="193"/>
      <c r="E55" s="193"/>
      <c r="F55" s="366"/>
    </row>
    <row r="56" spans="1:6" s="70" customFormat="1" ht="12">
      <c r="A56" s="192"/>
      <c r="B56" s="194"/>
      <c r="C56" s="196" t="s">
        <v>302</v>
      </c>
      <c r="D56" s="193"/>
      <c r="E56" s="193"/>
      <c r="F56" s="366"/>
    </row>
    <row r="57" spans="1:6" s="70" customFormat="1" ht="17.25" customHeight="1">
      <c r="A57" s="192"/>
      <c r="B57" s="194"/>
      <c r="C57" s="189" t="s">
        <v>715</v>
      </c>
      <c r="D57" s="193"/>
      <c r="E57" s="193"/>
      <c r="F57" s="366"/>
    </row>
    <row r="58" spans="1:6" s="68" customFormat="1" ht="28.5" customHeight="1">
      <c r="A58" s="192"/>
      <c r="B58" s="314"/>
      <c r="C58" s="189" t="s">
        <v>716</v>
      </c>
      <c r="D58" s="314"/>
      <c r="E58" s="314"/>
      <c r="F58" s="361"/>
    </row>
    <row r="59" spans="1:6" s="68" customFormat="1" ht="15.75" customHeight="1">
      <c r="A59" s="192"/>
      <c r="B59" s="314"/>
      <c r="C59" s="189" t="s">
        <v>717</v>
      </c>
      <c r="D59" s="314"/>
      <c r="E59" s="314"/>
      <c r="F59" s="361"/>
    </row>
    <row r="60" spans="1:6" s="111" customFormat="1" ht="18" customHeight="1">
      <c r="A60" s="197"/>
      <c r="B60" s="315"/>
      <c r="C60" s="199"/>
      <c r="D60" s="315"/>
      <c r="E60" s="315"/>
      <c r="F60" s="368"/>
    </row>
    <row r="61" spans="1:6" s="111" customFormat="1" ht="18" customHeight="1">
      <c r="A61" s="66"/>
      <c r="B61" s="66"/>
      <c r="C61" s="66"/>
      <c r="D61" s="66"/>
      <c r="E61" s="66"/>
      <c r="F61" s="66"/>
    </row>
    <row r="62" spans="1:6" s="61" customFormat="1" ht="19.5" customHeight="1">
      <c r="A62" s="66"/>
      <c r="B62" s="66"/>
      <c r="C62" s="66"/>
      <c r="D62" s="66"/>
      <c r="E62" s="66"/>
      <c r="F62" s="66"/>
    </row>
    <row r="63" spans="1:6" s="68" customFormat="1" ht="27.75" customHeight="1">
      <c r="A63" s="316"/>
      <c r="B63" s="316"/>
      <c r="C63" s="66"/>
      <c r="D63" s="316"/>
      <c r="E63" s="322"/>
      <c r="F63" s="316"/>
    </row>
    <row r="64" spans="1:6" s="68" customFormat="1" ht="12">
      <c r="A64" s="66"/>
      <c r="B64" s="62"/>
      <c r="C64" s="316"/>
      <c r="D64" s="62"/>
      <c r="E64" s="62"/>
    </row>
    <row r="65" spans="1:6" s="68" customFormat="1" ht="12">
      <c r="A65" s="303"/>
      <c r="B65" s="62"/>
      <c r="C65" s="62"/>
      <c r="D65" s="62"/>
      <c r="E65" s="62"/>
    </row>
    <row r="66" spans="1:6" s="68" customFormat="1" ht="12">
      <c r="A66" s="66"/>
      <c r="B66" s="62"/>
      <c r="C66" s="62"/>
      <c r="D66" s="62"/>
      <c r="E66" s="62"/>
    </row>
    <row r="67" spans="1:6" s="111" customFormat="1" ht="18" customHeight="1">
      <c r="A67" s="317"/>
      <c r="B67" s="72"/>
      <c r="C67" s="72"/>
      <c r="D67" s="72"/>
      <c r="E67" s="72"/>
      <c r="F67" s="72"/>
    </row>
    <row r="68" spans="1:6" s="111" customFormat="1" ht="18" customHeight="1">
      <c r="A68" s="318"/>
      <c r="B68" s="319"/>
      <c r="C68" s="319"/>
      <c r="D68" s="72"/>
      <c r="E68" s="319"/>
      <c r="F68" s="319"/>
    </row>
    <row r="69" spans="1:6" s="61" customFormat="1" ht="19.5" customHeight="1">
      <c r="A69" s="320"/>
      <c r="B69" s="321"/>
      <c r="C69" s="321"/>
      <c r="D69" s="59"/>
      <c r="E69" s="321"/>
      <c r="F69" s="321"/>
    </row>
    <row r="70" spans="1:6" s="68" customFormat="1" ht="27.75" customHeight="1">
      <c r="A70" s="322"/>
      <c r="B70" s="322"/>
      <c r="C70" s="321"/>
      <c r="D70" s="322"/>
      <c r="E70" s="322"/>
      <c r="F70" s="322"/>
    </row>
    <row r="71" spans="1:6" s="68" customFormat="1" ht="12">
      <c r="A71" s="66"/>
      <c r="B71" s="62"/>
      <c r="C71" s="62"/>
      <c r="D71" s="62"/>
      <c r="E71" s="62"/>
      <c r="F71" s="62"/>
    </row>
    <row r="72" spans="1:6" s="68" customFormat="1" ht="12">
      <c r="A72" s="66"/>
      <c r="B72" s="62"/>
      <c r="C72" s="62"/>
      <c r="D72" s="62"/>
      <c r="E72" s="62"/>
      <c r="F72" s="62"/>
    </row>
    <row r="73" spans="1:6" s="68" customFormat="1" ht="12">
      <c r="A73" s="66"/>
      <c r="B73" s="62"/>
      <c r="C73" s="62"/>
      <c r="D73" s="62"/>
      <c r="E73" s="62"/>
      <c r="F73" s="62"/>
    </row>
    <row r="74" spans="1:6" s="68" customFormat="1" ht="12">
      <c r="A74" s="66"/>
      <c r="B74" s="62"/>
      <c r="C74" s="62"/>
      <c r="D74" s="62"/>
      <c r="E74" s="62"/>
      <c r="F74" s="62"/>
    </row>
    <row r="75" spans="1:6" s="68" customFormat="1" ht="12">
      <c r="A75" s="66"/>
      <c r="B75" s="62"/>
      <c r="C75" s="62"/>
      <c r="D75" s="62"/>
      <c r="E75" s="62"/>
      <c r="F75" s="62"/>
    </row>
    <row r="76" spans="1:6" s="68" customFormat="1" ht="12">
      <c r="A76" s="66"/>
      <c r="B76" s="62"/>
      <c r="C76" s="62"/>
      <c r="D76" s="62"/>
      <c r="E76" s="62"/>
      <c r="F76" s="62"/>
    </row>
    <row r="77" spans="1:6" s="68" customFormat="1" ht="12">
      <c r="A77" s="66"/>
      <c r="B77" s="62"/>
      <c r="C77" s="62"/>
      <c r="D77" s="62"/>
      <c r="E77" s="62"/>
      <c r="F77" s="62"/>
    </row>
    <row r="78" spans="1:6" s="68" customFormat="1" ht="12">
      <c r="A78" s="66"/>
      <c r="B78" s="62"/>
      <c r="C78" s="62"/>
      <c r="D78" s="62"/>
      <c r="E78" s="62"/>
      <c r="F78" s="62"/>
    </row>
    <row r="79" spans="1:6" s="68" customFormat="1" ht="12">
      <c r="A79" s="66"/>
      <c r="B79" s="62"/>
      <c r="C79" s="62"/>
      <c r="D79" s="62"/>
      <c r="E79" s="62"/>
      <c r="F79" s="62"/>
    </row>
    <row r="80" spans="1:6" s="68" customFormat="1" ht="12">
      <c r="A80" s="66"/>
      <c r="B80" s="62"/>
      <c r="C80" s="62"/>
      <c r="D80" s="62"/>
      <c r="E80" s="62"/>
      <c r="F80" s="62"/>
    </row>
    <row r="81" spans="1:6" s="68" customFormat="1" ht="12">
      <c r="A81" s="66"/>
      <c r="B81" s="62"/>
      <c r="C81" s="62"/>
      <c r="D81" s="62"/>
      <c r="E81" s="62"/>
      <c r="F81" s="62"/>
    </row>
    <row r="82" spans="1:6" s="68" customFormat="1" ht="12">
      <c r="A82" s="66"/>
      <c r="B82" s="62"/>
      <c r="C82" s="62"/>
      <c r="D82" s="62"/>
      <c r="E82" s="62"/>
      <c r="F82" s="62"/>
    </row>
    <row r="83" spans="1:6" s="68" customFormat="1" ht="12">
      <c r="A83" s="66"/>
      <c r="B83" s="62"/>
      <c r="C83" s="62"/>
      <c r="D83" s="62"/>
      <c r="E83" s="62"/>
      <c r="F83" s="62"/>
    </row>
    <row r="84" spans="1:6" s="68" customFormat="1" ht="12">
      <c r="A84" s="66"/>
      <c r="B84" s="62"/>
      <c r="C84" s="62"/>
      <c r="D84" s="62"/>
      <c r="E84" s="62"/>
      <c r="F84" s="62"/>
    </row>
    <row r="85" spans="1:6" s="68" customFormat="1" ht="12">
      <c r="A85" s="66"/>
      <c r="B85" s="62"/>
      <c r="C85" s="62"/>
      <c r="D85" s="62"/>
      <c r="E85" s="62"/>
      <c r="F85" s="62"/>
    </row>
    <row r="86" spans="1:6" s="68" customFormat="1" ht="12">
      <c r="A86" s="66"/>
      <c r="B86" s="62"/>
      <c r="C86" s="62"/>
      <c r="D86" s="62"/>
      <c r="E86" s="62"/>
      <c r="F86" s="62"/>
    </row>
    <row r="87" spans="1:6" s="68" customFormat="1" ht="12">
      <c r="A87" s="66"/>
      <c r="B87" s="62"/>
      <c r="C87" s="62"/>
      <c r="D87" s="62"/>
      <c r="E87" s="62"/>
      <c r="F87" s="62"/>
    </row>
    <row r="88" spans="1:6" s="68" customFormat="1" ht="12">
      <c r="A88" s="66"/>
      <c r="B88" s="62"/>
      <c r="C88" s="62"/>
      <c r="D88" s="62"/>
      <c r="E88" s="62"/>
      <c r="F88" s="62"/>
    </row>
    <row r="89" spans="1:6" s="68" customFormat="1" ht="12">
      <c r="A89" s="66"/>
      <c r="B89" s="62"/>
      <c r="C89" s="62"/>
      <c r="D89" s="62"/>
      <c r="E89" s="62"/>
      <c r="F89" s="62"/>
    </row>
    <row r="90" spans="1:6" s="68" customFormat="1" ht="12">
      <c r="A90" s="66"/>
      <c r="B90" s="62"/>
      <c r="C90" s="62"/>
      <c r="D90" s="62"/>
      <c r="E90" s="62"/>
      <c r="F90" s="62"/>
    </row>
    <row r="91" spans="1:6" s="68" customFormat="1" ht="12">
      <c r="A91" s="66"/>
      <c r="B91" s="62"/>
      <c r="C91" s="62"/>
      <c r="D91" s="62"/>
      <c r="E91" s="62"/>
      <c r="F91" s="62"/>
    </row>
    <row r="92" spans="1:6" s="68" customFormat="1" ht="12">
      <c r="A92" s="66"/>
      <c r="B92" s="62"/>
      <c r="C92" s="62"/>
      <c r="D92" s="62"/>
      <c r="E92" s="62"/>
      <c r="F92" s="62"/>
    </row>
    <row r="93" spans="1:6" s="68" customFormat="1" ht="12">
      <c r="A93" s="66"/>
      <c r="B93" s="62"/>
      <c r="C93" s="62"/>
      <c r="D93" s="62"/>
      <c r="E93" s="62"/>
      <c r="F93" s="62"/>
    </row>
    <row r="94" spans="1:6" s="68" customFormat="1" ht="12">
      <c r="A94" s="66"/>
      <c r="B94" s="62"/>
      <c r="C94" s="62"/>
      <c r="D94" s="62"/>
      <c r="E94" s="62"/>
      <c r="F94" s="62"/>
    </row>
    <row r="95" spans="1:6" s="68" customFormat="1" ht="12">
      <c r="A95" s="66"/>
      <c r="B95" s="62"/>
      <c r="C95" s="62"/>
      <c r="D95" s="62"/>
      <c r="E95" s="62"/>
      <c r="F95" s="62"/>
    </row>
    <row r="96" spans="1:6" s="68" customFormat="1" ht="12">
      <c r="A96" s="66"/>
      <c r="B96" s="62"/>
      <c r="C96" s="62"/>
      <c r="D96" s="62"/>
      <c r="E96" s="62"/>
      <c r="F96" s="62"/>
    </row>
    <row r="97" spans="1:6" s="68" customFormat="1" ht="12">
      <c r="A97" s="66"/>
      <c r="B97" s="62"/>
      <c r="C97" s="62"/>
      <c r="D97" s="62"/>
      <c r="E97" s="62"/>
      <c r="F97" s="62"/>
    </row>
    <row r="98" spans="1:6" s="68" customFormat="1" ht="12">
      <c r="A98" s="66"/>
      <c r="B98" s="62"/>
      <c r="C98" s="62"/>
      <c r="D98" s="62"/>
      <c r="E98" s="62"/>
      <c r="F98" s="62"/>
    </row>
    <row r="99" spans="1:6" s="68" customFormat="1" ht="12">
      <c r="A99" s="66"/>
      <c r="B99" s="62"/>
      <c r="C99" s="62"/>
      <c r="D99" s="62"/>
      <c r="E99" s="62"/>
      <c r="F99" s="62"/>
    </row>
    <row r="100" spans="1:6" s="68" customFormat="1" ht="12">
      <c r="A100" s="66"/>
      <c r="B100" s="62"/>
      <c r="C100" s="62"/>
      <c r="D100" s="62"/>
      <c r="E100" s="62"/>
      <c r="F100" s="62"/>
    </row>
    <row r="101" spans="1:6" s="68" customFormat="1" ht="12">
      <c r="A101" s="66"/>
      <c r="B101" s="62"/>
      <c r="C101" s="62"/>
      <c r="D101" s="62"/>
      <c r="E101" s="62"/>
      <c r="F101" s="62"/>
    </row>
    <row r="102" spans="1:6" s="68" customFormat="1" ht="12">
      <c r="A102" s="66"/>
      <c r="B102" s="62"/>
      <c r="C102" s="62"/>
      <c r="D102" s="62"/>
      <c r="E102" s="62"/>
      <c r="F102" s="62"/>
    </row>
    <row r="103" spans="1:6" s="68" customFormat="1" ht="12">
      <c r="A103" s="66"/>
      <c r="B103" s="62"/>
      <c r="C103" s="62"/>
      <c r="D103" s="62"/>
      <c r="E103" s="62"/>
      <c r="F103" s="62"/>
    </row>
    <row r="104" spans="1:6" s="68" customFormat="1" ht="12">
      <c r="A104" s="66"/>
      <c r="B104" s="62"/>
      <c r="C104" s="62"/>
      <c r="D104" s="62"/>
      <c r="E104" s="62"/>
      <c r="F104" s="62"/>
    </row>
    <row r="105" spans="1:6" s="68" customFormat="1" ht="12">
      <c r="A105" s="66"/>
      <c r="B105" s="62"/>
      <c r="C105" s="62"/>
      <c r="D105" s="62"/>
      <c r="E105" s="62"/>
      <c r="F105" s="62"/>
    </row>
    <row r="106" spans="1:6" s="68" customFormat="1" ht="12">
      <c r="A106" s="66"/>
      <c r="B106" s="62"/>
      <c r="C106" s="62"/>
      <c r="D106" s="62"/>
      <c r="E106" s="62"/>
      <c r="F106" s="62"/>
    </row>
    <row r="107" spans="1:6" s="68" customFormat="1" ht="12">
      <c r="A107" s="66"/>
      <c r="B107" s="62"/>
      <c r="C107" s="62"/>
      <c r="D107" s="62"/>
      <c r="E107" s="62"/>
      <c r="F107" s="62"/>
    </row>
    <row r="108" spans="1:6" s="68" customFormat="1" ht="12">
      <c r="A108" s="66"/>
      <c r="B108" s="62"/>
      <c r="C108" s="62"/>
      <c r="D108" s="62"/>
      <c r="E108" s="62"/>
      <c r="F108" s="62"/>
    </row>
    <row r="109" spans="1:6" s="68" customFormat="1" ht="12">
      <c r="A109" s="66"/>
      <c r="B109" s="62"/>
      <c r="C109" s="62"/>
      <c r="D109" s="62"/>
      <c r="E109" s="62"/>
      <c r="F109" s="62"/>
    </row>
    <row r="110" spans="1:6" s="68" customFormat="1" ht="12">
      <c r="A110" s="66"/>
      <c r="B110" s="62"/>
      <c r="C110" s="62"/>
      <c r="D110" s="62"/>
      <c r="E110" s="62"/>
      <c r="F110" s="62"/>
    </row>
    <row r="111" spans="1:6" s="68" customFormat="1" ht="12">
      <c r="A111" s="66"/>
      <c r="B111" s="62"/>
      <c r="C111" s="62"/>
      <c r="D111" s="62"/>
      <c r="E111" s="62"/>
      <c r="F111" s="62"/>
    </row>
    <row r="112" spans="1:6" s="68" customFormat="1" ht="12">
      <c r="A112" s="66"/>
      <c r="B112" s="62"/>
      <c r="C112" s="62"/>
      <c r="D112" s="62"/>
      <c r="E112" s="62"/>
      <c r="F112" s="62"/>
    </row>
    <row r="113" spans="1:6" s="68" customFormat="1" ht="12">
      <c r="A113" s="66"/>
      <c r="B113" s="62"/>
      <c r="C113" s="62"/>
      <c r="D113" s="62"/>
      <c r="E113" s="62"/>
      <c r="F113" s="62"/>
    </row>
    <row r="114" spans="1:6" s="68" customFormat="1" ht="12">
      <c r="A114" s="66"/>
      <c r="B114" s="62"/>
      <c r="C114" s="62"/>
      <c r="D114" s="62"/>
      <c r="E114" s="62"/>
      <c r="F114" s="62"/>
    </row>
    <row r="115" spans="1:6" s="68" customFormat="1" ht="12">
      <c r="A115" s="66"/>
      <c r="B115" s="62"/>
      <c r="C115" s="62"/>
      <c r="D115" s="62"/>
      <c r="E115" s="62"/>
      <c r="F115" s="62"/>
    </row>
    <row r="116" spans="1:6" s="68" customFormat="1" ht="12">
      <c r="A116" s="66"/>
      <c r="B116" s="62"/>
      <c r="C116" s="62"/>
      <c r="D116" s="62"/>
      <c r="E116" s="62"/>
      <c r="F116" s="62"/>
    </row>
    <row r="117" spans="1:6" s="68" customFormat="1" ht="12">
      <c r="A117" s="66"/>
      <c r="B117" s="62"/>
      <c r="C117" s="62"/>
      <c r="D117" s="62"/>
      <c r="E117" s="62"/>
      <c r="F117" s="62"/>
    </row>
    <row r="118" spans="1:6" s="68" customFormat="1" ht="12">
      <c r="A118" s="66"/>
      <c r="B118" s="62"/>
      <c r="C118" s="62"/>
      <c r="D118" s="62"/>
      <c r="E118" s="62"/>
      <c r="F118" s="62"/>
    </row>
    <row r="119" spans="1:6" s="68" customFormat="1" ht="12">
      <c r="A119" s="66"/>
      <c r="B119" s="62"/>
      <c r="C119" s="62"/>
      <c r="D119" s="62"/>
      <c r="E119" s="62"/>
      <c r="F119" s="62"/>
    </row>
    <row r="120" spans="1:6" s="68" customFormat="1" ht="12">
      <c r="A120" s="66"/>
      <c r="B120" s="62"/>
      <c r="C120" s="62"/>
      <c r="D120" s="62"/>
      <c r="E120" s="62"/>
      <c r="F120" s="62"/>
    </row>
    <row r="121" spans="1:6" s="68" customFormat="1" ht="12">
      <c r="A121" s="66"/>
      <c r="B121" s="62"/>
      <c r="C121" s="62"/>
      <c r="D121" s="62"/>
      <c r="E121" s="62"/>
      <c r="F121" s="62"/>
    </row>
    <row r="122" spans="1:6" s="68" customFormat="1" ht="12">
      <c r="A122" s="66"/>
      <c r="B122" s="62"/>
      <c r="C122" s="62"/>
      <c r="D122" s="62"/>
      <c r="E122" s="62"/>
      <c r="F122" s="62"/>
    </row>
    <row r="123" spans="1:6" s="68" customFormat="1" ht="12">
      <c r="A123" s="66"/>
      <c r="B123" s="62"/>
      <c r="C123" s="62"/>
      <c r="D123" s="62"/>
      <c r="E123" s="62"/>
      <c r="F123" s="62"/>
    </row>
    <row r="124" spans="1:6" s="68" customFormat="1" ht="12">
      <c r="A124" s="66"/>
      <c r="B124" s="62"/>
      <c r="C124" s="62"/>
      <c r="D124" s="62"/>
      <c r="E124" s="62"/>
      <c r="F124" s="62"/>
    </row>
    <row r="125" spans="1:6" s="68" customFormat="1" ht="12">
      <c r="A125" s="66"/>
      <c r="B125" s="62"/>
      <c r="C125" s="62"/>
      <c r="D125" s="62"/>
      <c r="E125" s="62"/>
      <c r="F125" s="62"/>
    </row>
    <row r="126" spans="1:6" s="68" customFormat="1" ht="12">
      <c r="A126" s="66"/>
      <c r="B126" s="62"/>
      <c r="C126" s="62"/>
      <c r="D126" s="62"/>
      <c r="E126" s="62"/>
      <c r="F126" s="62"/>
    </row>
    <row r="127" spans="1:6" s="68" customFormat="1" ht="12">
      <c r="A127" s="66"/>
      <c r="B127" s="62"/>
      <c r="C127" s="62"/>
      <c r="D127" s="62"/>
      <c r="E127" s="62"/>
      <c r="F127" s="62"/>
    </row>
    <row r="128" spans="1:6" s="68" customFormat="1" ht="12">
      <c r="A128" s="66"/>
      <c r="B128" s="62"/>
      <c r="C128" s="62"/>
      <c r="D128" s="62"/>
      <c r="E128" s="62"/>
      <c r="F128" s="62"/>
    </row>
    <row r="129" spans="1:6" s="68" customFormat="1" ht="12">
      <c r="A129" s="66"/>
      <c r="B129" s="62"/>
      <c r="C129" s="62"/>
      <c r="D129" s="62"/>
      <c r="E129" s="62"/>
      <c r="F129" s="62"/>
    </row>
    <row r="130" spans="1:6" s="68" customFormat="1" ht="12">
      <c r="A130" s="66"/>
      <c r="B130" s="62"/>
      <c r="C130" s="62"/>
      <c r="D130" s="62"/>
      <c r="E130" s="62"/>
      <c r="F130" s="62"/>
    </row>
    <row r="131" spans="1:6" s="68" customFormat="1" ht="12">
      <c r="A131" s="66"/>
      <c r="B131" s="62"/>
      <c r="C131" s="62"/>
      <c r="D131" s="62"/>
      <c r="E131" s="62"/>
      <c r="F131" s="62"/>
    </row>
    <row r="132" spans="1:6" s="68" customFormat="1" ht="12">
      <c r="A132" s="66"/>
      <c r="B132" s="62"/>
      <c r="C132" s="62"/>
      <c r="D132" s="62"/>
      <c r="E132" s="62"/>
      <c r="F132" s="62"/>
    </row>
    <row r="133" spans="1:6" s="68" customFormat="1" ht="12">
      <c r="A133" s="66"/>
      <c r="B133" s="62"/>
      <c r="C133" s="62"/>
      <c r="D133" s="62"/>
      <c r="E133" s="62"/>
      <c r="F133" s="62"/>
    </row>
    <row r="134" spans="1:6" s="68" customFormat="1" ht="12">
      <c r="A134" s="66"/>
      <c r="B134" s="62"/>
      <c r="C134" s="62"/>
      <c r="D134" s="62"/>
      <c r="E134" s="62"/>
      <c r="F134" s="62"/>
    </row>
    <row r="135" spans="1:6" s="68" customFormat="1" ht="12">
      <c r="A135" s="66"/>
      <c r="B135" s="62"/>
      <c r="C135" s="62"/>
      <c r="D135" s="62"/>
      <c r="E135" s="62"/>
      <c r="F135" s="62"/>
    </row>
    <row r="136" spans="1:6" s="68" customFormat="1" ht="12">
      <c r="A136" s="66"/>
      <c r="B136" s="62"/>
      <c r="C136" s="62"/>
      <c r="D136" s="62"/>
      <c r="E136" s="62"/>
      <c r="F136" s="62"/>
    </row>
    <row r="137" spans="1:6" s="68" customFormat="1" ht="12">
      <c r="A137" s="66"/>
      <c r="B137" s="62"/>
      <c r="C137" s="62"/>
      <c r="D137" s="62"/>
      <c r="E137" s="62"/>
      <c r="F137" s="62"/>
    </row>
    <row r="138" spans="1:6" s="68" customFormat="1" ht="12">
      <c r="A138" s="66"/>
      <c r="B138" s="62"/>
      <c r="C138" s="62"/>
      <c r="D138" s="62"/>
      <c r="E138" s="62"/>
      <c r="F138" s="62"/>
    </row>
    <row r="139" spans="1:6" s="68" customFormat="1" ht="12">
      <c r="A139" s="66"/>
      <c r="B139" s="62"/>
      <c r="C139" s="62"/>
      <c r="D139" s="62"/>
      <c r="E139" s="62"/>
      <c r="F139" s="62"/>
    </row>
    <row r="140" spans="1:6" s="68" customFormat="1" ht="12">
      <c r="A140" s="66"/>
      <c r="B140" s="62"/>
      <c r="C140" s="62"/>
      <c r="D140" s="62"/>
      <c r="E140" s="62"/>
      <c r="F140" s="62"/>
    </row>
    <row r="141" spans="1:6" s="68" customFormat="1" ht="12">
      <c r="A141" s="66"/>
      <c r="B141" s="62"/>
      <c r="C141" s="62"/>
      <c r="D141" s="62"/>
      <c r="E141" s="62"/>
      <c r="F141" s="62"/>
    </row>
    <row r="142" spans="1:6" s="68" customFormat="1" ht="12">
      <c r="A142" s="66"/>
      <c r="B142" s="62"/>
      <c r="C142" s="62"/>
      <c r="D142" s="62"/>
      <c r="E142" s="62"/>
      <c r="F142" s="62"/>
    </row>
    <row r="143" spans="1:6" s="68" customFormat="1" ht="12">
      <c r="A143" s="66"/>
      <c r="B143" s="62"/>
      <c r="C143" s="62"/>
      <c r="D143" s="62"/>
      <c r="E143" s="62"/>
      <c r="F143" s="62"/>
    </row>
    <row r="144" spans="1:6" s="68" customFormat="1" ht="12">
      <c r="A144" s="66"/>
      <c r="B144" s="62"/>
      <c r="C144" s="62"/>
      <c r="D144" s="62"/>
      <c r="E144" s="62"/>
      <c r="F144" s="62"/>
    </row>
    <row r="145" spans="1:6" s="68" customFormat="1" ht="12">
      <c r="A145" s="66"/>
      <c r="B145" s="62"/>
      <c r="C145" s="62"/>
      <c r="D145" s="62"/>
      <c r="E145" s="62"/>
      <c r="F145" s="62"/>
    </row>
    <row r="146" spans="1:6" s="68" customFormat="1" ht="12">
      <c r="A146" s="66"/>
      <c r="B146" s="62"/>
      <c r="C146" s="62"/>
      <c r="D146" s="62"/>
      <c r="E146" s="62"/>
      <c r="F146" s="62"/>
    </row>
    <row r="147" spans="1:6" s="68" customFormat="1" ht="12">
      <c r="A147" s="66"/>
      <c r="B147" s="62"/>
      <c r="C147" s="62"/>
      <c r="D147" s="62"/>
      <c r="E147" s="62"/>
      <c r="F147" s="62"/>
    </row>
    <row r="148" spans="1:6" s="68" customFormat="1" ht="12">
      <c r="A148" s="66"/>
      <c r="B148" s="62"/>
      <c r="C148" s="62"/>
      <c r="D148" s="62"/>
      <c r="E148" s="62"/>
      <c r="F148" s="62"/>
    </row>
    <row r="149" spans="1:6" s="68" customFormat="1" ht="12">
      <c r="A149" s="66"/>
      <c r="B149" s="62"/>
      <c r="C149" s="62"/>
      <c r="D149" s="62"/>
      <c r="E149" s="62"/>
      <c r="F149" s="62"/>
    </row>
    <row r="150" spans="1:6" s="68" customFormat="1" ht="12">
      <c r="A150" s="66"/>
      <c r="B150" s="62"/>
      <c r="C150" s="62"/>
      <c r="D150" s="62"/>
      <c r="E150" s="62"/>
      <c r="F150" s="62"/>
    </row>
    <row r="151" spans="1:6" s="68" customFormat="1" ht="12">
      <c r="A151" s="66"/>
      <c r="B151" s="62"/>
      <c r="C151" s="62"/>
      <c r="D151" s="62"/>
      <c r="E151" s="62"/>
      <c r="F151" s="62"/>
    </row>
    <row r="152" spans="1:6" s="68" customFormat="1" ht="12">
      <c r="A152" s="66"/>
      <c r="B152" s="62"/>
      <c r="C152" s="62"/>
      <c r="D152" s="62"/>
      <c r="E152" s="62"/>
      <c r="F152" s="62"/>
    </row>
    <row r="153" spans="1:6" s="68" customFormat="1" ht="12">
      <c r="A153" s="66"/>
      <c r="B153" s="62"/>
      <c r="C153" s="62"/>
      <c r="D153" s="62"/>
      <c r="E153" s="62"/>
      <c r="F153" s="62"/>
    </row>
    <row r="154" spans="1:6" s="68" customFormat="1" ht="12">
      <c r="A154" s="66"/>
      <c r="B154" s="62"/>
      <c r="C154" s="62"/>
      <c r="D154" s="62"/>
      <c r="E154" s="62"/>
      <c r="F154" s="62"/>
    </row>
    <row r="155" spans="1:6" s="68" customFormat="1" ht="12">
      <c r="A155" s="66"/>
      <c r="B155" s="62"/>
      <c r="C155" s="62"/>
      <c r="D155" s="62"/>
      <c r="E155" s="62"/>
      <c r="F155" s="62"/>
    </row>
    <row r="156" spans="1:6" s="68" customFormat="1" ht="12">
      <c r="A156" s="66"/>
      <c r="B156" s="62"/>
      <c r="C156" s="62"/>
      <c r="D156" s="62"/>
      <c r="E156" s="62"/>
      <c r="F156" s="62"/>
    </row>
    <row r="157" spans="1:6" s="61" customFormat="1">
      <c r="A157" s="66"/>
      <c r="B157" s="62"/>
      <c r="C157" s="62"/>
      <c r="D157" s="62"/>
      <c r="E157" s="62"/>
      <c r="F157" s="62"/>
    </row>
    <row r="158" spans="1:6" s="61" customFormat="1">
      <c r="A158" s="66"/>
      <c r="B158" s="62"/>
      <c r="C158" s="62"/>
      <c r="D158" s="62"/>
      <c r="E158" s="62"/>
      <c r="F158" s="62"/>
    </row>
    <row r="159" spans="1:6" s="61" customFormat="1">
      <c r="A159" s="66"/>
      <c r="B159" s="62"/>
      <c r="C159" s="62"/>
      <c r="D159" s="62"/>
      <c r="E159" s="62"/>
      <c r="F159" s="62"/>
    </row>
    <row r="160" spans="1:6" s="61" customFormat="1">
      <c r="A160" s="66"/>
      <c r="B160" s="62"/>
      <c r="C160" s="62"/>
      <c r="D160" s="62"/>
      <c r="E160" s="62"/>
      <c r="F160" s="62"/>
    </row>
    <row r="161" spans="1:6" s="61" customFormat="1">
      <c r="A161" s="66"/>
      <c r="B161" s="62"/>
      <c r="C161" s="62"/>
      <c r="D161" s="62"/>
      <c r="E161" s="62"/>
      <c r="F161" s="62"/>
    </row>
    <row r="162" spans="1:6" s="61" customFormat="1">
      <c r="A162" s="66"/>
      <c r="B162" s="62"/>
      <c r="C162" s="62"/>
      <c r="D162" s="62"/>
      <c r="E162" s="62"/>
      <c r="F162" s="62"/>
    </row>
    <row r="163" spans="1:6" s="61" customFormat="1">
      <c r="A163" s="66"/>
      <c r="B163" s="62"/>
      <c r="C163" s="62"/>
      <c r="D163" s="62"/>
      <c r="E163" s="62"/>
      <c r="F163" s="62"/>
    </row>
    <row r="164" spans="1:6" s="61" customFormat="1">
      <c r="A164" s="66"/>
      <c r="B164" s="62"/>
      <c r="C164" s="62"/>
      <c r="D164" s="62"/>
      <c r="E164" s="62"/>
      <c r="F164" s="62"/>
    </row>
    <row r="165" spans="1:6" s="61" customFormat="1">
      <c r="A165" s="66"/>
      <c r="B165" s="62"/>
      <c r="C165" s="62"/>
      <c r="D165" s="62"/>
      <c r="E165" s="62"/>
      <c r="F165" s="62"/>
    </row>
    <row r="166" spans="1:6" s="61" customFormat="1">
      <c r="A166" s="66"/>
      <c r="B166" s="62"/>
      <c r="C166" s="62"/>
      <c r="D166" s="62"/>
      <c r="E166" s="62"/>
      <c r="F166" s="62"/>
    </row>
    <row r="167" spans="1:6" s="61" customFormat="1">
      <c r="A167" s="66"/>
      <c r="B167" s="62"/>
      <c r="C167" s="62"/>
      <c r="D167" s="62"/>
      <c r="E167" s="62"/>
      <c r="F167" s="62"/>
    </row>
    <row r="168" spans="1:6" s="61" customFormat="1">
      <c r="A168" s="66"/>
      <c r="B168" s="62"/>
      <c r="C168" s="62"/>
      <c r="D168" s="62"/>
      <c r="E168" s="62"/>
      <c r="F168" s="62"/>
    </row>
  </sheetData>
  <sheetProtection selectLockedCells="1" selectUnlockedCells="1"/>
  <mergeCells count="2">
    <mergeCell ref="A1:F1"/>
    <mergeCell ref="B2:F2"/>
  </mergeCells>
  <phoneticPr fontId="0" type="noConversion"/>
  <pageMargins left="0.78740157480314965" right="0.78740157480314965" top="0.78740157480314965" bottom="0.59055118110236227" header="0" footer="0"/>
  <pageSetup paperSize="9" scale="65" orientation="landscape" horizontalDpi="300" r:id="rId1"/>
  <headerFooter alignWithMargins="0"/>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sheetPr>
  <dimension ref="A1:G144"/>
  <sheetViews>
    <sheetView zoomScaleNormal="100" workbookViewId="0">
      <selection activeCell="D37" sqref="D37"/>
    </sheetView>
  </sheetViews>
  <sheetFormatPr defaultColWidth="9.140625" defaultRowHeight="12.75"/>
  <cols>
    <col min="1" max="1" width="38" style="66" bestFit="1" customWidth="1"/>
    <col min="2" max="2" width="34" style="54" customWidth="1"/>
    <col min="3" max="3" width="49.42578125" style="62" bestFit="1" customWidth="1"/>
    <col min="4" max="4" width="36.85546875" style="62" customWidth="1"/>
    <col min="5" max="5" width="38.7109375" style="62" bestFit="1" customWidth="1"/>
    <col min="6" max="6" width="39" style="62" bestFit="1" customWidth="1"/>
    <col min="7" max="16384" width="9.140625" style="53"/>
  </cols>
  <sheetData>
    <row r="1" spans="1:7" ht="30" customHeight="1">
      <c r="A1" s="400" t="s">
        <v>718</v>
      </c>
      <c r="B1" s="401"/>
      <c r="C1" s="401"/>
      <c r="D1" s="401"/>
      <c r="E1" s="401"/>
      <c r="F1" s="486"/>
    </row>
    <row r="2" spans="1:7" s="67" customFormat="1" ht="18" customHeight="1">
      <c r="A2" s="24"/>
      <c r="B2" s="408" t="s">
        <v>678</v>
      </c>
      <c r="C2" s="408"/>
      <c r="D2" s="408"/>
      <c r="E2" s="408"/>
      <c r="F2" s="487"/>
    </row>
    <row r="3" spans="1:7" s="67" customFormat="1" ht="18" customHeight="1">
      <c r="A3" s="1"/>
      <c r="B3" s="83">
        <v>1</v>
      </c>
      <c r="C3" s="82">
        <v>2</v>
      </c>
      <c r="D3" s="82">
        <v>3</v>
      </c>
      <c r="E3" s="82">
        <v>4</v>
      </c>
      <c r="F3" s="82">
        <v>5</v>
      </c>
    </row>
    <row r="4" spans="1:7" s="68" customFormat="1" ht="19.5" customHeight="1">
      <c r="A4" s="2" t="s">
        <v>719</v>
      </c>
      <c r="B4" s="84">
        <v>18.13</v>
      </c>
      <c r="C4" s="81">
        <v>16.48</v>
      </c>
      <c r="D4" s="81">
        <v>15.37</v>
      </c>
      <c r="E4" s="81">
        <v>12.08</v>
      </c>
      <c r="F4" s="81">
        <v>10.1</v>
      </c>
    </row>
    <row r="5" spans="1:7" s="68" customFormat="1" ht="19.5" customHeight="1">
      <c r="A5" s="2" t="s">
        <v>138</v>
      </c>
      <c r="B5" s="84">
        <v>37.020000000000003</v>
      </c>
      <c r="C5" s="81">
        <v>33.659999999999997</v>
      </c>
      <c r="D5" s="81">
        <v>31.38</v>
      </c>
      <c r="E5" s="81">
        <v>24.67</v>
      </c>
      <c r="F5" s="81">
        <v>20.62</v>
      </c>
    </row>
    <row r="6" spans="1:7" s="68" customFormat="1" ht="19.5" customHeight="1">
      <c r="A6" s="2" t="s">
        <v>205</v>
      </c>
      <c r="B6" s="84">
        <v>80.209999999999994</v>
      </c>
      <c r="C6" s="81">
        <v>72.930000000000007</v>
      </c>
      <c r="D6" s="81">
        <v>68</v>
      </c>
      <c r="E6" s="81">
        <v>53.44</v>
      </c>
      <c r="F6" s="81">
        <v>44.67</v>
      </c>
    </row>
    <row r="7" spans="1:7" s="70" customFormat="1" ht="12">
      <c r="A7" s="2" t="s">
        <v>206</v>
      </c>
      <c r="B7" s="288">
        <v>111.06</v>
      </c>
      <c r="C7" s="288">
        <v>100.99</v>
      </c>
      <c r="D7" s="288">
        <v>94.16</v>
      </c>
      <c r="E7" s="288">
        <v>74</v>
      </c>
      <c r="F7" s="289">
        <v>61.86</v>
      </c>
    </row>
    <row r="8" spans="1:7" s="70" customFormat="1" ht="24">
      <c r="A8" s="166"/>
      <c r="B8" s="201" t="s">
        <v>275</v>
      </c>
      <c r="C8" s="162" t="s">
        <v>289</v>
      </c>
      <c r="D8" s="162" t="s">
        <v>272</v>
      </c>
      <c r="E8" s="151" t="s">
        <v>320</v>
      </c>
      <c r="F8" s="151" t="s">
        <v>286</v>
      </c>
      <c r="G8" s="115"/>
    </row>
    <row r="9" spans="1:7" s="70" customFormat="1" ht="12">
      <c r="A9" s="190"/>
      <c r="B9" s="189" t="s">
        <v>271</v>
      </c>
      <c r="C9" s="152" t="s">
        <v>720</v>
      </c>
      <c r="D9" s="152" t="s">
        <v>276</v>
      </c>
      <c r="E9" s="153" t="s">
        <v>721</v>
      </c>
      <c r="F9" s="153" t="s">
        <v>466</v>
      </c>
    </row>
    <row r="10" spans="1:7" s="70" customFormat="1" ht="24">
      <c r="A10" s="190"/>
      <c r="B10" s="189" t="s">
        <v>279</v>
      </c>
      <c r="C10" s="152" t="s">
        <v>722</v>
      </c>
      <c r="D10" s="152" t="s">
        <v>384</v>
      </c>
      <c r="E10" s="153" t="s">
        <v>132</v>
      </c>
      <c r="F10" s="153" t="s">
        <v>469</v>
      </c>
    </row>
    <row r="11" spans="1:7" s="70" customFormat="1" ht="24">
      <c r="A11" s="190"/>
      <c r="B11" s="189" t="s">
        <v>410</v>
      </c>
      <c r="C11" s="152" t="s">
        <v>723</v>
      </c>
      <c r="D11" s="152" t="s">
        <v>385</v>
      </c>
      <c r="E11" s="153" t="s">
        <v>277</v>
      </c>
      <c r="F11" s="153" t="s">
        <v>333</v>
      </c>
    </row>
    <row r="12" spans="1:7" s="70" customFormat="1" ht="24">
      <c r="A12" s="190"/>
      <c r="B12" s="189" t="s">
        <v>386</v>
      </c>
      <c r="C12" s="152" t="s">
        <v>724</v>
      </c>
      <c r="D12" s="152" t="s">
        <v>325</v>
      </c>
      <c r="E12" s="153" t="s">
        <v>383</v>
      </c>
      <c r="F12" s="153" t="s">
        <v>725</v>
      </c>
    </row>
    <row r="13" spans="1:7" s="70" customFormat="1" ht="24.6" customHeight="1">
      <c r="A13" s="190"/>
      <c r="B13" s="189" t="s">
        <v>370</v>
      </c>
      <c r="C13" s="152" t="s">
        <v>726</v>
      </c>
      <c r="D13" s="152" t="s">
        <v>388</v>
      </c>
      <c r="E13" s="153" t="s">
        <v>100</v>
      </c>
      <c r="F13" s="153" t="s">
        <v>727</v>
      </c>
    </row>
    <row r="14" spans="1:7" s="70" customFormat="1" ht="24">
      <c r="A14" s="190"/>
      <c r="B14" s="193"/>
      <c r="C14" s="152" t="s">
        <v>551</v>
      </c>
      <c r="D14" s="152" t="s">
        <v>728</v>
      </c>
      <c r="E14" s="153" t="s">
        <v>281</v>
      </c>
      <c r="F14" s="153" t="s">
        <v>729</v>
      </c>
    </row>
    <row r="15" spans="1:7" s="70" customFormat="1" ht="26.45" customHeight="1">
      <c r="A15" s="190"/>
      <c r="B15" s="193"/>
      <c r="C15" s="152" t="s">
        <v>730</v>
      </c>
      <c r="D15" s="152" t="s">
        <v>290</v>
      </c>
      <c r="E15" s="153" t="s">
        <v>99</v>
      </c>
      <c r="F15" s="153" t="s">
        <v>731</v>
      </c>
    </row>
    <row r="16" spans="1:7" s="70" customFormat="1" ht="24">
      <c r="A16" s="190"/>
      <c r="B16" s="193"/>
      <c r="C16" s="152" t="s">
        <v>705</v>
      </c>
      <c r="D16" s="152" t="s">
        <v>295</v>
      </c>
      <c r="E16" s="153" t="s">
        <v>102</v>
      </c>
      <c r="F16" s="159"/>
    </row>
    <row r="17" spans="1:6" s="70" customFormat="1" ht="24">
      <c r="A17" s="190"/>
      <c r="B17" s="193"/>
      <c r="C17" s="152" t="s">
        <v>732</v>
      </c>
      <c r="D17" s="152" t="s">
        <v>302</v>
      </c>
      <c r="E17" s="153" t="s">
        <v>349</v>
      </c>
      <c r="F17" s="159"/>
    </row>
    <row r="18" spans="1:6" s="70" customFormat="1" ht="24">
      <c r="A18" s="190"/>
      <c r="B18" s="193"/>
      <c r="C18" s="152" t="s">
        <v>706</v>
      </c>
      <c r="D18" s="152" t="s">
        <v>733</v>
      </c>
      <c r="E18" s="153" t="s">
        <v>465</v>
      </c>
      <c r="F18" s="159"/>
    </row>
    <row r="19" spans="1:6" s="70" customFormat="1" ht="12">
      <c r="A19" s="190"/>
      <c r="B19" s="193"/>
      <c r="C19" s="152" t="s">
        <v>734</v>
      </c>
      <c r="D19" s="154"/>
      <c r="E19" s="153" t="s">
        <v>482</v>
      </c>
      <c r="F19" s="159"/>
    </row>
    <row r="20" spans="1:6" s="70" customFormat="1" ht="12">
      <c r="A20" s="190"/>
      <c r="B20" s="193"/>
      <c r="C20" s="152" t="s">
        <v>735</v>
      </c>
      <c r="D20" s="154"/>
      <c r="E20" s="153" t="s">
        <v>298</v>
      </c>
      <c r="F20" s="159"/>
    </row>
    <row r="21" spans="1:6" s="70" customFormat="1" ht="12">
      <c r="A21" s="190"/>
      <c r="B21" s="193"/>
      <c r="C21" s="152" t="s">
        <v>367</v>
      </c>
      <c r="D21" s="154"/>
      <c r="E21" s="153" t="s">
        <v>299</v>
      </c>
      <c r="F21" s="159"/>
    </row>
    <row r="22" spans="1:6" s="70" customFormat="1" ht="24">
      <c r="A22" s="190"/>
      <c r="B22" s="193"/>
      <c r="C22" s="152" t="s">
        <v>736</v>
      </c>
      <c r="D22" s="154"/>
      <c r="E22" s="153" t="s">
        <v>352</v>
      </c>
      <c r="F22" s="159"/>
    </row>
    <row r="23" spans="1:6" s="70" customFormat="1" ht="24">
      <c r="A23" s="192"/>
      <c r="B23" s="193"/>
      <c r="C23" s="152" t="s">
        <v>737</v>
      </c>
      <c r="D23" s="154"/>
      <c r="E23" s="153" t="s">
        <v>300</v>
      </c>
      <c r="F23" s="203"/>
    </row>
    <row r="24" spans="1:6" s="70" customFormat="1" ht="12">
      <c r="A24" s="192"/>
      <c r="B24" s="195"/>
      <c r="C24" s="152" t="s">
        <v>738</v>
      </c>
      <c r="D24" s="154"/>
      <c r="E24" s="153" t="s">
        <v>306</v>
      </c>
      <c r="F24" s="203"/>
    </row>
    <row r="25" spans="1:6" s="70" customFormat="1" ht="24">
      <c r="A25" s="192"/>
      <c r="B25" s="193"/>
      <c r="C25" s="152" t="s">
        <v>710</v>
      </c>
      <c r="D25" s="159"/>
      <c r="E25" s="152" t="s">
        <v>739</v>
      </c>
      <c r="F25" s="203"/>
    </row>
    <row r="26" spans="1:6" s="70" customFormat="1" ht="24">
      <c r="A26" s="192"/>
      <c r="B26" s="193"/>
      <c r="C26" s="152" t="s">
        <v>740</v>
      </c>
      <c r="D26" s="154"/>
      <c r="E26" s="179" t="s">
        <v>741</v>
      </c>
      <c r="F26" s="203"/>
    </row>
    <row r="27" spans="1:6" s="70" customFormat="1" ht="36">
      <c r="A27" s="192"/>
      <c r="B27" s="193"/>
      <c r="C27" s="152" t="s">
        <v>344</v>
      </c>
      <c r="D27" s="154"/>
      <c r="E27" s="179" t="s">
        <v>742</v>
      </c>
      <c r="F27" s="203"/>
    </row>
    <row r="28" spans="1:6" s="70" customFormat="1" ht="24">
      <c r="A28" s="192"/>
      <c r="B28" s="193"/>
      <c r="C28" s="152" t="s">
        <v>743</v>
      </c>
      <c r="D28" s="154"/>
      <c r="E28" s="179" t="s">
        <v>744</v>
      </c>
      <c r="F28" s="203"/>
    </row>
    <row r="29" spans="1:6" s="70" customFormat="1" ht="12">
      <c r="A29" s="192"/>
      <c r="B29" s="193"/>
      <c r="C29" s="152" t="s">
        <v>745</v>
      </c>
      <c r="D29" s="159"/>
      <c r="E29" s="179" t="s">
        <v>746</v>
      </c>
      <c r="F29" s="203"/>
    </row>
    <row r="30" spans="1:6" s="70" customFormat="1" ht="24">
      <c r="A30" s="192"/>
      <c r="B30" s="193"/>
      <c r="C30" s="152"/>
      <c r="D30" s="159"/>
      <c r="E30" s="179" t="s">
        <v>747</v>
      </c>
      <c r="F30" s="203"/>
    </row>
    <row r="31" spans="1:6" s="70" customFormat="1" ht="24">
      <c r="A31" s="192"/>
      <c r="B31" s="193"/>
      <c r="C31" s="154"/>
      <c r="D31" s="159"/>
      <c r="E31" s="179" t="s">
        <v>748</v>
      </c>
      <c r="F31" s="203"/>
    </row>
    <row r="32" spans="1:6" s="70" customFormat="1" ht="24">
      <c r="A32" s="192"/>
      <c r="B32" s="193"/>
      <c r="C32" s="154"/>
      <c r="D32" s="159"/>
      <c r="E32" s="179" t="s">
        <v>749</v>
      </c>
      <c r="F32" s="203"/>
    </row>
    <row r="33" spans="1:6" s="70" customFormat="1" ht="27" customHeight="1">
      <c r="A33" s="192"/>
      <c r="B33" s="193"/>
      <c r="C33" s="154"/>
      <c r="D33" s="159"/>
      <c r="E33" s="179" t="s">
        <v>750</v>
      </c>
      <c r="F33" s="203"/>
    </row>
    <row r="34" spans="1:6" s="61" customFormat="1" ht="23.25" customHeight="1">
      <c r="A34" s="197"/>
      <c r="B34" s="200"/>
      <c r="C34" s="155"/>
      <c r="D34" s="160"/>
      <c r="E34" s="202"/>
      <c r="F34" s="204"/>
    </row>
    <row r="35" spans="1:6" s="61" customFormat="1" ht="30" customHeight="1">
      <c r="A35" s="427" t="s">
        <v>751</v>
      </c>
      <c r="B35" s="427"/>
      <c r="C35" s="427"/>
      <c r="D35" s="427"/>
      <c r="E35" s="427"/>
      <c r="F35" s="448"/>
    </row>
    <row r="36" spans="1:6" s="61" customFormat="1">
      <c r="A36" s="383"/>
      <c r="B36" s="383"/>
      <c r="C36" s="383"/>
      <c r="D36" s="383"/>
      <c r="E36" s="383"/>
      <c r="F36" s="383"/>
    </row>
    <row r="37" spans="1:6" s="61" customFormat="1">
      <c r="A37" s="66"/>
      <c r="B37" s="54"/>
      <c r="C37" s="62"/>
      <c r="D37" s="62"/>
      <c r="E37" s="77"/>
      <c r="F37" s="62"/>
    </row>
    <row r="38" spans="1:6" s="61" customFormat="1">
      <c r="A38" s="66"/>
      <c r="B38" s="54"/>
      <c r="C38" s="62"/>
      <c r="D38" s="62"/>
      <c r="E38" s="62"/>
      <c r="F38" s="62"/>
    </row>
    <row r="39" spans="1:6" s="61" customFormat="1">
      <c r="A39" s="66"/>
      <c r="B39" s="54"/>
      <c r="C39" s="62"/>
      <c r="D39" s="62"/>
      <c r="E39" s="62"/>
      <c r="F39" s="62"/>
    </row>
    <row r="40" spans="1:6" s="61" customFormat="1">
      <c r="A40" s="66"/>
      <c r="B40" s="54"/>
      <c r="C40" s="62"/>
      <c r="D40" s="62"/>
      <c r="E40" s="62"/>
      <c r="F40" s="62"/>
    </row>
    <row r="41" spans="1:6" s="61" customFormat="1">
      <c r="A41" s="66"/>
      <c r="B41" s="54"/>
      <c r="C41" s="62"/>
      <c r="D41" s="62"/>
      <c r="E41" s="62"/>
      <c r="F41" s="62"/>
    </row>
    <row r="42" spans="1:6" s="61" customFormat="1">
      <c r="A42" s="66"/>
      <c r="B42" s="54"/>
      <c r="C42" s="62"/>
      <c r="D42" s="62"/>
      <c r="E42" s="62"/>
      <c r="F42" s="62"/>
    </row>
    <row r="43" spans="1:6" s="61" customFormat="1">
      <c r="A43" s="66"/>
      <c r="B43" s="54"/>
      <c r="C43" s="62"/>
      <c r="D43" s="62"/>
      <c r="E43" s="62"/>
      <c r="F43" s="62"/>
    </row>
    <row r="44" spans="1:6" s="61" customFormat="1">
      <c r="A44" s="66"/>
      <c r="B44" s="54"/>
      <c r="C44" s="62"/>
      <c r="D44" s="62"/>
      <c r="E44" s="62"/>
      <c r="F44" s="62"/>
    </row>
    <row r="45" spans="1:6" s="61" customFormat="1">
      <c r="A45" s="66"/>
      <c r="B45" s="54"/>
      <c r="C45" s="62"/>
      <c r="D45" s="62"/>
      <c r="E45" s="62"/>
      <c r="F45" s="62"/>
    </row>
    <row r="46" spans="1:6" s="61" customFormat="1">
      <c r="A46" s="66"/>
      <c r="B46" s="54"/>
      <c r="C46" s="62"/>
      <c r="D46" s="62"/>
      <c r="E46" s="62"/>
      <c r="F46" s="62"/>
    </row>
    <row r="47" spans="1:6" s="61" customFormat="1">
      <c r="A47" s="66"/>
      <c r="B47" s="54"/>
      <c r="C47" s="62"/>
      <c r="D47" s="62"/>
      <c r="E47" s="62"/>
      <c r="F47" s="62"/>
    </row>
    <row r="48" spans="1:6" s="61" customFormat="1">
      <c r="A48" s="66"/>
      <c r="B48" s="54"/>
      <c r="C48" s="62"/>
      <c r="D48" s="62"/>
      <c r="E48" s="62"/>
      <c r="F48" s="62"/>
    </row>
    <row r="49" spans="1:6" s="61" customFormat="1">
      <c r="A49" s="66"/>
      <c r="B49" s="54"/>
      <c r="C49" s="62"/>
      <c r="D49" s="62"/>
      <c r="E49" s="62"/>
      <c r="F49" s="62"/>
    </row>
    <row r="50" spans="1:6" s="61" customFormat="1">
      <c r="A50" s="66"/>
      <c r="B50" s="54"/>
      <c r="C50" s="62"/>
      <c r="D50" s="62"/>
      <c r="E50" s="62"/>
      <c r="F50" s="62"/>
    </row>
    <row r="51" spans="1:6" s="61" customFormat="1">
      <c r="A51" s="66"/>
      <c r="B51" s="54"/>
      <c r="C51" s="62"/>
      <c r="D51" s="62"/>
      <c r="E51" s="62"/>
      <c r="F51" s="62"/>
    </row>
    <row r="52" spans="1:6" s="61" customFormat="1">
      <c r="A52" s="66"/>
      <c r="B52" s="54"/>
      <c r="C52" s="62"/>
      <c r="D52" s="62"/>
      <c r="E52" s="62"/>
      <c r="F52" s="62"/>
    </row>
    <row r="53" spans="1:6" s="61" customFormat="1">
      <c r="A53" s="66"/>
      <c r="B53" s="54"/>
      <c r="C53" s="62"/>
      <c r="D53" s="62"/>
      <c r="E53" s="62"/>
      <c r="F53" s="62"/>
    </row>
    <row r="54" spans="1:6" s="61" customFormat="1">
      <c r="A54" s="66"/>
      <c r="B54" s="54"/>
      <c r="C54" s="62"/>
      <c r="D54" s="62"/>
      <c r="E54" s="62"/>
      <c r="F54" s="62"/>
    </row>
    <row r="55" spans="1:6" s="61" customFormat="1">
      <c r="A55" s="66"/>
      <c r="B55" s="54"/>
      <c r="C55" s="62"/>
      <c r="D55" s="62"/>
      <c r="E55" s="62"/>
      <c r="F55" s="62"/>
    </row>
    <row r="56" spans="1:6" s="61" customFormat="1">
      <c r="A56" s="66"/>
      <c r="B56" s="54"/>
      <c r="C56" s="62"/>
      <c r="D56" s="62"/>
      <c r="E56" s="62"/>
      <c r="F56" s="62"/>
    </row>
    <row r="57" spans="1:6" s="61" customFormat="1">
      <c r="A57" s="66"/>
      <c r="B57" s="54"/>
      <c r="C57" s="62"/>
      <c r="D57" s="62"/>
      <c r="E57" s="62"/>
      <c r="F57" s="62"/>
    </row>
    <row r="58" spans="1:6" s="61" customFormat="1">
      <c r="A58" s="66"/>
      <c r="B58" s="54"/>
      <c r="C58" s="62"/>
      <c r="D58" s="62"/>
      <c r="E58" s="62"/>
      <c r="F58" s="62"/>
    </row>
    <row r="59" spans="1:6" s="61" customFormat="1">
      <c r="A59" s="66"/>
      <c r="B59" s="54"/>
      <c r="C59" s="62"/>
      <c r="D59" s="62"/>
      <c r="E59" s="62"/>
      <c r="F59" s="62"/>
    </row>
    <row r="60" spans="1:6" s="61" customFormat="1">
      <c r="A60" s="66"/>
      <c r="B60" s="54"/>
      <c r="C60" s="62"/>
      <c r="D60" s="62"/>
      <c r="E60" s="62"/>
      <c r="F60" s="62"/>
    </row>
    <row r="61" spans="1:6" s="61" customFormat="1">
      <c r="A61" s="66"/>
      <c r="B61" s="54"/>
      <c r="C61" s="62"/>
      <c r="D61" s="62"/>
      <c r="E61" s="62"/>
      <c r="F61" s="62"/>
    </row>
    <row r="62" spans="1:6" s="61" customFormat="1">
      <c r="A62" s="66"/>
      <c r="B62" s="54"/>
      <c r="C62" s="62"/>
      <c r="D62" s="62"/>
      <c r="E62" s="62"/>
      <c r="F62" s="62"/>
    </row>
    <row r="63" spans="1:6" s="61" customFormat="1">
      <c r="A63" s="66"/>
      <c r="B63" s="54"/>
      <c r="C63" s="62"/>
      <c r="D63" s="62"/>
      <c r="E63" s="62"/>
      <c r="F63" s="62"/>
    </row>
    <row r="64" spans="1:6" s="61" customFormat="1">
      <c r="A64" s="66"/>
      <c r="B64" s="54"/>
      <c r="C64" s="62"/>
      <c r="D64" s="62"/>
      <c r="E64" s="62"/>
      <c r="F64" s="62"/>
    </row>
    <row r="65" spans="1:6" s="61" customFormat="1">
      <c r="A65" s="66"/>
      <c r="B65" s="54"/>
      <c r="C65" s="62"/>
      <c r="D65" s="62"/>
      <c r="E65" s="62"/>
      <c r="F65" s="62"/>
    </row>
    <row r="66" spans="1:6" s="61" customFormat="1">
      <c r="A66" s="66"/>
      <c r="B66" s="54"/>
      <c r="C66" s="62"/>
      <c r="D66" s="62"/>
      <c r="E66" s="62"/>
      <c r="F66" s="62"/>
    </row>
    <row r="67" spans="1:6" s="61" customFormat="1">
      <c r="A67" s="66"/>
      <c r="B67" s="54"/>
      <c r="C67" s="62"/>
      <c r="D67" s="62"/>
      <c r="E67" s="62"/>
      <c r="F67" s="62"/>
    </row>
    <row r="68" spans="1:6" s="61" customFormat="1">
      <c r="A68" s="66"/>
      <c r="B68" s="54"/>
      <c r="C68" s="62"/>
      <c r="D68" s="62"/>
      <c r="E68" s="62"/>
      <c r="F68" s="62"/>
    </row>
    <row r="69" spans="1:6" s="61" customFormat="1">
      <c r="A69" s="66"/>
      <c r="B69" s="54"/>
      <c r="C69" s="62"/>
      <c r="D69" s="62"/>
      <c r="E69" s="62"/>
      <c r="F69" s="62"/>
    </row>
    <row r="70" spans="1:6" s="61" customFormat="1">
      <c r="A70" s="66"/>
      <c r="B70" s="54"/>
      <c r="C70" s="62"/>
      <c r="D70" s="62"/>
      <c r="E70" s="62"/>
      <c r="F70" s="62"/>
    </row>
    <row r="71" spans="1:6" s="61" customFormat="1">
      <c r="A71" s="66"/>
      <c r="B71" s="54"/>
      <c r="C71" s="62"/>
      <c r="D71" s="62"/>
      <c r="E71" s="62"/>
      <c r="F71" s="62"/>
    </row>
    <row r="72" spans="1:6" s="61" customFormat="1">
      <c r="A72" s="66"/>
      <c r="B72" s="54"/>
      <c r="C72" s="62"/>
      <c r="D72" s="62"/>
      <c r="E72" s="62"/>
      <c r="F72" s="62"/>
    </row>
    <row r="73" spans="1:6" s="61" customFormat="1">
      <c r="A73" s="66"/>
      <c r="B73" s="54"/>
      <c r="C73" s="62"/>
      <c r="D73" s="62"/>
      <c r="E73" s="62"/>
      <c r="F73" s="62"/>
    </row>
    <row r="74" spans="1:6" s="61" customFormat="1">
      <c r="A74" s="66"/>
      <c r="B74" s="54"/>
      <c r="C74" s="62"/>
      <c r="D74" s="62"/>
      <c r="E74" s="62"/>
      <c r="F74" s="62"/>
    </row>
    <row r="75" spans="1:6" s="61" customFormat="1">
      <c r="A75" s="66"/>
      <c r="B75" s="54"/>
      <c r="C75" s="62"/>
      <c r="D75" s="62"/>
      <c r="E75" s="62"/>
      <c r="F75" s="62"/>
    </row>
    <row r="76" spans="1:6" s="61" customFormat="1">
      <c r="A76" s="66"/>
      <c r="B76" s="54"/>
      <c r="C76" s="62"/>
      <c r="D76" s="62"/>
      <c r="E76" s="62"/>
      <c r="F76" s="62"/>
    </row>
    <row r="77" spans="1:6" s="61" customFormat="1">
      <c r="A77" s="66"/>
      <c r="B77" s="54"/>
      <c r="C77" s="62"/>
      <c r="D77" s="62"/>
      <c r="E77" s="62"/>
      <c r="F77" s="62"/>
    </row>
    <row r="78" spans="1:6" s="61" customFormat="1">
      <c r="A78" s="66"/>
      <c r="B78" s="54"/>
      <c r="C78" s="62"/>
      <c r="D78" s="62"/>
      <c r="E78" s="62"/>
      <c r="F78" s="62"/>
    </row>
    <row r="79" spans="1:6" s="61" customFormat="1">
      <c r="A79" s="66"/>
      <c r="B79" s="54"/>
      <c r="C79" s="62"/>
      <c r="D79" s="62"/>
      <c r="E79" s="62"/>
      <c r="F79" s="62"/>
    </row>
    <row r="80" spans="1:6" s="61" customFormat="1">
      <c r="A80" s="66"/>
      <c r="B80" s="54"/>
      <c r="C80" s="62"/>
      <c r="D80" s="62"/>
      <c r="E80" s="62"/>
      <c r="F80" s="62"/>
    </row>
    <row r="81" spans="1:6" s="61" customFormat="1">
      <c r="A81" s="66"/>
      <c r="B81" s="54"/>
      <c r="C81" s="62"/>
      <c r="D81" s="62"/>
      <c r="E81" s="62"/>
      <c r="F81" s="62"/>
    </row>
    <row r="82" spans="1:6" s="61" customFormat="1">
      <c r="A82" s="66"/>
      <c r="B82" s="54"/>
      <c r="C82" s="62"/>
      <c r="D82" s="62"/>
      <c r="E82" s="62"/>
      <c r="F82" s="62"/>
    </row>
    <row r="83" spans="1:6" s="61" customFormat="1">
      <c r="A83" s="66"/>
      <c r="B83" s="54"/>
      <c r="C83" s="62"/>
      <c r="D83" s="62"/>
      <c r="E83" s="62"/>
      <c r="F83" s="62"/>
    </row>
    <row r="84" spans="1:6" s="61" customFormat="1">
      <c r="A84" s="66"/>
      <c r="B84" s="54"/>
      <c r="C84" s="62"/>
      <c r="D84" s="62"/>
      <c r="E84" s="62"/>
      <c r="F84" s="62"/>
    </row>
    <row r="85" spans="1:6" s="61" customFormat="1">
      <c r="A85" s="66"/>
      <c r="B85" s="54"/>
      <c r="C85" s="62"/>
      <c r="D85" s="62"/>
      <c r="E85" s="62"/>
      <c r="F85" s="62"/>
    </row>
    <row r="86" spans="1:6" s="61" customFormat="1">
      <c r="A86" s="66"/>
      <c r="B86" s="54"/>
      <c r="C86" s="62"/>
      <c r="D86" s="62"/>
      <c r="E86" s="62"/>
      <c r="F86" s="62"/>
    </row>
    <row r="87" spans="1:6" s="61" customFormat="1">
      <c r="A87" s="66"/>
      <c r="B87" s="54"/>
      <c r="C87" s="62"/>
      <c r="D87" s="62"/>
      <c r="E87" s="62"/>
      <c r="F87" s="62"/>
    </row>
    <row r="88" spans="1:6" s="61" customFormat="1">
      <c r="A88" s="66"/>
      <c r="B88" s="54"/>
      <c r="C88" s="62"/>
      <c r="D88" s="62"/>
      <c r="E88" s="62"/>
      <c r="F88" s="62"/>
    </row>
    <row r="89" spans="1:6" s="61" customFormat="1">
      <c r="A89" s="66"/>
      <c r="B89" s="54"/>
      <c r="C89" s="62"/>
      <c r="D89" s="62"/>
      <c r="E89" s="62"/>
      <c r="F89" s="62"/>
    </row>
    <row r="90" spans="1:6" s="61" customFormat="1">
      <c r="A90" s="66"/>
      <c r="B90" s="54"/>
      <c r="C90" s="62"/>
      <c r="D90" s="62"/>
      <c r="E90" s="62"/>
      <c r="F90" s="62"/>
    </row>
    <row r="91" spans="1:6" s="61" customFormat="1">
      <c r="A91" s="66"/>
      <c r="B91" s="54"/>
      <c r="C91" s="62"/>
      <c r="D91" s="62"/>
      <c r="E91" s="62"/>
      <c r="F91" s="62"/>
    </row>
    <row r="92" spans="1:6" s="61" customFormat="1">
      <c r="A92" s="66"/>
      <c r="B92" s="54"/>
      <c r="C92" s="62"/>
      <c r="D92" s="62"/>
      <c r="E92" s="62"/>
      <c r="F92" s="62"/>
    </row>
    <row r="93" spans="1:6" s="61" customFormat="1">
      <c r="A93" s="66"/>
      <c r="B93" s="54"/>
      <c r="C93" s="62"/>
      <c r="D93" s="62"/>
      <c r="E93" s="62"/>
      <c r="F93" s="62"/>
    </row>
    <row r="94" spans="1:6" s="61" customFormat="1">
      <c r="A94" s="66"/>
      <c r="B94" s="54"/>
      <c r="C94" s="62"/>
      <c r="D94" s="62"/>
      <c r="E94" s="62"/>
      <c r="F94" s="62"/>
    </row>
    <row r="95" spans="1:6" s="61" customFormat="1">
      <c r="A95" s="66"/>
      <c r="B95" s="54"/>
      <c r="C95" s="62"/>
      <c r="D95" s="62"/>
      <c r="E95" s="62"/>
      <c r="F95" s="62"/>
    </row>
    <row r="96" spans="1:6" s="61" customFormat="1">
      <c r="A96" s="66"/>
      <c r="B96" s="54"/>
      <c r="C96" s="62"/>
      <c r="D96" s="62"/>
      <c r="E96" s="62"/>
      <c r="F96" s="62"/>
    </row>
    <row r="97" spans="1:6" s="61" customFormat="1">
      <c r="A97" s="66"/>
      <c r="B97" s="54"/>
      <c r="C97" s="62"/>
      <c r="D97" s="62"/>
      <c r="E97" s="62"/>
      <c r="F97" s="62"/>
    </row>
    <row r="98" spans="1:6" s="61" customFormat="1">
      <c r="A98" s="66"/>
      <c r="B98" s="54"/>
      <c r="C98" s="62"/>
      <c r="D98" s="62"/>
      <c r="E98" s="62"/>
      <c r="F98" s="62"/>
    </row>
    <row r="99" spans="1:6" s="61" customFormat="1">
      <c r="A99" s="66"/>
      <c r="B99" s="54"/>
      <c r="C99" s="62"/>
      <c r="D99" s="62"/>
      <c r="E99" s="62"/>
      <c r="F99" s="62"/>
    </row>
    <row r="100" spans="1:6" s="61" customFormat="1">
      <c r="A100" s="66"/>
      <c r="B100" s="54"/>
      <c r="C100" s="62"/>
      <c r="D100" s="62"/>
      <c r="E100" s="62"/>
      <c r="F100" s="62"/>
    </row>
    <row r="101" spans="1:6" s="61" customFormat="1">
      <c r="A101" s="66"/>
      <c r="B101" s="54"/>
      <c r="C101" s="62"/>
      <c r="D101" s="62"/>
      <c r="E101" s="62"/>
      <c r="F101" s="62"/>
    </row>
    <row r="102" spans="1:6" s="61" customFormat="1">
      <c r="A102" s="66"/>
      <c r="B102" s="54"/>
      <c r="C102" s="62"/>
      <c r="D102" s="62"/>
      <c r="E102" s="62"/>
      <c r="F102" s="62"/>
    </row>
    <row r="103" spans="1:6" s="61" customFormat="1">
      <c r="A103" s="66"/>
      <c r="B103" s="54"/>
      <c r="C103" s="62"/>
      <c r="D103" s="62"/>
      <c r="E103" s="62"/>
      <c r="F103" s="62"/>
    </row>
    <row r="104" spans="1:6" s="61" customFormat="1">
      <c r="A104" s="66"/>
      <c r="B104" s="54"/>
      <c r="C104" s="62"/>
      <c r="D104" s="62"/>
      <c r="E104" s="62"/>
      <c r="F104" s="62"/>
    </row>
    <row r="105" spans="1:6" s="61" customFormat="1">
      <c r="A105" s="66"/>
      <c r="B105" s="54"/>
      <c r="C105" s="62"/>
      <c r="D105" s="62"/>
      <c r="E105" s="62"/>
      <c r="F105" s="62"/>
    </row>
    <row r="106" spans="1:6" s="61" customFormat="1">
      <c r="A106" s="66"/>
      <c r="B106" s="54"/>
      <c r="C106" s="62"/>
      <c r="D106" s="62"/>
      <c r="E106" s="62"/>
      <c r="F106" s="62"/>
    </row>
    <row r="107" spans="1:6" s="61" customFormat="1">
      <c r="A107" s="66"/>
      <c r="B107" s="54"/>
      <c r="C107" s="62"/>
      <c r="D107" s="62"/>
      <c r="E107" s="62"/>
      <c r="F107" s="62"/>
    </row>
    <row r="108" spans="1:6" s="61" customFormat="1">
      <c r="A108" s="66"/>
      <c r="B108" s="54"/>
      <c r="C108" s="62"/>
      <c r="D108" s="62"/>
      <c r="E108" s="62"/>
      <c r="F108" s="62"/>
    </row>
    <row r="109" spans="1:6" s="61" customFormat="1">
      <c r="A109" s="66"/>
      <c r="B109" s="54"/>
      <c r="C109" s="62"/>
      <c r="D109" s="62"/>
      <c r="E109" s="62"/>
      <c r="F109" s="62"/>
    </row>
    <row r="110" spans="1:6" s="61" customFormat="1">
      <c r="A110" s="66"/>
      <c r="B110" s="54"/>
      <c r="C110" s="62"/>
      <c r="D110" s="62"/>
      <c r="E110" s="62"/>
      <c r="F110" s="62"/>
    </row>
    <row r="111" spans="1:6" s="61" customFormat="1">
      <c r="A111" s="66"/>
      <c r="B111" s="54"/>
      <c r="C111" s="62"/>
      <c r="D111" s="62"/>
      <c r="E111" s="62"/>
      <c r="F111" s="62"/>
    </row>
    <row r="112" spans="1:6" s="61" customFormat="1">
      <c r="A112" s="66"/>
      <c r="B112" s="54"/>
      <c r="C112" s="62"/>
      <c r="D112" s="62"/>
      <c r="E112" s="62"/>
      <c r="F112" s="62"/>
    </row>
    <row r="113" spans="1:6" s="61" customFormat="1">
      <c r="A113" s="66"/>
      <c r="B113" s="54"/>
      <c r="C113" s="62"/>
      <c r="D113" s="62"/>
      <c r="E113" s="62"/>
      <c r="F113" s="62"/>
    </row>
    <row r="114" spans="1:6" s="61" customFormat="1">
      <c r="A114" s="66"/>
      <c r="B114" s="54"/>
      <c r="C114" s="62"/>
      <c r="D114" s="62"/>
      <c r="E114" s="62"/>
      <c r="F114" s="62"/>
    </row>
    <row r="115" spans="1:6" s="61" customFormat="1">
      <c r="A115" s="66"/>
      <c r="B115" s="54"/>
      <c r="C115" s="62"/>
      <c r="D115" s="62"/>
      <c r="E115" s="62"/>
      <c r="F115" s="62"/>
    </row>
    <row r="116" spans="1:6" s="61" customFormat="1">
      <c r="A116" s="66"/>
      <c r="B116" s="54"/>
      <c r="C116" s="62"/>
      <c r="D116" s="62"/>
      <c r="E116" s="62"/>
      <c r="F116" s="62"/>
    </row>
    <row r="117" spans="1:6" s="61" customFormat="1">
      <c r="A117" s="66"/>
      <c r="B117" s="54"/>
      <c r="C117" s="62"/>
      <c r="D117" s="62"/>
      <c r="E117" s="62"/>
      <c r="F117" s="62"/>
    </row>
    <row r="118" spans="1:6" s="61" customFormat="1">
      <c r="A118" s="66"/>
      <c r="B118" s="54"/>
      <c r="C118" s="62"/>
      <c r="D118" s="62"/>
      <c r="E118" s="62"/>
      <c r="F118" s="62"/>
    </row>
    <row r="119" spans="1:6" s="61" customFormat="1">
      <c r="A119" s="66"/>
      <c r="B119" s="54"/>
      <c r="C119" s="62"/>
      <c r="D119" s="62"/>
      <c r="E119" s="62"/>
      <c r="F119" s="62"/>
    </row>
    <row r="120" spans="1:6" s="61" customFormat="1">
      <c r="A120" s="66"/>
      <c r="B120" s="54"/>
      <c r="C120" s="62"/>
      <c r="D120" s="62"/>
      <c r="E120" s="62"/>
      <c r="F120" s="62"/>
    </row>
    <row r="121" spans="1:6" s="61" customFormat="1">
      <c r="A121" s="66"/>
      <c r="B121" s="54"/>
      <c r="C121" s="62"/>
      <c r="D121" s="62"/>
      <c r="E121" s="62"/>
      <c r="F121" s="62"/>
    </row>
    <row r="122" spans="1:6" s="61" customFormat="1">
      <c r="A122" s="66"/>
      <c r="B122" s="54"/>
      <c r="C122" s="62"/>
      <c r="D122" s="62"/>
      <c r="E122" s="62"/>
      <c r="F122" s="62"/>
    </row>
    <row r="123" spans="1:6" s="61" customFormat="1">
      <c r="A123" s="66"/>
      <c r="B123" s="54"/>
      <c r="C123" s="62"/>
      <c r="D123" s="62"/>
      <c r="E123" s="62"/>
      <c r="F123" s="62"/>
    </row>
    <row r="124" spans="1:6" s="61" customFormat="1">
      <c r="A124" s="66"/>
      <c r="B124" s="54"/>
      <c r="C124" s="62"/>
      <c r="D124" s="62"/>
      <c r="E124" s="62"/>
      <c r="F124" s="62"/>
    </row>
    <row r="125" spans="1:6" s="61" customFormat="1">
      <c r="A125" s="66"/>
      <c r="B125" s="54"/>
      <c r="C125" s="62"/>
      <c r="D125" s="62"/>
      <c r="E125" s="62"/>
      <c r="F125" s="62"/>
    </row>
    <row r="126" spans="1:6" s="61" customFormat="1">
      <c r="A126" s="66"/>
      <c r="B126" s="54"/>
      <c r="C126" s="62"/>
      <c r="D126" s="62"/>
      <c r="E126" s="62"/>
      <c r="F126" s="62"/>
    </row>
    <row r="127" spans="1:6" s="61" customFormat="1">
      <c r="A127" s="66"/>
      <c r="B127" s="54"/>
      <c r="C127" s="62"/>
      <c r="D127" s="62"/>
      <c r="E127" s="62"/>
      <c r="F127" s="62"/>
    </row>
    <row r="128" spans="1:6" s="61" customFormat="1">
      <c r="A128" s="66"/>
      <c r="B128" s="54"/>
      <c r="C128" s="62"/>
      <c r="D128" s="62"/>
      <c r="E128" s="62"/>
      <c r="F128" s="62"/>
    </row>
    <row r="129" spans="1:6" s="61" customFormat="1">
      <c r="A129" s="66"/>
      <c r="B129" s="54"/>
      <c r="C129" s="62"/>
      <c r="D129" s="62"/>
      <c r="E129" s="62"/>
      <c r="F129" s="62"/>
    </row>
    <row r="130" spans="1:6" s="61" customFormat="1">
      <c r="A130" s="66"/>
      <c r="B130" s="54"/>
      <c r="C130" s="62"/>
      <c r="D130" s="62"/>
      <c r="E130" s="62"/>
      <c r="F130" s="62"/>
    </row>
    <row r="131" spans="1:6" s="61" customFormat="1">
      <c r="A131" s="66"/>
      <c r="B131" s="54"/>
      <c r="C131" s="62"/>
      <c r="D131" s="62"/>
      <c r="E131" s="62"/>
      <c r="F131" s="62"/>
    </row>
    <row r="132" spans="1:6" s="61" customFormat="1">
      <c r="A132" s="66"/>
      <c r="B132" s="54"/>
      <c r="C132" s="62"/>
      <c r="D132" s="62"/>
      <c r="E132" s="62"/>
      <c r="F132" s="62"/>
    </row>
    <row r="133" spans="1:6" s="61" customFormat="1">
      <c r="A133" s="66"/>
      <c r="B133" s="54"/>
      <c r="C133" s="62"/>
      <c r="D133" s="62"/>
      <c r="E133" s="62"/>
      <c r="F133" s="62"/>
    </row>
    <row r="134" spans="1:6" s="61" customFormat="1">
      <c r="A134" s="66"/>
      <c r="B134" s="54"/>
      <c r="C134" s="62"/>
      <c r="D134" s="62"/>
      <c r="E134" s="62"/>
      <c r="F134" s="62"/>
    </row>
    <row r="135" spans="1:6" s="61" customFormat="1">
      <c r="A135" s="66"/>
      <c r="B135" s="54"/>
      <c r="C135" s="62"/>
      <c r="D135" s="62"/>
      <c r="E135" s="62"/>
      <c r="F135" s="62"/>
    </row>
    <row r="136" spans="1:6" s="61" customFormat="1">
      <c r="A136" s="66"/>
      <c r="B136" s="54"/>
      <c r="C136" s="62"/>
      <c r="D136" s="62"/>
      <c r="E136" s="62"/>
      <c r="F136" s="62"/>
    </row>
    <row r="137" spans="1:6" s="61" customFormat="1">
      <c r="A137" s="66"/>
      <c r="B137" s="54"/>
      <c r="C137" s="62"/>
      <c r="D137" s="62"/>
      <c r="E137" s="62"/>
      <c r="F137" s="62"/>
    </row>
    <row r="138" spans="1:6" s="61" customFormat="1">
      <c r="A138" s="66"/>
      <c r="B138" s="54"/>
      <c r="C138" s="62"/>
      <c r="D138" s="62"/>
      <c r="E138" s="62"/>
      <c r="F138" s="62"/>
    </row>
    <row r="139" spans="1:6" s="61" customFormat="1">
      <c r="A139" s="66"/>
      <c r="B139" s="54"/>
      <c r="C139" s="62"/>
      <c r="D139" s="62"/>
      <c r="E139" s="62"/>
      <c r="F139" s="62"/>
    </row>
    <row r="140" spans="1:6" s="61" customFormat="1">
      <c r="A140" s="66"/>
      <c r="B140" s="54"/>
      <c r="C140" s="62"/>
      <c r="D140" s="62"/>
      <c r="E140" s="62"/>
      <c r="F140" s="62"/>
    </row>
    <row r="141" spans="1:6" s="61" customFormat="1">
      <c r="A141" s="66"/>
      <c r="B141" s="54"/>
      <c r="C141" s="62"/>
      <c r="D141" s="62"/>
      <c r="E141" s="62"/>
      <c r="F141" s="62"/>
    </row>
    <row r="142" spans="1:6" s="61" customFormat="1">
      <c r="A142" s="66"/>
      <c r="B142" s="54"/>
      <c r="C142" s="62"/>
      <c r="D142" s="62"/>
      <c r="E142" s="62"/>
      <c r="F142" s="62"/>
    </row>
    <row r="143" spans="1:6" s="61" customFormat="1">
      <c r="A143" s="66"/>
      <c r="B143" s="54"/>
      <c r="C143" s="62"/>
      <c r="D143" s="62"/>
      <c r="E143" s="62"/>
      <c r="F143" s="62"/>
    </row>
    <row r="144" spans="1:6" s="61" customFormat="1">
      <c r="A144" s="66"/>
      <c r="B144" s="54"/>
      <c r="C144" s="62"/>
      <c r="D144" s="62"/>
      <c r="E144" s="62"/>
      <c r="F144" s="62"/>
    </row>
  </sheetData>
  <sheetProtection selectLockedCells="1" selectUnlockedCells="1"/>
  <sortState xmlns:xlrd2="http://schemas.microsoft.com/office/spreadsheetml/2017/richdata2" ref="C8:C27">
    <sortCondition ref="C8"/>
  </sortState>
  <mergeCells count="3">
    <mergeCell ref="A35:F35"/>
    <mergeCell ref="A1:F1"/>
    <mergeCell ref="B2:F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A1:F120"/>
  <sheetViews>
    <sheetView zoomScaleNormal="100" workbookViewId="0">
      <selection activeCell="A14" sqref="A14:C14"/>
    </sheetView>
  </sheetViews>
  <sheetFormatPr defaultColWidth="9.140625" defaultRowHeight="12.75"/>
  <cols>
    <col min="1" max="1" width="35.42578125" style="66" customWidth="1"/>
    <col min="2" max="2" width="80.5703125" style="54" customWidth="1"/>
    <col min="3" max="3" width="67.85546875" style="62" customWidth="1"/>
    <col min="4" max="16384" width="9.140625" style="53"/>
  </cols>
  <sheetData>
    <row r="1" spans="1:6" ht="30" customHeight="1">
      <c r="A1" s="414" t="s">
        <v>752</v>
      </c>
      <c r="B1" s="401"/>
      <c r="C1" s="486"/>
    </row>
    <row r="2" spans="1:6" s="67" customFormat="1" ht="18" customHeight="1">
      <c r="A2" s="24"/>
      <c r="B2" s="408" t="s">
        <v>678</v>
      </c>
      <c r="C2" s="487"/>
    </row>
    <row r="3" spans="1:6" s="67" customFormat="1" ht="18" customHeight="1">
      <c r="A3" s="1"/>
      <c r="B3" s="259">
        <v>1</v>
      </c>
      <c r="C3" s="260">
        <v>2</v>
      </c>
    </row>
    <row r="4" spans="1:6" s="68" customFormat="1" ht="19.5" customHeight="1">
      <c r="A4" s="2" t="s">
        <v>137</v>
      </c>
      <c r="B4" s="84">
        <v>13.93</v>
      </c>
      <c r="C4" s="81">
        <v>9.85</v>
      </c>
    </row>
    <row r="5" spans="1:6" s="68" customFormat="1" ht="19.5" customHeight="1">
      <c r="A5" s="2" t="s">
        <v>138</v>
      </c>
      <c r="B5" s="84">
        <v>19.3</v>
      </c>
      <c r="C5" s="81">
        <v>13.62</v>
      </c>
    </row>
    <row r="6" spans="1:6" s="68" customFormat="1" ht="19.5" customHeight="1">
      <c r="A6" s="2" t="s">
        <v>205</v>
      </c>
      <c r="B6" s="84">
        <v>31.21</v>
      </c>
      <c r="C6" s="81">
        <v>22.04</v>
      </c>
    </row>
    <row r="7" spans="1:6" s="68" customFormat="1" ht="19.5" customHeight="1">
      <c r="A7" s="2" t="s">
        <v>679</v>
      </c>
      <c r="B7" s="84">
        <v>39.79</v>
      </c>
      <c r="C7" s="81">
        <v>28.06</v>
      </c>
    </row>
    <row r="8" spans="1:6" s="68" customFormat="1" ht="19.5" customHeight="1">
      <c r="A8" s="451" t="s">
        <v>87</v>
      </c>
      <c r="B8" s="291" t="s">
        <v>753</v>
      </c>
      <c r="C8" s="294" t="s">
        <v>754</v>
      </c>
    </row>
    <row r="9" spans="1:6" s="68" customFormat="1" ht="19.5" customHeight="1">
      <c r="A9" s="452"/>
      <c r="B9" s="292" t="s">
        <v>376</v>
      </c>
      <c r="C9" s="454" t="s">
        <v>379</v>
      </c>
      <c r="D9" s="256"/>
      <c r="E9" s="256"/>
    </row>
    <row r="10" spans="1:6" s="68" customFormat="1" ht="24.75" customHeight="1">
      <c r="A10" s="452"/>
      <c r="B10" s="292" t="s">
        <v>377</v>
      </c>
      <c r="C10" s="454"/>
    </row>
    <row r="11" spans="1:6" s="68" customFormat="1" ht="17.25" customHeight="1">
      <c r="A11" s="452"/>
      <c r="B11" s="292" t="s">
        <v>319</v>
      </c>
      <c r="C11" s="454"/>
    </row>
    <row r="12" spans="1:6" s="68" customFormat="1" ht="16.5" customHeight="1">
      <c r="A12" s="453"/>
      <c r="B12" s="293"/>
      <c r="C12" s="455"/>
      <c r="D12" s="383"/>
      <c r="E12" s="383"/>
      <c r="F12" s="383"/>
    </row>
    <row r="13" spans="1:6" s="68" customFormat="1" ht="26.25" customHeight="1">
      <c r="A13" s="450" t="s">
        <v>755</v>
      </c>
      <c r="B13" s="450"/>
      <c r="C13" s="450"/>
    </row>
    <row r="14" spans="1:6" s="61" customFormat="1" ht="30.75" customHeight="1">
      <c r="A14" s="428" t="s">
        <v>756</v>
      </c>
      <c r="B14" s="428"/>
      <c r="C14" s="428"/>
    </row>
    <row r="15" spans="1:6" s="61" customFormat="1">
      <c r="A15" s="449"/>
      <c r="B15" s="449"/>
      <c r="C15" s="449"/>
    </row>
    <row r="16" spans="1:6" s="61" customFormat="1">
      <c r="A16" s="66"/>
      <c r="B16" s="54"/>
      <c r="C16" s="62"/>
    </row>
    <row r="17" spans="1:3" s="61" customFormat="1">
      <c r="A17" s="66"/>
      <c r="B17" s="54"/>
      <c r="C17" s="62"/>
    </row>
    <row r="18" spans="1:3" s="61" customFormat="1">
      <c r="A18" s="66"/>
      <c r="B18" s="54"/>
      <c r="C18" s="62"/>
    </row>
    <row r="19" spans="1:3" s="61" customFormat="1">
      <c r="A19" s="66"/>
      <c r="B19" s="54"/>
      <c r="C19" s="62"/>
    </row>
    <row r="20" spans="1:3" s="61" customFormat="1">
      <c r="A20" s="66"/>
      <c r="B20" s="54"/>
      <c r="C20" s="62"/>
    </row>
    <row r="21" spans="1:3" s="61" customFormat="1">
      <c r="A21" s="66"/>
      <c r="B21" s="54"/>
      <c r="C21" s="62"/>
    </row>
    <row r="22" spans="1:3" s="61" customFormat="1">
      <c r="A22" s="66"/>
      <c r="B22" s="54"/>
      <c r="C22" s="62"/>
    </row>
    <row r="23" spans="1:3" s="61" customFormat="1">
      <c r="A23" s="66"/>
      <c r="B23" s="54"/>
      <c r="C23" s="62"/>
    </row>
    <row r="24" spans="1:3" s="61" customFormat="1">
      <c r="A24" s="66"/>
      <c r="B24" s="54"/>
      <c r="C24" s="62"/>
    </row>
    <row r="25" spans="1:3" s="61" customFormat="1">
      <c r="A25" s="66"/>
      <c r="B25" s="54"/>
      <c r="C25" s="62"/>
    </row>
    <row r="26" spans="1:3" s="61" customFormat="1">
      <c r="A26" s="66"/>
      <c r="B26" s="54"/>
      <c r="C26" s="62"/>
    </row>
    <row r="27" spans="1:3" s="61" customFormat="1">
      <c r="A27" s="66"/>
      <c r="B27" s="54"/>
      <c r="C27" s="62"/>
    </row>
    <row r="28" spans="1:3" s="61" customFormat="1">
      <c r="A28" s="66"/>
      <c r="B28" s="54"/>
      <c r="C28" s="62"/>
    </row>
    <row r="29" spans="1:3" s="61" customFormat="1">
      <c r="A29" s="66"/>
      <c r="B29" s="54"/>
      <c r="C29" s="62"/>
    </row>
    <row r="30" spans="1:3" s="61" customFormat="1">
      <c r="A30" s="66"/>
      <c r="B30" s="54"/>
      <c r="C30" s="62"/>
    </row>
    <row r="31" spans="1:3" s="61" customFormat="1">
      <c r="A31" s="66"/>
      <c r="B31" s="54"/>
      <c r="C31" s="62"/>
    </row>
    <row r="32" spans="1:3" s="61" customFormat="1">
      <c r="A32" s="66"/>
      <c r="B32" s="54"/>
      <c r="C32" s="62"/>
    </row>
    <row r="33" spans="1:3" s="61" customFormat="1">
      <c r="A33" s="66"/>
      <c r="B33" s="54"/>
      <c r="C33" s="62"/>
    </row>
    <row r="34" spans="1:3" s="61" customFormat="1">
      <c r="A34" s="66"/>
      <c r="B34" s="54"/>
      <c r="C34" s="62"/>
    </row>
    <row r="35" spans="1:3" s="61" customFormat="1">
      <c r="A35" s="66"/>
      <c r="B35" s="54"/>
      <c r="C35" s="62"/>
    </row>
    <row r="36" spans="1:3" s="61" customFormat="1">
      <c r="A36" s="66"/>
      <c r="B36" s="54"/>
      <c r="C36" s="62"/>
    </row>
    <row r="37" spans="1:3" s="61" customFormat="1">
      <c r="A37" s="66"/>
      <c r="B37" s="54"/>
      <c r="C37" s="62"/>
    </row>
    <row r="38" spans="1:3" s="61" customFormat="1">
      <c r="A38" s="66"/>
      <c r="B38" s="54"/>
      <c r="C38" s="62"/>
    </row>
    <row r="39" spans="1:3" s="61" customFormat="1">
      <c r="A39" s="66"/>
      <c r="B39" s="54"/>
      <c r="C39" s="62"/>
    </row>
    <row r="40" spans="1:3" s="61" customFormat="1">
      <c r="A40" s="66"/>
      <c r="B40" s="54"/>
      <c r="C40" s="62"/>
    </row>
    <row r="41" spans="1:3" s="61" customFormat="1">
      <c r="A41" s="66"/>
      <c r="B41" s="54"/>
      <c r="C41" s="62"/>
    </row>
    <row r="42" spans="1:3" s="61" customFormat="1">
      <c r="A42" s="66"/>
      <c r="B42" s="54"/>
      <c r="C42" s="62"/>
    </row>
    <row r="43" spans="1:3" s="61" customFormat="1">
      <c r="A43" s="66"/>
      <c r="B43" s="54"/>
      <c r="C43" s="62"/>
    </row>
    <row r="44" spans="1:3" s="61" customFormat="1">
      <c r="A44" s="66"/>
      <c r="B44" s="54"/>
      <c r="C44" s="62"/>
    </row>
    <row r="45" spans="1:3" s="61" customFormat="1">
      <c r="A45" s="66"/>
      <c r="B45" s="54"/>
      <c r="C45" s="62"/>
    </row>
    <row r="46" spans="1:3" s="61" customFormat="1">
      <c r="A46" s="66"/>
      <c r="B46" s="54"/>
      <c r="C46" s="62"/>
    </row>
    <row r="47" spans="1:3" s="61" customFormat="1">
      <c r="A47" s="66"/>
      <c r="B47" s="54"/>
      <c r="C47" s="62"/>
    </row>
    <row r="48" spans="1:3" s="61" customFormat="1">
      <c r="A48" s="66"/>
      <c r="B48" s="54"/>
      <c r="C48" s="62"/>
    </row>
    <row r="49" spans="1:3" s="61" customFormat="1">
      <c r="A49" s="66"/>
      <c r="B49" s="54"/>
      <c r="C49" s="62"/>
    </row>
    <row r="50" spans="1:3" s="61" customFormat="1">
      <c r="A50" s="66"/>
      <c r="B50" s="54"/>
      <c r="C50" s="62"/>
    </row>
    <row r="51" spans="1:3" s="61" customFormat="1">
      <c r="A51" s="66"/>
      <c r="B51" s="54"/>
      <c r="C51" s="62"/>
    </row>
    <row r="52" spans="1:3" s="61" customFormat="1">
      <c r="A52" s="66"/>
      <c r="B52" s="54"/>
      <c r="C52" s="62"/>
    </row>
    <row r="53" spans="1:3" s="61" customFormat="1">
      <c r="A53" s="66"/>
      <c r="B53" s="54"/>
      <c r="C53" s="62"/>
    </row>
    <row r="54" spans="1:3" s="61" customFormat="1">
      <c r="A54" s="66"/>
      <c r="B54" s="54"/>
      <c r="C54" s="62"/>
    </row>
    <row r="55" spans="1:3" s="61" customFormat="1">
      <c r="A55" s="66"/>
      <c r="B55" s="54"/>
      <c r="C55" s="62"/>
    </row>
    <row r="56" spans="1:3" s="61" customFormat="1">
      <c r="A56" s="66"/>
      <c r="B56" s="54"/>
      <c r="C56" s="62"/>
    </row>
    <row r="57" spans="1:3" s="61" customFormat="1">
      <c r="A57" s="66"/>
      <c r="B57" s="54"/>
      <c r="C57" s="62"/>
    </row>
    <row r="58" spans="1:3" s="61" customFormat="1">
      <c r="A58" s="66"/>
      <c r="B58" s="54"/>
      <c r="C58" s="62"/>
    </row>
    <row r="59" spans="1:3" s="61" customFormat="1">
      <c r="A59" s="66"/>
      <c r="B59" s="54"/>
      <c r="C59" s="62"/>
    </row>
    <row r="60" spans="1:3" s="61" customFormat="1">
      <c r="A60" s="66"/>
      <c r="B60" s="54"/>
      <c r="C60" s="62"/>
    </row>
    <row r="61" spans="1:3" s="61" customFormat="1">
      <c r="A61" s="66"/>
      <c r="B61" s="54"/>
      <c r="C61" s="62"/>
    </row>
    <row r="62" spans="1:3" s="61" customFormat="1">
      <c r="A62" s="66"/>
      <c r="B62" s="54"/>
      <c r="C62" s="62"/>
    </row>
    <row r="63" spans="1:3" s="61" customFormat="1">
      <c r="A63" s="66"/>
      <c r="B63" s="54"/>
      <c r="C63" s="62"/>
    </row>
    <row r="64" spans="1:3" s="61" customFormat="1">
      <c r="A64" s="66"/>
      <c r="B64" s="54"/>
      <c r="C64" s="62"/>
    </row>
    <row r="65" spans="1:3" s="61" customFormat="1">
      <c r="A65" s="66"/>
      <c r="B65" s="54"/>
      <c r="C65" s="62"/>
    </row>
    <row r="66" spans="1:3" s="61" customFormat="1">
      <c r="A66" s="66"/>
      <c r="B66" s="54"/>
      <c r="C66" s="62"/>
    </row>
    <row r="67" spans="1:3" s="61" customFormat="1">
      <c r="A67" s="66"/>
      <c r="B67" s="54"/>
      <c r="C67" s="62"/>
    </row>
    <row r="68" spans="1:3" s="61" customFormat="1">
      <c r="A68" s="66"/>
      <c r="B68" s="54"/>
      <c r="C68" s="62"/>
    </row>
    <row r="69" spans="1:3" s="61" customFormat="1">
      <c r="A69" s="66"/>
      <c r="B69" s="54"/>
      <c r="C69" s="62"/>
    </row>
    <row r="70" spans="1:3" s="61" customFormat="1">
      <c r="A70" s="66"/>
      <c r="B70" s="54"/>
      <c r="C70" s="62"/>
    </row>
    <row r="71" spans="1:3" s="61" customFormat="1">
      <c r="A71" s="66"/>
      <c r="B71" s="54"/>
      <c r="C71" s="62"/>
    </row>
    <row r="72" spans="1:3" s="61" customFormat="1">
      <c r="A72" s="66"/>
      <c r="B72" s="54"/>
      <c r="C72" s="62"/>
    </row>
    <row r="73" spans="1:3" s="61" customFormat="1">
      <c r="A73" s="66"/>
      <c r="B73" s="54"/>
      <c r="C73" s="62"/>
    </row>
    <row r="74" spans="1:3" s="61" customFormat="1">
      <c r="A74" s="66"/>
      <c r="B74" s="54"/>
      <c r="C74" s="62"/>
    </row>
    <row r="75" spans="1:3" s="61" customFormat="1">
      <c r="A75" s="66"/>
      <c r="B75" s="54"/>
      <c r="C75" s="62"/>
    </row>
    <row r="76" spans="1:3" s="61" customFormat="1">
      <c r="A76" s="66"/>
      <c r="B76" s="54"/>
      <c r="C76" s="62"/>
    </row>
    <row r="77" spans="1:3" s="61" customFormat="1">
      <c r="A77" s="66"/>
      <c r="B77" s="54"/>
      <c r="C77" s="62"/>
    </row>
    <row r="78" spans="1:3" s="61" customFormat="1">
      <c r="A78" s="66"/>
      <c r="B78" s="54"/>
      <c r="C78" s="62"/>
    </row>
    <row r="79" spans="1:3" s="61" customFormat="1">
      <c r="A79" s="66"/>
      <c r="B79" s="54"/>
      <c r="C79" s="62"/>
    </row>
    <row r="80" spans="1:3" s="61" customFormat="1">
      <c r="A80" s="66"/>
      <c r="B80" s="54"/>
      <c r="C80" s="62"/>
    </row>
    <row r="81" spans="1:3" s="61" customFormat="1">
      <c r="A81" s="66"/>
      <c r="B81" s="54"/>
      <c r="C81" s="62"/>
    </row>
    <row r="82" spans="1:3" s="61" customFormat="1">
      <c r="A82" s="66"/>
      <c r="B82" s="54"/>
      <c r="C82" s="62"/>
    </row>
    <row r="83" spans="1:3" s="61" customFormat="1">
      <c r="A83" s="66"/>
      <c r="B83" s="54"/>
      <c r="C83" s="62"/>
    </row>
    <row r="84" spans="1:3" s="61" customFormat="1">
      <c r="A84" s="66"/>
      <c r="B84" s="54"/>
      <c r="C84" s="62"/>
    </row>
    <row r="85" spans="1:3" s="61" customFormat="1">
      <c r="A85" s="66"/>
      <c r="B85" s="54"/>
      <c r="C85" s="62"/>
    </row>
    <row r="86" spans="1:3" s="61" customFormat="1">
      <c r="A86" s="66"/>
      <c r="B86" s="54"/>
      <c r="C86" s="62"/>
    </row>
    <row r="87" spans="1:3" s="61" customFormat="1">
      <c r="A87" s="66"/>
      <c r="B87" s="54"/>
      <c r="C87" s="62"/>
    </row>
    <row r="88" spans="1:3" s="61" customFormat="1">
      <c r="A88" s="66"/>
      <c r="B88" s="54"/>
      <c r="C88" s="62"/>
    </row>
    <row r="89" spans="1:3" s="61" customFormat="1">
      <c r="A89" s="66"/>
      <c r="B89" s="54"/>
      <c r="C89" s="62"/>
    </row>
    <row r="90" spans="1:3" s="61" customFormat="1">
      <c r="A90" s="66"/>
      <c r="B90" s="54"/>
      <c r="C90" s="62"/>
    </row>
    <row r="91" spans="1:3" s="61" customFormat="1">
      <c r="A91" s="66"/>
      <c r="B91" s="54"/>
      <c r="C91" s="62"/>
    </row>
    <row r="92" spans="1:3" s="61" customFormat="1">
      <c r="A92" s="66"/>
      <c r="B92" s="54"/>
      <c r="C92" s="62"/>
    </row>
    <row r="93" spans="1:3" s="61" customFormat="1">
      <c r="A93" s="66"/>
      <c r="B93" s="54"/>
      <c r="C93" s="62"/>
    </row>
    <row r="94" spans="1:3" s="61" customFormat="1">
      <c r="A94" s="66"/>
      <c r="B94" s="54"/>
      <c r="C94" s="62"/>
    </row>
    <row r="95" spans="1:3" s="61" customFormat="1">
      <c r="A95" s="66"/>
      <c r="B95" s="54"/>
      <c r="C95" s="62"/>
    </row>
    <row r="96" spans="1:3" s="61" customFormat="1">
      <c r="A96" s="66"/>
      <c r="B96" s="54"/>
      <c r="C96" s="62"/>
    </row>
    <row r="97" spans="1:3" s="61" customFormat="1">
      <c r="A97" s="66"/>
      <c r="B97" s="54"/>
      <c r="C97" s="62"/>
    </row>
    <row r="98" spans="1:3" s="61" customFormat="1">
      <c r="A98" s="66"/>
      <c r="B98" s="54"/>
      <c r="C98" s="62"/>
    </row>
    <row r="99" spans="1:3" s="61" customFormat="1">
      <c r="A99" s="66"/>
      <c r="B99" s="54"/>
      <c r="C99" s="62"/>
    </row>
    <row r="100" spans="1:3" s="61" customFormat="1">
      <c r="A100" s="66"/>
      <c r="B100" s="54"/>
      <c r="C100" s="62"/>
    </row>
    <row r="101" spans="1:3" s="61" customFormat="1">
      <c r="A101" s="66"/>
      <c r="B101" s="54"/>
      <c r="C101" s="62"/>
    </row>
    <row r="102" spans="1:3" s="61" customFormat="1">
      <c r="A102" s="66"/>
      <c r="B102" s="54"/>
      <c r="C102" s="62"/>
    </row>
    <row r="103" spans="1:3" s="61" customFormat="1">
      <c r="A103" s="66"/>
      <c r="B103" s="54"/>
      <c r="C103" s="62"/>
    </row>
    <row r="104" spans="1:3" s="61" customFormat="1">
      <c r="A104" s="66"/>
      <c r="B104" s="54"/>
      <c r="C104" s="62"/>
    </row>
    <row r="105" spans="1:3" s="61" customFormat="1">
      <c r="A105" s="66"/>
      <c r="B105" s="54"/>
      <c r="C105" s="62"/>
    </row>
    <row r="106" spans="1:3" s="61" customFormat="1">
      <c r="A106" s="66"/>
      <c r="B106" s="54"/>
      <c r="C106" s="62"/>
    </row>
    <row r="107" spans="1:3" s="61" customFormat="1">
      <c r="A107" s="66"/>
      <c r="B107" s="54"/>
      <c r="C107" s="62"/>
    </row>
    <row r="108" spans="1:3" s="61" customFormat="1">
      <c r="A108" s="66"/>
      <c r="B108" s="54"/>
      <c r="C108" s="62"/>
    </row>
    <row r="109" spans="1:3" s="61" customFormat="1">
      <c r="A109" s="66"/>
      <c r="B109" s="54"/>
      <c r="C109" s="62"/>
    </row>
    <row r="110" spans="1:3" s="61" customFormat="1">
      <c r="A110" s="66"/>
      <c r="B110" s="54"/>
      <c r="C110" s="62"/>
    </row>
    <row r="111" spans="1:3" s="61" customFormat="1">
      <c r="A111" s="66"/>
      <c r="B111" s="54"/>
      <c r="C111" s="62"/>
    </row>
    <row r="112" spans="1:3" s="61" customFormat="1">
      <c r="A112" s="66"/>
      <c r="B112" s="54"/>
      <c r="C112" s="62"/>
    </row>
    <row r="113" spans="1:3" s="61" customFormat="1">
      <c r="A113" s="66"/>
      <c r="B113" s="54"/>
      <c r="C113" s="62"/>
    </row>
    <row r="114" spans="1:3" s="61" customFormat="1">
      <c r="A114" s="66"/>
      <c r="B114" s="54"/>
      <c r="C114" s="62"/>
    </row>
    <row r="115" spans="1:3" s="61" customFormat="1">
      <c r="A115" s="66"/>
      <c r="B115" s="54"/>
      <c r="C115" s="62"/>
    </row>
    <row r="116" spans="1:3" s="61" customFormat="1">
      <c r="A116" s="66"/>
      <c r="B116" s="54"/>
      <c r="C116" s="62"/>
    </row>
    <row r="117" spans="1:3" s="61" customFormat="1">
      <c r="A117" s="66"/>
      <c r="B117" s="54"/>
      <c r="C117" s="62"/>
    </row>
    <row r="118" spans="1:3" s="61" customFormat="1">
      <c r="A118" s="66"/>
      <c r="B118" s="54"/>
      <c r="C118" s="62"/>
    </row>
    <row r="119" spans="1:3" s="61" customFormat="1">
      <c r="A119" s="66"/>
      <c r="B119" s="54"/>
      <c r="C119" s="62"/>
    </row>
    <row r="120" spans="1:3" s="61" customFormat="1">
      <c r="A120" s="66"/>
      <c r="B120" s="54"/>
      <c r="C120" s="62"/>
    </row>
  </sheetData>
  <sheetProtection selectLockedCells="1" selectUnlockedCells="1"/>
  <mergeCells count="7">
    <mergeCell ref="A14:C14"/>
    <mergeCell ref="A15:C15"/>
    <mergeCell ref="A1:C1"/>
    <mergeCell ref="B2:C2"/>
    <mergeCell ref="A13:C13"/>
    <mergeCell ref="A8:A12"/>
    <mergeCell ref="C9:C12"/>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59999389629810485"/>
  </sheetPr>
  <dimension ref="A1:F186"/>
  <sheetViews>
    <sheetView zoomScaleNormal="100" workbookViewId="0">
      <selection activeCell="A8" sqref="A8"/>
    </sheetView>
  </sheetViews>
  <sheetFormatPr defaultColWidth="9.140625" defaultRowHeight="12.75"/>
  <cols>
    <col min="1" max="1" width="40.7109375" style="66" customWidth="1"/>
    <col min="2" max="2" width="47.140625" style="54" customWidth="1"/>
    <col min="3" max="3" width="71.28515625" style="62" customWidth="1"/>
    <col min="4" max="4" width="56.5703125" style="62" bestFit="1" customWidth="1"/>
    <col min="5" max="6" width="9.140625" style="54" customWidth="1"/>
    <col min="7" max="16384" width="9.140625" style="53"/>
  </cols>
  <sheetData>
    <row r="1" spans="1:6" s="65" customFormat="1" ht="30" customHeight="1">
      <c r="A1" s="400" t="s">
        <v>757</v>
      </c>
      <c r="B1" s="401"/>
      <c r="C1" s="401"/>
      <c r="D1" s="486"/>
      <c r="E1" s="74"/>
      <c r="F1" s="74"/>
    </row>
    <row r="2" spans="1:6" s="67" customFormat="1" ht="18" customHeight="1">
      <c r="A2" s="24"/>
      <c r="B2" s="408" t="s">
        <v>678</v>
      </c>
      <c r="C2" s="408"/>
      <c r="D2" s="487"/>
      <c r="E2" s="72"/>
      <c r="F2" s="72"/>
    </row>
    <row r="3" spans="1:6" s="67" customFormat="1" ht="18" customHeight="1">
      <c r="A3" s="1"/>
      <c r="B3" s="83">
        <v>1</v>
      </c>
      <c r="C3" s="82">
        <v>2</v>
      </c>
      <c r="D3" s="82">
        <v>3</v>
      </c>
      <c r="E3" s="72"/>
      <c r="F3" s="72"/>
    </row>
    <row r="4" spans="1:6" s="61" customFormat="1" ht="19.5" customHeight="1">
      <c r="A4" s="2" t="s">
        <v>758</v>
      </c>
      <c r="B4" s="84">
        <v>26.14</v>
      </c>
      <c r="C4" s="81">
        <v>24.55</v>
      </c>
      <c r="D4" s="81">
        <v>21.39</v>
      </c>
      <c r="E4" s="73"/>
      <c r="F4" s="73"/>
    </row>
    <row r="5" spans="1:6" s="61" customFormat="1" ht="19.5" customHeight="1">
      <c r="A5" s="2" t="s">
        <v>138</v>
      </c>
      <c r="B5" s="84">
        <v>48.03</v>
      </c>
      <c r="C5" s="84">
        <v>45.25</v>
      </c>
      <c r="D5" s="84">
        <v>40.020000000000003</v>
      </c>
      <c r="E5" s="73"/>
      <c r="F5" s="73"/>
    </row>
    <row r="6" spans="1:6" s="61" customFormat="1" ht="19.5" customHeight="1">
      <c r="A6" s="2" t="s">
        <v>139</v>
      </c>
      <c r="B6" s="84">
        <v>98.75</v>
      </c>
      <c r="C6" s="84">
        <v>92.86</v>
      </c>
      <c r="D6" s="84">
        <v>82.3</v>
      </c>
      <c r="E6" s="73"/>
      <c r="F6" s="73"/>
    </row>
    <row r="7" spans="1:6" s="61" customFormat="1" ht="21.75" customHeight="1">
      <c r="A7" s="2" t="s">
        <v>206</v>
      </c>
      <c r="B7" s="84">
        <v>136.44</v>
      </c>
      <c r="C7" s="84">
        <v>128.57</v>
      </c>
      <c r="D7" s="84">
        <v>113.71</v>
      </c>
      <c r="E7" s="73"/>
      <c r="F7" s="73"/>
    </row>
    <row r="8" spans="1:6" s="61" customFormat="1">
      <c r="A8" s="166"/>
      <c r="B8" s="205" t="s">
        <v>272</v>
      </c>
      <c r="C8" s="213" t="s">
        <v>354</v>
      </c>
      <c r="D8" s="205" t="s">
        <v>274</v>
      </c>
      <c r="E8" s="62"/>
      <c r="F8" s="62"/>
    </row>
    <row r="9" spans="1:6" s="61" customFormat="1">
      <c r="A9" s="212"/>
      <c r="B9" s="181" t="s">
        <v>759</v>
      </c>
      <c r="C9" s="503" t="s">
        <v>760</v>
      </c>
      <c r="D9" s="181" t="s">
        <v>320</v>
      </c>
      <c r="E9" s="62"/>
      <c r="F9" s="62"/>
    </row>
    <row r="10" spans="1:6" s="61" customFormat="1">
      <c r="A10" s="207"/>
      <c r="B10" s="181" t="s">
        <v>276</v>
      </c>
      <c r="C10" s="504" t="s">
        <v>761</v>
      </c>
      <c r="D10" s="181" t="s">
        <v>323</v>
      </c>
      <c r="E10" s="62"/>
      <c r="F10" s="62"/>
    </row>
    <row r="11" spans="1:6" s="61" customFormat="1">
      <c r="A11" s="207"/>
      <c r="B11" s="181" t="s">
        <v>384</v>
      </c>
      <c r="C11" s="504" t="s">
        <v>762</v>
      </c>
      <c r="D11" s="181" t="s">
        <v>518</v>
      </c>
      <c r="E11" s="62"/>
      <c r="F11" s="62"/>
    </row>
    <row r="12" spans="1:6" s="61" customFormat="1">
      <c r="A12" s="207"/>
      <c r="B12" s="181" t="s">
        <v>763</v>
      </c>
      <c r="C12" s="503" t="s">
        <v>764</v>
      </c>
      <c r="D12" s="181" t="s">
        <v>765</v>
      </c>
      <c r="E12" s="62"/>
      <c r="F12" s="62"/>
    </row>
    <row r="13" spans="1:6" s="61" customFormat="1">
      <c r="A13" s="207"/>
      <c r="B13" s="181" t="s">
        <v>385</v>
      </c>
      <c r="C13" s="503" t="s">
        <v>383</v>
      </c>
      <c r="D13" s="181" t="s">
        <v>766</v>
      </c>
      <c r="E13" s="62"/>
      <c r="F13" s="62"/>
    </row>
    <row r="14" spans="1:6" s="61" customFormat="1">
      <c r="A14" s="207"/>
      <c r="B14" s="181" t="s">
        <v>325</v>
      </c>
      <c r="C14" s="503" t="s">
        <v>570</v>
      </c>
      <c r="D14" s="181" t="s">
        <v>319</v>
      </c>
      <c r="E14" s="62"/>
      <c r="F14" s="62"/>
    </row>
    <row r="15" spans="1:6" s="61" customFormat="1">
      <c r="A15" s="207"/>
      <c r="B15" s="181" t="s">
        <v>767</v>
      </c>
      <c r="C15" s="503" t="s">
        <v>768</v>
      </c>
      <c r="D15" s="181" t="s">
        <v>437</v>
      </c>
      <c r="E15" s="62"/>
      <c r="F15" s="62"/>
    </row>
    <row r="16" spans="1:6" s="61" customFormat="1">
      <c r="A16" s="207"/>
      <c r="B16" s="181" t="s">
        <v>769</v>
      </c>
      <c r="C16" s="503" t="s">
        <v>770</v>
      </c>
      <c r="D16" s="181" t="s">
        <v>434</v>
      </c>
      <c r="E16" s="62"/>
      <c r="F16" s="62"/>
    </row>
    <row r="17" spans="1:6" s="61" customFormat="1">
      <c r="A17" s="207"/>
      <c r="B17" s="181" t="s">
        <v>771</v>
      </c>
      <c r="C17" s="503" t="s">
        <v>772</v>
      </c>
      <c r="D17" s="181" t="s">
        <v>773</v>
      </c>
      <c r="E17" s="62"/>
      <c r="F17" s="62"/>
    </row>
    <row r="18" spans="1:6" s="61" customFormat="1">
      <c r="A18" s="206"/>
      <c r="B18" s="181" t="s">
        <v>275</v>
      </c>
      <c r="C18" s="503" t="s">
        <v>592</v>
      </c>
      <c r="D18" s="181" t="s">
        <v>774</v>
      </c>
      <c r="E18" s="62"/>
      <c r="F18" s="62"/>
    </row>
    <row r="19" spans="1:6" s="61" customFormat="1">
      <c r="A19" s="209"/>
      <c r="B19" s="181" t="s">
        <v>329</v>
      </c>
      <c r="C19" s="503" t="s">
        <v>355</v>
      </c>
      <c r="D19" s="181" t="s">
        <v>775</v>
      </c>
      <c r="E19" s="62"/>
      <c r="F19" s="62"/>
    </row>
    <row r="20" spans="1:6" s="61" customFormat="1">
      <c r="A20" s="207"/>
      <c r="B20" s="181" t="s">
        <v>271</v>
      </c>
      <c r="C20" s="503" t="s">
        <v>776</v>
      </c>
      <c r="D20" s="181" t="s">
        <v>777</v>
      </c>
      <c r="E20" s="62"/>
      <c r="F20" s="62"/>
    </row>
    <row r="21" spans="1:6" s="61" customFormat="1">
      <c r="A21" s="207"/>
      <c r="B21" s="181" t="s">
        <v>446</v>
      </c>
      <c r="C21" s="503" t="s">
        <v>778</v>
      </c>
      <c r="D21" s="181" t="s">
        <v>779</v>
      </c>
      <c r="E21" s="62"/>
      <c r="F21" s="62"/>
    </row>
    <row r="22" spans="1:6" s="61" customFormat="1">
      <c r="A22" s="207"/>
      <c r="B22" s="181" t="s">
        <v>458</v>
      </c>
      <c r="C22" s="503" t="s">
        <v>780</v>
      </c>
      <c r="D22" s="181" t="s">
        <v>781</v>
      </c>
      <c r="E22" s="62"/>
      <c r="F22" s="62"/>
    </row>
    <row r="23" spans="1:6" s="61" customFormat="1">
      <c r="A23" s="207"/>
      <c r="B23" s="181" t="s">
        <v>782</v>
      </c>
      <c r="C23" s="504" t="s">
        <v>533</v>
      </c>
      <c r="D23" s="181" t="s">
        <v>440</v>
      </c>
      <c r="E23" s="62"/>
      <c r="F23" s="62"/>
    </row>
    <row r="24" spans="1:6" s="61" customFormat="1">
      <c r="A24" s="207"/>
      <c r="B24" s="181" t="s">
        <v>279</v>
      </c>
      <c r="C24" s="504" t="s">
        <v>783</v>
      </c>
      <c r="D24" s="181" t="s">
        <v>277</v>
      </c>
      <c r="E24" s="62"/>
      <c r="F24" s="62"/>
    </row>
    <row r="25" spans="1:6" s="61" customFormat="1">
      <c r="A25" s="207"/>
      <c r="B25" s="181" t="s">
        <v>283</v>
      </c>
      <c r="C25" s="504" t="s">
        <v>784</v>
      </c>
      <c r="D25" s="181" t="s">
        <v>327</v>
      </c>
      <c r="E25" s="62"/>
      <c r="F25" s="62"/>
    </row>
    <row r="26" spans="1:6" s="61" customFormat="1">
      <c r="A26" s="207"/>
      <c r="B26" s="181" t="s">
        <v>288</v>
      </c>
      <c r="C26" s="504" t="s">
        <v>535</v>
      </c>
      <c r="D26" s="181" t="s">
        <v>100</v>
      </c>
      <c r="E26" s="62"/>
      <c r="F26" s="62"/>
    </row>
    <row r="27" spans="1:6" s="61" customFormat="1">
      <c r="A27" s="207"/>
      <c r="B27" s="181" t="s">
        <v>479</v>
      </c>
      <c r="C27" s="503" t="s">
        <v>337</v>
      </c>
      <c r="D27" s="181" t="s">
        <v>785</v>
      </c>
      <c r="E27" s="62"/>
      <c r="F27" s="62"/>
    </row>
    <row r="28" spans="1:6" s="61" customFormat="1">
      <c r="A28" s="207"/>
      <c r="B28" s="181" t="s">
        <v>410</v>
      </c>
      <c r="C28" s="503" t="s">
        <v>395</v>
      </c>
      <c r="D28" s="181" t="s">
        <v>786</v>
      </c>
      <c r="E28" s="62"/>
      <c r="F28" s="62"/>
    </row>
    <row r="29" spans="1:6" s="61" customFormat="1">
      <c r="A29" s="207"/>
      <c r="B29" s="181" t="s">
        <v>302</v>
      </c>
      <c r="C29" s="503" t="s">
        <v>787</v>
      </c>
      <c r="D29" s="181" t="s">
        <v>326</v>
      </c>
      <c r="E29" s="62"/>
      <c r="F29" s="62"/>
    </row>
    <row r="30" spans="1:6" s="61" customFormat="1">
      <c r="A30" s="207"/>
      <c r="B30" s="181" t="s">
        <v>788</v>
      </c>
      <c r="C30" s="503" t="s">
        <v>789</v>
      </c>
      <c r="D30" s="181" t="s">
        <v>790</v>
      </c>
      <c r="E30" s="62"/>
      <c r="F30" s="62"/>
    </row>
    <row r="31" spans="1:6" s="61" customFormat="1">
      <c r="A31" s="207"/>
      <c r="B31" s="181" t="s">
        <v>370</v>
      </c>
      <c r="C31" s="503" t="s">
        <v>289</v>
      </c>
      <c r="D31" s="181" t="s">
        <v>791</v>
      </c>
      <c r="E31" s="62"/>
      <c r="F31" s="62"/>
    </row>
    <row r="32" spans="1:6" s="61" customFormat="1">
      <c r="A32" s="207"/>
      <c r="B32" s="181"/>
      <c r="C32" s="503" t="s">
        <v>546</v>
      </c>
      <c r="D32" s="181" t="s">
        <v>792</v>
      </c>
      <c r="E32" s="62"/>
      <c r="F32" s="62"/>
    </row>
    <row r="33" spans="1:6" s="61" customFormat="1">
      <c r="A33" s="207"/>
      <c r="B33" s="181"/>
      <c r="C33" s="503" t="s">
        <v>793</v>
      </c>
      <c r="D33" s="181" t="s">
        <v>794</v>
      </c>
      <c r="E33" s="62"/>
      <c r="F33" s="62"/>
    </row>
    <row r="34" spans="1:6" s="61" customFormat="1">
      <c r="A34" s="207"/>
      <c r="B34" s="181"/>
      <c r="C34" s="503" t="s">
        <v>795</v>
      </c>
      <c r="D34" s="181" t="s">
        <v>281</v>
      </c>
      <c r="E34" s="62"/>
      <c r="F34" s="62"/>
    </row>
    <row r="35" spans="1:6" s="61" customFormat="1">
      <c r="A35" s="207"/>
      <c r="B35" s="181"/>
      <c r="C35" s="503" t="s">
        <v>551</v>
      </c>
      <c r="D35" s="181" t="s">
        <v>796</v>
      </c>
      <c r="E35" s="62"/>
      <c r="F35" s="62"/>
    </row>
    <row r="36" spans="1:6" s="61" customFormat="1">
      <c r="A36" s="207"/>
      <c r="B36" s="181"/>
      <c r="C36" s="503" t="s">
        <v>797</v>
      </c>
      <c r="D36" s="181" t="s">
        <v>798</v>
      </c>
      <c r="E36" s="62"/>
      <c r="F36" s="62"/>
    </row>
    <row r="37" spans="1:6" s="61" customFormat="1">
      <c r="A37" s="207"/>
      <c r="B37" s="181"/>
      <c r="C37" s="503" t="s">
        <v>799</v>
      </c>
      <c r="D37" s="181" t="s">
        <v>800</v>
      </c>
      <c r="E37" s="62"/>
      <c r="F37" s="62"/>
    </row>
    <row r="38" spans="1:6" s="61" customFormat="1">
      <c r="A38" s="207"/>
      <c r="B38" s="181"/>
      <c r="C38" s="503" t="s">
        <v>801</v>
      </c>
      <c r="D38" s="181" t="s">
        <v>99</v>
      </c>
      <c r="E38" s="62"/>
      <c r="F38" s="62"/>
    </row>
    <row r="39" spans="1:6" s="61" customFormat="1">
      <c r="A39" s="207"/>
      <c r="B39" s="181"/>
      <c r="C39" s="503" t="s">
        <v>802</v>
      </c>
      <c r="D39" s="181" t="s">
        <v>102</v>
      </c>
      <c r="E39" s="62"/>
      <c r="F39" s="62"/>
    </row>
    <row r="40" spans="1:6" s="61" customFormat="1">
      <c r="A40" s="207"/>
      <c r="B40" s="181"/>
      <c r="C40" s="503" t="s">
        <v>567</v>
      </c>
      <c r="D40" s="181" t="s">
        <v>349</v>
      </c>
      <c r="E40" s="62"/>
      <c r="F40" s="62"/>
    </row>
    <row r="41" spans="1:6" s="61" customFormat="1">
      <c r="A41" s="207"/>
      <c r="B41" s="181"/>
      <c r="C41" s="503" t="s">
        <v>698</v>
      </c>
      <c r="D41" s="181" t="s">
        <v>321</v>
      </c>
      <c r="E41" s="62"/>
      <c r="F41" s="62"/>
    </row>
    <row r="42" spans="1:6" s="61" customFormat="1">
      <c r="A42" s="207"/>
      <c r="B42" s="181"/>
      <c r="C42" s="503" t="s">
        <v>803</v>
      </c>
      <c r="D42" s="181" t="s">
        <v>577</v>
      </c>
      <c r="E42" s="62"/>
      <c r="F42" s="62"/>
    </row>
    <row r="43" spans="1:6" s="61" customFormat="1">
      <c r="A43" s="207"/>
      <c r="B43" s="181"/>
      <c r="C43" s="503" t="s">
        <v>579</v>
      </c>
      <c r="D43" s="181" t="s">
        <v>804</v>
      </c>
      <c r="E43" s="62"/>
      <c r="F43" s="62"/>
    </row>
    <row r="44" spans="1:6" s="61" customFormat="1">
      <c r="A44" s="207"/>
      <c r="B44" s="181"/>
      <c r="C44" s="503" t="s">
        <v>805</v>
      </c>
      <c r="D44" s="181" t="s">
        <v>387</v>
      </c>
      <c r="E44" s="62"/>
      <c r="F44" s="62"/>
    </row>
    <row r="45" spans="1:6" s="61" customFormat="1">
      <c r="A45" s="207"/>
      <c r="B45" s="181"/>
      <c r="C45" s="503" t="s">
        <v>806</v>
      </c>
      <c r="D45" s="181" t="s">
        <v>807</v>
      </c>
      <c r="E45" s="62"/>
      <c r="F45" s="62"/>
    </row>
    <row r="46" spans="1:6" s="61" customFormat="1">
      <c r="A46" s="207"/>
      <c r="B46" s="181"/>
      <c r="C46" s="503" t="s">
        <v>363</v>
      </c>
      <c r="D46" s="181" t="s">
        <v>808</v>
      </c>
      <c r="E46" s="62"/>
      <c r="F46" s="62"/>
    </row>
    <row r="47" spans="1:6" s="61" customFormat="1">
      <c r="A47" s="207"/>
      <c r="B47" s="181"/>
      <c r="C47" s="503" t="s">
        <v>809</v>
      </c>
      <c r="D47" s="181" t="s">
        <v>810</v>
      </c>
      <c r="E47" s="62"/>
      <c r="F47" s="62"/>
    </row>
    <row r="48" spans="1:6" s="61" customFormat="1">
      <c r="A48" s="207"/>
      <c r="B48" s="181"/>
      <c r="C48" s="503" t="s">
        <v>284</v>
      </c>
      <c r="D48" s="181" t="s">
        <v>693</v>
      </c>
      <c r="E48" s="62"/>
      <c r="F48" s="62"/>
    </row>
    <row r="49" spans="1:6" s="61" customFormat="1">
      <c r="A49" s="207"/>
      <c r="B49" s="181"/>
      <c r="C49" s="503" t="s">
        <v>811</v>
      </c>
      <c r="D49" s="181" t="s">
        <v>286</v>
      </c>
      <c r="E49" s="62"/>
      <c r="F49" s="62"/>
    </row>
    <row r="50" spans="1:6" s="61" customFormat="1">
      <c r="A50" s="207"/>
      <c r="B50" s="181"/>
      <c r="C50" s="503" t="s">
        <v>364</v>
      </c>
      <c r="D50" s="189" t="s">
        <v>812</v>
      </c>
      <c r="E50" s="62"/>
      <c r="F50" s="62"/>
    </row>
    <row r="51" spans="1:6" s="61" customFormat="1">
      <c r="A51" s="206"/>
      <c r="B51" s="181"/>
      <c r="C51" s="503" t="s">
        <v>813</v>
      </c>
      <c r="D51" s="181" t="s">
        <v>466</v>
      </c>
      <c r="E51" s="62"/>
      <c r="F51" s="62"/>
    </row>
    <row r="52" spans="1:6" s="61" customFormat="1">
      <c r="A52" s="207"/>
      <c r="B52" s="181"/>
      <c r="C52" s="503" t="s">
        <v>814</v>
      </c>
      <c r="D52" s="181" t="s">
        <v>278</v>
      </c>
      <c r="E52" s="62"/>
      <c r="F52" s="62"/>
    </row>
    <row r="53" spans="1:6" s="61" customFormat="1">
      <c r="A53" s="207"/>
      <c r="B53" s="181"/>
      <c r="C53" s="503" t="s">
        <v>815</v>
      </c>
      <c r="D53" s="181" t="s">
        <v>816</v>
      </c>
      <c r="E53" s="62"/>
      <c r="F53" s="62"/>
    </row>
    <row r="54" spans="1:6" s="61" customFormat="1">
      <c r="A54" s="207"/>
      <c r="B54" s="181"/>
      <c r="C54" s="503" t="s">
        <v>612</v>
      </c>
      <c r="D54" s="181" t="s">
        <v>817</v>
      </c>
      <c r="E54" s="62"/>
      <c r="F54" s="62"/>
    </row>
    <row r="55" spans="1:6" s="61" customFormat="1">
      <c r="A55" s="207"/>
      <c r="B55" s="181"/>
      <c r="C55" s="503" t="s">
        <v>293</v>
      </c>
      <c r="D55" s="181" t="s">
        <v>465</v>
      </c>
      <c r="E55" s="62"/>
      <c r="F55" s="62"/>
    </row>
    <row r="56" spans="1:6" s="61" customFormat="1">
      <c r="A56" s="207"/>
      <c r="B56" s="181"/>
      <c r="C56" s="503" t="s">
        <v>818</v>
      </c>
      <c r="D56" s="181" t="s">
        <v>819</v>
      </c>
      <c r="E56" s="62"/>
      <c r="F56" s="62"/>
    </row>
    <row r="57" spans="1:6" s="61" customFormat="1">
      <c r="A57" s="207"/>
      <c r="B57" s="181"/>
      <c r="C57" s="503" t="s">
        <v>507</v>
      </c>
      <c r="D57" s="181" t="s">
        <v>333</v>
      </c>
      <c r="E57" s="62"/>
      <c r="F57" s="62"/>
    </row>
    <row r="58" spans="1:6" s="61" customFormat="1">
      <c r="A58" s="207"/>
      <c r="B58" s="181"/>
      <c r="C58" s="503" t="s">
        <v>366</v>
      </c>
      <c r="D58" s="181" t="s">
        <v>820</v>
      </c>
      <c r="E58" s="62"/>
      <c r="F58" s="62"/>
    </row>
    <row r="59" spans="1:6" s="61" customFormat="1">
      <c r="A59" s="207"/>
      <c r="B59" s="181"/>
      <c r="C59" s="503" t="s">
        <v>821</v>
      </c>
      <c r="D59" s="181" t="s">
        <v>822</v>
      </c>
      <c r="E59" s="62"/>
      <c r="F59" s="62"/>
    </row>
    <row r="60" spans="1:6" s="61" customFormat="1">
      <c r="A60" s="207"/>
      <c r="B60" s="181"/>
      <c r="C60" s="503" t="s">
        <v>340</v>
      </c>
      <c r="D60" s="181" t="s">
        <v>823</v>
      </c>
      <c r="E60" s="62"/>
      <c r="F60" s="62"/>
    </row>
    <row r="61" spans="1:6" s="61" customFormat="1">
      <c r="A61" s="207"/>
      <c r="B61" s="181"/>
      <c r="C61" s="503" t="s">
        <v>824</v>
      </c>
      <c r="D61" s="181" t="s">
        <v>392</v>
      </c>
      <c r="E61" s="62"/>
      <c r="F61" s="62"/>
    </row>
    <row r="62" spans="1:6" s="61" customFormat="1">
      <c r="A62" s="207"/>
      <c r="B62" s="181"/>
      <c r="C62" s="503" t="s">
        <v>825</v>
      </c>
      <c r="D62" s="181" t="s">
        <v>282</v>
      </c>
      <c r="E62" s="62"/>
      <c r="F62" s="62"/>
    </row>
    <row r="63" spans="1:6" s="61" customFormat="1">
      <c r="A63" s="206"/>
      <c r="B63" s="181"/>
      <c r="C63" s="503" t="s">
        <v>342</v>
      </c>
      <c r="D63" s="181" t="s">
        <v>291</v>
      </c>
      <c r="E63" s="62"/>
      <c r="F63" s="62"/>
    </row>
    <row r="64" spans="1:6" s="61" customFormat="1">
      <c r="A64" s="207"/>
      <c r="B64" s="181"/>
      <c r="C64" s="503" t="s">
        <v>405</v>
      </c>
      <c r="D64" s="181" t="s">
        <v>477</v>
      </c>
      <c r="E64" s="62"/>
      <c r="F64" s="62"/>
    </row>
    <row r="65" spans="1:6" s="61" customFormat="1">
      <c r="A65" s="207"/>
      <c r="B65" s="181"/>
      <c r="C65" s="503" t="s">
        <v>826</v>
      </c>
      <c r="D65" s="181" t="s">
        <v>827</v>
      </c>
      <c r="E65" s="62"/>
      <c r="F65" s="62"/>
    </row>
    <row r="66" spans="1:6" s="61" customFormat="1">
      <c r="A66" s="207"/>
      <c r="B66" s="181"/>
      <c r="C66" s="503" t="s">
        <v>393</v>
      </c>
      <c r="D66" s="181" t="s">
        <v>828</v>
      </c>
      <c r="E66" s="62"/>
      <c r="F66" s="62"/>
    </row>
    <row r="67" spans="1:6" s="61" customFormat="1">
      <c r="A67" s="207"/>
      <c r="B67" s="181"/>
      <c r="C67" s="503" t="s">
        <v>829</v>
      </c>
      <c r="D67" s="181" t="s">
        <v>480</v>
      </c>
      <c r="E67" s="62"/>
      <c r="F67" s="62"/>
    </row>
    <row r="68" spans="1:6" s="61" customFormat="1">
      <c r="A68" s="207"/>
      <c r="B68" s="181"/>
      <c r="C68" s="503" t="s">
        <v>830</v>
      </c>
      <c r="D68" s="181" t="s">
        <v>831</v>
      </c>
      <c r="E68" s="62"/>
      <c r="F68" s="62"/>
    </row>
    <row r="69" spans="1:6" s="61" customFormat="1">
      <c r="A69" s="207"/>
      <c r="B69" s="181"/>
      <c r="C69" s="503" t="s">
        <v>832</v>
      </c>
      <c r="D69" s="181" t="s">
        <v>482</v>
      </c>
      <c r="E69" s="62"/>
      <c r="F69" s="62"/>
    </row>
    <row r="70" spans="1:6" s="61" customFormat="1">
      <c r="A70" s="207"/>
      <c r="B70" s="181"/>
      <c r="C70" s="503" t="s">
        <v>833</v>
      </c>
      <c r="D70" s="181" t="s">
        <v>834</v>
      </c>
      <c r="E70" s="62"/>
      <c r="F70" s="62"/>
    </row>
    <row r="71" spans="1:6" s="61" customFormat="1">
      <c r="A71" s="207"/>
      <c r="B71" s="181"/>
      <c r="C71" s="503" t="s">
        <v>835</v>
      </c>
      <c r="D71" s="181" t="s">
        <v>836</v>
      </c>
      <c r="E71" s="62"/>
      <c r="F71" s="62"/>
    </row>
    <row r="72" spans="1:6" s="61" customFormat="1">
      <c r="A72" s="207"/>
      <c r="B72" s="181"/>
      <c r="C72" s="503" t="s">
        <v>837</v>
      </c>
      <c r="D72" s="181" t="s">
        <v>838</v>
      </c>
      <c r="E72" s="62"/>
      <c r="F72" s="62"/>
    </row>
    <row r="73" spans="1:6" s="61" customFormat="1">
      <c r="A73" s="207"/>
      <c r="B73" s="181"/>
      <c r="C73" s="503" t="s">
        <v>290</v>
      </c>
      <c r="D73" s="181" t="s">
        <v>492</v>
      </c>
      <c r="E73" s="62"/>
      <c r="F73" s="62"/>
    </row>
    <row r="74" spans="1:6" s="61" customFormat="1">
      <c r="A74" s="207"/>
      <c r="B74" s="181"/>
      <c r="C74" s="503" t="s">
        <v>839</v>
      </c>
      <c r="D74" s="181" t="s">
        <v>840</v>
      </c>
      <c r="E74" s="62"/>
      <c r="F74" s="62"/>
    </row>
    <row r="75" spans="1:6" s="61" customFormat="1">
      <c r="A75" s="207"/>
      <c r="B75" s="181"/>
      <c r="C75" s="503" t="s">
        <v>841</v>
      </c>
      <c r="D75" s="181" t="s">
        <v>842</v>
      </c>
      <c r="E75" s="62"/>
      <c r="F75" s="62"/>
    </row>
    <row r="76" spans="1:6" s="61" customFormat="1">
      <c r="A76" s="207"/>
      <c r="B76" s="181"/>
      <c r="C76" s="503" t="s">
        <v>843</v>
      </c>
      <c r="D76" s="181" t="s">
        <v>844</v>
      </c>
      <c r="E76" s="62"/>
      <c r="F76" s="62"/>
    </row>
    <row r="77" spans="1:6" s="61" customFormat="1">
      <c r="A77" s="207"/>
      <c r="B77" s="181"/>
      <c r="C77" s="503" t="s">
        <v>845</v>
      </c>
      <c r="D77" s="181" t="s">
        <v>346</v>
      </c>
      <c r="E77" s="62"/>
      <c r="F77" s="62"/>
    </row>
    <row r="78" spans="1:6" s="61" customFormat="1">
      <c r="A78" s="207"/>
      <c r="B78" s="181"/>
      <c r="C78" s="503"/>
      <c r="D78" s="181" t="s">
        <v>334</v>
      </c>
      <c r="E78" s="62"/>
      <c r="F78" s="62"/>
    </row>
    <row r="79" spans="1:6" s="61" customFormat="1">
      <c r="A79" s="207"/>
      <c r="B79" s="181"/>
      <c r="C79" s="503"/>
      <c r="D79" s="181" t="s">
        <v>336</v>
      </c>
      <c r="E79" s="62"/>
      <c r="F79" s="62"/>
    </row>
    <row r="80" spans="1:6" s="61" customFormat="1">
      <c r="A80" s="207"/>
      <c r="B80" s="181"/>
      <c r="C80" s="503"/>
      <c r="D80" s="181" t="s">
        <v>846</v>
      </c>
      <c r="E80" s="62"/>
      <c r="F80" s="62"/>
    </row>
    <row r="81" spans="1:6" s="61" customFormat="1">
      <c r="A81" s="207"/>
      <c r="B81" s="181"/>
      <c r="C81" s="503"/>
      <c r="D81" s="181" t="s">
        <v>847</v>
      </c>
      <c r="E81" s="62"/>
      <c r="F81" s="62"/>
    </row>
    <row r="82" spans="1:6" s="61" customFormat="1">
      <c r="A82" s="207"/>
      <c r="B82" s="181"/>
      <c r="C82" s="503"/>
      <c r="D82" s="181" t="s">
        <v>700</v>
      </c>
      <c r="E82" s="62"/>
      <c r="F82" s="62"/>
    </row>
    <row r="83" spans="1:6" s="61" customFormat="1">
      <c r="A83" s="207"/>
      <c r="B83" s="181"/>
      <c r="C83" s="503"/>
      <c r="D83" s="181" t="s">
        <v>295</v>
      </c>
      <c r="E83" s="62"/>
      <c r="F83" s="62"/>
    </row>
    <row r="84" spans="1:6" s="61" customFormat="1">
      <c r="A84" s="207"/>
      <c r="B84" s="181"/>
      <c r="C84" s="503"/>
      <c r="D84" s="181" t="s">
        <v>848</v>
      </c>
      <c r="E84" s="62"/>
      <c r="F84" s="62"/>
    </row>
    <row r="85" spans="1:6" s="61" customFormat="1">
      <c r="A85" s="207"/>
      <c r="B85" s="181"/>
      <c r="C85" s="503"/>
      <c r="D85" s="181" t="s">
        <v>849</v>
      </c>
      <c r="E85" s="62"/>
      <c r="F85" s="62"/>
    </row>
    <row r="86" spans="1:6" s="61" customFormat="1">
      <c r="A86" s="207"/>
      <c r="B86" s="181"/>
      <c r="C86" s="503"/>
      <c r="D86" s="181" t="s">
        <v>645</v>
      </c>
      <c r="E86" s="62"/>
      <c r="F86" s="62"/>
    </row>
    <row r="87" spans="1:6" s="61" customFormat="1">
      <c r="A87" s="207"/>
      <c r="B87" s="181"/>
      <c r="C87" s="503"/>
      <c r="D87" s="181" t="s">
        <v>619</v>
      </c>
      <c r="E87" s="62"/>
      <c r="F87" s="62"/>
    </row>
    <row r="88" spans="1:6" s="61" customFormat="1">
      <c r="A88" s="207"/>
      <c r="B88" s="181"/>
      <c r="C88" s="503"/>
      <c r="D88" s="181" t="s">
        <v>297</v>
      </c>
      <c r="E88" s="62"/>
      <c r="F88" s="62"/>
    </row>
    <row r="89" spans="1:6" s="61" customFormat="1">
      <c r="A89" s="207"/>
      <c r="B89" s="181"/>
      <c r="C89" s="503"/>
      <c r="D89" s="181" t="s">
        <v>850</v>
      </c>
      <c r="E89" s="62"/>
      <c r="F89" s="62"/>
    </row>
    <row r="90" spans="1:6" s="61" customFormat="1">
      <c r="A90" s="207"/>
      <c r="B90" s="181"/>
      <c r="C90" s="503"/>
      <c r="D90" s="181" t="s">
        <v>298</v>
      </c>
      <c r="E90" s="62"/>
      <c r="F90" s="62"/>
    </row>
    <row r="91" spans="1:6" s="61" customFormat="1">
      <c r="A91" s="207"/>
      <c r="B91" s="181"/>
      <c r="C91" s="503"/>
      <c r="D91" s="181" t="s">
        <v>851</v>
      </c>
      <c r="E91" s="62"/>
      <c r="F91" s="62"/>
    </row>
    <row r="92" spans="1:6" s="61" customFormat="1" ht="24">
      <c r="A92" s="207"/>
      <c r="B92" s="181"/>
      <c r="C92" s="503"/>
      <c r="D92" s="189" t="s">
        <v>852</v>
      </c>
      <c r="E92" s="62"/>
      <c r="F92" s="62"/>
    </row>
    <row r="93" spans="1:6" s="61" customFormat="1">
      <c r="A93" s="207"/>
      <c r="B93" s="181"/>
      <c r="C93" s="503"/>
      <c r="D93" s="181" t="s">
        <v>299</v>
      </c>
      <c r="E93" s="62"/>
      <c r="F93" s="62"/>
    </row>
    <row r="94" spans="1:6" s="61" customFormat="1">
      <c r="A94" s="207"/>
      <c r="B94" s="181"/>
      <c r="C94" s="503"/>
      <c r="D94" s="181" t="s">
        <v>303</v>
      </c>
      <c r="E94" s="62"/>
      <c r="F94" s="62"/>
    </row>
    <row r="95" spans="1:6" s="61" customFormat="1">
      <c r="A95" s="207"/>
      <c r="B95" s="181"/>
      <c r="C95" s="503"/>
      <c r="D95" s="181" t="s">
        <v>646</v>
      </c>
      <c r="E95" s="62"/>
      <c r="F95" s="62"/>
    </row>
    <row r="96" spans="1:6" s="61" customFormat="1">
      <c r="A96" s="207"/>
      <c r="B96" s="181"/>
      <c r="C96" s="503"/>
      <c r="D96" s="181" t="s">
        <v>647</v>
      </c>
      <c r="E96" s="62"/>
      <c r="F96" s="62"/>
    </row>
    <row r="97" spans="1:6" s="61" customFormat="1">
      <c r="A97" s="207"/>
      <c r="B97" s="181"/>
      <c r="C97" s="503"/>
      <c r="D97" s="181" t="s">
        <v>352</v>
      </c>
      <c r="E97" s="62"/>
      <c r="F97" s="62"/>
    </row>
    <row r="98" spans="1:6" s="61" customFormat="1">
      <c r="A98" s="207"/>
      <c r="B98" s="181"/>
      <c r="C98" s="501"/>
      <c r="D98" s="181" t="s">
        <v>343</v>
      </c>
      <c r="E98" s="62"/>
      <c r="F98" s="62"/>
    </row>
    <row r="99" spans="1:6" s="61" customFormat="1">
      <c r="A99" s="207"/>
      <c r="B99" s="181"/>
      <c r="C99" s="503"/>
      <c r="D99" s="181" t="s">
        <v>386</v>
      </c>
      <c r="E99" s="62"/>
      <c r="F99" s="62"/>
    </row>
    <row r="100" spans="1:6" s="61" customFormat="1">
      <c r="A100" s="207"/>
      <c r="B100" s="181"/>
      <c r="C100" s="503"/>
      <c r="D100" s="181" t="s">
        <v>300</v>
      </c>
      <c r="E100" s="62"/>
      <c r="F100" s="62"/>
    </row>
    <row r="101" spans="1:6" s="61" customFormat="1">
      <c r="A101" s="207"/>
      <c r="B101" s="181"/>
      <c r="C101" s="503"/>
      <c r="D101" s="181" t="s">
        <v>853</v>
      </c>
      <c r="E101" s="62"/>
      <c r="F101" s="62"/>
    </row>
    <row r="102" spans="1:6" s="64" customFormat="1">
      <c r="A102" s="207"/>
      <c r="B102" s="181"/>
      <c r="C102" s="503"/>
      <c r="D102" s="181" t="s">
        <v>306</v>
      </c>
      <c r="E102" s="116"/>
      <c r="F102" s="116"/>
    </row>
    <row r="103" spans="1:6" s="61" customFormat="1">
      <c r="A103" s="207"/>
      <c r="B103" s="181"/>
      <c r="C103" s="503"/>
      <c r="D103" s="181" t="s">
        <v>545</v>
      </c>
      <c r="E103" s="63"/>
      <c r="F103" s="63"/>
    </row>
    <row r="104" spans="1:6" s="61" customFormat="1">
      <c r="A104" s="207"/>
      <c r="B104" s="181"/>
      <c r="C104" s="503"/>
      <c r="D104" s="181"/>
      <c r="E104" s="54"/>
      <c r="F104" s="54"/>
    </row>
    <row r="105" spans="1:6" s="61" customFormat="1">
      <c r="A105" s="210"/>
      <c r="B105" s="211"/>
      <c r="C105" s="214"/>
      <c r="D105" s="211"/>
      <c r="E105" s="249"/>
      <c r="F105" s="54"/>
    </row>
    <row r="106" spans="1:6" s="61" customFormat="1" ht="29.25" customHeight="1">
      <c r="A106" s="427" t="s">
        <v>854</v>
      </c>
      <c r="B106" s="427"/>
      <c r="C106" s="427"/>
      <c r="D106" s="427"/>
      <c r="E106" s="250"/>
      <c r="F106" s="54"/>
    </row>
    <row r="107" spans="1:6" s="61" customFormat="1">
      <c r="A107" s="30"/>
      <c r="B107" s="54"/>
      <c r="C107" s="77"/>
      <c r="D107" s="62"/>
      <c r="E107" s="54"/>
      <c r="F107" s="54"/>
    </row>
    <row r="108" spans="1:6" s="61" customFormat="1">
      <c r="A108" s="66"/>
      <c r="B108" s="54"/>
      <c r="C108" s="62"/>
      <c r="D108" s="62"/>
      <c r="E108" s="54"/>
      <c r="F108" s="54"/>
    </row>
    <row r="109" spans="1:6" s="61" customFormat="1">
      <c r="A109" s="66"/>
      <c r="B109" s="54"/>
      <c r="C109" s="62"/>
      <c r="D109" s="62"/>
      <c r="E109" s="54"/>
      <c r="F109" s="54"/>
    </row>
    <row r="110" spans="1:6" s="61" customFormat="1">
      <c r="A110" s="66"/>
      <c r="B110" s="62"/>
      <c r="C110" s="62"/>
      <c r="D110" s="62"/>
      <c r="E110" s="54"/>
      <c r="F110" s="54"/>
    </row>
    <row r="111" spans="1:6" s="61" customFormat="1">
      <c r="A111" s="66"/>
      <c r="B111" s="54"/>
      <c r="C111" s="62"/>
      <c r="D111" s="62"/>
      <c r="E111" s="54"/>
      <c r="F111" s="54"/>
    </row>
    <row r="112" spans="1:6" s="61" customFormat="1">
      <c r="A112" s="66"/>
      <c r="B112" s="54"/>
      <c r="C112" s="62"/>
      <c r="D112" s="62"/>
      <c r="E112" s="54"/>
      <c r="F112" s="54"/>
    </row>
    <row r="113" spans="1:6" s="61" customFormat="1">
      <c r="A113" s="66"/>
      <c r="B113" s="54"/>
      <c r="C113" s="62"/>
      <c r="D113" s="62"/>
      <c r="E113" s="54"/>
      <c r="F113" s="54"/>
    </row>
    <row r="114" spans="1:6" s="61" customFormat="1">
      <c r="A114" s="66"/>
      <c r="B114" s="54"/>
      <c r="C114" s="62"/>
      <c r="D114" s="62"/>
      <c r="E114" s="54"/>
      <c r="F114" s="54"/>
    </row>
    <row r="115" spans="1:6" s="61" customFormat="1">
      <c r="A115" s="66"/>
      <c r="B115" s="54"/>
      <c r="C115" s="62"/>
      <c r="D115" s="62"/>
      <c r="E115" s="54"/>
      <c r="F115" s="54"/>
    </row>
    <row r="116" spans="1:6" s="61" customFormat="1">
      <c r="A116" s="66"/>
      <c r="B116" s="54"/>
      <c r="C116" s="62"/>
      <c r="D116" s="62"/>
      <c r="E116" s="54"/>
      <c r="F116" s="54"/>
    </row>
    <row r="117" spans="1:6" s="61" customFormat="1">
      <c r="A117" s="66"/>
      <c r="B117" s="54"/>
      <c r="C117" s="62"/>
      <c r="D117" s="62"/>
      <c r="E117" s="54"/>
      <c r="F117" s="54"/>
    </row>
    <row r="118" spans="1:6" s="61" customFormat="1">
      <c r="A118" s="66"/>
      <c r="B118" s="54"/>
      <c r="C118" s="62"/>
      <c r="D118" s="62"/>
      <c r="E118" s="54"/>
      <c r="F118" s="54"/>
    </row>
    <row r="119" spans="1:6" s="61" customFormat="1">
      <c r="A119" s="66"/>
      <c r="B119" s="54"/>
      <c r="C119" s="62"/>
      <c r="D119" s="62"/>
      <c r="E119" s="54"/>
      <c r="F119" s="54"/>
    </row>
    <row r="120" spans="1:6" s="61" customFormat="1">
      <c r="A120" s="66"/>
      <c r="B120" s="54"/>
      <c r="C120" s="62"/>
      <c r="D120" s="62"/>
      <c r="E120" s="54"/>
      <c r="F120" s="54"/>
    </row>
    <row r="121" spans="1:6" s="61" customFormat="1">
      <c r="A121" s="66"/>
      <c r="B121" s="54"/>
      <c r="C121" s="62"/>
      <c r="D121" s="62"/>
      <c r="E121" s="54"/>
      <c r="F121" s="54"/>
    </row>
    <row r="122" spans="1:6" s="61" customFormat="1">
      <c r="A122" s="66"/>
      <c r="B122" s="54"/>
      <c r="C122" s="62"/>
      <c r="D122" s="62"/>
      <c r="E122" s="54"/>
      <c r="F122" s="54"/>
    </row>
    <row r="123" spans="1:6" s="61" customFormat="1">
      <c r="A123" s="66"/>
      <c r="B123" s="54"/>
      <c r="C123" s="62"/>
      <c r="D123" s="62"/>
      <c r="E123" s="54"/>
      <c r="F123" s="54"/>
    </row>
    <row r="124" spans="1:6" s="61" customFormat="1">
      <c r="A124" s="66"/>
      <c r="B124" s="54"/>
      <c r="C124" s="62"/>
      <c r="D124" s="62"/>
      <c r="E124" s="54"/>
      <c r="F124" s="54"/>
    </row>
    <row r="125" spans="1:6" s="61" customFormat="1">
      <c r="A125" s="66"/>
      <c r="B125" s="54"/>
      <c r="C125" s="62"/>
      <c r="D125" s="62"/>
      <c r="E125" s="54"/>
      <c r="F125" s="54"/>
    </row>
    <row r="126" spans="1:6" s="61" customFormat="1">
      <c r="A126" s="66"/>
      <c r="B126" s="54"/>
      <c r="C126" s="62"/>
      <c r="D126" s="62"/>
      <c r="E126" s="54"/>
      <c r="F126" s="54"/>
    </row>
    <row r="127" spans="1:6" s="61" customFormat="1">
      <c r="A127" s="66"/>
      <c r="B127" s="54"/>
      <c r="C127" s="62"/>
      <c r="D127" s="62"/>
      <c r="E127" s="54"/>
      <c r="F127" s="54"/>
    </row>
    <row r="128" spans="1:6" s="61" customFormat="1">
      <c r="A128" s="66"/>
      <c r="B128" s="54"/>
      <c r="C128" s="62"/>
      <c r="D128" s="62"/>
      <c r="E128" s="54"/>
      <c r="F128" s="54"/>
    </row>
    <row r="129" spans="1:6" s="61" customFormat="1">
      <c r="A129" s="66"/>
      <c r="B129" s="54"/>
      <c r="C129" s="62"/>
      <c r="D129" s="62"/>
      <c r="E129" s="54"/>
      <c r="F129" s="54"/>
    </row>
    <row r="130" spans="1:6" s="61" customFormat="1">
      <c r="A130" s="66"/>
      <c r="B130" s="54"/>
      <c r="C130" s="62"/>
      <c r="D130" s="62"/>
      <c r="E130" s="54"/>
      <c r="F130" s="54"/>
    </row>
    <row r="131" spans="1:6" s="61" customFormat="1">
      <c r="A131" s="66"/>
      <c r="B131" s="54"/>
      <c r="C131" s="62"/>
      <c r="D131" s="62"/>
      <c r="E131" s="54"/>
      <c r="F131" s="54"/>
    </row>
    <row r="132" spans="1:6" s="61" customFormat="1">
      <c r="A132" s="66"/>
      <c r="B132" s="54"/>
      <c r="C132" s="62"/>
      <c r="D132" s="62"/>
      <c r="E132" s="54"/>
      <c r="F132" s="54"/>
    </row>
    <row r="133" spans="1:6" s="61" customFormat="1">
      <c r="A133" s="66"/>
      <c r="B133" s="54"/>
      <c r="C133" s="62"/>
      <c r="D133" s="62"/>
      <c r="E133" s="54"/>
      <c r="F133" s="54"/>
    </row>
    <row r="134" spans="1:6" s="61" customFormat="1">
      <c r="A134" s="66"/>
      <c r="B134" s="54"/>
      <c r="C134" s="62"/>
      <c r="D134" s="62"/>
      <c r="E134" s="54"/>
      <c r="F134" s="54"/>
    </row>
    <row r="135" spans="1:6" s="61" customFormat="1">
      <c r="A135" s="66"/>
      <c r="B135" s="54"/>
      <c r="C135" s="62"/>
      <c r="D135" s="62"/>
      <c r="E135" s="54"/>
      <c r="F135" s="54"/>
    </row>
    <row r="136" spans="1:6" s="61" customFormat="1">
      <c r="A136" s="66"/>
      <c r="B136" s="54"/>
      <c r="C136" s="62"/>
      <c r="D136" s="62"/>
      <c r="E136" s="54"/>
      <c r="F136" s="54"/>
    </row>
    <row r="137" spans="1:6" s="61" customFormat="1">
      <c r="A137" s="66"/>
      <c r="B137" s="54"/>
      <c r="C137" s="62"/>
      <c r="D137" s="62"/>
      <c r="E137" s="54"/>
      <c r="F137" s="54"/>
    </row>
    <row r="138" spans="1:6" s="61" customFormat="1">
      <c r="A138" s="66"/>
      <c r="B138" s="54"/>
      <c r="C138" s="62"/>
      <c r="D138" s="62"/>
      <c r="E138" s="54"/>
      <c r="F138" s="54"/>
    </row>
    <row r="139" spans="1:6" s="61" customFormat="1">
      <c r="A139" s="66"/>
      <c r="B139" s="54"/>
      <c r="C139" s="62"/>
      <c r="D139" s="62"/>
      <c r="E139" s="54"/>
      <c r="F139" s="54"/>
    </row>
    <row r="140" spans="1:6" s="61" customFormat="1">
      <c r="A140" s="66"/>
      <c r="B140" s="54"/>
      <c r="C140" s="62"/>
      <c r="D140" s="62"/>
      <c r="E140" s="54"/>
      <c r="F140" s="54"/>
    </row>
    <row r="141" spans="1:6" s="61" customFormat="1">
      <c r="A141" s="66"/>
      <c r="B141" s="54"/>
      <c r="C141" s="62"/>
      <c r="D141" s="62"/>
      <c r="E141" s="54"/>
      <c r="F141" s="54"/>
    </row>
    <row r="142" spans="1:6" s="61" customFormat="1">
      <c r="A142" s="66"/>
      <c r="B142" s="54"/>
      <c r="C142" s="62"/>
      <c r="D142" s="62"/>
      <c r="E142" s="54"/>
      <c r="F142" s="54"/>
    </row>
    <row r="143" spans="1:6" s="61" customFormat="1">
      <c r="A143" s="66"/>
      <c r="B143" s="54"/>
      <c r="C143" s="62"/>
      <c r="D143" s="62"/>
      <c r="E143" s="54"/>
      <c r="F143" s="54"/>
    </row>
    <row r="144" spans="1:6" s="61" customFormat="1">
      <c r="A144" s="66"/>
      <c r="B144" s="54"/>
      <c r="C144" s="62"/>
      <c r="D144" s="62"/>
      <c r="E144" s="54"/>
      <c r="F144" s="54"/>
    </row>
    <row r="145" spans="1:6" s="61" customFormat="1">
      <c r="A145" s="66"/>
      <c r="B145" s="54"/>
      <c r="C145" s="62"/>
      <c r="D145" s="62"/>
      <c r="E145" s="54"/>
      <c r="F145" s="54"/>
    </row>
    <row r="146" spans="1:6" s="61" customFormat="1">
      <c r="A146" s="66"/>
      <c r="B146" s="54"/>
      <c r="C146" s="62"/>
      <c r="D146" s="62"/>
      <c r="E146" s="54"/>
      <c r="F146" s="54"/>
    </row>
    <row r="147" spans="1:6" s="61" customFormat="1">
      <c r="A147" s="66"/>
      <c r="B147" s="54"/>
      <c r="C147" s="62"/>
      <c r="D147" s="62"/>
      <c r="E147" s="54"/>
      <c r="F147" s="54"/>
    </row>
    <row r="148" spans="1:6" s="61" customFormat="1">
      <c r="A148" s="66"/>
      <c r="B148" s="54"/>
      <c r="C148" s="62"/>
      <c r="D148" s="62"/>
      <c r="E148" s="54"/>
      <c r="F148" s="54"/>
    </row>
    <row r="149" spans="1:6" s="61" customFormat="1">
      <c r="A149" s="66"/>
      <c r="B149" s="54"/>
      <c r="C149" s="62"/>
      <c r="D149" s="62"/>
      <c r="E149" s="54"/>
      <c r="F149" s="54"/>
    </row>
    <row r="150" spans="1:6" s="61" customFormat="1">
      <c r="A150" s="66"/>
      <c r="B150" s="54"/>
      <c r="C150" s="62"/>
      <c r="D150" s="62"/>
      <c r="E150" s="54"/>
      <c r="F150" s="54"/>
    </row>
    <row r="151" spans="1:6" s="61" customFormat="1">
      <c r="A151" s="66"/>
      <c r="B151" s="54"/>
      <c r="C151" s="62"/>
      <c r="D151" s="62"/>
      <c r="E151" s="54"/>
      <c r="F151" s="54"/>
    </row>
    <row r="152" spans="1:6" s="61" customFormat="1">
      <c r="A152" s="66"/>
      <c r="B152" s="54"/>
      <c r="C152" s="62"/>
      <c r="D152" s="62"/>
      <c r="E152" s="54"/>
      <c r="F152" s="54"/>
    </row>
    <row r="153" spans="1:6" s="61" customFormat="1">
      <c r="A153" s="66"/>
      <c r="B153" s="54"/>
      <c r="C153" s="62"/>
      <c r="D153" s="62"/>
      <c r="E153" s="54"/>
      <c r="F153" s="54"/>
    </row>
    <row r="154" spans="1:6" s="61" customFormat="1">
      <c r="A154" s="66"/>
      <c r="B154" s="54"/>
      <c r="C154" s="62"/>
      <c r="D154" s="62"/>
      <c r="E154" s="54"/>
      <c r="F154" s="54"/>
    </row>
    <row r="155" spans="1:6" s="61" customFormat="1">
      <c r="A155" s="66"/>
      <c r="B155" s="54"/>
      <c r="C155" s="62"/>
      <c r="D155" s="62"/>
      <c r="E155" s="54"/>
      <c r="F155" s="54"/>
    </row>
    <row r="156" spans="1:6" s="61" customFormat="1">
      <c r="A156" s="66"/>
      <c r="B156" s="54"/>
      <c r="C156" s="62"/>
      <c r="D156" s="62"/>
      <c r="E156" s="54"/>
      <c r="F156" s="54"/>
    </row>
    <row r="157" spans="1:6" s="61" customFormat="1">
      <c r="A157" s="66"/>
      <c r="B157" s="54"/>
      <c r="C157" s="62"/>
      <c r="D157" s="62"/>
      <c r="E157" s="54"/>
      <c r="F157" s="54"/>
    </row>
    <row r="158" spans="1:6" s="61" customFormat="1">
      <c r="A158" s="66"/>
      <c r="B158" s="54"/>
      <c r="C158" s="62"/>
      <c r="D158" s="62"/>
      <c r="E158" s="54"/>
      <c r="F158" s="54"/>
    </row>
    <row r="159" spans="1:6" s="61" customFormat="1">
      <c r="A159" s="66"/>
      <c r="B159" s="54"/>
      <c r="C159" s="62"/>
      <c r="D159" s="62"/>
      <c r="E159" s="54"/>
      <c r="F159" s="54"/>
    </row>
    <row r="160" spans="1:6" s="61" customFormat="1">
      <c r="A160" s="66"/>
      <c r="B160" s="54"/>
      <c r="C160" s="62"/>
      <c r="D160" s="62"/>
      <c r="E160" s="54"/>
      <c r="F160" s="54"/>
    </row>
    <row r="161" spans="1:6" s="61" customFormat="1">
      <c r="A161" s="66"/>
      <c r="B161" s="54"/>
      <c r="C161" s="62"/>
      <c r="D161" s="62"/>
      <c r="E161" s="54"/>
      <c r="F161" s="54"/>
    </row>
    <row r="162" spans="1:6" s="61" customFormat="1">
      <c r="A162" s="66"/>
      <c r="B162" s="54"/>
      <c r="C162" s="62"/>
      <c r="D162" s="62"/>
      <c r="E162" s="54"/>
      <c r="F162" s="54"/>
    </row>
    <row r="163" spans="1:6" s="61" customFormat="1">
      <c r="A163" s="66"/>
      <c r="B163" s="54"/>
      <c r="C163" s="62"/>
      <c r="D163" s="62"/>
      <c r="E163" s="54"/>
      <c r="F163" s="54"/>
    </row>
    <row r="164" spans="1:6" s="61" customFormat="1">
      <c r="A164" s="66"/>
      <c r="B164" s="54"/>
      <c r="C164" s="62"/>
      <c r="D164" s="62"/>
      <c r="E164" s="54"/>
      <c r="F164" s="54"/>
    </row>
    <row r="165" spans="1:6" s="61" customFormat="1">
      <c r="A165" s="66"/>
      <c r="B165" s="54"/>
      <c r="C165" s="62"/>
      <c r="D165" s="62"/>
      <c r="E165" s="54"/>
      <c r="F165" s="54"/>
    </row>
    <row r="166" spans="1:6" s="61" customFormat="1">
      <c r="A166" s="66"/>
      <c r="B166" s="54"/>
      <c r="C166" s="62"/>
      <c r="D166" s="62"/>
      <c r="E166" s="54"/>
      <c r="F166" s="54"/>
    </row>
    <row r="167" spans="1:6" s="61" customFormat="1">
      <c r="A167" s="66"/>
      <c r="B167" s="54"/>
      <c r="C167" s="62"/>
      <c r="D167" s="62"/>
      <c r="E167" s="54"/>
      <c r="F167" s="54"/>
    </row>
    <row r="168" spans="1:6" s="61" customFormat="1">
      <c r="A168" s="66"/>
      <c r="B168" s="54"/>
      <c r="C168" s="62"/>
      <c r="D168" s="62"/>
      <c r="E168" s="54"/>
      <c r="F168" s="54"/>
    </row>
    <row r="169" spans="1:6" s="61" customFormat="1">
      <c r="A169" s="66"/>
      <c r="B169" s="54"/>
      <c r="C169" s="62"/>
      <c r="D169" s="62"/>
      <c r="E169" s="54"/>
      <c r="F169" s="54"/>
    </row>
    <row r="170" spans="1:6" s="61" customFormat="1">
      <c r="A170" s="66"/>
      <c r="B170" s="54"/>
      <c r="C170" s="62"/>
      <c r="D170" s="62"/>
      <c r="E170" s="54"/>
      <c r="F170" s="54"/>
    </row>
    <row r="171" spans="1:6" s="61" customFormat="1">
      <c r="A171" s="66"/>
      <c r="B171" s="54"/>
      <c r="C171" s="62"/>
      <c r="D171" s="62"/>
      <c r="E171" s="54"/>
      <c r="F171" s="54"/>
    </row>
    <row r="172" spans="1:6" s="61" customFormat="1">
      <c r="A172" s="66"/>
      <c r="B172" s="54"/>
      <c r="C172" s="62"/>
      <c r="D172" s="62"/>
      <c r="E172" s="54"/>
      <c r="F172" s="54"/>
    </row>
    <row r="173" spans="1:6" s="61" customFormat="1">
      <c r="A173" s="66"/>
      <c r="B173" s="54"/>
      <c r="C173" s="62"/>
      <c r="D173" s="62"/>
      <c r="E173" s="54"/>
      <c r="F173" s="54"/>
    </row>
    <row r="174" spans="1:6" s="61" customFormat="1">
      <c r="A174" s="66"/>
      <c r="B174" s="54"/>
      <c r="C174" s="62"/>
      <c r="D174" s="62"/>
      <c r="E174" s="54"/>
      <c r="F174" s="54"/>
    </row>
    <row r="175" spans="1:6" s="61" customFormat="1">
      <c r="A175" s="66"/>
      <c r="B175" s="54"/>
      <c r="C175" s="62"/>
      <c r="D175" s="62"/>
      <c r="E175" s="54"/>
      <c r="F175" s="54"/>
    </row>
    <row r="176" spans="1:6" s="61" customFormat="1">
      <c r="A176" s="66"/>
      <c r="B176" s="54"/>
      <c r="C176" s="62"/>
      <c r="D176" s="62"/>
      <c r="E176" s="54"/>
      <c r="F176" s="54"/>
    </row>
    <row r="177" spans="1:6" s="61" customFormat="1">
      <c r="A177" s="66"/>
      <c r="B177" s="54"/>
      <c r="C177" s="62"/>
      <c r="D177" s="62"/>
      <c r="E177" s="54"/>
      <c r="F177" s="54"/>
    </row>
    <row r="178" spans="1:6" s="61" customFormat="1">
      <c r="A178" s="66"/>
      <c r="B178" s="54"/>
      <c r="C178" s="62"/>
      <c r="D178" s="62"/>
      <c r="E178" s="54"/>
      <c r="F178" s="54"/>
    </row>
    <row r="179" spans="1:6" s="61" customFormat="1">
      <c r="A179" s="66"/>
      <c r="B179" s="54"/>
      <c r="C179" s="62"/>
      <c r="D179" s="62"/>
      <c r="E179" s="54"/>
      <c r="F179" s="54"/>
    </row>
    <row r="180" spans="1:6" s="61" customFormat="1">
      <c r="A180" s="66"/>
      <c r="B180" s="54"/>
      <c r="C180" s="62"/>
      <c r="D180" s="62"/>
      <c r="E180" s="54"/>
      <c r="F180" s="54"/>
    </row>
    <row r="181" spans="1:6" s="61" customFormat="1">
      <c r="A181" s="66"/>
      <c r="B181" s="54"/>
      <c r="C181" s="62"/>
      <c r="D181" s="62"/>
      <c r="E181" s="54"/>
      <c r="F181" s="54"/>
    </row>
    <row r="182" spans="1:6" s="61" customFormat="1">
      <c r="A182" s="66"/>
      <c r="B182" s="54"/>
      <c r="C182" s="62"/>
      <c r="D182" s="62"/>
      <c r="E182" s="54"/>
      <c r="F182" s="54"/>
    </row>
    <row r="183" spans="1:6" s="61" customFormat="1">
      <c r="A183" s="66"/>
      <c r="B183" s="54"/>
      <c r="C183" s="62"/>
      <c r="D183" s="62"/>
      <c r="E183" s="54"/>
      <c r="F183" s="54"/>
    </row>
    <row r="184" spans="1:6" s="61" customFormat="1">
      <c r="A184" s="66"/>
      <c r="B184" s="54"/>
      <c r="C184" s="62"/>
      <c r="D184" s="62"/>
      <c r="E184" s="54"/>
      <c r="F184" s="54"/>
    </row>
    <row r="185" spans="1:6" s="61" customFormat="1">
      <c r="A185" s="66"/>
      <c r="B185" s="54"/>
      <c r="C185" s="62"/>
      <c r="D185" s="62"/>
      <c r="E185" s="54"/>
      <c r="F185" s="54"/>
    </row>
    <row r="186" spans="1:6" s="61" customFormat="1">
      <c r="A186" s="66"/>
      <c r="B186" s="54"/>
      <c r="C186" s="62"/>
      <c r="D186" s="62"/>
      <c r="E186" s="54"/>
      <c r="F186" s="54"/>
    </row>
  </sheetData>
  <sheetProtection selectLockedCells="1" selectUnlockedCells="1"/>
  <mergeCells count="3">
    <mergeCell ref="A1:D1"/>
    <mergeCell ref="B2:D2"/>
    <mergeCell ref="A106:D106"/>
  </mergeCells>
  <phoneticPr fontId="0" type="noConversion"/>
  <pageMargins left="0.39370078740157483" right="0.39370078740157483" top="0" bottom="0" header="0" footer="0"/>
  <pageSetup paperSize="9"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pageSetUpPr fitToPage="1"/>
  </sheetPr>
  <dimension ref="A1:V34"/>
  <sheetViews>
    <sheetView tabSelected="1" zoomScaleNormal="100" workbookViewId="0">
      <selection activeCell="Q35" sqref="Q35"/>
    </sheetView>
  </sheetViews>
  <sheetFormatPr defaultColWidth="11.42578125" defaultRowHeight="12.75"/>
  <cols>
    <col min="1" max="1" width="4.42578125" style="31" customWidth="1"/>
    <col min="2" max="2" width="20.7109375" style="31" customWidth="1"/>
    <col min="3" max="3" width="10.5703125" style="32" customWidth="1"/>
    <col min="4" max="4" width="8.5703125" style="32" customWidth="1"/>
    <col min="5" max="5" width="11.28515625" style="32" customWidth="1"/>
    <col min="6" max="6" width="8.85546875" style="32" customWidth="1"/>
    <col min="7" max="7" width="9" style="33" bestFit="1" customWidth="1"/>
    <col min="8" max="8" width="9.85546875" style="32" bestFit="1" customWidth="1"/>
    <col min="9" max="9" width="10.140625" style="33" customWidth="1"/>
    <col min="10" max="10" width="15.5703125" style="32" customWidth="1"/>
    <col min="11" max="11" width="10.28515625" style="33" customWidth="1"/>
    <col min="12" max="12" width="8.28515625" style="33" customWidth="1"/>
    <col min="13" max="13" width="11.28515625" style="32" bestFit="1" customWidth="1"/>
    <col min="14" max="14" width="16.42578125" style="32" customWidth="1"/>
    <col min="15" max="15" width="7.42578125" style="33" bestFit="1" customWidth="1"/>
    <col min="16" max="16" width="12.5703125" style="33" customWidth="1"/>
    <col min="17" max="17" width="10.7109375" style="32" customWidth="1"/>
    <col min="18" max="18" width="11.5703125" style="32" customWidth="1"/>
    <col min="19" max="19" width="9.140625" style="33" customWidth="1"/>
    <col min="20" max="20" width="7.5703125" style="33" customWidth="1"/>
    <col min="21" max="21" width="17.7109375" style="33" customWidth="1"/>
    <col min="22" max="16384" width="11.42578125" style="31"/>
  </cols>
  <sheetData>
    <row r="1" spans="1:22" ht="27" customHeight="1">
      <c r="A1" s="393" t="s">
        <v>46</v>
      </c>
      <c r="B1" s="393"/>
      <c r="C1" s="393"/>
      <c r="D1" s="393"/>
      <c r="E1" s="393"/>
      <c r="F1" s="393"/>
      <c r="G1" s="393"/>
      <c r="H1" s="393"/>
      <c r="I1" s="393"/>
      <c r="J1" s="393"/>
      <c r="K1" s="393"/>
      <c r="L1" s="393"/>
      <c r="M1" s="393"/>
      <c r="N1" s="393"/>
      <c r="O1" s="393"/>
      <c r="P1" s="393"/>
      <c r="Q1" s="393"/>
      <c r="R1" s="393"/>
      <c r="S1" s="393"/>
      <c r="T1" s="393"/>
      <c r="U1" s="393"/>
    </row>
    <row r="2" spans="1:22" ht="42.75" customHeight="1">
      <c r="A2" s="465" t="s">
        <v>47</v>
      </c>
      <c r="B2" s="466"/>
      <c r="C2" s="309" t="s">
        <v>9</v>
      </c>
      <c r="D2" s="311" t="s">
        <v>11</v>
      </c>
      <c r="E2" s="467" t="s">
        <v>13</v>
      </c>
      <c r="F2" s="467" t="s">
        <v>48</v>
      </c>
      <c r="G2" s="311" t="s">
        <v>17</v>
      </c>
      <c r="H2" s="467" t="s">
        <v>49</v>
      </c>
      <c r="I2" s="311" t="s">
        <v>23</v>
      </c>
      <c r="J2" s="311" t="s">
        <v>21</v>
      </c>
      <c r="K2" s="311" t="s">
        <v>25</v>
      </c>
      <c r="L2" s="467" t="s">
        <v>50</v>
      </c>
      <c r="M2" s="311" t="s">
        <v>29</v>
      </c>
      <c r="N2" s="311" t="s">
        <v>31</v>
      </c>
      <c r="O2" s="310" t="s">
        <v>33</v>
      </c>
      <c r="P2" s="311" t="s">
        <v>51</v>
      </c>
      <c r="Q2" s="311" t="s">
        <v>37</v>
      </c>
      <c r="R2" s="311" t="s">
        <v>39</v>
      </c>
      <c r="S2" s="311" t="s">
        <v>41</v>
      </c>
      <c r="T2" s="311" t="s">
        <v>52</v>
      </c>
      <c r="U2" s="468" t="s">
        <v>53</v>
      </c>
    </row>
    <row r="3" spans="1:22">
      <c r="A3" s="6"/>
      <c r="B3" s="7"/>
      <c r="C3" s="8"/>
      <c r="D3" s="9"/>
      <c r="E3" s="9"/>
      <c r="F3" s="14"/>
      <c r="G3" s="14"/>
      <c r="H3" s="14"/>
      <c r="I3" s="14"/>
      <c r="J3" s="14"/>
      <c r="K3" s="14"/>
      <c r="L3" s="14"/>
      <c r="M3" s="14"/>
      <c r="N3" s="14"/>
      <c r="O3" s="14"/>
      <c r="P3" s="14"/>
      <c r="Q3" s="14"/>
      <c r="R3" s="14"/>
      <c r="S3" s="14"/>
      <c r="T3" s="14"/>
      <c r="U3" s="332"/>
    </row>
    <row r="4" spans="1:22">
      <c r="A4" s="10" t="s">
        <v>54</v>
      </c>
      <c r="B4" s="11"/>
      <c r="C4" s="12"/>
      <c r="D4" s="13"/>
      <c r="E4" s="13"/>
      <c r="F4" s="13"/>
      <c r="G4" s="13"/>
      <c r="H4" s="13"/>
      <c r="I4" s="13"/>
      <c r="J4" s="13"/>
      <c r="K4" s="13"/>
      <c r="L4" s="13"/>
      <c r="M4" s="13"/>
      <c r="N4" s="13"/>
      <c r="O4" s="13"/>
      <c r="P4" s="13"/>
      <c r="Q4" s="13"/>
      <c r="R4" s="13"/>
      <c r="S4" s="13"/>
      <c r="T4" s="13"/>
      <c r="U4" s="469"/>
    </row>
    <row r="5" spans="1:22">
      <c r="A5" s="6"/>
      <c r="B5" s="7" t="s">
        <v>55</v>
      </c>
      <c r="C5" s="120">
        <f>Andalucía!B4</f>
        <v>12.62</v>
      </c>
      <c r="D5" s="14">
        <f>Aragón!B4</f>
        <v>21.3</v>
      </c>
      <c r="E5" s="14">
        <f>Asturias!B4</f>
        <v>15.7</v>
      </c>
      <c r="F5" s="14">
        <f>'Balears (Illes)'!B4</f>
        <v>20.82</v>
      </c>
      <c r="G5" s="14">
        <f>Canarias!B4</f>
        <v>14.59</v>
      </c>
      <c r="H5" s="14">
        <f>Cantabria!B4</f>
        <v>15.73</v>
      </c>
      <c r="I5" s="14">
        <f>'Castilla-La Mancha'!B4</f>
        <v>18.87</v>
      </c>
      <c r="J5" s="14">
        <f>'Castilla y León '!B4</f>
        <v>22.32</v>
      </c>
      <c r="K5" s="14">
        <f>Cataluña!B4</f>
        <v>27.67</v>
      </c>
      <c r="L5" s="14">
        <f>'Cataluña (Oberta)'!B4</f>
        <v>22.8</v>
      </c>
      <c r="M5" s="14">
        <f>'Comunitat Valenciana'!B4</f>
        <v>20</v>
      </c>
      <c r="N5" s="14">
        <f>Extremadura!B4</f>
        <v>18.13</v>
      </c>
      <c r="O5" s="14">
        <f>Galicia!B4</f>
        <v>13.93</v>
      </c>
      <c r="P5" s="14">
        <f>'Madrid (Comunidad de)'!B4</f>
        <v>26.14</v>
      </c>
      <c r="Q5" s="14">
        <f>Murcia!B4</f>
        <v>16.78</v>
      </c>
      <c r="R5" s="14">
        <f>'Navarra (Comunidad Foral de)'!B4</f>
        <v>21.95</v>
      </c>
      <c r="S5" s="14">
        <f>'País Vasco'!B4</f>
        <v>19.84</v>
      </c>
      <c r="T5" s="14">
        <f>'Rioja (La)'!B4</f>
        <v>22.68</v>
      </c>
      <c r="U5" s="470" t="str">
        <f>UNED!B4</f>
        <v>21,60 - 20,48</v>
      </c>
    </row>
    <row r="6" spans="1:22">
      <c r="A6" s="6"/>
      <c r="B6" s="7" t="s">
        <v>56</v>
      </c>
      <c r="C6" s="120">
        <f>Andalucía!B5</f>
        <v>25.25</v>
      </c>
      <c r="D6" s="14">
        <f>Aragón!B5</f>
        <v>33.950000000000003</v>
      </c>
      <c r="E6" s="14">
        <f>Asturias!B5</f>
        <v>34.93</v>
      </c>
      <c r="F6" s="14">
        <f>'Balears (Illes)'!B5</f>
        <v>46.26</v>
      </c>
      <c r="G6" s="14">
        <f>Canarias!B5</f>
        <v>26.26</v>
      </c>
      <c r="H6" s="14">
        <f>Cantabria!B5</f>
        <v>32.130000000000003</v>
      </c>
      <c r="I6" s="14">
        <f>'Castilla-La Mancha'!B5</f>
        <v>37.729999999999997</v>
      </c>
      <c r="J6" s="14">
        <f>'Castilla y León '!B5</f>
        <v>45.38</v>
      </c>
      <c r="K6" s="14">
        <f>Cataluña!B5</f>
        <v>34.17</v>
      </c>
      <c r="L6" s="14">
        <f>'Cataluña (Oberta)'!B5</f>
        <v>27.36</v>
      </c>
      <c r="M6" s="14">
        <f>'Comunitat Valenciana'!B5</f>
        <v>40.07</v>
      </c>
      <c r="N6" s="14">
        <f>Extremadura!B5</f>
        <v>37.020000000000003</v>
      </c>
      <c r="O6" s="14">
        <f>Galicia!B5</f>
        <v>19.3</v>
      </c>
      <c r="P6" s="14">
        <f>'Madrid (Comunidad de)'!B5</f>
        <v>48.03</v>
      </c>
      <c r="Q6" s="14">
        <f>Murcia!B5</f>
        <v>33.56</v>
      </c>
      <c r="R6" s="14">
        <f>'Navarra (Comunidad Foral de)'!B5</f>
        <v>46.1</v>
      </c>
      <c r="S6" s="14">
        <f>'País Vasco'!B5</f>
        <v>28.6</v>
      </c>
      <c r="T6" s="14">
        <f>'Rioja (La)'!B5</f>
        <v>47</v>
      </c>
      <c r="U6" s="332">
        <f>UNED!B5</f>
        <v>30.6</v>
      </c>
    </row>
    <row r="7" spans="1:22">
      <c r="A7" s="6"/>
      <c r="B7" s="7" t="s">
        <v>57</v>
      </c>
      <c r="C7" s="120">
        <f>Andalucía!B6</f>
        <v>54.71</v>
      </c>
      <c r="D7" s="14">
        <f>Aragón!B6</f>
        <v>78.7</v>
      </c>
      <c r="E7" s="14">
        <f>Asturias!B6</f>
        <v>64.040000000000006</v>
      </c>
      <c r="F7" s="14">
        <f>'Balears (Illes)'!B6</f>
        <v>100.16</v>
      </c>
      <c r="G7" s="14">
        <f>Canarias!B6</f>
        <v>49.49</v>
      </c>
      <c r="H7" s="14">
        <f>Cantabria!B6</f>
        <v>69.63</v>
      </c>
      <c r="I7" s="14">
        <f>'Castilla-La Mancha'!B6</f>
        <v>81.760000000000005</v>
      </c>
      <c r="J7" s="14">
        <f>'Castilla y León '!B6</f>
        <v>98.32</v>
      </c>
      <c r="K7" s="14">
        <f>Cataluña!B6</f>
        <v>74.34</v>
      </c>
      <c r="L7" s="14">
        <f>'Cataluña (Oberta)'!B6</f>
        <v>59.28</v>
      </c>
      <c r="M7" s="14">
        <f>'Comunitat Valenciana'!B6</f>
        <v>85.01</v>
      </c>
      <c r="N7" s="14">
        <f>Extremadura!B6</f>
        <v>80.209999999999994</v>
      </c>
      <c r="O7" s="14">
        <f>Galicia!B6</f>
        <v>31.21</v>
      </c>
      <c r="P7" s="14">
        <f>'Madrid (Comunidad de)'!B6</f>
        <v>98.75</v>
      </c>
      <c r="Q7" s="14">
        <f>Murcia!B6</f>
        <v>72.709999999999994</v>
      </c>
      <c r="R7" s="14">
        <f>'Navarra (Comunidad Foral de)'!B6</f>
        <v>99.85</v>
      </c>
      <c r="S7" s="14">
        <f>'País Vasco'!B6</f>
        <v>44.01</v>
      </c>
      <c r="T7" s="14">
        <f>'Rioja (La)'!B6</f>
        <v>101.85</v>
      </c>
      <c r="U7" s="332">
        <f>UNED!B6</f>
        <v>67.319999999999993</v>
      </c>
    </row>
    <row r="8" spans="1:22">
      <c r="A8" s="6"/>
      <c r="B8" s="7" t="s">
        <v>58</v>
      </c>
      <c r="C8" s="120">
        <f>Andalucía!B7</f>
        <v>75.75</v>
      </c>
      <c r="D8" s="14">
        <f>Aragón!B7</f>
        <v>112.34</v>
      </c>
      <c r="E8" s="14">
        <f>Asturias!B7</f>
        <v>89.54</v>
      </c>
      <c r="F8" s="14">
        <f>'Balears (Illes)'!B7</f>
        <v>138.79</v>
      </c>
      <c r="G8" s="14">
        <f>Canarias!B7</f>
        <v>64.239999999999995</v>
      </c>
      <c r="H8" s="14">
        <f>Cantabria!B7</f>
        <v>96.41</v>
      </c>
      <c r="I8" s="14">
        <f>'Castilla-La Mancha'!B7</f>
        <v>113.2</v>
      </c>
      <c r="J8" s="14">
        <f>'Castilla y León '!B7</f>
        <v>136.13999999999999</v>
      </c>
      <c r="K8" s="14">
        <f>Cataluña!B7</f>
        <v>102.52</v>
      </c>
      <c r="L8" s="14">
        <f>'Cataluña (Oberta)'!B7</f>
        <v>82.08</v>
      </c>
      <c r="M8" s="14">
        <f>'Comunitat Valenciana'!B7</f>
        <v>113.34</v>
      </c>
      <c r="N8" s="14">
        <f>Extremadura!B7</f>
        <v>111.06</v>
      </c>
      <c r="O8" s="14">
        <f>Galicia!B7</f>
        <v>39.79</v>
      </c>
      <c r="P8" s="14">
        <f>'Madrid (Comunidad de)'!B7</f>
        <v>136.44</v>
      </c>
      <c r="Q8" s="14">
        <f>Murcia!B7</f>
        <v>100.68</v>
      </c>
      <c r="R8" s="14">
        <f>'Navarra (Comunidad Foral de)'!B7</f>
        <v>138.25</v>
      </c>
      <c r="S8" s="14">
        <f>'País Vasco'!B7</f>
        <v>60.86</v>
      </c>
      <c r="T8" s="14">
        <f>'Rioja (La)'!B7</f>
        <v>141.02000000000001</v>
      </c>
      <c r="U8" s="332">
        <f>UNED!B7</f>
        <v>92.82</v>
      </c>
    </row>
    <row r="9" spans="1:22">
      <c r="A9" s="10" t="s">
        <v>59</v>
      </c>
      <c r="B9" s="11"/>
      <c r="C9" s="121"/>
      <c r="D9" s="122"/>
      <c r="E9" s="122"/>
      <c r="F9" s="122"/>
      <c r="G9" s="122"/>
      <c r="H9" s="122"/>
      <c r="I9" s="122"/>
      <c r="J9" s="122"/>
      <c r="K9" s="122"/>
      <c r="L9" s="122"/>
      <c r="M9" s="122"/>
      <c r="N9" s="122"/>
      <c r="O9" s="122"/>
      <c r="P9" s="122"/>
      <c r="Q9" s="122"/>
      <c r="R9" s="122"/>
      <c r="S9" s="122"/>
      <c r="T9" s="122"/>
      <c r="U9" s="471"/>
    </row>
    <row r="10" spans="1:22">
      <c r="A10" s="6"/>
      <c r="B10" s="7" t="s">
        <v>55</v>
      </c>
      <c r="C10" s="120">
        <f>Andalucía!C4</f>
        <v>12.62</v>
      </c>
      <c r="D10" s="14">
        <f>Aragón!C4</f>
        <v>21.1</v>
      </c>
      <c r="E10" s="14">
        <f>Asturias!C4</f>
        <v>12.3</v>
      </c>
      <c r="F10" s="14">
        <f>'Balears (Illes)'!C4</f>
        <v>18.5</v>
      </c>
      <c r="G10" s="14">
        <f>Canarias!D4</f>
        <v>12.63</v>
      </c>
      <c r="H10" s="14">
        <f>Cantabria!C4</f>
        <v>14.7</v>
      </c>
      <c r="I10" s="14">
        <f>'Castilla-La Mancha'!C4</f>
        <v>17.64</v>
      </c>
      <c r="J10" s="128" t="str">
        <f>'Castilla y León '!C4</f>
        <v>20,45 - 18,85</v>
      </c>
      <c r="K10" s="14">
        <f>Cataluña!C4</f>
        <v>25.04</v>
      </c>
      <c r="L10" s="14">
        <f>'Cataluña (Oberta)'!C4</f>
        <v>20.420000000000002</v>
      </c>
      <c r="M10" s="14">
        <f>'Comunitat Valenciana'!C4</f>
        <v>19.27</v>
      </c>
      <c r="N10" s="14">
        <f>Extremadura!C4</f>
        <v>16.48</v>
      </c>
      <c r="O10" s="14">
        <f>Galicia!C4</f>
        <v>9.85</v>
      </c>
      <c r="P10" s="14">
        <f>'Madrid (Comunidad de)'!C4</f>
        <v>24.55</v>
      </c>
      <c r="Q10" s="14">
        <f>Murcia!C4</f>
        <v>14.38</v>
      </c>
      <c r="R10" s="14">
        <f>'Navarra (Comunidad Foral de)'!C4</f>
        <v>15.48</v>
      </c>
      <c r="S10" s="14">
        <f>'País Vasco'!C4</f>
        <v>19.190000000000001</v>
      </c>
      <c r="T10" s="14">
        <f>'Rioja (La)'!C4</f>
        <v>20.47</v>
      </c>
      <c r="U10" s="470" t="str">
        <f>UNED!C4</f>
        <v>15,95-14,80-13,20</v>
      </c>
    </row>
    <row r="11" spans="1:22">
      <c r="A11" s="6"/>
      <c r="B11" s="7" t="s">
        <v>56</v>
      </c>
      <c r="C11" s="120">
        <f>Andalucía!C5</f>
        <v>25.25</v>
      </c>
      <c r="D11" s="14">
        <f>Aragón!C5</f>
        <v>32.01</v>
      </c>
      <c r="E11" s="14">
        <f>Asturias!C5</f>
        <v>27.37</v>
      </c>
      <c r="F11" s="14">
        <f>'Balears (Illes)'!C5</f>
        <v>41.12</v>
      </c>
      <c r="G11" s="14">
        <f>Canarias!D5</f>
        <v>22.73</v>
      </c>
      <c r="H11" s="14">
        <f>Cantabria!C5</f>
        <v>30.03</v>
      </c>
      <c r="I11" s="14">
        <f>'Castilla-La Mancha'!C5</f>
        <v>35.28</v>
      </c>
      <c r="J11" s="128" t="str">
        <f>'Castilla y León '!C5</f>
        <v>41,59 - 38,33</v>
      </c>
      <c r="K11" s="14">
        <f>Cataluña!C5</f>
        <v>30.93</v>
      </c>
      <c r="L11" s="14">
        <f>'Cataluña (Oberta)'!C5</f>
        <v>24.5</v>
      </c>
      <c r="M11" s="14">
        <f>'Comunitat Valenciana'!C5</f>
        <v>38.39</v>
      </c>
      <c r="N11" s="14">
        <f>Extremadura!C5</f>
        <v>33.659999999999997</v>
      </c>
      <c r="O11" s="14">
        <f>Galicia!C5</f>
        <v>13.62</v>
      </c>
      <c r="P11" s="14">
        <f>'Madrid (Comunidad de)'!C5</f>
        <v>45.25</v>
      </c>
      <c r="Q11" s="14">
        <f>Murcia!C5</f>
        <v>28.77</v>
      </c>
      <c r="R11" s="14">
        <f>'Navarra (Comunidad Foral de)'!C5</f>
        <v>32.5</v>
      </c>
      <c r="S11" s="14">
        <f>'País Vasco'!C5</f>
        <v>27.63</v>
      </c>
      <c r="T11" s="14">
        <f>'Rioja (La)'!C5</f>
        <v>42.43</v>
      </c>
      <c r="U11" s="470">
        <f>UNED!C5</f>
        <v>22.95</v>
      </c>
    </row>
    <row r="12" spans="1:22">
      <c r="A12" s="6"/>
      <c r="B12" s="7" t="s">
        <v>57</v>
      </c>
      <c r="C12" s="120">
        <f>Andalucía!C6</f>
        <v>54.71</v>
      </c>
      <c r="D12" s="14">
        <f>Aragón!C6</f>
        <v>71.64</v>
      </c>
      <c r="E12" s="14">
        <f>Asturias!C6</f>
        <v>50.19</v>
      </c>
      <c r="F12" s="14">
        <f>'Balears (Illes)'!C6</f>
        <v>89.02</v>
      </c>
      <c r="G12" s="14">
        <f>Canarias!D6</f>
        <v>42.84</v>
      </c>
      <c r="H12" s="14">
        <f>Cantabria!C6</f>
        <v>65.06</v>
      </c>
      <c r="I12" s="14">
        <f>'Castilla-La Mancha'!C6</f>
        <v>76.45</v>
      </c>
      <c r="J12" s="128" t="str">
        <f>'Castilla y León '!C6</f>
        <v>90,10 - 83,04</v>
      </c>
      <c r="K12" s="14">
        <f>Cataluña!C6</f>
        <v>67</v>
      </c>
      <c r="L12" s="14">
        <f>'Cataluña (Oberta)'!C6</f>
        <v>53.09</v>
      </c>
      <c r="M12" s="14">
        <f>'Comunitat Valenciana'!C6</f>
        <v>81.47</v>
      </c>
      <c r="N12" s="14">
        <f>Extremadura!C6</f>
        <v>72.930000000000007</v>
      </c>
      <c r="O12" s="14">
        <f>Galicia!C6</f>
        <v>22.04</v>
      </c>
      <c r="P12" s="14">
        <f>'Madrid (Comunidad de)'!C6</f>
        <v>92.86</v>
      </c>
      <c r="Q12" s="14">
        <f>Murcia!C6</f>
        <v>62.32</v>
      </c>
      <c r="R12" s="14">
        <f>'Navarra (Comunidad Foral de)'!C6</f>
        <v>70.5</v>
      </c>
      <c r="S12" s="14">
        <f>'País Vasco'!C6</f>
        <v>42.53</v>
      </c>
      <c r="T12" s="14">
        <f>'Rioja (La)'!C6</f>
        <v>91.93</v>
      </c>
      <c r="U12" s="470">
        <f>UNED!C6</f>
        <v>50.49</v>
      </c>
    </row>
    <row r="13" spans="1:22">
      <c r="A13" s="6"/>
      <c r="B13" s="7" t="s">
        <v>58</v>
      </c>
      <c r="C13" s="120">
        <f>Andalucía!C7</f>
        <v>75.75</v>
      </c>
      <c r="D13" s="14">
        <f>Aragón!C7</f>
        <v>102.24</v>
      </c>
      <c r="E13" s="14">
        <f>Asturias!C7</f>
        <v>70.150000000000006</v>
      </c>
      <c r="F13" s="14">
        <f>'Balears (Illes)'!C7</f>
        <v>123.35</v>
      </c>
      <c r="G13" s="14">
        <f>Canarias!D7</f>
        <v>55.6</v>
      </c>
      <c r="H13" s="14">
        <f>Cantabria!C7</f>
        <v>90.09</v>
      </c>
      <c r="I13" s="14">
        <f>'Castilla-La Mancha'!C7</f>
        <v>105.85</v>
      </c>
      <c r="J13" s="128" t="str">
        <f>'Castilla y León '!C7</f>
        <v>124,76 - 114,99</v>
      </c>
      <c r="K13" s="14">
        <f>Cataluña!C7</f>
        <v>92.78</v>
      </c>
      <c r="L13" s="14">
        <f>'Cataluña (Oberta)'!C7</f>
        <v>73.510000000000005</v>
      </c>
      <c r="M13" s="14">
        <f>'Comunitat Valenciana'!C7</f>
        <v>108.62</v>
      </c>
      <c r="N13" s="14">
        <f>Extremadura!C7</f>
        <v>100.99</v>
      </c>
      <c r="O13" s="14">
        <f>Galicia!C7</f>
        <v>28.06</v>
      </c>
      <c r="P13" s="14">
        <f>'Madrid (Comunidad de)'!C7</f>
        <v>128.57</v>
      </c>
      <c r="Q13" s="14">
        <f>Murcia!C7</f>
        <v>86.296000000000006</v>
      </c>
      <c r="R13" s="14">
        <f>'Navarra (Comunidad Foral de)'!C7</f>
        <v>97.65</v>
      </c>
      <c r="S13" s="14">
        <f>'País Vasco'!C7</f>
        <v>58.87</v>
      </c>
      <c r="T13" s="14">
        <f>'Rioja (La)'!C7</f>
        <v>127.28</v>
      </c>
      <c r="U13" s="470">
        <f>UNED!C7</f>
        <v>69.62</v>
      </c>
    </row>
    <row r="14" spans="1:22">
      <c r="A14" s="10" t="s">
        <v>60</v>
      </c>
      <c r="B14" s="11"/>
      <c r="C14" s="121"/>
      <c r="D14" s="122"/>
      <c r="E14" s="122"/>
      <c r="F14" s="122"/>
      <c r="G14" s="122"/>
      <c r="H14" s="122"/>
      <c r="I14" s="122"/>
      <c r="J14" s="122"/>
      <c r="K14" s="122"/>
      <c r="L14" s="122"/>
      <c r="M14" s="122"/>
      <c r="N14" s="122"/>
      <c r="O14" s="122"/>
      <c r="P14" s="122"/>
      <c r="Q14" s="122"/>
      <c r="R14" s="122"/>
      <c r="S14" s="122"/>
      <c r="T14" s="122"/>
      <c r="U14" s="471"/>
    </row>
    <row r="15" spans="1:22">
      <c r="A15" s="6"/>
      <c r="B15" s="7" t="s">
        <v>55</v>
      </c>
      <c r="C15" s="120">
        <f>Andalucía!D4</f>
        <v>12.62</v>
      </c>
      <c r="D15" s="14">
        <f>Aragón!D4</f>
        <v>16</v>
      </c>
      <c r="E15" s="14">
        <f>Asturias!D4</f>
        <v>8.6300000000000008</v>
      </c>
      <c r="F15" s="14">
        <f>'Balears (Illes)'!D4</f>
        <v>16.21</v>
      </c>
      <c r="G15" s="14">
        <f>Canarias!F4</f>
        <v>10.16</v>
      </c>
      <c r="H15" s="14">
        <f>Cantabria!D4</f>
        <v>12.36</v>
      </c>
      <c r="I15" s="14">
        <f>'Castilla-La Mancha'!D4</f>
        <v>14.58</v>
      </c>
      <c r="J15" s="128" t="str">
        <f>'Castilla y León '!D4</f>
        <v>17,83 - 14,81</v>
      </c>
      <c r="K15" s="14">
        <f>Cataluña!D4</f>
        <v>17.690000000000001</v>
      </c>
      <c r="L15" s="14" t="s">
        <v>61</v>
      </c>
      <c r="M15" s="14">
        <f>'Comunitat Valenciana'!D4</f>
        <v>15.59</v>
      </c>
      <c r="N15" s="14">
        <f>Extremadura!D4</f>
        <v>15.37</v>
      </c>
      <c r="O15" s="14" t="s">
        <v>61</v>
      </c>
      <c r="P15" s="14">
        <f>'Madrid (Comunidad de)'!D4</f>
        <v>21.39</v>
      </c>
      <c r="Q15" s="14" t="s">
        <v>61</v>
      </c>
      <c r="R15" s="14" t="s">
        <v>61</v>
      </c>
      <c r="S15" s="14">
        <f>'País Vasco'!D4</f>
        <v>14.39</v>
      </c>
      <c r="T15" s="14">
        <f>'Rioja (La)'!D4</f>
        <v>14.08</v>
      </c>
      <c r="U15" s="124">
        <f>UNED!D4</f>
        <v>13.2</v>
      </c>
      <c r="V15" s="30" t="s">
        <v>62</v>
      </c>
    </row>
    <row r="16" spans="1:22">
      <c r="A16" s="6"/>
      <c r="B16" s="7" t="s">
        <v>56</v>
      </c>
      <c r="C16" s="120">
        <f>Andalucía!D5</f>
        <v>25.25</v>
      </c>
      <c r="D16" s="14">
        <f>Aragón!D5</f>
        <v>23.52</v>
      </c>
      <c r="E16" s="14">
        <f>Asturias!D5</f>
        <v>21.32</v>
      </c>
      <c r="F16" s="14">
        <f>'Balears (Illes)'!D5</f>
        <v>36.020000000000003</v>
      </c>
      <c r="G16" s="14">
        <f>Canarias!F5</f>
        <v>18.29</v>
      </c>
      <c r="H16" s="14">
        <f>Cantabria!D5</f>
        <v>25.24</v>
      </c>
      <c r="I16" s="14">
        <f>'Castilla-La Mancha'!D5</f>
        <v>29.16</v>
      </c>
      <c r="J16" s="128" t="str">
        <f>'Castilla y León '!D5</f>
        <v>36,25 - 30,11</v>
      </c>
      <c r="K16" s="14">
        <f>Cataluña!D5</f>
        <v>21.85</v>
      </c>
      <c r="L16" s="14" t="s">
        <v>61</v>
      </c>
      <c r="M16" s="14">
        <f>'Comunitat Valenciana'!D5</f>
        <v>31.07</v>
      </c>
      <c r="N16" s="14">
        <f>Extremadura!D5</f>
        <v>31.38</v>
      </c>
      <c r="O16" s="14" t="s">
        <v>61</v>
      </c>
      <c r="P16" s="14">
        <f>'Madrid (Comunidad de)'!D5</f>
        <v>40.020000000000003</v>
      </c>
      <c r="Q16" s="14" t="s">
        <v>61</v>
      </c>
      <c r="R16" s="14" t="s">
        <v>61</v>
      </c>
      <c r="S16" s="14">
        <f>'País Vasco'!D5</f>
        <v>21.03</v>
      </c>
      <c r="T16" s="14">
        <f>'Rioja (La)'!D5</f>
        <v>29.18</v>
      </c>
      <c r="U16" s="332">
        <f>UNED!D5</f>
        <v>20.89</v>
      </c>
    </row>
    <row r="17" spans="1:22">
      <c r="A17" s="6"/>
      <c r="B17" s="7" t="s">
        <v>57</v>
      </c>
      <c r="C17" s="120">
        <f>Andalucía!D6</f>
        <v>54.71</v>
      </c>
      <c r="D17" s="14">
        <f>Aragón!D6</f>
        <v>51.73</v>
      </c>
      <c r="E17" s="14">
        <f>Asturias!D6</f>
        <v>35.21</v>
      </c>
      <c r="F17" s="14">
        <f>'Balears (Illes)'!D6</f>
        <v>77.97</v>
      </c>
      <c r="G17" s="14">
        <f>Canarias!F6</f>
        <v>34.479999999999997</v>
      </c>
      <c r="H17" s="14">
        <f>Cantabria!D6</f>
        <v>54.69</v>
      </c>
      <c r="I17" s="14">
        <f>'Castilla-La Mancha'!D6</f>
        <v>63.18</v>
      </c>
      <c r="J17" s="128" t="str">
        <f>'Castilla y León '!D6</f>
        <v>78,55 - 65,24</v>
      </c>
      <c r="K17" s="14">
        <f>Cataluña!D6</f>
        <v>47.34</v>
      </c>
      <c r="L17" s="14" t="s">
        <v>61</v>
      </c>
      <c r="M17" s="14">
        <f>'Comunitat Valenciana'!D6</f>
        <v>65.92</v>
      </c>
      <c r="N17" s="14">
        <f>Extremadura!D6</f>
        <v>68</v>
      </c>
      <c r="O17" s="14" t="s">
        <v>61</v>
      </c>
      <c r="P17" s="14">
        <f>'Madrid (Comunidad de)'!D6</f>
        <v>82.3</v>
      </c>
      <c r="Q17" s="14" t="s">
        <v>61</v>
      </c>
      <c r="R17" s="14" t="s">
        <v>61</v>
      </c>
      <c r="S17" s="14">
        <f>'País Vasco'!D6</f>
        <v>32.369999999999997</v>
      </c>
      <c r="T17" s="14">
        <f>'Rioja (La)'!D6</f>
        <v>63.22</v>
      </c>
      <c r="U17" s="124">
        <f>UNED!D6</f>
        <v>47.09</v>
      </c>
    </row>
    <row r="18" spans="1:22">
      <c r="A18" s="6"/>
      <c r="B18" s="7" t="s">
        <v>58</v>
      </c>
      <c r="C18" s="120">
        <f>Andalucía!D7</f>
        <v>75.75</v>
      </c>
      <c r="D18" s="14">
        <f>Aragón!D7</f>
        <v>73.069999999999993</v>
      </c>
      <c r="E18" s="14">
        <f>Asturias!D7</f>
        <v>49.24</v>
      </c>
      <c r="F18" s="14">
        <f>'Balears (Illes)'!D7</f>
        <v>108.05</v>
      </c>
      <c r="G18" s="14">
        <f>Canarias!F7</f>
        <v>44.74</v>
      </c>
      <c r="H18" s="14">
        <f>Cantabria!D7</f>
        <v>75.72</v>
      </c>
      <c r="I18" s="14">
        <f>'Castilla-La Mancha'!D7</f>
        <v>87.47</v>
      </c>
      <c r="J18" s="128" t="str">
        <f>'Castilla y León '!D7</f>
        <v>108,76 - 90,33</v>
      </c>
      <c r="K18" s="14">
        <f>Cataluña!D7</f>
        <v>65.55</v>
      </c>
      <c r="L18" s="14" t="s">
        <v>61</v>
      </c>
      <c r="M18" s="14">
        <f>'Comunitat Valenciana'!D7</f>
        <v>87.89</v>
      </c>
      <c r="N18" s="14">
        <f>Extremadura!D7</f>
        <v>94.16</v>
      </c>
      <c r="O18" s="14" t="s">
        <v>61</v>
      </c>
      <c r="P18" s="14">
        <f>'Madrid (Comunidad de)'!D7</f>
        <v>113.71</v>
      </c>
      <c r="Q18" s="14" t="s">
        <v>61</v>
      </c>
      <c r="R18" s="14" t="s">
        <v>61</v>
      </c>
      <c r="S18" s="14">
        <f>'País Vasco'!D7</f>
        <v>44.14</v>
      </c>
      <c r="T18" s="14">
        <f>'Rioja (La)'!D7</f>
        <v>87.54</v>
      </c>
      <c r="U18" s="124">
        <f>UNED!D7</f>
        <v>64.84</v>
      </c>
    </row>
    <row r="19" spans="1:22">
      <c r="A19" s="10" t="s">
        <v>63</v>
      </c>
      <c r="B19" s="11"/>
      <c r="C19" s="121"/>
      <c r="D19" s="122"/>
      <c r="E19" s="122"/>
      <c r="F19" s="122"/>
      <c r="G19" s="122"/>
      <c r="H19" s="122"/>
      <c r="I19" s="122"/>
      <c r="J19" s="122"/>
      <c r="K19" s="122"/>
      <c r="L19" s="122"/>
      <c r="M19" s="122"/>
      <c r="N19" s="122"/>
      <c r="O19" s="122"/>
      <c r="P19" s="122"/>
      <c r="Q19" s="122"/>
      <c r="R19" s="122"/>
      <c r="S19" s="122"/>
      <c r="T19" s="122"/>
      <c r="U19" s="471"/>
    </row>
    <row r="20" spans="1:22">
      <c r="A20" s="6"/>
      <c r="B20" s="7" t="s">
        <v>55</v>
      </c>
      <c r="C20" s="120">
        <f>Andalucía!E4</f>
        <v>12.62</v>
      </c>
      <c r="D20" s="14">
        <f>Aragón!E4</f>
        <v>13.5</v>
      </c>
      <c r="E20" s="14" t="s">
        <v>61</v>
      </c>
      <c r="F20" s="14">
        <f>'Balears (Illes)'!E4</f>
        <v>13.53</v>
      </c>
      <c r="G20" s="14">
        <f>Canarias!H4</f>
        <v>9.4700000000000006</v>
      </c>
      <c r="H20" s="14">
        <f>Cantabria!E4</f>
        <v>10.9</v>
      </c>
      <c r="I20" s="14">
        <f>'Castilla-La Mancha'!E4</f>
        <v>12.13</v>
      </c>
      <c r="J20" s="14">
        <f>'Castilla y León '!E4</f>
        <v>13.67</v>
      </c>
      <c r="K20" s="14" t="s">
        <v>61</v>
      </c>
      <c r="L20" s="14" t="s">
        <v>61</v>
      </c>
      <c r="M20" s="14">
        <f>'Comunitat Valenciana'!E4</f>
        <v>14.21</v>
      </c>
      <c r="N20" s="14">
        <f>Extremadura!E4</f>
        <v>12.08</v>
      </c>
      <c r="O20" s="14" t="s">
        <v>61</v>
      </c>
      <c r="P20" s="14" t="s">
        <v>61</v>
      </c>
      <c r="Q20" s="14" t="s">
        <v>61</v>
      </c>
      <c r="R20" s="14" t="s">
        <v>61</v>
      </c>
      <c r="S20" s="14">
        <f>'País Vasco'!E4</f>
        <v>14.08</v>
      </c>
      <c r="T20" s="14" t="s">
        <v>61</v>
      </c>
      <c r="U20" s="470" t="str">
        <f>UNED!E4</f>
        <v>13,39 - 13,00</v>
      </c>
    </row>
    <row r="21" spans="1:22">
      <c r="A21" s="6"/>
      <c r="B21" s="7" t="s">
        <v>56</v>
      </c>
      <c r="C21" s="120">
        <f>Andalucía!E5</f>
        <v>25.25</v>
      </c>
      <c r="D21" s="14">
        <f>Aragón!E5</f>
        <v>19.600000000000001</v>
      </c>
      <c r="E21" s="14" t="s">
        <v>61</v>
      </c>
      <c r="F21" s="14">
        <f>'Balears (Illes)'!E5</f>
        <v>30.05</v>
      </c>
      <c r="G21" s="14">
        <f>Canarias!H5</f>
        <v>17.05</v>
      </c>
      <c r="H21" s="14">
        <f>Cantabria!E5</f>
        <v>22.27</v>
      </c>
      <c r="I21" s="14">
        <f>'Castilla-La Mancha'!E5</f>
        <v>24.26</v>
      </c>
      <c r="J21" s="14">
        <f>'Castilla y León '!E5</f>
        <v>27.81</v>
      </c>
      <c r="K21" s="14" t="s">
        <v>61</v>
      </c>
      <c r="L21" s="14" t="s">
        <v>61</v>
      </c>
      <c r="M21" s="14">
        <f>'Comunitat Valenciana'!E5</f>
        <v>28.35</v>
      </c>
      <c r="N21" s="14">
        <f>Extremadura!E5</f>
        <v>24.67</v>
      </c>
      <c r="O21" s="14" t="s">
        <v>61</v>
      </c>
      <c r="P21" s="14" t="s">
        <v>61</v>
      </c>
      <c r="Q21" s="14" t="s">
        <v>61</v>
      </c>
      <c r="R21" s="14" t="s">
        <v>61</v>
      </c>
      <c r="S21" s="14">
        <f>'País Vasco'!E5</f>
        <v>20.48</v>
      </c>
      <c r="T21" s="14" t="s">
        <v>61</v>
      </c>
      <c r="U21" s="332">
        <f>UNED!E5</f>
        <v>18.97</v>
      </c>
    </row>
    <row r="22" spans="1:22">
      <c r="A22" s="6"/>
      <c r="B22" s="7" t="s">
        <v>57</v>
      </c>
      <c r="C22" s="120">
        <f>Andalucía!E6</f>
        <v>50.84</v>
      </c>
      <c r="D22" s="14">
        <f>Aragón!E6</f>
        <v>43.39</v>
      </c>
      <c r="E22" s="14" t="s">
        <v>61</v>
      </c>
      <c r="F22" s="14">
        <f>'Balears (Illes)'!E6</f>
        <v>65.06</v>
      </c>
      <c r="G22" s="14">
        <f>Canarias!H6</f>
        <v>32.119999999999997</v>
      </c>
      <c r="H22" s="14">
        <f>Cantabria!E6</f>
        <v>48.25</v>
      </c>
      <c r="I22" s="14">
        <f>'Castilla-La Mancha'!E6</f>
        <v>52.56</v>
      </c>
      <c r="J22" s="14">
        <f>'Castilla y León '!E6</f>
        <v>60.25</v>
      </c>
      <c r="K22" s="14" t="s">
        <v>61</v>
      </c>
      <c r="L22" s="14" t="s">
        <v>61</v>
      </c>
      <c r="M22" s="14">
        <f>'Comunitat Valenciana'!E6</f>
        <v>60.12</v>
      </c>
      <c r="N22" s="14">
        <f>Extremadura!E6</f>
        <v>53.44</v>
      </c>
      <c r="O22" s="14" t="s">
        <v>61</v>
      </c>
      <c r="P22" s="14" t="s">
        <v>61</v>
      </c>
      <c r="Q22" s="14" t="s">
        <v>61</v>
      </c>
      <c r="R22" s="14" t="s">
        <v>61</v>
      </c>
      <c r="S22" s="14">
        <f>'País Vasco'!E6</f>
        <v>31.51</v>
      </c>
      <c r="T22" s="14" t="s">
        <v>61</v>
      </c>
      <c r="U22" s="332">
        <f>UNED!E6</f>
        <v>41.74</v>
      </c>
    </row>
    <row r="23" spans="1:22">
      <c r="A23" s="6"/>
      <c r="B23" s="7" t="s">
        <v>58</v>
      </c>
      <c r="C23" s="120">
        <f>Andalucía!E7</f>
        <v>67.790000000000006</v>
      </c>
      <c r="D23" s="14">
        <f>Aragón!E7</f>
        <v>61.31</v>
      </c>
      <c r="E23" s="14" t="s">
        <v>61</v>
      </c>
      <c r="F23" s="14">
        <f>'Balears (Illes)'!E7</f>
        <v>90.15</v>
      </c>
      <c r="G23" s="14">
        <f>Canarias!H7</f>
        <v>41.69</v>
      </c>
      <c r="H23" s="14">
        <f>Cantabria!E7</f>
        <v>66.8</v>
      </c>
      <c r="I23" s="14">
        <f>'Castilla-La Mancha'!E7</f>
        <v>72.78</v>
      </c>
      <c r="J23" s="14">
        <f>'Castilla y León '!E7</f>
        <v>83.42</v>
      </c>
      <c r="K23" s="14" t="s">
        <v>61</v>
      </c>
      <c r="L23" s="14" t="s">
        <v>61</v>
      </c>
      <c r="M23" s="14">
        <f>'Comunitat Valenciana'!E7</f>
        <v>80.16</v>
      </c>
      <c r="N23" s="14">
        <f>Extremadura!E7</f>
        <v>74</v>
      </c>
      <c r="O23" s="14" t="s">
        <v>61</v>
      </c>
      <c r="P23" s="14" t="s">
        <v>61</v>
      </c>
      <c r="Q23" s="14" t="s">
        <v>61</v>
      </c>
      <c r="R23" s="14" t="s">
        <v>61</v>
      </c>
      <c r="S23" s="14">
        <f>'País Vasco'!E7</f>
        <v>43.19</v>
      </c>
      <c r="T23" s="14" t="s">
        <v>61</v>
      </c>
      <c r="U23" s="332">
        <f>UNED!E7</f>
        <v>57.55</v>
      </c>
    </row>
    <row r="24" spans="1:22">
      <c r="A24" s="10" t="s">
        <v>64</v>
      </c>
      <c r="B24" s="11"/>
      <c r="C24" s="121"/>
      <c r="D24" s="122"/>
      <c r="E24" s="122"/>
      <c r="F24" s="122"/>
      <c r="G24" s="122"/>
      <c r="H24" s="122"/>
      <c r="I24" s="122"/>
      <c r="J24" s="122"/>
      <c r="K24" s="122"/>
      <c r="L24" s="122"/>
      <c r="M24" s="122"/>
      <c r="N24" s="122"/>
      <c r="O24" s="122"/>
      <c r="P24" s="122"/>
      <c r="Q24" s="122"/>
      <c r="R24" s="122"/>
      <c r="S24" s="122"/>
      <c r="T24" s="122"/>
      <c r="U24" s="123"/>
    </row>
    <row r="25" spans="1:22">
      <c r="A25" s="6"/>
      <c r="B25" s="7" t="s">
        <v>55</v>
      </c>
      <c r="C25" s="120">
        <f>Andalucía!F4</f>
        <v>12.62</v>
      </c>
      <c r="D25" s="14" t="s">
        <v>61</v>
      </c>
      <c r="E25" s="14" t="s">
        <v>61</v>
      </c>
      <c r="F25" s="14">
        <f>'Balears (Illes)'!F4</f>
        <v>11.59</v>
      </c>
      <c r="G25" s="14" t="s">
        <v>61</v>
      </c>
      <c r="H25" s="14">
        <f>Cantabria!F4</f>
        <v>10.06</v>
      </c>
      <c r="I25" s="14" t="s">
        <v>61</v>
      </c>
      <c r="J25" s="14">
        <f>'Castilla y León '!F4</f>
        <v>12.59</v>
      </c>
      <c r="K25" s="14" t="s">
        <v>61</v>
      </c>
      <c r="L25" s="14" t="s">
        <v>61</v>
      </c>
      <c r="M25" s="14">
        <f>'Comunitat Valenciana'!F4</f>
        <v>13.16</v>
      </c>
      <c r="N25" s="14">
        <f>Extremadura!F4</f>
        <v>10.1</v>
      </c>
      <c r="O25" s="14" t="s">
        <v>61</v>
      </c>
      <c r="P25" s="14" t="s">
        <v>61</v>
      </c>
      <c r="Q25" s="14" t="s">
        <v>61</v>
      </c>
      <c r="R25" s="14" t="s">
        <v>61</v>
      </c>
      <c r="S25" s="14" t="s">
        <v>61</v>
      </c>
      <c r="T25" s="14" t="s">
        <v>61</v>
      </c>
      <c r="U25" s="124" t="s">
        <v>61</v>
      </c>
    </row>
    <row r="26" spans="1:22">
      <c r="A26" s="6"/>
      <c r="B26" s="7" t="s">
        <v>56</v>
      </c>
      <c r="C26" s="120">
        <f>Andalucía!F5</f>
        <v>25.25</v>
      </c>
      <c r="D26" s="14" t="s">
        <v>61</v>
      </c>
      <c r="E26" s="14" t="s">
        <v>61</v>
      </c>
      <c r="F26" s="14">
        <f>'Balears (Illes)'!F5</f>
        <v>25.77</v>
      </c>
      <c r="G26" s="14" t="s">
        <v>61</v>
      </c>
      <c r="H26" s="14">
        <f>Cantabria!F5</f>
        <v>20.55</v>
      </c>
      <c r="I26" s="14" t="s">
        <v>61</v>
      </c>
      <c r="J26" s="14">
        <f>'Castilla y León '!F5</f>
        <v>25.61</v>
      </c>
      <c r="K26" s="14" t="s">
        <v>61</v>
      </c>
      <c r="L26" s="14" t="s">
        <v>61</v>
      </c>
      <c r="M26" s="14">
        <f>'Comunitat Valenciana'!F5</f>
        <v>26.26</v>
      </c>
      <c r="N26" s="14">
        <f>Extremadura!F5</f>
        <v>20.62</v>
      </c>
      <c r="O26" s="14" t="s">
        <v>61</v>
      </c>
      <c r="P26" s="14" t="s">
        <v>61</v>
      </c>
      <c r="Q26" s="14" t="s">
        <v>61</v>
      </c>
      <c r="R26" s="14" t="s">
        <v>61</v>
      </c>
      <c r="S26" s="14" t="s">
        <v>61</v>
      </c>
      <c r="T26" s="14" t="s">
        <v>61</v>
      </c>
      <c r="U26" s="124" t="s">
        <v>61</v>
      </c>
    </row>
    <row r="27" spans="1:22">
      <c r="A27" s="6"/>
      <c r="B27" s="7" t="s">
        <v>57</v>
      </c>
      <c r="C27" s="120">
        <f>Andalucía!F6</f>
        <v>48.13</v>
      </c>
      <c r="D27" s="14" t="s">
        <v>61</v>
      </c>
      <c r="E27" s="14" t="s">
        <v>61</v>
      </c>
      <c r="F27" s="14">
        <f>'Balears (Illes)'!F6</f>
        <v>55.79</v>
      </c>
      <c r="G27" s="14" t="s">
        <v>61</v>
      </c>
      <c r="H27" s="14">
        <f>Cantabria!F6</f>
        <v>44.53</v>
      </c>
      <c r="I27" s="14" t="s">
        <v>61</v>
      </c>
      <c r="J27" s="14">
        <f>'Castilla y León '!F6</f>
        <v>55.49</v>
      </c>
      <c r="K27" s="14" t="s">
        <v>61</v>
      </c>
      <c r="L27" s="14" t="s">
        <v>61</v>
      </c>
      <c r="M27" s="14">
        <f>'Comunitat Valenciana'!F6</f>
        <v>55.71</v>
      </c>
      <c r="N27" s="14">
        <f>Extremadura!F6</f>
        <v>44.67</v>
      </c>
      <c r="O27" s="14" t="s">
        <v>61</v>
      </c>
      <c r="P27" s="14" t="s">
        <v>61</v>
      </c>
      <c r="Q27" s="14" t="s">
        <v>61</v>
      </c>
      <c r="R27" s="14" t="s">
        <v>61</v>
      </c>
      <c r="S27" s="14" t="s">
        <v>61</v>
      </c>
      <c r="T27" s="14" t="s">
        <v>61</v>
      </c>
      <c r="U27" s="124" t="s">
        <v>61</v>
      </c>
    </row>
    <row r="28" spans="1:22">
      <c r="A28" s="6"/>
      <c r="B28" s="7" t="s">
        <v>58</v>
      </c>
      <c r="C28" s="120">
        <f>Andalucía!F7</f>
        <v>64.17</v>
      </c>
      <c r="D28" s="14" t="s">
        <v>61</v>
      </c>
      <c r="E28" s="14" t="s">
        <v>61</v>
      </c>
      <c r="F28" s="14">
        <f>'Balears (Illes)'!F7</f>
        <v>77.3</v>
      </c>
      <c r="G28" s="14" t="s">
        <v>61</v>
      </c>
      <c r="H28" s="14">
        <f>Cantabria!F7</f>
        <v>61.65</v>
      </c>
      <c r="I28" s="14" t="s">
        <v>61</v>
      </c>
      <c r="J28" s="14">
        <f>'Castilla y León '!F7</f>
        <v>76.83</v>
      </c>
      <c r="K28" s="14" t="s">
        <v>61</v>
      </c>
      <c r="L28" s="14" t="s">
        <v>61</v>
      </c>
      <c r="M28" s="14">
        <f>'Comunitat Valenciana'!F7</f>
        <v>74.27</v>
      </c>
      <c r="N28" s="14">
        <f>Extremadura!F7</f>
        <v>61.86</v>
      </c>
      <c r="O28" s="14" t="s">
        <v>61</v>
      </c>
      <c r="P28" s="14" t="s">
        <v>61</v>
      </c>
      <c r="Q28" s="14" t="s">
        <v>61</v>
      </c>
      <c r="R28" s="14" t="s">
        <v>61</v>
      </c>
      <c r="S28" s="14" t="s">
        <v>61</v>
      </c>
      <c r="T28" s="14" t="s">
        <v>61</v>
      </c>
      <c r="U28" s="124" t="s">
        <v>61</v>
      </c>
    </row>
    <row r="29" spans="1:22" ht="14.25" customHeight="1">
      <c r="A29" s="15"/>
      <c r="B29" s="16"/>
      <c r="C29" s="125"/>
      <c r="D29" s="126"/>
      <c r="E29" s="126"/>
      <c r="F29" s="126"/>
      <c r="G29" s="126"/>
      <c r="H29" s="126"/>
      <c r="I29" s="126"/>
      <c r="J29" s="126"/>
      <c r="K29" s="126"/>
      <c r="L29" s="126"/>
      <c r="M29" s="126"/>
      <c r="N29" s="126"/>
      <c r="O29" s="126"/>
      <c r="P29" s="126"/>
      <c r="Q29" s="126"/>
      <c r="R29" s="126"/>
      <c r="S29" s="126"/>
      <c r="T29" s="126"/>
      <c r="U29" s="127"/>
      <c r="V29" s="30"/>
    </row>
    <row r="30" spans="1:22" ht="6" customHeight="1">
      <c r="A30" s="25"/>
      <c r="B30" s="25"/>
      <c r="C30" s="26"/>
      <c r="D30" s="26"/>
      <c r="E30" s="26"/>
      <c r="F30" s="26"/>
      <c r="G30" s="27"/>
      <c r="H30" s="26"/>
      <c r="I30" s="27"/>
      <c r="J30" s="26"/>
      <c r="K30" s="27"/>
      <c r="L30" s="27"/>
      <c r="M30" s="26"/>
      <c r="N30" s="26"/>
      <c r="O30" s="27"/>
      <c r="P30" s="27"/>
      <c r="Q30" s="28"/>
      <c r="R30" s="26"/>
      <c r="S30" s="27"/>
      <c r="T30" s="27"/>
      <c r="U30" s="29"/>
      <c r="V30" s="30"/>
    </row>
    <row r="31" spans="1:22">
      <c r="A31" s="30"/>
      <c r="B31" s="30"/>
      <c r="C31" s="26"/>
      <c r="D31" s="26"/>
      <c r="E31" s="26"/>
      <c r="F31" s="26"/>
      <c r="G31" s="27"/>
      <c r="H31" s="26"/>
      <c r="I31" s="27"/>
      <c r="J31" s="26"/>
      <c r="K31" s="27"/>
      <c r="L31" s="27"/>
      <c r="M31" s="26"/>
      <c r="N31" s="26"/>
      <c r="O31" s="27"/>
      <c r="P31" s="27"/>
      <c r="Q31" s="26"/>
      <c r="R31" s="26"/>
      <c r="S31" s="27"/>
      <c r="T31" s="27"/>
      <c r="U31" s="27"/>
      <c r="V31" s="30"/>
    </row>
    <row r="32" spans="1:22">
      <c r="C32" s="26"/>
      <c r="D32" s="26"/>
      <c r="E32" s="26"/>
      <c r="F32" s="26"/>
      <c r="G32" s="27"/>
      <c r="H32" s="26"/>
      <c r="I32" s="27"/>
      <c r="J32" s="26"/>
      <c r="K32" s="27"/>
      <c r="L32" s="27"/>
      <c r="M32" s="26"/>
      <c r="N32" s="26"/>
      <c r="O32" s="27"/>
      <c r="P32" s="27"/>
      <c r="Q32" s="26"/>
      <c r="R32" s="26"/>
      <c r="S32" s="27"/>
      <c r="T32" s="27"/>
      <c r="U32" s="27"/>
      <c r="V32" s="30"/>
    </row>
    <row r="33" spans="3:22">
      <c r="C33" s="26"/>
      <c r="D33" s="26"/>
      <c r="E33" s="26"/>
      <c r="F33" s="26"/>
      <c r="G33" s="27"/>
      <c r="H33" s="26"/>
      <c r="I33" s="27"/>
      <c r="J33" s="26"/>
      <c r="K33" s="27"/>
      <c r="L33" s="27"/>
      <c r="M33" s="26"/>
      <c r="N33" s="26"/>
      <c r="O33" s="27"/>
      <c r="P33" s="27"/>
      <c r="Q33" s="26"/>
      <c r="R33" s="26"/>
      <c r="S33" s="27"/>
      <c r="T33" s="27"/>
      <c r="U33" s="27"/>
      <c r="V33" s="30"/>
    </row>
    <row r="34" spans="3:22">
      <c r="C34" s="26"/>
      <c r="D34" s="26"/>
      <c r="E34" s="26"/>
      <c r="F34" s="26"/>
      <c r="G34" s="27"/>
      <c r="H34" s="26"/>
      <c r="I34" s="27"/>
      <c r="J34" s="26"/>
      <c r="K34" s="27"/>
      <c r="L34" s="27"/>
      <c r="M34" s="26"/>
      <c r="N34" s="26"/>
      <c r="O34" s="27"/>
      <c r="P34" s="27"/>
      <c r="Q34" s="26"/>
      <c r="R34" s="26"/>
      <c r="S34" s="27"/>
      <c r="T34" s="27"/>
      <c r="U34" s="27"/>
      <c r="V34" s="30"/>
    </row>
  </sheetData>
  <sheetProtection selectLockedCells="1" selectUnlockedCells="1"/>
  <mergeCells count="2">
    <mergeCell ref="A2:B2"/>
    <mergeCell ref="A1:U1"/>
  </mergeCells>
  <pageMargins left="0.17" right="0.17" top="0.74803149606299213" bottom="0.74803149606299213" header="0.31496062992125984" footer="0.31496062992125984"/>
  <pageSetup paperSize="9" scale="64"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59999389629810485"/>
  </sheetPr>
  <dimension ref="A1:F124"/>
  <sheetViews>
    <sheetView zoomScaleNormal="100" workbookViewId="0">
      <selection activeCell="E62" sqref="E62"/>
    </sheetView>
  </sheetViews>
  <sheetFormatPr defaultColWidth="11.42578125" defaultRowHeight="12.75"/>
  <cols>
    <col min="1" max="1" width="36.5703125" style="66" customWidth="1"/>
    <col min="2" max="2" width="66.28515625" style="54" customWidth="1"/>
    <col min="3" max="3" width="80.7109375" style="62" customWidth="1"/>
    <col min="4" max="16384" width="11.42578125" style="53"/>
  </cols>
  <sheetData>
    <row r="1" spans="1:3" s="65" customFormat="1" ht="30" customHeight="1">
      <c r="A1" s="400" t="s">
        <v>855</v>
      </c>
      <c r="B1" s="401"/>
      <c r="C1" s="486"/>
    </row>
    <row r="2" spans="1:3" s="67" customFormat="1" ht="18" customHeight="1">
      <c r="A2" s="24"/>
      <c r="B2" s="408" t="s">
        <v>856</v>
      </c>
      <c r="C2" s="487"/>
    </row>
    <row r="3" spans="1:3" s="67" customFormat="1" ht="18" customHeight="1">
      <c r="A3" s="1"/>
      <c r="B3" s="83">
        <v>1</v>
      </c>
      <c r="C3" s="82">
        <v>2</v>
      </c>
    </row>
    <row r="4" spans="1:3" s="61" customFormat="1" ht="19.5" customHeight="1">
      <c r="A4" s="2" t="s">
        <v>267</v>
      </c>
      <c r="B4" s="84">
        <v>16.78</v>
      </c>
      <c r="C4" s="81">
        <v>14.38</v>
      </c>
    </row>
    <row r="5" spans="1:3" s="61" customFormat="1" ht="19.5" customHeight="1">
      <c r="A5" s="2" t="s">
        <v>857</v>
      </c>
      <c r="B5" s="84">
        <v>33.56</v>
      </c>
      <c r="C5" s="81">
        <v>28.77</v>
      </c>
    </row>
    <row r="6" spans="1:3" s="61" customFormat="1" ht="19.5" customHeight="1">
      <c r="A6" s="2" t="s">
        <v>858</v>
      </c>
      <c r="B6" s="84">
        <v>72.709999999999994</v>
      </c>
      <c r="C6" s="81">
        <v>62.32</v>
      </c>
    </row>
    <row r="7" spans="1:3" s="61" customFormat="1" ht="19.5" customHeight="1">
      <c r="A7" s="2" t="s">
        <v>859</v>
      </c>
      <c r="B7" s="84">
        <v>100.68</v>
      </c>
      <c r="C7" s="81">
        <v>86.296000000000006</v>
      </c>
    </row>
    <row r="8" spans="1:3" s="61" customFormat="1">
      <c r="A8" s="216"/>
      <c r="B8" s="217" t="s">
        <v>354</v>
      </c>
      <c r="C8" s="217" t="s">
        <v>320</v>
      </c>
    </row>
    <row r="9" spans="1:3" s="61" customFormat="1">
      <c r="A9" s="218"/>
      <c r="B9" s="208" t="s">
        <v>432</v>
      </c>
      <c r="C9" s="208" t="s">
        <v>277</v>
      </c>
    </row>
    <row r="10" spans="1:3" s="61" customFormat="1">
      <c r="A10" s="218"/>
      <c r="B10" s="208" t="s">
        <v>860</v>
      </c>
      <c r="C10" s="208" t="s">
        <v>861</v>
      </c>
    </row>
    <row r="11" spans="1:3" s="61" customFormat="1">
      <c r="A11" s="218"/>
      <c r="B11" s="208" t="s">
        <v>319</v>
      </c>
      <c r="C11" s="208" t="s">
        <v>383</v>
      </c>
    </row>
    <row r="12" spans="1:3" s="61" customFormat="1">
      <c r="A12" s="218"/>
      <c r="B12" s="208" t="s">
        <v>272</v>
      </c>
      <c r="C12" s="208" t="s">
        <v>100</v>
      </c>
    </row>
    <row r="13" spans="1:3" s="61" customFormat="1">
      <c r="A13" s="218"/>
      <c r="B13" s="208" t="s">
        <v>276</v>
      </c>
      <c r="C13" s="208" t="s">
        <v>281</v>
      </c>
    </row>
    <row r="14" spans="1:3" s="61" customFormat="1">
      <c r="A14" s="218"/>
      <c r="B14" s="208" t="s">
        <v>384</v>
      </c>
      <c r="C14" s="208" t="s">
        <v>99</v>
      </c>
    </row>
    <row r="15" spans="1:3" s="61" customFormat="1">
      <c r="A15" s="218"/>
      <c r="B15" s="208" t="s">
        <v>385</v>
      </c>
      <c r="C15" s="208" t="s">
        <v>102</v>
      </c>
    </row>
    <row r="16" spans="1:3" s="61" customFormat="1">
      <c r="A16" s="218"/>
      <c r="B16" s="208" t="s">
        <v>325</v>
      </c>
      <c r="C16" s="208" t="s">
        <v>349</v>
      </c>
    </row>
    <row r="17" spans="1:3" s="61" customFormat="1">
      <c r="A17" s="218"/>
      <c r="B17" s="208" t="s">
        <v>132</v>
      </c>
      <c r="C17" s="208" t="s">
        <v>450</v>
      </c>
    </row>
    <row r="18" spans="1:3" s="61" customFormat="1">
      <c r="A18" s="218"/>
      <c r="B18" s="208" t="s">
        <v>275</v>
      </c>
      <c r="C18" s="208" t="s">
        <v>286</v>
      </c>
    </row>
    <row r="19" spans="1:3" s="61" customFormat="1">
      <c r="A19" s="218"/>
      <c r="B19" s="208" t="s">
        <v>329</v>
      </c>
      <c r="C19" s="208" t="s">
        <v>466</v>
      </c>
    </row>
    <row r="20" spans="1:3" s="61" customFormat="1">
      <c r="A20" s="218"/>
      <c r="B20" s="208" t="s">
        <v>290</v>
      </c>
      <c r="C20" s="208" t="s">
        <v>278</v>
      </c>
    </row>
    <row r="21" spans="1:3" s="61" customFormat="1">
      <c r="A21" s="218"/>
      <c r="B21" s="208" t="s">
        <v>271</v>
      </c>
      <c r="C21" s="208" t="s">
        <v>333</v>
      </c>
    </row>
    <row r="22" spans="1:3" s="61" customFormat="1">
      <c r="A22" s="218"/>
      <c r="B22" s="208" t="s">
        <v>458</v>
      </c>
      <c r="C22" s="208" t="s">
        <v>282</v>
      </c>
    </row>
    <row r="23" spans="1:3" s="61" customFormat="1">
      <c r="A23" s="218"/>
      <c r="B23" s="208" t="s">
        <v>284</v>
      </c>
      <c r="C23" s="208" t="s">
        <v>291</v>
      </c>
    </row>
    <row r="24" spans="1:3" s="61" customFormat="1">
      <c r="A24" s="218"/>
      <c r="B24" s="208" t="s">
        <v>862</v>
      </c>
      <c r="C24" s="208" t="s">
        <v>482</v>
      </c>
    </row>
    <row r="25" spans="1:3" s="61" customFormat="1">
      <c r="A25" s="218"/>
      <c r="B25" s="208" t="s">
        <v>337</v>
      </c>
      <c r="C25" s="208" t="s">
        <v>292</v>
      </c>
    </row>
    <row r="26" spans="1:3" s="61" customFormat="1">
      <c r="A26" s="218"/>
      <c r="B26" s="208" t="s">
        <v>397</v>
      </c>
      <c r="C26" s="208" t="s">
        <v>700</v>
      </c>
    </row>
    <row r="27" spans="1:3" s="61" customFormat="1">
      <c r="A27" s="218"/>
      <c r="B27" s="208" t="s">
        <v>863</v>
      </c>
      <c r="C27" s="208" t="s">
        <v>295</v>
      </c>
    </row>
    <row r="28" spans="1:3" s="61" customFormat="1">
      <c r="A28" s="218"/>
      <c r="B28" s="208" t="s">
        <v>697</v>
      </c>
      <c r="C28" s="208" t="s">
        <v>297</v>
      </c>
    </row>
    <row r="29" spans="1:3" s="61" customFormat="1">
      <c r="A29" s="218"/>
      <c r="B29" s="208" t="s">
        <v>864</v>
      </c>
      <c r="C29" s="208" t="s">
        <v>298</v>
      </c>
    </row>
    <row r="30" spans="1:3" s="61" customFormat="1">
      <c r="A30" s="218"/>
      <c r="B30" s="208" t="s">
        <v>363</v>
      </c>
      <c r="C30" s="208" t="s">
        <v>303</v>
      </c>
    </row>
    <row r="31" spans="1:3" s="61" customFormat="1">
      <c r="A31" s="218"/>
      <c r="B31" s="208" t="s">
        <v>865</v>
      </c>
      <c r="C31" s="208" t="s">
        <v>352</v>
      </c>
    </row>
    <row r="32" spans="1:3" s="61" customFormat="1">
      <c r="A32" s="218"/>
      <c r="B32" s="208" t="s">
        <v>612</v>
      </c>
      <c r="C32" s="208" t="s">
        <v>300</v>
      </c>
    </row>
    <row r="33" spans="1:3" s="61" customFormat="1">
      <c r="A33" s="218"/>
      <c r="B33" s="208" t="s">
        <v>340</v>
      </c>
      <c r="C33" s="208" t="s">
        <v>486</v>
      </c>
    </row>
    <row r="34" spans="1:3" s="61" customFormat="1">
      <c r="A34" s="218"/>
      <c r="B34" s="208" t="s">
        <v>342</v>
      </c>
      <c r="C34" s="208" t="s">
        <v>866</v>
      </c>
    </row>
    <row r="35" spans="1:3" s="61" customFormat="1">
      <c r="A35" s="218"/>
      <c r="B35" s="208" t="s">
        <v>405</v>
      </c>
      <c r="C35" s="208" t="s">
        <v>867</v>
      </c>
    </row>
    <row r="36" spans="1:3" s="61" customFormat="1">
      <c r="A36" s="206"/>
      <c r="B36" s="208" t="s">
        <v>344</v>
      </c>
      <c r="C36" s="208" t="s">
        <v>820</v>
      </c>
    </row>
    <row r="37" spans="1:3" s="61" customFormat="1">
      <c r="A37" s="218"/>
      <c r="B37" s="208" t="s">
        <v>293</v>
      </c>
      <c r="C37" s="208" t="s">
        <v>343</v>
      </c>
    </row>
    <row r="38" spans="1:3" s="61" customFormat="1">
      <c r="A38" s="218"/>
      <c r="B38" s="208" t="s">
        <v>346</v>
      </c>
      <c r="C38" s="208" t="s">
        <v>868</v>
      </c>
    </row>
    <row r="39" spans="1:3" s="61" customFormat="1">
      <c r="A39" s="218"/>
      <c r="B39" s="208" t="s">
        <v>279</v>
      </c>
      <c r="C39" s="215"/>
    </row>
    <row r="40" spans="1:3" s="61" customFormat="1">
      <c r="A40" s="218"/>
      <c r="B40" s="208" t="s">
        <v>283</v>
      </c>
      <c r="C40" s="215"/>
    </row>
    <row r="41" spans="1:3" s="61" customFormat="1">
      <c r="A41" s="218"/>
      <c r="B41" s="208" t="s">
        <v>288</v>
      </c>
      <c r="C41" s="215"/>
    </row>
    <row r="42" spans="1:3" s="61" customFormat="1">
      <c r="A42" s="218"/>
      <c r="B42" s="208" t="s">
        <v>479</v>
      </c>
      <c r="C42" s="215"/>
    </row>
    <row r="43" spans="1:3" s="61" customFormat="1">
      <c r="A43" s="218"/>
      <c r="B43" s="208" t="s">
        <v>299</v>
      </c>
      <c r="C43" s="174"/>
    </row>
    <row r="44" spans="1:3" s="61" customFormat="1">
      <c r="A44" s="218"/>
      <c r="B44" s="208" t="s">
        <v>302</v>
      </c>
      <c r="C44" s="174"/>
    </row>
    <row r="45" spans="1:3" s="61" customFormat="1">
      <c r="A45" s="218"/>
      <c r="B45" s="208" t="s">
        <v>370</v>
      </c>
      <c r="C45" s="174"/>
    </row>
    <row r="46" spans="1:3" s="61" customFormat="1">
      <c r="A46" s="218"/>
      <c r="B46" s="208" t="s">
        <v>869</v>
      </c>
      <c r="C46" s="174"/>
    </row>
    <row r="47" spans="1:3" s="61" customFormat="1" ht="15.75" customHeight="1">
      <c r="A47" s="218"/>
      <c r="B47" s="208" t="s">
        <v>870</v>
      </c>
      <c r="C47" s="174"/>
    </row>
    <row r="48" spans="1:3" s="61" customFormat="1" ht="15.75" customHeight="1">
      <c r="A48" s="378"/>
      <c r="B48" s="220"/>
      <c r="C48" s="379"/>
    </row>
    <row r="49" spans="1:6" s="61" customFormat="1" ht="17.25" customHeight="1">
      <c r="A49" s="459" t="s">
        <v>871</v>
      </c>
      <c r="B49" s="459"/>
      <c r="C49" s="459"/>
    </row>
    <row r="50" spans="1:6" s="111" customFormat="1" ht="18" customHeight="1">
      <c r="A50" s="505" t="s">
        <v>872</v>
      </c>
      <c r="B50" s="457" t="s">
        <v>856</v>
      </c>
      <c r="C50" s="458"/>
      <c r="D50" s="383"/>
      <c r="E50" s="383"/>
      <c r="F50" s="68"/>
    </row>
    <row r="51" spans="1:6" s="111" customFormat="1" ht="18" customHeight="1">
      <c r="A51" s="1"/>
      <c r="B51" s="83">
        <v>1</v>
      </c>
      <c r="C51" s="82">
        <v>2</v>
      </c>
      <c r="D51" s="61"/>
      <c r="E51" s="61"/>
      <c r="F51" s="61"/>
    </row>
    <row r="52" spans="1:6" s="68" customFormat="1" ht="21" customHeight="1">
      <c r="A52" s="2" t="s">
        <v>267</v>
      </c>
      <c r="B52" s="84">
        <v>16.78</v>
      </c>
      <c r="C52" s="81">
        <v>14.38</v>
      </c>
      <c r="D52" s="61"/>
      <c r="E52" s="61"/>
      <c r="F52" s="61"/>
    </row>
    <row r="53" spans="1:6" s="61" customFormat="1" ht="17.25" customHeight="1">
      <c r="A53" s="2" t="s">
        <v>857</v>
      </c>
      <c r="B53" s="84">
        <v>33.56</v>
      </c>
      <c r="C53" s="81">
        <v>28.77</v>
      </c>
    </row>
    <row r="54" spans="1:6" s="61" customFormat="1" ht="15" customHeight="1">
      <c r="A54" s="2" t="s">
        <v>858</v>
      </c>
      <c r="B54" s="84">
        <v>72.709999999999994</v>
      </c>
      <c r="C54" s="81">
        <v>62.32</v>
      </c>
    </row>
    <row r="55" spans="1:6" s="61" customFormat="1" ht="19.5" customHeight="1">
      <c r="A55" s="2" t="s">
        <v>859</v>
      </c>
      <c r="B55" s="84">
        <v>100.68</v>
      </c>
      <c r="C55" s="81">
        <v>86.296000000000006</v>
      </c>
    </row>
    <row r="56" spans="1:6" s="61" customFormat="1" ht="24">
      <c r="A56" s="216"/>
      <c r="B56" s="201" t="s">
        <v>873</v>
      </c>
      <c r="C56" s="205" t="s">
        <v>874</v>
      </c>
    </row>
    <row r="57" spans="1:6" s="61" customFormat="1">
      <c r="A57" s="218"/>
      <c r="B57" s="181"/>
      <c r="C57" s="181" t="s">
        <v>875</v>
      </c>
    </row>
    <row r="58" spans="1:6" s="61" customFormat="1" ht="24">
      <c r="A58" s="301"/>
      <c r="B58" s="181"/>
      <c r="C58" s="189" t="s">
        <v>876</v>
      </c>
    </row>
    <row r="59" spans="1:6" s="61" customFormat="1">
      <c r="A59" s="301"/>
      <c r="B59" s="181"/>
      <c r="C59" s="181" t="s">
        <v>877</v>
      </c>
    </row>
    <row r="60" spans="1:6" s="61" customFormat="1">
      <c r="A60" s="302"/>
      <c r="B60" s="211"/>
      <c r="C60" s="211"/>
    </row>
    <row r="61" spans="1:6" s="61" customFormat="1" ht="31.5" customHeight="1">
      <c r="A61" s="456" t="s">
        <v>878</v>
      </c>
      <c r="B61" s="456"/>
      <c r="C61" s="456"/>
    </row>
    <row r="62" spans="1:6" s="61" customFormat="1">
      <c r="A62" s="66"/>
      <c r="B62" s="54"/>
      <c r="C62" s="62"/>
    </row>
    <row r="63" spans="1:6" s="61" customFormat="1" ht="27" customHeight="1">
      <c r="A63" s="428"/>
      <c r="B63" s="428"/>
      <c r="C63" s="428"/>
    </row>
    <row r="64" spans="1:6" s="61" customFormat="1">
      <c r="A64" s="66"/>
      <c r="B64" s="54"/>
      <c r="C64" s="62"/>
    </row>
    <row r="65" spans="1:3" s="61" customFormat="1">
      <c r="A65" s="66"/>
      <c r="B65" s="54"/>
      <c r="C65" s="62"/>
    </row>
    <row r="66" spans="1:3" s="61" customFormat="1">
      <c r="A66" s="66"/>
      <c r="B66" s="54"/>
      <c r="C66" s="62"/>
    </row>
    <row r="67" spans="1:3" s="61" customFormat="1">
      <c r="A67" s="66"/>
      <c r="B67" s="54"/>
      <c r="C67" s="62"/>
    </row>
    <row r="68" spans="1:3" s="61" customFormat="1">
      <c r="A68" s="66"/>
      <c r="B68" s="54"/>
      <c r="C68" s="62"/>
    </row>
    <row r="69" spans="1:3" s="61" customFormat="1">
      <c r="A69" s="66"/>
      <c r="B69" s="54"/>
      <c r="C69" s="62"/>
    </row>
    <row r="70" spans="1:3" s="61" customFormat="1">
      <c r="A70" s="66"/>
      <c r="B70" s="54"/>
      <c r="C70" s="62"/>
    </row>
    <row r="71" spans="1:3" s="61" customFormat="1">
      <c r="A71" s="66"/>
      <c r="B71" s="54"/>
      <c r="C71" s="62"/>
    </row>
    <row r="72" spans="1:3" s="61" customFormat="1">
      <c r="A72" s="66"/>
      <c r="B72" s="54"/>
      <c r="C72" s="62"/>
    </row>
    <row r="73" spans="1:3" s="61" customFormat="1">
      <c r="A73" s="66"/>
      <c r="B73" s="54"/>
      <c r="C73" s="62"/>
    </row>
    <row r="74" spans="1:3" s="61" customFormat="1">
      <c r="A74" s="66"/>
      <c r="B74" s="54"/>
      <c r="C74" s="62"/>
    </row>
    <row r="75" spans="1:3" s="61" customFormat="1">
      <c r="A75" s="66"/>
      <c r="B75" s="54"/>
      <c r="C75" s="62"/>
    </row>
    <row r="76" spans="1:3" s="61" customFormat="1">
      <c r="A76" s="66"/>
      <c r="B76" s="54"/>
      <c r="C76" s="62"/>
    </row>
    <row r="77" spans="1:3" s="61" customFormat="1">
      <c r="A77" s="66"/>
      <c r="B77" s="54"/>
      <c r="C77" s="62"/>
    </row>
    <row r="78" spans="1:3" s="61" customFormat="1">
      <c r="A78" s="66"/>
      <c r="B78" s="54"/>
      <c r="C78" s="62"/>
    </row>
    <row r="79" spans="1:3" s="61" customFormat="1">
      <c r="A79" s="66"/>
      <c r="B79" s="54"/>
      <c r="C79" s="62"/>
    </row>
    <row r="80" spans="1:3" s="61" customFormat="1">
      <c r="A80" s="66"/>
      <c r="B80" s="54"/>
      <c r="C80" s="62"/>
    </row>
    <row r="81" spans="1:3" s="61" customFormat="1">
      <c r="A81" s="66"/>
      <c r="B81" s="54"/>
      <c r="C81" s="62"/>
    </row>
    <row r="82" spans="1:3" s="61" customFormat="1">
      <c r="A82" s="66"/>
      <c r="B82" s="54"/>
      <c r="C82" s="62"/>
    </row>
    <row r="83" spans="1:3" s="61" customFormat="1">
      <c r="A83" s="66"/>
      <c r="B83" s="54"/>
      <c r="C83" s="62"/>
    </row>
    <row r="84" spans="1:3" s="61" customFormat="1">
      <c r="A84" s="66"/>
      <c r="B84" s="54"/>
      <c r="C84" s="62"/>
    </row>
    <row r="85" spans="1:3" s="61" customFormat="1">
      <c r="A85" s="66"/>
      <c r="B85" s="54"/>
      <c r="C85" s="62"/>
    </row>
    <row r="86" spans="1:3" s="61" customFormat="1">
      <c r="A86" s="66"/>
      <c r="B86" s="54"/>
      <c r="C86" s="62"/>
    </row>
    <row r="87" spans="1:3" s="61" customFormat="1">
      <c r="A87" s="66"/>
      <c r="B87" s="54"/>
      <c r="C87" s="62"/>
    </row>
    <row r="88" spans="1:3" s="61" customFormat="1">
      <c r="A88" s="66"/>
      <c r="B88" s="54"/>
      <c r="C88" s="62"/>
    </row>
    <row r="89" spans="1:3" s="61" customFormat="1">
      <c r="A89" s="66"/>
      <c r="B89" s="54"/>
      <c r="C89" s="62"/>
    </row>
    <row r="90" spans="1:3" s="61" customFormat="1">
      <c r="A90" s="66"/>
      <c r="B90" s="54"/>
      <c r="C90" s="62"/>
    </row>
    <row r="91" spans="1:3" s="61" customFormat="1">
      <c r="A91" s="66"/>
      <c r="B91" s="54"/>
      <c r="C91" s="62"/>
    </row>
    <row r="92" spans="1:3" s="61" customFormat="1">
      <c r="A92" s="66"/>
      <c r="B92" s="54"/>
      <c r="C92" s="62"/>
    </row>
    <row r="93" spans="1:3" s="61" customFormat="1">
      <c r="A93" s="66"/>
      <c r="B93" s="54"/>
      <c r="C93" s="62"/>
    </row>
    <row r="94" spans="1:3" s="61" customFormat="1">
      <c r="A94" s="66"/>
      <c r="B94" s="54"/>
      <c r="C94" s="62"/>
    </row>
    <row r="95" spans="1:3" s="61" customFormat="1">
      <c r="A95" s="66"/>
      <c r="B95" s="54"/>
      <c r="C95" s="62"/>
    </row>
    <row r="96" spans="1:3" s="61" customFormat="1">
      <c r="A96" s="66"/>
      <c r="B96" s="54"/>
      <c r="C96" s="62"/>
    </row>
    <row r="97" spans="1:3" s="61" customFormat="1">
      <c r="A97" s="66"/>
      <c r="B97" s="54"/>
      <c r="C97" s="62"/>
    </row>
    <row r="98" spans="1:3" s="61" customFormat="1">
      <c r="A98" s="66"/>
      <c r="B98" s="54"/>
      <c r="C98" s="62"/>
    </row>
    <row r="99" spans="1:3" s="61" customFormat="1">
      <c r="A99" s="66"/>
      <c r="B99" s="54"/>
      <c r="C99" s="62"/>
    </row>
    <row r="100" spans="1:3" s="61" customFormat="1">
      <c r="A100" s="66"/>
      <c r="B100" s="54"/>
      <c r="C100" s="62"/>
    </row>
    <row r="101" spans="1:3" s="61" customFormat="1">
      <c r="A101" s="66"/>
      <c r="B101" s="54"/>
      <c r="C101" s="62"/>
    </row>
    <row r="102" spans="1:3" s="61" customFormat="1">
      <c r="A102" s="66"/>
      <c r="B102" s="54"/>
      <c r="C102" s="62"/>
    </row>
    <row r="103" spans="1:3" s="61" customFormat="1">
      <c r="A103" s="66"/>
      <c r="B103" s="54"/>
      <c r="C103" s="62"/>
    </row>
    <row r="104" spans="1:3" s="61" customFormat="1">
      <c r="A104" s="66"/>
      <c r="B104" s="54"/>
      <c r="C104" s="62"/>
    </row>
    <row r="105" spans="1:3" s="61" customFormat="1">
      <c r="A105" s="66"/>
      <c r="B105" s="54"/>
      <c r="C105" s="62"/>
    </row>
    <row r="106" spans="1:3" s="61" customFormat="1">
      <c r="A106" s="66"/>
      <c r="B106" s="54"/>
      <c r="C106" s="62"/>
    </row>
    <row r="107" spans="1:3" s="61" customFormat="1">
      <c r="A107" s="66"/>
      <c r="B107" s="54"/>
      <c r="C107" s="62"/>
    </row>
    <row r="108" spans="1:3" s="61" customFormat="1">
      <c r="A108" s="66"/>
      <c r="B108" s="54"/>
      <c r="C108" s="62"/>
    </row>
    <row r="109" spans="1:3" s="61" customFormat="1">
      <c r="A109" s="66"/>
      <c r="B109" s="54"/>
      <c r="C109" s="62"/>
    </row>
    <row r="110" spans="1:3" s="61" customFormat="1">
      <c r="A110" s="66"/>
      <c r="B110" s="54"/>
      <c r="C110" s="62"/>
    </row>
    <row r="111" spans="1:3" s="61" customFormat="1">
      <c r="A111" s="66"/>
      <c r="B111" s="54"/>
      <c r="C111" s="62"/>
    </row>
    <row r="112" spans="1:3" s="61" customFormat="1">
      <c r="A112" s="66"/>
      <c r="B112" s="54"/>
      <c r="C112" s="62"/>
    </row>
    <row r="113" spans="1:6" s="61" customFormat="1">
      <c r="A113" s="66"/>
      <c r="B113" s="54"/>
      <c r="C113" s="62"/>
    </row>
    <row r="114" spans="1:6" s="61" customFormat="1">
      <c r="A114" s="66"/>
      <c r="B114" s="54"/>
      <c r="C114" s="62"/>
    </row>
    <row r="115" spans="1:6" s="61" customFormat="1">
      <c r="A115" s="66"/>
      <c r="B115" s="54"/>
      <c r="C115" s="62"/>
    </row>
    <row r="116" spans="1:6" s="61" customFormat="1">
      <c r="A116" s="66"/>
      <c r="B116" s="54"/>
      <c r="C116" s="62"/>
    </row>
    <row r="117" spans="1:6" s="61" customFormat="1">
      <c r="A117" s="66"/>
      <c r="B117" s="54"/>
      <c r="C117" s="62"/>
    </row>
    <row r="118" spans="1:6" s="61" customFormat="1">
      <c r="A118" s="66"/>
      <c r="B118" s="54"/>
      <c r="C118" s="62"/>
    </row>
    <row r="119" spans="1:6" s="61" customFormat="1">
      <c r="A119" s="66"/>
      <c r="B119" s="54"/>
      <c r="C119" s="62"/>
    </row>
    <row r="120" spans="1:6" s="61" customFormat="1">
      <c r="A120" s="66"/>
      <c r="B120" s="54"/>
      <c r="C120" s="62"/>
    </row>
    <row r="121" spans="1:6" s="61" customFormat="1">
      <c r="A121" s="66"/>
      <c r="B121" s="54"/>
      <c r="C121" s="62"/>
    </row>
    <row r="122" spans="1:6" s="61" customFormat="1">
      <c r="A122" s="66"/>
      <c r="B122" s="54"/>
      <c r="C122" s="62"/>
      <c r="D122" s="53"/>
      <c r="E122" s="53"/>
      <c r="F122" s="53"/>
    </row>
    <row r="123" spans="1:6" s="61" customFormat="1">
      <c r="A123" s="66"/>
      <c r="B123" s="54"/>
      <c r="C123" s="62"/>
      <c r="D123" s="53"/>
      <c r="E123" s="53"/>
      <c r="F123" s="53"/>
    </row>
    <row r="124" spans="1:6" s="61" customFormat="1">
      <c r="A124" s="66"/>
      <c r="B124" s="54"/>
      <c r="C124" s="62"/>
      <c r="D124" s="53"/>
      <c r="E124" s="53"/>
      <c r="F124" s="53"/>
    </row>
  </sheetData>
  <sheetProtection selectLockedCells="1" selectUnlockedCells="1"/>
  <mergeCells count="6">
    <mergeCell ref="A63:C63"/>
    <mergeCell ref="A1:C1"/>
    <mergeCell ref="B2:C2"/>
    <mergeCell ref="A61:C61"/>
    <mergeCell ref="B50:C50"/>
    <mergeCell ref="A49:C49"/>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59999389629810485"/>
  </sheetPr>
  <dimension ref="A1:C138"/>
  <sheetViews>
    <sheetView zoomScaleNormal="100" workbookViewId="0">
      <selection activeCell="B28" sqref="B28"/>
    </sheetView>
  </sheetViews>
  <sheetFormatPr defaultColWidth="9.140625" defaultRowHeight="12.75"/>
  <cols>
    <col min="1" max="1" width="31.7109375" style="66" customWidth="1"/>
    <col min="2" max="2" width="57.7109375" style="53" customWidth="1"/>
    <col min="3" max="3" width="75.42578125" style="54" customWidth="1"/>
    <col min="4" max="16384" width="9.140625" style="53"/>
  </cols>
  <sheetData>
    <row r="1" spans="1:3" ht="30" customHeight="1">
      <c r="A1" s="414" t="s">
        <v>879</v>
      </c>
      <c r="B1" s="415"/>
      <c r="C1" s="496"/>
    </row>
    <row r="2" spans="1:3" s="67" customFormat="1" ht="18" customHeight="1">
      <c r="A2" s="24"/>
      <c r="B2" s="408" t="s">
        <v>856</v>
      </c>
      <c r="C2" s="487"/>
    </row>
    <row r="3" spans="1:3" s="67" customFormat="1" ht="18" customHeight="1">
      <c r="A3" s="1"/>
      <c r="B3" s="83">
        <v>1</v>
      </c>
      <c r="C3" s="83">
        <v>2</v>
      </c>
    </row>
    <row r="4" spans="1:3" s="68" customFormat="1" ht="19.5" customHeight="1">
      <c r="A4" s="2" t="s">
        <v>137</v>
      </c>
      <c r="B4" s="84">
        <v>21.95</v>
      </c>
      <c r="C4" s="84">
        <v>15.48</v>
      </c>
    </row>
    <row r="5" spans="1:3" s="68" customFormat="1" ht="19.5" customHeight="1">
      <c r="A5" s="2" t="s">
        <v>138</v>
      </c>
      <c r="B5" s="84">
        <v>46.1</v>
      </c>
      <c r="C5" s="84">
        <v>32.5</v>
      </c>
    </row>
    <row r="6" spans="1:3" s="68" customFormat="1" ht="19.5" customHeight="1">
      <c r="A6" s="2" t="s">
        <v>205</v>
      </c>
      <c r="B6" s="84">
        <v>99.85</v>
      </c>
      <c r="C6" s="84">
        <v>70.5</v>
      </c>
    </row>
    <row r="7" spans="1:3" s="68" customFormat="1" ht="19.5" customHeight="1">
      <c r="A7" s="2" t="s">
        <v>880</v>
      </c>
      <c r="B7" s="84">
        <v>138.25</v>
      </c>
      <c r="C7" s="84">
        <v>97.65</v>
      </c>
    </row>
    <row r="8" spans="1:3" s="70" customFormat="1" ht="12">
      <c r="A8" s="222"/>
      <c r="B8" s="201" t="s">
        <v>275</v>
      </c>
      <c r="C8" s="221" t="s">
        <v>320</v>
      </c>
    </row>
    <row r="9" spans="1:3" s="70" customFormat="1" ht="12">
      <c r="A9" s="192"/>
      <c r="B9" s="189" t="s">
        <v>271</v>
      </c>
      <c r="C9" s="191" t="s">
        <v>100</v>
      </c>
    </row>
    <row r="10" spans="1:3" s="70" customFormat="1" ht="12">
      <c r="A10" s="192"/>
      <c r="B10" s="189" t="s">
        <v>280</v>
      </c>
      <c r="C10" s="191" t="s">
        <v>281</v>
      </c>
    </row>
    <row r="11" spans="1:3" s="62" customFormat="1" ht="12">
      <c r="A11" s="192"/>
      <c r="B11" s="189" t="s">
        <v>881</v>
      </c>
      <c r="C11" s="191" t="s">
        <v>334</v>
      </c>
    </row>
    <row r="12" spans="1:3" s="62" customFormat="1" ht="12">
      <c r="A12" s="192"/>
      <c r="B12" s="189" t="s">
        <v>882</v>
      </c>
      <c r="C12" s="191" t="s">
        <v>336</v>
      </c>
    </row>
    <row r="13" spans="1:3" s="62" customFormat="1" ht="12">
      <c r="A13" s="192"/>
      <c r="B13" s="189" t="s">
        <v>340</v>
      </c>
      <c r="C13" s="191" t="s">
        <v>352</v>
      </c>
    </row>
    <row r="14" spans="1:3" s="62" customFormat="1" ht="12">
      <c r="A14" s="192"/>
      <c r="B14" s="189" t="s">
        <v>342</v>
      </c>
      <c r="C14" s="191" t="s">
        <v>883</v>
      </c>
    </row>
    <row r="15" spans="1:3" s="62" customFormat="1" ht="12">
      <c r="A15" s="192"/>
      <c r="B15" s="189" t="s">
        <v>815</v>
      </c>
      <c r="C15" s="191" t="s">
        <v>300</v>
      </c>
    </row>
    <row r="16" spans="1:3" s="62" customFormat="1" ht="12">
      <c r="A16" s="192"/>
      <c r="B16" s="189" t="s">
        <v>612</v>
      </c>
      <c r="C16" s="191" t="s">
        <v>488</v>
      </c>
    </row>
    <row r="17" spans="1:3" s="62" customFormat="1" ht="12">
      <c r="A17" s="192"/>
      <c r="B17" s="189" t="s">
        <v>884</v>
      </c>
      <c r="C17" s="191" t="s">
        <v>885</v>
      </c>
    </row>
    <row r="18" spans="1:3" s="62" customFormat="1" ht="22.5" customHeight="1">
      <c r="A18" s="192"/>
      <c r="B18" s="189" t="s">
        <v>886</v>
      </c>
      <c r="C18" s="191" t="s">
        <v>887</v>
      </c>
    </row>
    <row r="19" spans="1:3" s="70" customFormat="1" ht="12">
      <c r="A19" s="192"/>
      <c r="B19" s="189" t="s">
        <v>539</v>
      </c>
      <c r="C19" s="191" t="s">
        <v>888</v>
      </c>
    </row>
    <row r="20" spans="1:3" s="70" customFormat="1" ht="12">
      <c r="A20" s="192"/>
      <c r="B20" s="189" t="s">
        <v>686</v>
      </c>
      <c r="C20" s="194"/>
    </row>
    <row r="21" spans="1:3" s="70" customFormat="1" ht="12">
      <c r="A21" s="192"/>
      <c r="B21" s="189" t="s">
        <v>384</v>
      </c>
      <c r="C21" s="194"/>
    </row>
    <row r="22" spans="1:3" s="70" customFormat="1" ht="12">
      <c r="A22" s="192"/>
      <c r="B22" s="189" t="s">
        <v>458</v>
      </c>
      <c r="C22" s="194"/>
    </row>
    <row r="23" spans="1:3" s="70" customFormat="1" ht="12">
      <c r="A23" s="192"/>
      <c r="B23" s="189" t="s">
        <v>299</v>
      </c>
      <c r="C23" s="194"/>
    </row>
    <row r="24" spans="1:3" s="70" customFormat="1" ht="12">
      <c r="A24" s="192"/>
      <c r="B24" s="189" t="s">
        <v>279</v>
      </c>
      <c r="C24" s="194"/>
    </row>
    <row r="25" spans="1:3" s="70" customFormat="1" ht="24">
      <c r="A25" s="192"/>
      <c r="B25" s="189" t="s">
        <v>889</v>
      </c>
      <c r="C25" s="194"/>
    </row>
    <row r="26" spans="1:3" s="70" customFormat="1" ht="12">
      <c r="A26" s="197"/>
      <c r="B26" s="199"/>
      <c r="C26" s="198"/>
    </row>
    <row r="27" spans="1:3" s="61" customFormat="1" ht="34.5" customHeight="1">
      <c r="A27" s="295"/>
      <c r="B27" s="460" t="s">
        <v>890</v>
      </c>
      <c r="C27" s="461"/>
    </row>
    <row r="28" spans="1:3" s="61" customFormat="1" ht="13.5">
      <c r="A28" s="117"/>
      <c r="B28" s="118"/>
      <c r="C28" s="54"/>
    </row>
    <row r="29" spans="1:3" s="61" customFormat="1">
      <c r="A29" s="66"/>
      <c r="C29" s="54"/>
    </row>
    <row r="30" spans="1:3" s="61" customFormat="1">
      <c r="A30" s="66"/>
    </row>
    <row r="31" spans="1:3" s="61" customFormat="1">
      <c r="A31" s="66"/>
      <c r="C31" s="54"/>
    </row>
    <row r="32" spans="1:3" s="61" customFormat="1">
      <c r="A32" s="66"/>
      <c r="C32" s="54"/>
    </row>
    <row r="33" spans="1:3" s="61" customFormat="1">
      <c r="A33" s="66"/>
      <c r="C33" s="54"/>
    </row>
    <row r="34" spans="1:3" s="61" customFormat="1">
      <c r="A34" s="66"/>
      <c r="C34" s="54"/>
    </row>
    <row r="35" spans="1:3" s="61" customFormat="1">
      <c r="A35" s="66"/>
      <c r="C35" s="54"/>
    </row>
    <row r="36" spans="1:3" s="61" customFormat="1">
      <c r="A36" s="66"/>
      <c r="C36" s="54"/>
    </row>
    <row r="37" spans="1:3" s="61" customFormat="1">
      <c r="A37" s="66"/>
      <c r="C37" s="54"/>
    </row>
    <row r="38" spans="1:3" s="61" customFormat="1">
      <c r="A38" s="66"/>
      <c r="C38" s="54"/>
    </row>
    <row r="39" spans="1:3" s="61" customFormat="1">
      <c r="A39" s="66"/>
      <c r="C39" s="54"/>
    </row>
    <row r="40" spans="1:3" s="61" customFormat="1">
      <c r="A40" s="66"/>
      <c r="C40" s="54"/>
    </row>
    <row r="41" spans="1:3" s="61" customFormat="1">
      <c r="A41" s="66"/>
      <c r="C41" s="54"/>
    </row>
    <row r="42" spans="1:3" s="61" customFormat="1">
      <c r="A42" s="66"/>
      <c r="C42" s="54"/>
    </row>
    <row r="43" spans="1:3" s="61" customFormat="1">
      <c r="A43" s="66"/>
      <c r="C43" s="54"/>
    </row>
    <row r="44" spans="1:3" s="61" customFormat="1">
      <c r="A44" s="66"/>
      <c r="C44" s="54"/>
    </row>
    <row r="45" spans="1:3" s="61" customFormat="1">
      <c r="A45" s="66"/>
      <c r="C45" s="54"/>
    </row>
    <row r="46" spans="1:3" s="61" customFormat="1">
      <c r="A46" s="66"/>
      <c r="C46" s="54"/>
    </row>
    <row r="47" spans="1:3" s="61" customFormat="1">
      <c r="A47" s="66"/>
      <c r="C47" s="54"/>
    </row>
    <row r="48" spans="1:3" s="61" customFormat="1">
      <c r="A48" s="66"/>
      <c r="C48" s="54"/>
    </row>
    <row r="49" spans="1:3" s="61" customFormat="1">
      <c r="A49" s="66"/>
      <c r="C49" s="54"/>
    </row>
    <row r="50" spans="1:3" s="61" customFormat="1">
      <c r="A50" s="66"/>
      <c r="C50" s="54"/>
    </row>
    <row r="51" spans="1:3" s="61" customFormat="1">
      <c r="A51" s="66"/>
      <c r="C51" s="54"/>
    </row>
    <row r="52" spans="1:3" s="61" customFormat="1">
      <c r="A52" s="66"/>
      <c r="C52" s="54"/>
    </row>
    <row r="53" spans="1:3" s="61" customFormat="1">
      <c r="A53" s="66"/>
      <c r="C53" s="54"/>
    </row>
    <row r="54" spans="1:3" s="61" customFormat="1">
      <c r="A54" s="66"/>
      <c r="C54" s="54"/>
    </row>
    <row r="55" spans="1:3" s="61" customFormat="1">
      <c r="A55" s="66"/>
      <c r="C55" s="54"/>
    </row>
    <row r="56" spans="1:3" s="61" customFormat="1">
      <c r="A56" s="66"/>
      <c r="C56" s="54"/>
    </row>
    <row r="57" spans="1:3" s="61" customFormat="1">
      <c r="A57" s="66"/>
      <c r="C57" s="54"/>
    </row>
    <row r="58" spans="1:3" s="61" customFormat="1">
      <c r="A58" s="66"/>
      <c r="C58" s="54"/>
    </row>
    <row r="59" spans="1:3" s="61" customFormat="1">
      <c r="A59" s="66"/>
      <c r="C59" s="54"/>
    </row>
    <row r="60" spans="1:3" s="61" customFormat="1">
      <c r="A60" s="66"/>
      <c r="C60" s="54"/>
    </row>
    <row r="61" spans="1:3" s="61" customFormat="1">
      <c r="A61" s="66"/>
      <c r="C61" s="54"/>
    </row>
    <row r="62" spans="1:3" s="61" customFormat="1">
      <c r="A62" s="66"/>
      <c r="C62" s="54"/>
    </row>
    <row r="63" spans="1:3" s="61" customFormat="1">
      <c r="A63" s="66"/>
      <c r="C63" s="54"/>
    </row>
    <row r="64" spans="1:3" s="61" customFormat="1">
      <c r="A64" s="66"/>
      <c r="C64" s="54"/>
    </row>
    <row r="65" spans="1:3" s="61" customFormat="1">
      <c r="A65" s="66"/>
      <c r="C65" s="54"/>
    </row>
    <row r="66" spans="1:3" s="61" customFormat="1">
      <c r="A66" s="66"/>
      <c r="C66" s="54"/>
    </row>
    <row r="67" spans="1:3" s="61" customFormat="1">
      <c r="A67" s="66"/>
      <c r="C67" s="54"/>
    </row>
    <row r="68" spans="1:3" s="61" customFormat="1">
      <c r="A68" s="66"/>
      <c r="C68" s="54"/>
    </row>
    <row r="69" spans="1:3" s="61" customFormat="1">
      <c r="A69" s="66"/>
      <c r="C69" s="54"/>
    </row>
    <row r="70" spans="1:3" s="61" customFormat="1">
      <c r="A70" s="66"/>
      <c r="C70" s="54"/>
    </row>
    <row r="71" spans="1:3" s="61" customFormat="1">
      <c r="A71" s="66"/>
      <c r="C71" s="54"/>
    </row>
    <row r="72" spans="1:3" s="61" customFormat="1">
      <c r="A72" s="66"/>
      <c r="C72" s="54"/>
    </row>
    <row r="73" spans="1:3" s="61" customFormat="1">
      <c r="A73" s="66"/>
      <c r="C73" s="54"/>
    </row>
    <row r="74" spans="1:3" s="61" customFormat="1">
      <c r="A74" s="66"/>
      <c r="C74" s="54"/>
    </row>
    <row r="75" spans="1:3" s="61" customFormat="1">
      <c r="A75" s="66"/>
      <c r="C75" s="54"/>
    </row>
    <row r="76" spans="1:3" s="61" customFormat="1">
      <c r="A76" s="66"/>
      <c r="C76" s="54"/>
    </row>
    <row r="77" spans="1:3" s="61" customFormat="1">
      <c r="A77" s="66"/>
      <c r="C77" s="54"/>
    </row>
    <row r="78" spans="1:3" s="61" customFormat="1">
      <c r="A78" s="66"/>
      <c r="C78" s="54"/>
    </row>
    <row r="79" spans="1:3" s="61" customFormat="1">
      <c r="A79" s="66"/>
      <c r="C79" s="54"/>
    </row>
    <row r="80" spans="1:3" s="61" customFormat="1">
      <c r="A80" s="66"/>
      <c r="C80" s="54"/>
    </row>
    <row r="81" spans="1:3" s="61" customFormat="1">
      <c r="A81" s="66"/>
      <c r="C81" s="54"/>
    </row>
    <row r="82" spans="1:3" s="61" customFormat="1">
      <c r="A82" s="66"/>
      <c r="C82" s="54"/>
    </row>
    <row r="83" spans="1:3" s="61" customFormat="1">
      <c r="A83" s="66"/>
      <c r="C83" s="54"/>
    </row>
    <row r="84" spans="1:3" s="61" customFormat="1">
      <c r="A84" s="66"/>
      <c r="C84" s="54"/>
    </row>
    <row r="85" spans="1:3" s="61" customFormat="1">
      <c r="A85" s="66"/>
      <c r="C85" s="54"/>
    </row>
    <row r="86" spans="1:3" s="61" customFormat="1">
      <c r="A86" s="66"/>
      <c r="C86" s="54"/>
    </row>
    <row r="87" spans="1:3" s="61" customFormat="1">
      <c r="A87" s="66"/>
      <c r="C87" s="54"/>
    </row>
    <row r="88" spans="1:3" s="61" customFormat="1">
      <c r="A88" s="66"/>
      <c r="C88" s="54"/>
    </row>
    <row r="89" spans="1:3" s="61" customFormat="1">
      <c r="A89" s="66"/>
      <c r="C89" s="54"/>
    </row>
    <row r="90" spans="1:3" s="61" customFormat="1">
      <c r="A90" s="66"/>
      <c r="C90" s="54"/>
    </row>
    <row r="91" spans="1:3" s="61" customFormat="1">
      <c r="A91" s="66"/>
      <c r="C91" s="54"/>
    </row>
    <row r="92" spans="1:3" s="61" customFormat="1">
      <c r="A92" s="66"/>
      <c r="C92" s="54"/>
    </row>
    <row r="93" spans="1:3" s="61" customFormat="1">
      <c r="A93" s="66"/>
      <c r="C93" s="54"/>
    </row>
    <row r="94" spans="1:3" s="61" customFormat="1">
      <c r="A94" s="66"/>
      <c r="C94" s="54"/>
    </row>
    <row r="95" spans="1:3" s="61" customFormat="1">
      <c r="A95" s="66"/>
      <c r="C95" s="54"/>
    </row>
    <row r="96" spans="1:3" s="61" customFormat="1">
      <c r="A96" s="66"/>
      <c r="C96" s="54"/>
    </row>
    <row r="97" spans="1:3" s="61" customFormat="1">
      <c r="A97" s="66"/>
      <c r="C97" s="54"/>
    </row>
    <row r="98" spans="1:3" s="61" customFormat="1">
      <c r="A98" s="66"/>
      <c r="C98" s="54"/>
    </row>
    <row r="99" spans="1:3" s="61" customFormat="1">
      <c r="A99" s="66"/>
      <c r="C99" s="54"/>
    </row>
    <row r="100" spans="1:3" s="61" customFormat="1">
      <c r="A100" s="66"/>
      <c r="C100" s="54"/>
    </row>
    <row r="101" spans="1:3" s="61" customFormat="1">
      <c r="A101" s="66"/>
      <c r="C101" s="54"/>
    </row>
    <row r="102" spans="1:3" s="61" customFormat="1">
      <c r="A102" s="66"/>
      <c r="C102" s="54"/>
    </row>
    <row r="103" spans="1:3" s="61" customFormat="1">
      <c r="A103" s="66"/>
      <c r="C103" s="54"/>
    </row>
    <row r="104" spans="1:3" s="61" customFormat="1">
      <c r="A104" s="66"/>
      <c r="C104" s="54"/>
    </row>
    <row r="105" spans="1:3" s="61" customFormat="1">
      <c r="A105" s="66"/>
      <c r="C105" s="54"/>
    </row>
    <row r="106" spans="1:3" s="61" customFormat="1">
      <c r="A106" s="66"/>
      <c r="C106" s="54"/>
    </row>
    <row r="107" spans="1:3" s="61" customFormat="1">
      <c r="A107" s="66"/>
      <c r="C107" s="54"/>
    </row>
    <row r="108" spans="1:3" s="61" customFormat="1">
      <c r="A108" s="66"/>
      <c r="C108" s="54"/>
    </row>
    <row r="109" spans="1:3" s="61" customFormat="1">
      <c r="A109" s="66"/>
      <c r="C109" s="54"/>
    </row>
    <row r="110" spans="1:3" s="61" customFormat="1">
      <c r="A110" s="66"/>
      <c r="C110" s="54"/>
    </row>
    <row r="111" spans="1:3" s="61" customFormat="1">
      <c r="A111" s="66"/>
      <c r="C111" s="54"/>
    </row>
    <row r="112" spans="1:3" s="61" customFormat="1">
      <c r="A112" s="66"/>
      <c r="C112" s="54"/>
    </row>
    <row r="113" spans="1:3" s="61" customFormat="1">
      <c r="A113" s="66"/>
      <c r="C113" s="54"/>
    </row>
    <row r="114" spans="1:3" s="61" customFormat="1">
      <c r="A114" s="66"/>
      <c r="C114" s="54"/>
    </row>
    <row r="115" spans="1:3" s="61" customFormat="1">
      <c r="A115" s="66"/>
      <c r="C115" s="54"/>
    </row>
    <row r="116" spans="1:3" s="61" customFormat="1">
      <c r="A116" s="66"/>
      <c r="C116" s="54"/>
    </row>
    <row r="117" spans="1:3" s="61" customFormat="1">
      <c r="A117" s="66"/>
      <c r="C117" s="54"/>
    </row>
    <row r="118" spans="1:3" s="61" customFormat="1">
      <c r="A118" s="66"/>
      <c r="C118" s="54"/>
    </row>
    <row r="119" spans="1:3" s="61" customFormat="1">
      <c r="A119" s="66"/>
      <c r="C119" s="54"/>
    </row>
    <row r="120" spans="1:3" s="61" customFormat="1">
      <c r="A120" s="66"/>
      <c r="C120" s="54"/>
    </row>
    <row r="121" spans="1:3" s="61" customFormat="1">
      <c r="A121" s="66"/>
      <c r="C121" s="54"/>
    </row>
    <row r="122" spans="1:3" s="61" customFormat="1">
      <c r="A122" s="66"/>
      <c r="C122" s="54"/>
    </row>
    <row r="123" spans="1:3" s="61" customFormat="1">
      <c r="A123" s="66"/>
      <c r="C123" s="54"/>
    </row>
    <row r="124" spans="1:3" s="61" customFormat="1">
      <c r="A124" s="66"/>
      <c r="C124" s="54"/>
    </row>
    <row r="125" spans="1:3" s="61" customFormat="1">
      <c r="A125" s="66"/>
      <c r="C125" s="54"/>
    </row>
    <row r="126" spans="1:3" s="61" customFormat="1">
      <c r="A126" s="66"/>
      <c r="C126" s="54"/>
    </row>
    <row r="127" spans="1:3" s="61" customFormat="1">
      <c r="A127" s="66"/>
      <c r="C127" s="54"/>
    </row>
    <row r="128" spans="1:3" s="61" customFormat="1">
      <c r="A128" s="66"/>
      <c r="C128" s="54"/>
    </row>
    <row r="129" spans="1:3" s="61" customFormat="1">
      <c r="A129" s="66"/>
      <c r="C129" s="54"/>
    </row>
    <row r="130" spans="1:3" s="61" customFormat="1">
      <c r="A130" s="66"/>
      <c r="C130" s="54"/>
    </row>
    <row r="131" spans="1:3" s="61" customFormat="1">
      <c r="A131" s="66"/>
      <c r="C131" s="54"/>
    </row>
    <row r="132" spans="1:3" s="61" customFormat="1">
      <c r="A132" s="66"/>
      <c r="C132" s="54"/>
    </row>
    <row r="133" spans="1:3" s="61" customFormat="1">
      <c r="A133" s="66"/>
      <c r="C133" s="54"/>
    </row>
    <row r="134" spans="1:3" s="61" customFormat="1">
      <c r="A134" s="66"/>
      <c r="C134" s="54"/>
    </row>
    <row r="135" spans="1:3" s="61" customFormat="1">
      <c r="A135" s="66"/>
      <c r="C135" s="54"/>
    </row>
    <row r="136" spans="1:3">
      <c r="B136" s="61"/>
    </row>
    <row r="137" spans="1:3">
      <c r="B137" s="61"/>
    </row>
    <row r="138" spans="1:3">
      <c r="B138" s="61"/>
    </row>
  </sheetData>
  <sheetProtection selectLockedCells="1" selectUnlockedCells="1"/>
  <mergeCells count="3">
    <mergeCell ref="A1:C1"/>
    <mergeCell ref="B2:C2"/>
    <mergeCell ref="B27:C27"/>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59999389629810485"/>
  </sheetPr>
  <dimension ref="A1:BL120"/>
  <sheetViews>
    <sheetView zoomScaleNormal="100" workbookViewId="0">
      <selection activeCell="A8" sqref="A8"/>
    </sheetView>
  </sheetViews>
  <sheetFormatPr defaultColWidth="9.140625" defaultRowHeight="12.75"/>
  <cols>
    <col min="1" max="1" width="27.7109375" style="66" bestFit="1" customWidth="1"/>
    <col min="2" max="2" width="43" style="54" customWidth="1"/>
    <col min="3" max="3" width="52" style="62" bestFit="1" customWidth="1"/>
    <col min="4" max="4" width="41.85546875" style="62" customWidth="1"/>
    <col min="5" max="5" width="44.85546875" style="62" customWidth="1"/>
    <col min="6" max="52" width="9.140625" style="53" customWidth="1"/>
    <col min="53" max="64" width="9.140625" style="54" customWidth="1"/>
    <col min="65" max="16384" width="9.140625" style="53"/>
  </cols>
  <sheetData>
    <row r="1" spans="1:64" ht="30" customHeight="1">
      <c r="A1" s="414" t="s">
        <v>891</v>
      </c>
      <c r="B1" s="401"/>
      <c r="C1" s="401"/>
      <c r="D1" s="401"/>
      <c r="E1" s="486"/>
    </row>
    <row r="2" spans="1:64" s="67" customFormat="1" ht="18" customHeight="1">
      <c r="A2" s="24"/>
      <c r="B2" s="408" t="s">
        <v>856</v>
      </c>
      <c r="C2" s="408"/>
      <c r="D2" s="408"/>
      <c r="E2" s="487"/>
    </row>
    <row r="3" spans="1:64" s="67" customFormat="1" ht="18" customHeight="1">
      <c r="A3" s="1"/>
      <c r="B3" s="83">
        <v>1</v>
      </c>
      <c r="C3" s="82">
        <v>2</v>
      </c>
      <c r="D3" s="82">
        <v>3</v>
      </c>
      <c r="E3" s="82">
        <v>4</v>
      </c>
    </row>
    <row r="4" spans="1:64" s="61" customFormat="1" ht="19.5" customHeight="1">
      <c r="A4" s="2" t="s">
        <v>124</v>
      </c>
      <c r="B4" s="84">
        <v>19.84</v>
      </c>
      <c r="C4" s="81">
        <v>19.190000000000001</v>
      </c>
      <c r="D4" s="81">
        <v>14.39</v>
      </c>
      <c r="E4" s="81">
        <v>14.08</v>
      </c>
      <c r="BA4" s="78"/>
      <c r="BB4" s="78"/>
      <c r="BC4" s="78"/>
      <c r="BD4" s="78"/>
      <c r="BE4" s="78"/>
      <c r="BF4" s="78"/>
      <c r="BG4" s="78"/>
      <c r="BH4" s="78"/>
      <c r="BI4" s="78"/>
      <c r="BJ4" s="78"/>
      <c r="BK4" s="78"/>
      <c r="BL4" s="78"/>
    </row>
    <row r="5" spans="1:64" s="61" customFormat="1" ht="19.5" customHeight="1">
      <c r="A5" s="2" t="s">
        <v>138</v>
      </c>
      <c r="B5" s="84">
        <v>28.6</v>
      </c>
      <c r="C5" s="81">
        <v>27.63</v>
      </c>
      <c r="D5" s="81">
        <v>21.03</v>
      </c>
      <c r="E5" s="81">
        <v>20.48</v>
      </c>
      <c r="BA5" s="73"/>
      <c r="BB5" s="73"/>
      <c r="BC5" s="73"/>
      <c r="BD5" s="73"/>
      <c r="BE5" s="73"/>
      <c r="BF5" s="73"/>
      <c r="BG5" s="73"/>
      <c r="BH5" s="73"/>
      <c r="BI5" s="73"/>
      <c r="BJ5" s="73"/>
      <c r="BK5" s="73"/>
      <c r="BL5" s="73"/>
    </row>
    <row r="6" spans="1:64" s="61" customFormat="1" ht="19.5" customHeight="1">
      <c r="A6" s="2" t="s">
        <v>139</v>
      </c>
      <c r="B6" s="84">
        <v>44.01</v>
      </c>
      <c r="C6" s="81">
        <v>42.53</v>
      </c>
      <c r="D6" s="81">
        <v>32.369999999999997</v>
      </c>
      <c r="E6" s="81">
        <v>31.51</v>
      </c>
      <c r="BA6" s="73"/>
      <c r="BB6" s="73"/>
      <c r="BC6" s="73"/>
      <c r="BD6" s="73"/>
      <c r="BE6" s="73"/>
      <c r="BF6" s="73"/>
      <c r="BG6" s="73"/>
      <c r="BH6" s="73"/>
      <c r="BI6" s="73"/>
      <c r="BJ6" s="73"/>
      <c r="BK6" s="73"/>
      <c r="BL6" s="73"/>
    </row>
    <row r="7" spans="1:64" s="61" customFormat="1" ht="19.5" customHeight="1">
      <c r="A7" s="2" t="s">
        <v>892</v>
      </c>
      <c r="B7" s="84">
        <v>60.86</v>
      </c>
      <c r="C7" s="81">
        <v>58.87</v>
      </c>
      <c r="D7" s="81">
        <v>44.14</v>
      </c>
      <c r="E7" s="81">
        <v>43.19</v>
      </c>
      <c r="BA7" s="73"/>
      <c r="BB7" s="73"/>
      <c r="BC7" s="73"/>
      <c r="BD7" s="73"/>
      <c r="BE7" s="73"/>
      <c r="BF7" s="73"/>
      <c r="BG7" s="73"/>
      <c r="BH7" s="73"/>
      <c r="BI7" s="73"/>
      <c r="BJ7" s="73"/>
      <c r="BK7" s="73"/>
      <c r="BL7" s="73"/>
    </row>
    <row r="8" spans="1:64" s="79" customFormat="1">
      <c r="A8" s="166"/>
      <c r="B8" s="163" t="s">
        <v>893</v>
      </c>
      <c r="C8" s="163" t="s">
        <v>318</v>
      </c>
      <c r="D8" s="163" t="s">
        <v>320</v>
      </c>
      <c r="E8" s="201" t="s">
        <v>894</v>
      </c>
      <c r="BA8" s="62"/>
      <c r="BB8" s="62"/>
      <c r="BC8" s="62"/>
      <c r="BD8" s="62"/>
      <c r="BE8" s="62"/>
      <c r="BF8" s="62"/>
      <c r="BG8" s="62"/>
      <c r="BH8" s="62"/>
      <c r="BI8" s="62"/>
      <c r="BJ8" s="62"/>
      <c r="BK8" s="62"/>
      <c r="BL8" s="62"/>
    </row>
    <row r="9" spans="1:64" s="79" customFormat="1">
      <c r="A9" s="143"/>
      <c r="B9" s="223" t="s">
        <v>895</v>
      </c>
      <c r="C9" s="223" t="s">
        <v>896</v>
      </c>
      <c r="D9" s="223" t="s">
        <v>277</v>
      </c>
      <c r="E9" s="189" t="s">
        <v>434</v>
      </c>
      <c r="BA9" s="62"/>
      <c r="BB9" s="62"/>
      <c r="BC9" s="62"/>
      <c r="BD9" s="62"/>
      <c r="BE9" s="62"/>
      <c r="BF9" s="62"/>
      <c r="BG9" s="62"/>
      <c r="BH9" s="62"/>
      <c r="BI9" s="62"/>
      <c r="BJ9" s="62"/>
      <c r="BK9" s="62"/>
      <c r="BL9" s="62"/>
    </row>
    <row r="10" spans="1:64" s="79" customFormat="1">
      <c r="A10" s="143"/>
      <c r="B10" s="223" t="s">
        <v>897</v>
      </c>
      <c r="C10" s="223" t="s">
        <v>898</v>
      </c>
      <c r="D10" s="223" t="s">
        <v>281</v>
      </c>
      <c r="E10" s="189" t="s">
        <v>383</v>
      </c>
      <c r="BA10" s="62"/>
      <c r="BB10" s="62"/>
      <c r="BC10" s="62"/>
      <c r="BD10" s="62"/>
      <c r="BE10" s="62"/>
      <c r="BF10" s="62"/>
      <c r="BG10" s="62"/>
      <c r="BH10" s="62"/>
      <c r="BI10" s="62"/>
      <c r="BJ10" s="62"/>
      <c r="BK10" s="62"/>
      <c r="BL10" s="62"/>
    </row>
    <row r="11" spans="1:64" s="79" customFormat="1">
      <c r="A11" s="143"/>
      <c r="B11" s="223" t="s">
        <v>899</v>
      </c>
      <c r="C11" s="223" t="s">
        <v>322</v>
      </c>
      <c r="D11" s="223" t="s">
        <v>99</v>
      </c>
      <c r="E11" s="189" t="s">
        <v>100</v>
      </c>
      <c r="BA11" s="62"/>
      <c r="BB11" s="62"/>
      <c r="BC11" s="62"/>
      <c r="BD11" s="62"/>
      <c r="BE11" s="62"/>
      <c r="BF11" s="62"/>
      <c r="BG11" s="62"/>
      <c r="BH11" s="62"/>
      <c r="BI11" s="62"/>
      <c r="BJ11" s="62"/>
      <c r="BK11" s="62"/>
      <c r="BL11" s="62"/>
    </row>
    <row r="12" spans="1:64" s="79" customFormat="1">
      <c r="A12" s="143"/>
      <c r="B12" s="223" t="s">
        <v>900</v>
      </c>
      <c r="C12" s="223" t="s">
        <v>901</v>
      </c>
      <c r="D12" s="223" t="s">
        <v>102</v>
      </c>
      <c r="E12" s="189" t="s">
        <v>286</v>
      </c>
      <c r="BA12" s="62"/>
      <c r="BB12" s="62"/>
      <c r="BC12" s="62"/>
      <c r="BD12" s="62"/>
      <c r="BE12" s="62"/>
      <c r="BF12" s="62"/>
      <c r="BG12" s="62"/>
      <c r="BH12" s="62"/>
      <c r="BI12" s="62"/>
      <c r="BJ12" s="62"/>
      <c r="BK12" s="62"/>
      <c r="BL12" s="62"/>
    </row>
    <row r="13" spans="1:64" s="79" customFormat="1">
      <c r="A13" s="143"/>
      <c r="B13" s="223" t="s">
        <v>275</v>
      </c>
      <c r="C13" s="196" t="s">
        <v>902</v>
      </c>
      <c r="D13" s="223" t="s">
        <v>349</v>
      </c>
      <c r="E13" s="189" t="s">
        <v>903</v>
      </c>
      <c r="BA13" s="62"/>
      <c r="BB13" s="62"/>
      <c r="BC13" s="62"/>
      <c r="BD13" s="62"/>
      <c r="BE13" s="62"/>
      <c r="BF13" s="62"/>
      <c r="BG13" s="62"/>
      <c r="BH13" s="62"/>
      <c r="BI13" s="62"/>
      <c r="BJ13" s="62"/>
      <c r="BK13" s="62"/>
      <c r="BL13" s="62"/>
    </row>
    <row r="14" spans="1:64" s="79" customFormat="1">
      <c r="A14" s="143"/>
      <c r="B14" s="223" t="s">
        <v>329</v>
      </c>
      <c r="C14" s="223" t="s">
        <v>432</v>
      </c>
      <c r="D14" s="223" t="s">
        <v>904</v>
      </c>
      <c r="E14" s="189" t="s">
        <v>905</v>
      </c>
      <c r="BA14" s="62"/>
      <c r="BB14" s="62"/>
      <c r="BC14" s="62"/>
      <c r="BD14" s="62"/>
      <c r="BE14" s="62"/>
      <c r="BF14" s="62"/>
      <c r="BG14" s="62"/>
      <c r="BH14" s="62"/>
      <c r="BI14" s="62"/>
      <c r="BJ14" s="62"/>
      <c r="BK14" s="62"/>
      <c r="BL14" s="62"/>
    </row>
    <row r="15" spans="1:64" s="79" customFormat="1">
      <c r="A15" s="143"/>
      <c r="B15" s="223" t="s">
        <v>271</v>
      </c>
      <c r="C15" s="223" t="s">
        <v>906</v>
      </c>
      <c r="D15" s="223" t="s">
        <v>333</v>
      </c>
      <c r="E15" s="189" t="s">
        <v>278</v>
      </c>
      <c r="BA15" s="62"/>
      <c r="BB15" s="62"/>
      <c r="BC15" s="62"/>
      <c r="BD15" s="62"/>
      <c r="BE15" s="62"/>
      <c r="BF15" s="62"/>
      <c r="BG15" s="62"/>
      <c r="BH15" s="62"/>
      <c r="BI15" s="62"/>
      <c r="BJ15" s="62"/>
      <c r="BK15" s="62"/>
      <c r="BL15" s="62"/>
    </row>
    <row r="16" spans="1:64" s="79" customFormat="1">
      <c r="A16" s="143"/>
      <c r="B16" s="223" t="s">
        <v>907</v>
      </c>
      <c r="C16" s="223" t="s">
        <v>908</v>
      </c>
      <c r="D16" s="223" t="s">
        <v>909</v>
      </c>
      <c r="E16" s="189" t="s">
        <v>282</v>
      </c>
      <c r="BA16" s="62"/>
      <c r="BB16" s="62"/>
      <c r="BC16" s="62"/>
      <c r="BD16" s="62"/>
      <c r="BE16" s="62"/>
      <c r="BF16" s="62"/>
      <c r="BG16" s="62"/>
      <c r="BH16" s="62"/>
      <c r="BI16" s="62"/>
      <c r="BJ16" s="62"/>
      <c r="BK16" s="62"/>
      <c r="BL16" s="62"/>
    </row>
    <row r="17" spans="1:64" s="79" customFormat="1">
      <c r="A17" s="143"/>
      <c r="B17" s="223" t="s">
        <v>279</v>
      </c>
      <c r="C17" s="223" t="s">
        <v>910</v>
      </c>
      <c r="D17" s="223" t="s">
        <v>911</v>
      </c>
      <c r="E17" s="189" t="s">
        <v>291</v>
      </c>
      <c r="BA17" s="62"/>
      <c r="BB17" s="62"/>
      <c r="BC17" s="62"/>
      <c r="BD17" s="62"/>
      <c r="BE17" s="62"/>
      <c r="BF17" s="62"/>
      <c r="BG17" s="62"/>
      <c r="BH17" s="62"/>
      <c r="BI17" s="62"/>
      <c r="BJ17" s="62"/>
      <c r="BK17" s="62"/>
      <c r="BL17" s="62"/>
    </row>
    <row r="18" spans="1:64" s="79" customFormat="1">
      <c r="A18" s="143"/>
      <c r="B18" s="223" t="s">
        <v>283</v>
      </c>
      <c r="C18" s="223" t="s">
        <v>912</v>
      </c>
      <c r="D18" s="223" t="s">
        <v>913</v>
      </c>
      <c r="E18" s="189" t="s">
        <v>298</v>
      </c>
      <c r="BA18" s="62"/>
      <c r="BB18" s="62"/>
      <c r="BC18" s="62"/>
      <c r="BD18" s="62"/>
      <c r="BE18" s="62"/>
      <c r="BF18" s="62"/>
      <c r="BG18" s="62"/>
      <c r="BH18" s="62"/>
      <c r="BI18" s="62"/>
      <c r="BJ18" s="62"/>
      <c r="BK18" s="62"/>
      <c r="BL18" s="62"/>
    </row>
    <row r="19" spans="1:64" s="79" customFormat="1" ht="15" customHeight="1">
      <c r="A19" s="143"/>
      <c r="B19" s="223" t="s">
        <v>288</v>
      </c>
      <c r="C19" s="223" t="s">
        <v>914</v>
      </c>
      <c r="D19" s="223" t="s">
        <v>915</v>
      </c>
      <c r="E19" s="189" t="s">
        <v>352</v>
      </c>
      <c r="BA19" s="62"/>
      <c r="BB19" s="62"/>
      <c r="BC19" s="62"/>
      <c r="BD19" s="62"/>
      <c r="BE19" s="62"/>
      <c r="BF19" s="62"/>
      <c r="BG19" s="62"/>
      <c r="BH19" s="62"/>
      <c r="BI19" s="62"/>
      <c r="BJ19" s="62"/>
      <c r="BK19" s="62"/>
      <c r="BL19" s="62"/>
    </row>
    <row r="20" spans="1:64" s="79" customFormat="1">
      <c r="A20" s="143"/>
      <c r="B20" s="223" t="s">
        <v>916</v>
      </c>
      <c r="C20" s="223" t="s">
        <v>917</v>
      </c>
      <c r="D20" s="223" t="s">
        <v>297</v>
      </c>
      <c r="E20" s="189" t="s">
        <v>343</v>
      </c>
      <c r="BA20" s="62"/>
      <c r="BB20" s="62"/>
      <c r="BC20" s="62"/>
      <c r="BD20" s="62"/>
      <c r="BE20" s="62"/>
      <c r="BF20" s="62"/>
      <c r="BG20" s="62"/>
      <c r="BH20" s="62"/>
      <c r="BI20" s="62"/>
      <c r="BJ20" s="62"/>
      <c r="BK20" s="62"/>
      <c r="BL20" s="62"/>
    </row>
    <row r="21" spans="1:64" s="79" customFormat="1">
      <c r="A21" s="143"/>
      <c r="B21" s="195"/>
      <c r="C21" s="196" t="s">
        <v>918</v>
      </c>
      <c r="D21" s="223" t="s">
        <v>303</v>
      </c>
      <c r="E21" s="193"/>
      <c r="BA21" s="62"/>
      <c r="BB21" s="62"/>
      <c r="BC21" s="62"/>
      <c r="BD21" s="62"/>
      <c r="BE21" s="62"/>
      <c r="BF21" s="62"/>
      <c r="BG21" s="62"/>
      <c r="BH21" s="62"/>
      <c r="BI21" s="62"/>
      <c r="BJ21" s="62"/>
      <c r="BK21" s="62"/>
      <c r="BL21" s="62"/>
    </row>
    <row r="22" spans="1:64" s="79" customFormat="1">
      <c r="A22" s="143"/>
      <c r="B22" s="195"/>
      <c r="C22" s="223" t="s">
        <v>919</v>
      </c>
      <c r="D22" s="223" t="s">
        <v>300</v>
      </c>
      <c r="E22" s="193"/>
      <c r="BA22" s="62"/>
      <c r="BB22" s="62"/>
      <c r="BC22" s="62"/>
      <c r="BD22" s="62"/>
      <c r="BE22" s="62"/>
      <c r="BF22" s="62"/>
      <c r="BG22" s="62"/>
      <c r="BH22" s="62"/>
      <c r="BI22" s="62"/>
      <c r="BJ22" s="62"/>
      <c r="BK22" s="62"/>
      <c r="BL22" s="62"/>
    </row>
    <row r="23" spans="1:64" s="79" customFormat="1">
      <c r="A23" s="143"/>
      <c r="B23" s="195"/>
      <c r="C23" s="223" t="s">
        <v>920</v>
      </c>
      <c r="D23" s="223"/>
      <c r="E23" s="193"/>
      <c r="BA23" s="62"/>
      <c r="BB23" s="62"/>
      <c r="BC23" s="62"/>
      <c r="BD23" s="62"/>
      <c r="BE23" s="62"/>
      <c r="BF23" s="62"/>
      <c r="BG23" s="62"/>
      <c r="BH23" s="62"/>
      <c r="BI23" s="62"/>
      <c r="BJ23" s="62"/>
      <c r="BK23" s="62"/>
      <c r="BL23" s="62"/>
    </row>
    <row r="24" spans="1:64" s="79" customFormat="1">
      <c r="A24" s="143"/>
      <c r="B24" s="195"/>
      <c r="C24" s="223" t="s">
        <v>921</v>
      </c>
      <c r="D24" s="195"/>
      <c r="E24" s="193"/>
      <c r="BA24" s="62"/>
      <c r="BB24" s="62"/>
      <c r="BC24" s="62"/>
      <c r="BD24" s="62"/>
      <c r="BE24" s="62"/>
      <c r="BF24" s="62"/>
      <c r="BG24" s="62"/>
      <c r="BH24" s="62"/>
      <c r="BI24" s="62"/>
      <c r="BJ24" s="62"/>
      <c r="BK24" s="62"/>
      <c r="BL24" s="62"/>
    </row>
    <row r="25" spans="1:64" s="79" customFormat="1">
      <c r="A25" s="143"/>
      <c r="B25" s="195"/>
      <c r="C25" s="223" t="s">
        <v>922</v>
      </c>
      <c r="D25" s="195"/>
      <c r="E25" s="193"/>
      <c r="BA25" s="62"/>
      <c r="BB25" s="62"/>
      <c r="BC25" s="62"/>
      <c r="BD25" s="62"/>
      <c r="BE25" s="62"/>
      <c r="BF25" s="62"/>
      <c r="BG25" s="62"/>
      <c r="BH25" s="62"/>
      <c r="BI25" s="62"/>
      <c r="BJ25" s="62"/>
      <c r="BK25" s="62"/>
      <c r="BL25" s="62"/>
    </row>
    <row r="26" spans="1:64" s="79" customFormat="1">
      <c r="A26" s="143"/>
      <c r="B26" s="195"/>
      <c r="C26" s="223" t="s">
        <v>923</v>
      </c>
      <c r="D26" s="195"/>
      <c r="E26" s="193"/>
      <c r="BA26" s="62"/>
      <c r="BB26" s="62"/>
      <c r="BC26" s="62"/>
      <c r="BD26" s="62"/>
      <c r="BE26" s="62"/>
      <c r="BF26" s="62"/>
      <c r="BG26" s="62"/>
      <c r="BH26" s="62"/>
      <c r="BI26" s="62"/>
      <c r="BJ26" s="62"/>
      <c r="BK26" s="62"/>
      <c r="BL26" s="62"/>
    </row>
    <row r="27" spans="1:64" s="79" customFormat="1" ht="24">
      <c r="A27" s="143"/>
      <c r="B27" s="195"/>
      <c r="C27" s="223" t="s">
        <v>924</v>
      </c>
      <c r="D27" s="195"/>
      <c r="E27" s="193"/>
      <c r="BA27" s="62"/>
      <c r="BB27" s="62"/>
      <c r="BC27" s="62"/>
      <c r="BD27" s="62"/>
      <c r="BE27" s="62"/>
      <c r="BF27" s="62"/>
      <c r="BG27" s="62"/>
      <c r="BH27" s="62"/>
      <c r="BI27" s="62"/>
      <c r="BJ27" s="62"/>
      <c r="BK27" s="62"/>
      <c r="BL27" s="62"/>
    </row>
    <row r="28" spans="1:64" s="79" customFormat="1">
      <c r="A28" s="143"/>
      <c r="B28" s="195"/>
      <c r="C28" s="223" t="s">
        <v>925</v>
      </c>
      <c r="D28" s="195"/>
      <c r="E28" s="193"/>
      <c r="BA28" s="62"/>
      <c r="BB28" s="62"/>
      <c r="BC28" s="62"/>
      <c r="BD28" s="62"/>
      <c r="BE28" s="62"/>
      <c r="BF28" s="62"/>
      <c r="BG28" s="62"/>
      <c r="BH28" s="62"/>
      <c r="BI28" s="62"/>
      <c r="BJ28" s="62"/>
      <c r="BK28" s="62"/>
      <c r="BL28" s="62"/>
    </row>
    <row r="29" spans="1:64" s="79" customFormat="1">
      <c r="A29" s="143"/>
      <c r="B29" s="195"/>
      <c r="C29" s="223" t="s">
        <v>926</v>
      </c>
      <c r="D29" s="195"/>
      <c r="E29" s="193"/>
      <c r="BA29" s="62"/>
      <c r="BB29" s="62"/>
      <c r="BC29" s="62"/>
      <c r="BD29" s="62"/>
      <c r="BE29" s="62"/>
      <c r="BF29" s="62"/>
      <c r="BG29" s="62"/>
      <c r="BH29" s="62"/>
      <c r="BI29" s="62"/>
      <c r="BJ29" s="62"/>
      <c r="BK29" s="62"/>
      <c r="BL29" s="62"/>
    </row>
    <row r="30" spans="1:64" s="79" customFormat="1">
      <c r="A30" s="143"/>
      <c r="B30" s="195"/>
      <c r="C30" s="223" t="s">
        <v>927</v>
      </c>
      <c r="D30" s="195"/>
      <c r="E30" s="193"/>
      <c r="BA30" s="62"/>
      <c r="BB30" s="62"/>
      <c r="BC30" s="62"/>
      <c r="BD30" s="62"/>
      <c r="BE30" s="62"/>
      <c r="BF30" s="62"/>
      <c r="BG30" s="62"/>
      <c r="BH30" s="62"/>
      <c r="BI30" s="62"/>
      <c r="BJ30" s="62"/>
      <c r="BK30" s="62"/>
      <c r="BL30" s="62"/>
    </row>
    <row r="31" spans="1:64" s="79" customFormat="1">
      <c r="A31" s="143"/>
      <c r="B31" s="195"/>
      <c r="C31" s="223" t="s">
        <v>928</v>
      </c>
      <c r="D31" s="195"/>
      <c r="E31" s="193"/>
      <c r="BA31" s="62"/>
      <c r="BB31" s="62"/>
      <c r="BC31" s="62"/>
      <c r="BD31" s="62"/>
      <c r="BE31" s="62"/>
      <c r="BF31" s="62"/>
      <c r="BG31" s="62"/>
      <c r="BH31" s="62"/>
      <c r="BI31" s="62"/>
      <c r="BJ31" s="62"/>
      <c r="BK31" s="62"/>
      <c r="BL31" s="62"/>
    </row>
    <row r="32" spans="1:64" s="79" customFormat="1">
      <c r="A32" s="143"/>
      <c r="B32" s="195"/>
      <c r="C32" s="223" t="s">
        <v>929</v>
      </c>
      <c r="D32" s="195"/>
      <c r="E32" s="193"/>
      <c r="BA32" s="62"/>
      <c r="BB32" s="62"/>
      <c r="BC32" s="62"/>
      <c r="BD32" s="62"/>
      <c r="BE32" s="62"/>
      <c r="BF32" s="62"/>
      <c r="BG32" s="62"/>
      <c r="BH32" s="62"/>
      <c r="BI32" s="62"/>
      <c r="BJ32" s="62"/>
      <c r="BK32" s="62"/>
      <c r="BL32" s="62"/>
    </row>
    <row r="33" spans="1:64" s="79" customFormat="1">
      <c r="A33" s="143"/>
      <c r="B33" s="195"/>
      <c r="C33" s="223" t="s">
        <v>930</v>
      </c>
      <c r="D33" s="195"/>
      <c r="E33" s="193"/>
      <c r="BA33" s="62"/>
      <c r="BB33" s="62"/>
      <c r="BC33" s="62"/>
      <c r="BD33" s="62"/>
      <c r="BE33" s="62"/>
      <c r="BF33" s="62"/>
      <c r="BG33" s="62"/>
      <c r="BH33" s="62"/>
      <c r="BI33" s="62"/>
      <c r="BJ33" s="62"/>
      <c r="BK33" s="62"/>
      <c r="BL33" s="62"/>
    </row>
    <row r="34" spans="1:64" s="79" customFormat="1">
      <c r="A34" s="143"/>
      <c r="B34" s="195"/>
      <c r="C34" s="223" t="s">
        <v>299</v>
      </c>
      <c r="D34" s="195"/>
      <c r="E34" s="193"/>
      <c r="BA34" s="62"/>
      <c r="BB34" s="62"/>
      <c r="BC34" s="62"/>
      <c r="BD34" s="62"/>
      <c r="BE34" s="62"/>
      <c r="BF34" s="62"/>
      <c r="BG34" s="62"/>
      <c r="BH34" s="62"/>
      <c r="BI34" s="62"/>
      <c r="BJ34" s="62"/>
      <c r="BK34" s="62"/>
      <c r="BL34" s="62"/>
    </row>
    <row r="35" spans="1:64" s="79" customFormat="1" ht="13.5">
      <c r="A35" s="143"/>
      <c r="B35" s="224"/>
      <c r="C35" s="223" t="s">
        <v>931</v>
      </c>
      <c r="D35" s="195"/>
      <c r="E35" s="193"/>
      <c r="BA35" s="62"/>
      <c r="BB35" s="62"/>
      <c r="BC35" s="62"/>
      <c r="BD35" s="62"/>
      <c r="BE35" s="62"/>
      <c r="BF35" s="62"/>
      <c r="BG35" s="62"/>
      <c r="BH35" s="62"/>
      <c r="BI35" s="62"/>
      <c r="BJ35" s="62"/>
      <c r="BK35" s="62"/>
      <c r="BL35" s="62"/>
    </row>
    <row r="36" spans="1:64" s="79" customFormat="1" ht="13.5">
      <c r="A36" s="143"/>
      <c r="B36" s="224"/>
      <c r="C36" s="223" t="s">
        <v>486</v>
      </c>
      <c r="D36" s="195"/>
      <c r="E36" s="193"/>
      <c r="BA36" s="62"/>
      <c r="BB36" s="62"/>
      <c r="BC36" s="62"/>
      <c r="BD36" s="62"/>
      <c r="BE36" s="62"/>
      <c r="BF36" s="62"/>
      <c r="BG36" s="62"/>
      <c r="BH36" s="62"/>
      <c r="BI36" s="62"/>
      <c r="BJ36" s="62"/>
      <c r="BK36" s="62"/>
      <c r="BL36" s="62"/>
    </row>
    <row r="37" spans="1:64" s="79" customFormat="1" ht="13.5">
      <c r="A37" s="89"/>
      <c r="B37" s="225"/>
      <c r="C37" s="226"/>
      <c r="D37" s="227"/>
      <c r="E37" s="200"/>
      <c r="BA37" s="62"/>
      <c r="BB37" s="62"/>
      <c r="BC37" s="62"/>
      <c r="BD37" s="62"/>
      <c r="BE37" s="62"/>
      <c r="BF37" s="62"/>
      <c r="BG37" s="62"/>
      <c r="BH37" s="62"/>
      <c r="BI37" s="62"/>
      <c r="BJ37" s="62"/>
      <c r="BK37" s="62"/>
      <c r="BL37" s="62"/>
    </row>
    <row r="38" spans="1:64" s="61" customFormat="1" ht="28.5" customHeight="1">
      <c r="A38" s="506" t="s">
        <v>932</v>
      </c>
      <c r="B38" s="506"/>
      <c r="C38" s="506"/>
      <c r="D38" s="506"/>
      <c r="E38" s="506"/>
      <c r="BA38" s="54"/>
      <c r="BB38" s="54"/>
      <c r="BC38" s="54"/>
      <c r="BD38" s="54"/>
      <c r="BE38" s="54"/>
      <c r="BF38" s="54"/>
      <c r="BG38" s="54"/>
      <c r="BH38" s="54"/>
      <c r="BI38" s="54"/>
      <c r="BJ38" s="54"/>
      <c r="BK38" s="54"/>
      <c r="BL38" s="54"/>
    </row>
    <row r="39" spans="1:64" s="61" customFormat="1" ht="37.5" customHeight="1">
      <c r="A39" s="436" t="s">
        <v>933</v>
      </c>
      <c r="B39" s="436"/>
      <c r="C39" s="436"/>
      <c r="D39" s="436"/>
      <c r="E39" s="436"/>
      <c r="BA39" s="54"/>
      <c r="BB39" s="54"/>
      <c r="BC39" s="54"/>
      <c r="BD39" s="54"/>
      <c r="BE39" s="54"/>
      <c r="BF39" s="54"/>
      <c r="BG39" s="54"/>
      <c r="BH39" s="54"/>
      <c r="BI39" s="54"/>
      <c r="BJ39" s="54"/>
      <c r="BK39" s="54"/>
      <c r="BL39" s="54"/>
    </row>
    <row r="40" spans="1:64" s="61" customFormat="1">
      <c r="A40" s="66"/>
      <c r="B40" s="54"/>
      <c r="C40" s="62"/>
      <c r="D40" s="62"/>
      <c r="E40" s="62"/>
      <c r="BA40" s="54"/>
      <c r="BB40" s="54"/>
      <c r="BC40" s="54"/>
      <c r="BD40" s="54"/>
      <c r="BE40" s="54"/>
      <c r="BF40" s="54"/>
      <c r="BG40" s="54"/>
      <c r="BH40" s="54"/>
      <c r="BI40" s="54"/>
      <c r="BJ40" s="54"/>
      <c r="BK40" s="54"/>
      <c r="BL40" s="54"/>
    </row>
    <row r="41" spans="1:64" s="61" customFormat="1">
      <c r="A41" s="66"/>
      <c r="B41" s="54"/>
      <c r="C41" s="62"/>
      <c r="D41" s="62"/>
      <c r="E41" s="62"/>
      <c r="BA41" s="54"/>
      <c r="BB41" s="54"/>
      <c r="BC41" s="54"/>
      <c r="BD41" s="54"/>
      <c r="BE41" s="54"/>
      <c r="BF41" s="54"/>
      <c r="BG41" s="54"/>
      <c r="BH41" s="54"/>
      <c r="BI41" s="54"/>
      <c r="BJ41" s="54"/>
      <c r="BK41" s="54"/>
      <c r="BL41" s="54"/>
    </row>
    <row r="42" spans="1:64" s="61" customFormat="1">
      <c r="A42" s="66"/>
      <c r="B42" s="54"/>
      <c r="C42" s="62"/>
      <c r="D42" s="62"/>
      <c r="E42" s="62"/>
      <c r="BA42" s="54"/>
      <c r="BB42" s="54"/>
      <c r="BC42" s="54"/>
      <c r="BD42" s="54"/>
      <c r="BE42" s="54"/>
      <c r="BF42" s="54"/>
      <c r="BG42" s="54"/>
      <c r="BH42" s="54"/>
      <c r="BI42" s="54"/>
      <c r="BJ42" s="54"/>
      <c r="BK42" s="54"/>
      <c r="BL42" s="54"/>
    </row>
    <row r="43" spans="1:64" s="61" customFormat="1">
      <c r="A43" s="66"/>
      <c r="B43" s="54"/>
      <c r="C43" s="62"/>
      <c r="D43" s="62"/>
      <c r="E43" s="62"/>
      <c r="BA43" s="54"/>
      <c r="BB43" s="54"/>
      <c r="BC43" s="54"/>
      <c r="BD43" s="54"/>
      <c r="BE43" s="54"/>
      <c r="BF43" s="54"/>
      <c r="BG43" s="54"/>
      <c r="BH43" s="54"/>
      <c r="BI43" s="54"/>
      <c r="BJ43" s="54"/>
      <c r="BK43" s="54"/>
      <c r="BL43" s="54"/>
    </row>
    <row r="44" spans="1:64" s="61" customFormat="1">
      <c r="A44" s="66"/>
      <c r="B44" s="54"/>
      <c r="C44" s="62"/>
      <c r="D44" s="62"/>
      <c r="E44" s="62"/>
      <c r="BA44" s="54"/>
      <c r="BB44" s="54"/>
      <c r="BC44" s="54"/>
      <c r="BD44" s="54"/>
      <c r="BE44" s="54"/>
      <c r="BF44" s="54"/>
      <c r="BG44" s="54"/>
      <c r="BH44" s="54"/>
      <c r="BI44" s="54"/>
      <c r="BJ44" s="54"/>
      <c r="BK44" s="54"/>
      <c r="BL44" s="54"/>
    </row>
    <row r="45" spans="1:64" s="61" customFormat="1">
      <c r="A45" s="66"/>
      <c r="B45" s="54"/>
      <c r="C45" s="62"/>
      <c r="D45" s="62"/>
      <c r="E45" s="62"/>
      <c r="BA45" s="54"/>
      <c r="BB45" s="54"/>
      <c r="BC45" s="54"/>
      <c r="BD45" s="54"/>
      <c r="BE45" s="54"/>
      <c r="BF45" s="54"/>
      <c r="BG45" s="54"/>
      <c r="BH45" s="54"/>
      <c r="BI45" s="54"/>
      <c r="BJ45" s="54"/>
      <c r="BK45" s="54"/>
      <c r="BL45" s="54"/>
    </row>
    <row r="46" spans="1:64" s="61" customFormat="1">
      <c r="A46" s="66"/>
      <c r="B46" s="54"/>
      <c r="C46" s="62"/>
      <c r="D46" s="62"/>
      <c r="E46" s="62"/>
      <c r="BA46" s="54"/>
      <c r="BB46" s="54"/>
      <c r="BC46" s="54"/>
      <c r="BD46" s="54"/>
      <c r="BE46" s="54"/>
      <c r="BF46" s="54"/>
      <c r="BG46" s="54"/>
      <c r="BH46" s="54"/>
      <c r="BI46" s="54"/>
      <c r="BJ46" s="54"/>
      <c r="BK46" s="54"/>
      <c r="BL46" s="54"/>
    </row>
    <row r="47" spans="1:64" s="61" customFormat="1">
      <c r="A47" s="66"/>
      <c r="B47" s="54"/>
      <c r="C47" s="62"/>
      <c r="D47" s="62"/>
      <c r="E47" s="62"/>
      <c r="BA47" s="54"/>
      <c r="BB47" s="54"/>
      <c r="BC47" s="54"/>
      <c r="BD47" s="54"/>
      <c r="BE47" s="54"/>
      <c r="BF47" s="54"/>
      <c r="BG47" s="54"/>
      <c r="BH47" s="54"/>
      <c r="BI47" s="54"/>
      <c r="BJ47" s="54"/>
      <c r="BK47" s="54"/>
      <c r="BL47" s="54"/>
    </row>
    <row r="48" spans="1:64" s="61" customFormat="1">
      <c r="A48" s="66"/>
      <c r="B48" s="54"/>
      <c r="C48" s="62"/>
      <c r="D48" s="62"/>
      <c r="E48" s="62"/>
      <c r="BA48" s="54"/>
      <c r="BB48" s="54"/>
      <c r="BC48" s="54"/>
      <c r="BD48" s="54"/>
      <c r="BE48" s="54"/>
      <c r="BF48" s="54"/>
      <c r="BG48" s="54"/>
      <c r="BH48" s="54"/>
      <c r="BI48" s="54"/>
      <c r="BJ48" s="54"/>
      <c r="BK48" s="54"/>
      <c r="BL48" s="54"/>
    </row>
    <row r="49" spans="1:64" s="61" customFormat="1">
      <c r="A49" s="66"/>
      <c r="B49" s="54"/>
      <c r="C49" s="62"/>
      <c r="D49" s="62"/>
      <c r="E49" s="62"/>
      <c r="BA49" s="54"/>
      <c r="BB49" s="54"/>
      <c r="BC49" s="54"/>
      <c r="BD49" s="54"/>
      <c r="BE49" s="54"/>
      <c r="BF49" s="54"/>
      <c r="BG49" s="54"/>
      <c r="BH49" s="54"/>
      <c r="BI49" s="54"/>
      <c r="BJ49" s="54"/>
      <c r="BK49" s="54"/>
      <c r="BL49" s="54"/>
    </row>
    <row r="50" spans="1:64" s="61" customFormat="1">
      <c r="A50" s="66"/>
      <c r="B50" s="54"/>
      <c r="C50" s="62"/>
      <c r="D50" s="62"/>
      <c r="E50" s="62"/>
      <c r="BA50" s="54"/>
      <c r="BB50" s="54"/>
      <c r="BC50" s="54"/>
      <c r="BD50" s="54"/>
      <c r="BE50" s="54"/>
      <c r="BF50" s="54"/>
      <c r="BG50" s="54"/>
      <c r="BH50" s="54"/>
      <c r="BI50" s="54"/>
      <c r="BJ50" s="54"/>
      <c r="BK50" s="54"/>
      <c r="BL50" s="54"/>
    </row>
    <row r="51" spans="1:64" s="61" customFormat="1">
      <c r="A51" s="66"/>
      <c r="B51" s="54"/>
      <c r="C51" s="62"/>
      <c r="D51" s="62"/>
      <c r="E51" s="62"/>
      <c r="BA51" s="54"/>
      <c r="BB51" s="54"/>
      <c r="BC51" s="54"/>
      <c r="BD51" s="54"/>
      <c r="BE51" s="54"/>
      <c r="BF51" s="54"/>
      <c r="BG51" s="54"/>
      <c r="BH51" s="54"/>
      <c r="BI51" s="54"/>
      <c r="BJ51" s="54"/>
      <c r="BK51" s="54"/>
      <c r="BL51" s="54"/>
    </row>
    <row r="52" spans="1:64" s="61" customFormat="1">
      <c r="A52" s="66"/>
      <c r="B52" s="54"/>
      <c r="C52" s="62"/>
      <c r="D52" s="62"/>
      <c r="E52" s="62"/>
      <c r="BA52" s="54"/>
      <c r="BB52" s="54"/>
      <c r="BC52" s="54"/>
      <c r="BD52" s="54"/>
      <c r="BE52" s="54"/>
      <c r="BF52" s="54"/>
      <c r="BG52" s="54"/>
      <c r="BH52" s="54"/>
      <c r="BI52" s="54"/>
      <c r="BJ52" s="54"/>
      <c r="BK52" s="54"/>
      <c r="BL52" s="54"/>
    </row>
    <row r="53" spans="1:64" s="61" customFormat="1">
      <c r="A53" s="66"/>
      <c r="B53" s="54"/>
      <c r="C53" s="62"/>
      <c r="D53" s="62"/>
      <c r="E53" s="62"/>
      <c r="BA53" s="54"/>
      <c r="BB53" s="54"/>
      <c r="BC53" s="54"/>
      <c r="BD53" s="54"/>
      <c r="BE53" s="54"/>
      <c r="BF53" s="54"/>
      <c r="BG53" s="54"/>
      <c r="BH53" s="54"/>
      <c r="BI53" s="54"/>
      <c r="BJ53" s="54"/>
      <c r="BK53" s="54"/>
      <c r="BL53" s="54"/>
    </row>
    <row r="54" spans="1:64" s="61" customFormat="1">
      <c r="A54" s="66"/>
      <c r="B54" s="54"/>
      <c r="C54" s="62"/>
      <c r="D54" s="62"/>
      <c r="E54" s="62"/>
      <c r="BA54" s="54"/>
      <c r="BB54" s="54"/>
      <c r="BC54" s="54"/>
      <c r="BD54" s="54"/>
      <c r="BE54" s="54"/>
      <c r="BF54" s="54"/>
      <c r="BG54" s="54"/>
      <c r="BH54" s="54"/>
      <c r="BI54" s="54"/>
      <c r="BJ54" s="54"/>
      <c r="BK54" s="54"/>
      <c r="BL54" s="54"/>
    </row>
    <row r="55" spans="1:64" s="61" customFormat="1">
      <c r="A55" s="66"/>
      <c r="B55" s="54"/>
      <c r="C55" s="62"/>
      <c r="D55" s="62"/>
      <c r="E55" s="62"/>
      <c r="BA55" s="54"/>
      <c r="BB55" s="54"/>
      <c r="BC55" s="54"/>
      <c r="BD55" s="54"/>
      <c r="BE55" s="54"/>
      <c r="BF55" s="54"/>
      <c r="BG55" s="54"/>
      <c r="BH55" s="54"/>
      <c r="BI55" s="54"/>
      <c r="BJ55" s="54"/>
      <c r="BK55" s="54"/>
      <c r="BL55" s="54"/>
    </row>
    <row r="56" spans="1:64" s="61" customFormat="1">
      <c r="A56" s="66"/>
      <c r="B56" s="54"/>
      <c r="C56" s="62"/>
      <c r="D56" s="62"/>
      <c r="E56" s="62"/>
      <c r="BA56" s="54"/>
      <c r="BB56" s="54"/>
      <c r="BC56" s="54"/>
      <c r="BD56" s="54"/>
      <c r="BE56" s="54"/>
      <c r="BF56" s="54"/>
      <c r="BG56" s="54"/>
      <c r="BH56" s="54"/>
      <c r="BI56" s="54"/>
      <c r="BJ56" s="54"/>
      <c r="BK56" s="54"/>
      <c r="BL56" s="54"/>
    </row>
    <row r="57" spans="1:64" s="61" customFormat="1">
      <c r="A57" s="66"/>
      <c r="B57" s="54"/>
      <c r="C57" s="62"/>
      <c r="D57" s="62"/>
      <c r="E57" s="62"/>
      <c r="BA57" s="54"/>
      <c r="BB57" s="54"/>
      <c r="BC57" s="54"/>
      <c r="BD57" s="54"/>
      <c r="BE57" s="54"/>
      <c r="BF57" s="54"/>
      <c r="BG57" s="54"/>
      <c r="BH57" s="54"/>
      <c r="BI57" s="54"/>
      <c r="BJ57" s="54"/>
      <c r="BK57" s="54"/>
      <c r="BL57" s="54"/>
    </row>
    <row r="58" spans="1:64" s="61" customFormat="1">
      <c r="A58" s="66"/>
      <c r="B58" s="54"/>
      <c r="C58" s="62"/>
      <c r="D58" s="62"/>
      <c r="E58" s="62"/>
      <c r="BA58" s="54"/>
      <c r="BB58" s="54"/>
      <c r="BC58" s="54"/>
      <c r="BD58" s="54"/>
      <c r="BE58" s="54"/>
      <c r="BF58" s="54"/>
      <c r="BG58" s="54"/>
      <c r="BH58" s="54"/>
      <c r="BI58" s="54"/>
      <c r="BJ58" s="54"/>
      <c r="BK58" s="54"/>
      <c r="BL58" s="54"/>
    </row>
    <row r="59" spans="1:64" s="61" customFormat="1">
      <c r="A59" s="66"/>
      <c r="B59" s="54"/>
      <c r="C59" s="62"/>
      <c r="D59" s="62"/>
      <c r="E59" s="62"/>
      <c r="BA59" s="54"/>
      <c r="BB59" s="54"/>
      <c r="BC59" s="54"/>
      <c r="BD59" s="54"/>
      <c r="BE59" s="54"/>
      <c r="BF59" s="54"/>
      <c r="BG59" s="54"/>
      <c r="BH59" s="54"/>
      <c r="BI59" s="54"/>
      <c r="BJ59" s="54"/>
      <c r="BK59" s="54"/>
      <c r="BL59" s="54"/>
    </row>
    <row r="60" spans="1:64" s="61" customFormat="1">
      <c r="A60" s="66"/>
      <c r="B60" s="54"/>
      <c r="C60" s="62"/>
      <c r="D60" s="62"/>
      <c r="E60" s="62"/>
      <c r="BA60" s="54"/>
      <c r="BB60" s="54"/>
      <c r="BC60" s="54"/>
      <c r="BD60" s="54"/>
      <c r="BE60" s="54"/>
      <c r="BF60" s="54"/>
      <c r="BG60" s="54"/>
      <c r="BH60" s="54"/>
      <c r="BI60" s="54"/>
      <c r="BJ60" s="54"/>
      <c r="BK60" s="54"/>
      <c r="BL60" s="54"/>
    </row>
    <row r="61" spans="1:64" s="61" customFormat="1">
      <c r="A61" s="66"/>
      <c r="B61" s="54"/>
      <c r="C61" s="62"/>
      <c r="D61" s="62"/>
      <c r="E61" s="62"/>
      <c r="BA61" s="54"/>
      <c r="BB61" s="54"/>
      <c r="BC61" s="54"/>
      <c r="BD61" s="54"/>
      <c r="BE61" s="54"/>
      <c r="BF61" s="54"/>
      <c r="BG61" s="54"/>
      <c r="BH61" s="54"/>
      <c r="BI61" s="54"/>
      <c r="BJ61" s="54"/>
      <c r="BK61" s="54"/>
      <c r="BL61" s="54"/>
    </row>
    <row r="62" spans="1:64" s="61" customFormat="1">
      <c r="A62" s="66"/>
      <c r="B62" s="54"/>
      <c r="C62" s="62"/>
      <c r="D62" s="62"/>
      <c r="E62" s="62"/>
      <c r="BA62" s="54"/>
      <c r="BB62" s="54"/>
      <c r="BC62" s="54"/>
      <c r="BD62" s="54"/>
      <c r="BE62" s="54"/>
      <c r="BF62" s="54"/>
      <c r="BG62" s="54"/>
      <c r="BH62" s="54"/>
      <c r="BI62" s="54"/>
      <c r="BJ62" s="54"/>
      <c r="BK62" s="54"/>
      <c r="BL62" s="54"/>
    </row>
    <row r="63" spans="1:64" s="61" customFormat="1">
      <c r="A63" s="66"/>
      <c r="B63" s="54"/>
      <c r="C63" s="62"/>
      <c r="D63" s="62"/>
      <c r="E63" s="62"/>
      <c r="BA63" s="54"/>
      <c r="BB63" s="54"/>
      <c r="BC63" s="54"/>
      <c r="BD63" s="54"/>
      <c r="BE63" s="54"/>
      <c r="BF63" s="54"/>
      <c r="BG63" s="54"/>
      <c r="BH63" s="54"/>
      <c r="BI63" s="54"/>
      <c r="BJ63" s="54"/>
      <c r="BK63" s="54"/>
      <c r="BL63" s="54"/>
    </row>
    <row r="64" spans="1:64" s="61" customFormat="1">
      <c r="A64" s="66"/>
      <c r="B64" s="54"/>
      <c r="C64" s="62"/>
      <c r="D64" s="62"/>
      <c r="E64" s="62"/>
      <c r="BA64" s="54"/>
      <c r="BB64" s="54"/>
      <c r="BC64" s="54"/>
      <c r="BD64" s="54"/>
      <c r="BE64" s="54"/>
      <c r="BF64" s="54"/>
      <c r="BG64" s="54"/>
      <c r="BH64" s="54"/>
      <c r="BI64" s="54"/>
      <c r="BJ64" s="54"/>
      <c r="BK64" s="54"/>
      <c r="BL64" s="54"/>
    </row>
    <row r="65" spans="1:64" s="61" customFormat="1">
      <c r="A65" s="66"/>
      <c r="B65" s="54"/>
      <c r="C65" s="62"/>
      <c r="D65" s="62"/>
      <c r="E65" s="62"/>
      <c r="BA65" s="54"/>
      <c r="BB65" s="54"/>
      <c r="BC65" s="54"/>
      <c r="BD65" s="54"/>
      <c r="BE65" s="54"/>
      <c r="BF65" s="54"/>
      <c r="BG65" s="54"/>
      <c r="BH65" s="54"/>
      <c r="BI65" s="54"/>
      <c r="BJ65" s="54"/>
      <c r="BK65" s="54"/>
      <c r="BL65" s="54"/>
    </row>
    <row r="66" spans="1:64" s="61" customFormat="1">
      <c r="A66" s="66"/>
      <c r="B66" s="54"/>
      <c r="C66" s="62"/>
      <c r="D66" s="62"/>
      <c r="E66" s="62"/>
      <c r="BA66" s="54"/>
      <c r="BB66" s="54"/>
      <c r="BC66" s="54"/>
      <c r="BD66" s="54"/>
      <c r="BE66" s="54"/>
      <c r="BF66" s="54"/>
      <c r="BG66" s="54"/>
      <c r="BH66" s="54"/>
      <c r="BI66" s="54"/>
      <c r="BJ66" s="54"/>
      <c r="BK66" s="54"/>
      <c r="BL66" s="54"/>
    </row>
    <row r="67" spans="1:64" s="61" customFormat="1">
      <c r="A67" s="66"/>
      <c r="B67" s="54"/>
      <c r="C67" s="62"/>
      <c r="D67" s="62"/>
      <c r="E67" s="62"/>
      <c r="BA67" s="54"/>
      <c r="BB67" s="54"/>
      <c r="BC67" s="54"/>
      <c r="BD67" s="54"/>
      <c r="BE67" s="54"/>
      <c r="BF67" s="54"/>
      <c r="BG67" s="54"/>
      <c r="BH67" s="54"/>
      <c r="BI67" s="54"/>
      <c r="BJ67" s="54"/>
      <c r="BK67" s="54"/>
      <c r="BL67" s="54"/>
    </row>
    <row r="68" spans="1:64" s="61" customFormat="1">
      <c r="A68" s="66"/>
      <c r="B68" s="54"/>
      <c r="C68" s="62"/>
      <c r="D68" s="62"/>
      <c r="E68" s="62"/>
      <c r="BA68" s="54"/>
      <c r="BB68" s="54"/>
      <c r="BC68" s="54"/>
      <c r="BD68" s="54"/>
      <c r="BE68" s="54"/>
      <c r="BF68" s="54"/>
      <c r="BG68" s="54"/>
      <c r="BH68" s="54"/>
      <c r="BI68" s="54"/>
      <c r="BJ68" s="54"/>
      <c r="BK68" s="54"/>
      <c r="BL68" s="54"/>
    </row>
    <row r="69" spans="1:64" s="61" customFormat="1">
      <c r="A69" s="66"/>
      <c r="B69" s="54"/>
      <c r="C69" s="62"/>
      <c r="D69" s="62"/>
      <c r="E69" s="62"/>
      <c r="BA69" s="54"/>
      <c r="BB69" s="54"/>
      <c r="BC69" s="54"/>
      <c r="BD69" s="54"/>
      <c r="BE69" s="54"/>
      <c r="BF69" s="54"/>
      <c r="BG69" s="54"/>
      <c r="BH69" s="54"/>
      <c r="BI69" s="54"/>
      <c r="BJ69" s="54"/>
      <c r="BK69" s="54"/>
      <c r="BL69" s="54"/>
    </row>
    <row r="70" spans="1:64" s="61" customFormat="1">
      <c r="A70" s="66"/>
      <c r="B70" s="54"/>
      <c r="C70" s="62"/>
      <c r="D70" s="62"/>
      <c r="E70" s="62"/>
      <c r="BA70" s="54"/>
      <c r="BB70" s="54"/>
      <c r="BC70" s="54"/>
      <c r="BD70" s="54"/>
      <c r="BE70" s="54"/>
      <c r="BF70" s="54"/>
      <c r="BG70" s="54"/>
      <c r="BH70" s="54"/>
      <c r="BI70" s="54"/>
      <c r="BJ70" s="54"/>
      <c r="BK70" s="54"/>
      <c r="BL70" s="54"/>
    </row>
    <row r="71" spans="1:64" s="61" customFormat="1">
      <c r="A71" s="66"/>
      <c r="B71" s="54"/>
      <c r="C71" s="62"/>
      <c r="D71" s="62"/>
      <c r="E71" s="62"/>
      <c r="BA71" s="54"/>
      <c r="BB71" s="54"/>
      <c r="BC71" s="54"/>
      <c r="BD71" s="54"/>
      <c r="BE71" s="54"/>
      <c r="BF71" s="54"/>
      <c r="BG71" s="54"/>
      <c r="BH71" s="54"/>
      <c r="BI71" s="54"/>
      <c r="BJ71" s="54"/>
      <c r="BK71" s="54"/>
      <c r="BL71" s="54"/>
    </row>
    <row r="72" spans="1:64" s="61" customFormat="1">
      <c r="A72" s="66"/>
      <c r="B72" s="54"/>
      <c r="C72" s="62"/>
      <c r="D72" s="62"/>
      <c r="E72" s="62"/>
      <c r="BA72" s="54"/>
      <c r="BB72" s="54"/>
      <c r="BC72" s="54"/>
      <c r="BD72" s="54"/>
      <c r="BE72" s="54"/>
      <c r="BF72" s="54"/>
      <c r="BG72" s="54"/>
      <c r="BH72" s="54"/>
      <c r="BI72" s="54"/>
      <c r="BJ72" s="54"/>
      <c r="BK72" s="54"/>
      <c r="BL72" s="54"/>
    </row>
    <row r="73" spans="1:64" s="61" customFormat="1">
      <c r="A73" s="66"/>
      <c r="B73" s="54"/>
      <c r="C73" s="62"/>
      <c r="D73" s="62"/>
      <c r="E73" s="62"/>
      <c r="BA73" s="54"/>
      <c r="BB73" s="54"/>
      <c r="BC73" s="54"/>
      <c r="BD73" s="54"/>
      <c r="BE73" s="54"/>
      <c r="BF73" s="54"/>
      <c r="BG73" s="54"/>
      <c r="BH73" s="54"/>
      <c r="BI73" s="54"/>
      <c r="BJ73" s="54"/>
      <c r="BK73" s="54"/>
      <c r="BL73" s="54"/>
    </row>
    <row r="74" spans="1:64" s="61" customFormat="1">
      <c r="A74" s="66"/>
      <c r="B74" s="54"/>
      <c r="C74" s="62"/>
      <c r="D74" s="62"/>
      <c r="E74" s="62"/>
      <c r="BA74" s="54"/>
      <c r="BB74" s="54"/>
      <c r="BC74" s="54"/>
      <c r="BD74" s="54"/>
      <c r="BE74" s="54"/>
      <c r="BF74" s="54"/>
      <c r="BG74" s="54"/>
      <c r="BH74" s="54"/>
      <c r="BI74" s="54"/>
      <c r="BJ74" s="54"/>
      <c r="BK74" s="54"/>
      <c r="BL74" s="54"/>
    </row>
    <row r="75" spans="1:64" s="61" customFormat="1">
      <c r="A75" s="66"/>
      <c r="B75" s="54"/>
      <c r="C75" s="62"/>
      <c r="D75" s="62"/>
      <c r="E75" s="62"/>
      <c r="BA75" s="54"/>
      <c r="BB75" s="54"/>
      <c r="BC75" s="54"/>
      <c r="BD75" s="54"/>
      <c r="BE75" s="54"/>
      <c r="BF75" s="54"/>
      <c r="BG75" s="54"/>
      <c r="BH75" s="54"/>
      <c r="BI75" s="54"/>
      <c r="BJ75" s="54"/>
      <c r="BK75" s="54"/>
      <c r="BL75" s="54"/>
    </row>
    <row r="76" spans="1:64" s="61" customFormat="1">
      <c r="A76" s="66"/>
      <c r="B76" s="54"/>
      <c r="C76" s="62"/>
      <c r="D76" s="62"/>
      <c r="E76" s="62"/>
      <c r="BA76" s="54"/>
      <c r="BB76" s="54"/>
      <c r="BC76" s="54"/>
      <c r="BD76" s="54"/>
      <c r="BE76" s="54"/>
      <c r="BF76" s="54"/>
      <c r="BG76" s="54"/>
      <c r="BH76" s="54"/>
      <c r="BI76" s="54"/>
      <c r="BJ76" s="54"/>
      <c r="BK76" s="54"/>
      <c r="BL76" s="54"/>
    </row>
    <row r="77" spans="1:64" s="61" customFormat="1">
      <c r="A77" s="66"/>
      <c r="B77" s="54"/>
      <c r="C77" s="62"/>
      <c r="D77" s="62"/>
      <c r="E77" s="62"/>
      <c r="BA77" s="54"/>
      <c r="BB77" s="54"/>
      <c r="BC77" s="54"/>
      <c r="BD77" s="54"/>
      <c r="BE77" s="54"/>
      <c r="BF77" s="54"/>
      <c r="BG77" s="54"/>
      <c r="BH77" s="54"/>
      <c r="BI77" s="54"/>
      <c r="BJ77" s="54"/>
      <c r="BK77" s="54"/>
      <c r="BL77" s="54"/>
    </row>
    <row r="78" spans="1:64" s="61" customFormat="1">
      <c r="A78" s="66"/>
      <c r="B78" s="54"/>
      <c r="C78" s="62"/>
      <c r="D78" s="62"/>
      <c r="E78" s="62"/>
      <c r="BA78" s="54"/>
      <c r="BB78" s="54"/>
      <c r="BC78" s="54"/>
      <c r="BD78" s="54"/>
      <c r="BE78" s="54"/>
      <c r="BF78" s="54"/>
      <c r="BG78" s="54"/>
      <c r="BH78" s="54"/>
      <c r="BI78" s="54"/>
      <c r="BJ78" s="54"/>
      <c r="BK78" s="54"/>
      <c r="BL78" s="54"/>
    </row>
    <row r="79" spans="1:64" s="61" customFormat="1">
      <c r="A79" s="66"/>
      <c r="B79" s="54"/>
      <c r="C79" s="62"/>
      <c r="D79" s="62"/>
      <c r="E79" s="62"/>
      <c r="BA79" s="54"/>
      <c r="BB79" s="54"/>
      <c r="BC79" s="54"/>
      <c r="BD79" s="54"/>
      <c r="BE79" s="54"/>
      <c r="BF79" s="54"/>
      <c r="BG79" s="54"/>
      <c r="BH79" s="54"/>
      <c r="BI79" s="54"/>
      <c r="BJ79" s="54"/>
      <c r="BK79" s="54"/>
      <c r="BL79" s="54"/>
    </row>
    <row r="80" spans="1:64" s="61" customFormat="1">
      <c r="A80" s="66"/>
      <c r="B80" s="54"/>
      <c r="C80" s="62"/>
      <c r="D80" s="62"/>
      <c r="E80" s="62"/>
      <c r="BA80" s="54"/>
      <c r="BB80" s="54"/>
      <c r="BC80" s="54"/>
      <c r="BD80" s="54"/>
      <c r="BE80" s="54"/>
      <c r="BF80" s="54"/>
      <c r="BG80" s="54"/>
      <c r="BH80" s="54"/>
      <c r="BI80" s="54"/>
      <c r="BJ80" s="54"/>
      <c r="BK80" s="54"/>
      <c r="BL80" s="54"/>
    </row>
    <row r="81" spans="1:64" s="61" customFormat="1">
      <c r="A81" s="66"/>
      <c r="B81" s="54"/>
      <c r="C81" s="62"/>
      <c r="D81" s="62"/>
      <c r="E81" s="62"/>
      <c r="BA81" s="54"/>
      <c r="BB81" s="54"/>
      <c r="BC81" s="54"/>
      <c r="BD81" s="54"/>
      <c r="BE81" s="54"/>
      <c r="BF81" s="54"/>
      <c r="BG81" s="54"/>
      <c r="BH81" s="54"/>
      <c r="BI81" s="54"/>
      <c r="BJ81" s="54"/>
      <c r="BK81" s="54"/>
      <c r="BL81" s="54"/>
    </row>
    <row r="82" spans="1:64" s="61" customFormat="1">
      <c r="A82" s="66"/>
      <c r="B82" s="54"/>
      <c r="C82" s="62"/>
      <c r="D82" s="62"/>
      <c r="E82" s="62"/>
      <c r="BA82" s="54"/>
      <c r="BB82" s="54"/>
      <c r="BC82" s="54"/>
      <c r="BD82" s="54"/>
      <c r="BE82" s="54"/>
      <c r="BF82" s="54"/>
      <c r="BG82" s="54"/>
      <c r="BH82" s="54"/>
      <c r="BI82" s="54"/>
      <c r="BJ82" s="54"/>
      <c r="BK82" s="54"/>
      <c r="BL82" s="54"/>
    </row>
    <row r="83" spans="1:64" s="61" customFormat="1">
      <c r="A83" s="66"/>
      <c r="B83" s="54"/>
      <c r="C83" s="62"/>
      <c r="D83" s="62"/>
      <c r="E83" s="62"/>
      <c r="BA83" s="54"/>
      <c r="BB83" s="54"/>
      <c r="BC83" s="54"/>
      <c r="BD83" s="54"/>
      <c r="BE83" s="54"/>
      <c r="BF83" s="54"/>
      <c r="BG83" s="54"/>
      <c r="BH83" s="54"/>
      <c r="BI83" s="54"/>
      <c r="BJ83" s="54"/>
      <c r="BK83" s="54"/>
      <c r="BL83" s="54"/>
    </row>
    <row r="84" spans="1:64" s="61" customFormat="1">
      <c r="A84" s="66"/>
      <c r="B84" s="54"/>
      <c r="C84" s="62"/>
      <c r="D84" s="62"/>
      <c r="E84" s="62"/>
      <c r="BA84" s="54"/>
      <c r="BB84" s="54"/>
      <c r="BC84" s="54"/>
      <c r="BD84" s="54"/>
      <c r="BE84" s="54"/>
      <c r="BF84" s="54"/>
      <c r="BG84" s="54"/>
      <c r="BH84" s="54"/>
      <c r="BI84" s="54"/>
      <c r="BJ84" s="54"/>
      <c r="BK84" s="54"/>
      <c r="BL84" s="54"/>
    </row>
    <row r="85" spans="1:64" s="61" customFormat="1">
      <c r="A85" s="66"/>
      <c r="B85" s="54"/>
      <c r="C85" s="62"/>
      <c r="D85" s="62"/>
      <c r="E85" s="62"/>
      <c r="BA85" s="54"/>
      <c r="BB85" s="54"/>
      <c r="BC85" s="54"/>
      <c r="BD85" s="54"/>
      <c r="BE85" s="54"/>
      <c r="BF85" s="54"/>
      <c r="BG85" s="54"/>
      <c r="BH85" s="54"/>
      <c r="BI85" s="54"/>
      <c r="BJ85" s="54"/>
      <c r="BK85" s="54"/>
      <c r="BL85" s="54"/>
    </row>
    <row r="86" spans="1:64" s="61" customFormat="1">
      <c r="A86" s="66"/>
      <c r="B86" s="54"/>
      <c r="C86" s="62"/>
      <c r="D86" s="62"/>
      <c r="E86" s="62"/>
      <c r="BA86" s="54"/>
      <c r="BB86" s="54"/>
      <c r="BC86" s="54"/>
      <c r="BD86" s="54"/>
      <c r="BE86" s="54"/>
      <c r="BF86" s="54"/>
      <c r="BG86" s="54"/>
      <c r="BH86" s="54"/>
      <c r="BI86" s="54"/>
      <c r="BJ86" s="54"/>
      <c r="BK86" s="54"/>
      <c r="BL86" s="54"/>
    </row>
    <row r="87" spans="1:64" s="61" customFormat="1">
      <c r="A87" s="66"/>
      <c r="B87" s="54"/>
      <c r="C87" s="62"/>
      <c r="D87" s="62"/>
      <c r="E87" s="62"/>
      <c r="BA87" s="54"/>
      <c r="BB87" s="54"/>
      <c r="BC87" s="54"/>
      <c r="BD87" s="54"/>
      <c r="BE87" s="54"/>
      <c r="BF87" s="54"/>
      <c r="BG87" s="54"/>
      <c r="BH87" s="54"/>
      <c r="BI87" s="54"/>
      <c r="BJ87" s="54"/>
      <c r="BK87" s="54"/>
      <c r="BL87" s="54"/>
    </row>
    <row r="88" spans="1:64" s="61" customFormat="1">
      <c r="A88" s="66"/>
      <c r="B88" s="54"/>
      <c r="C88" s="62"/>
      <c r="D88" s="62"/>
      <c r="E88" s="62"/>
      <c r="BA88" s="54"/>
      <c r="BB88" s="54"/>
      <c r="BC88" s="54"/>
      <c r="BD88" s="54"/>
      <c r="BE88" s="54"/>
      <c r="BF88" s="54"/>
      <c r="BG88" s="54"/>
      <c r="BH88" s="54"/>
      <c r="BI88" s="54"/>
      <c r="BJ88" s="54"/>
      <c r="BK88" s="54"/>
      <c r="BL88" s="54"/>
    </row>
    <row r="89" spans="1:64" s="61" customFormat="1">
      <c r="A89" s="66"/>
      <c r="B89" s="54"/>
      <c r="C89" s="62"/>
      <c r="D89" s="62"/>
      <c r="E89" s="62"/>
      <c r="BA89" s="54"/>
      <c r="BB89" s="54"/>
      <c r="BC89" s="54"/>
      <c r="BD89" s="54"/>
      <c r="BE89" s="54"/>
      <c r="BF89" s="54"/>
      <c r="BG89" s="54"/>
      <c r="BH89" s="54"/>
      <c r="BI89" s="54"/>
      <c r="BJ89" s="54"/>
      <c r="BK89" s="54"/>
      <c r="BL89" s="54"/>
    </row>
    <row r="90" spans="1:64" s="61" customFormat="1">
      <c r="A90" s="66"/>
      <c r="B90" s="54"/>
      <c r="C90" s="62"/>
      <c r="D90" s="62"/>
      <c r="E90" s="62"/>
      <c r="BA90" s="54"/>
      <c r="BB90" s="54"/>
      <c r="BC90" s="54"/>
      <c r="BD90" s="54"/>
      <c r="BE90" s="54"/>
      <c r="BF90" s="54"/>
      <c r="BG90" s="54"/>
      <c r="BH90" s="54"/>
      <c r="BI90" s="54"/>
      <c r="BJ90" s="54"/>
      <c r="BK90" s="54"/>
      <c r="BL90" s="54"/>
    </row>
    <row r="91" spans="1:64" s="61" customFormat="1">
      <c r="A91" s="66"/>
      <c r="B91" s="54"/>
      <c r="C91" s="62"/>
      <c r="D91" s="62"/>
      <c r="E91" s="62"/>
      <c r="BA91" s="54"/>
      <c r="BB91" s="54"/>
      <c r="BC91" s="54"/>
      <c r="BD91" s="54"/>
      <c r="BE91" s="54"/>
      <c r="BF91" s="54"/>
      <c r="BG91" s="54"/>
      <c r="BH91" s="54"/>
      <c r="BI91" s="54"/>
      <c r="BJ91" s="54"/>
      <c r="BK91" s="54"/>
      <c r="BL91" s="54"/>
    </row>
    <row r="92" spans="1:64" s="61" customFormat="1">
      <c r="A92" s="66"/>
      <c r="B92" s="54"/>
      <c r="C92" s="62"/>
      <c r="D92" s="62"/>
      <c r="E92" s="62"/>
      <c r="BA92" s="54"/>
      <c r="BB92" s="54"/>
      <c r="BC92" s="54"/>
      <c r="BD92" s="54"/>
      <c r="BE92" s="54"/>
      <c r="BF92" s="54"/>
      <c r="BG92" s="54"/>
      <c r="BH92" s="54"/>
      <c r="BI92" s="54"/>
      <c r="BJ92" s="54"/>
      <c r="BK92" s="54"/>
      <c r="BL92" s="54"/>
    </row>
    <row r="93" spans="1:64" s="61" customFormat="1">
      <c r="A93" s="66"/>
      <c r="B93" s="54"/>
      <c r="C93" s="62"/>
      <c r="D93" s="62"/>
      <c r="E93" s="62"/>
      <c r="BA93" s="54"/>
      <c r="BB93" s="54"/>
      <c r="BC93" s="54"/>
      <c r="BD93" s="54"/>
      <c r="BE93" s="54"/>
      <c r="BF93" s="54"/>
      <c r="BG93" s="54"/>
      <c r="BH93" s="54"/>
      <c r="BI93" s="54"/>
      <c r="BJ93" s="54"/>
      <c r="BK93" s="54"/>
      <c r="BL93" s="54"/>
    </row>
    <row r="94" spans="1:64" s="61" customFormat="1">
      <c r="A94" s="66"/>
      <c r="B94" s="54"/>
      <c r="C94" s="62"/>
      <c r="D94" s="62"/>
      <c r="E94" s="62"/>
      <c r="BA94" s="54"/>
      <c r="BB94" s="54"/>
      <c r="BC94" s="54"/>
      <c r="BD94" s="54"/>
      <c r="BE94" s="54"/>
      <c r="BF94" s="54"/>
      <c r="BG94" s="54"/>
      <c r="BH94" s="54"/>
      <c r="BI94" s="54"/>
      <c r="BJ94" s="54"/>
      <c r="BK94" s="54"/>
      <c r="BL94" s="54"/>
    </row>
    <row r="95" spans="1:64" s="61" customFormat="1">
      <c r="A95" s="66"/>
      <c r="B95" s="54"/>
      <c r="C95" s="62"/>
      <c r="D95" s="62"/>
      <c r="E95" s="62"/>
      <c r="BA95" s="54"/>
      <c r="BB95" s="54"/>
      <c r="BC95" s="54"/>
      <c r="BD95" s="54"/>
      <c r="BE95" s="54"/>
      <c r="BF95" s="54"/>
      <c r="BG95" s="54"/>
      <c r="BH95" s="54"/>
      <c r="BI95" s="54"/>
      <c r="BJ95" s="54"/>
      <c r="BK95" s="54"/>
      <c r="BL95" s="54"/>
    </row>
    <row r="96" spans="1:64" s="61" customFormat="1">
      <c r="A96" s="66"/>
      <c r="B96" s="54"/>
      <c r="C96" s="62"/>
      <c r="D96" s="62"/>
      <c r="E96" s="62"/>
      <c r="BA96" s="54"/>
      <c r="BB96" s="54"/>
      <c r="BC96" s="54"/>
      <c r="BD96" s="54"/>
      <c r="BE96" s="54"/>
      <c r="BF96" s="54"/>
      <c r="BG96" s="54"/>
      <c r="BH96" s="54"/>
      <c r="BI96" s="54"/>
      <c r="BJ96" s="54"/>
      <c r="BK96" s="54"/>
      <c r="BL96" s="54"/>
    </row>
    <row r="97" spans="1:64" s="61" customFormat="1">
      <c r="A97" s="66"/>
      <c r="B97" s="54"/>
      <c r="C97" s="62"/>
      <c r="D97" s="62"/>
      <c r="E97" s="62"/>
      <c r="BA97" s="54"/>
      <c r="BB97" s="54"/>
      <c r="BC97" s="54"/>
      <c r="BD97" s="54"/>
      <c r="BE97" s="54"/>
      <c r="BF97" s="54"/>
      <c r="BG97" s="54"/>
      <c r="BH97" s="54"/>
      <c r="BI97" s="54"/>
      <c r="BJ97" s="54"/>
      <c r="BK97" s="54"/>
      <c r="BL97" s="54"/>
    </row>
    <row r="98" spans="1:64" s="61" customFormat="1">
      <c r="A98" s="66"/>
      <c r="B98" s="54"/>
      <c r="C98" s="62"/>
      <c r="D98" s="62"/>
      <c r="E98" s="62"/>
      <c r="BA98" s="54"/>
      <c r="BB98" s="54"/>
      <c r="BC98" s="54"/>
      <c r="BD98" s="54"/>
      <c r="BE98" s="54"/>
      <c r="BF98" s="54"/>
      <c r="BG98" s="54"/>
      <c r="BH98" s="54"/>
      <c r="BI98" s="54"/>
      <c r="BJ98" s="54"/>
      <c r="BK98" s="54"/>
      <c r="BL98" s="54"/>
    </row>
    <row r="99" spans="1:64" s="61" customFormat="1">
      <c r="A99" s="66"/>
      <c r="B99" s="54"/>
      <c r="C99" s="62"/>
      <c r="D99" s="62"/>
      <c r="E99" s="62"/>
      <c r="BA99" s="54"/>
      <c r="BB99" s="54"/>
      <c r="BC99" s="54"/>
      <c r="BD99" s="54"/>
      <c r="BE99" s="54"/>
      <c r="BF99" s="54"/>
      <c r="BG99" s="54"/>
      <c r="BH99" s="54"/>
      <c r="BI99" s="54"/>
      <c r="BJ99" s="54"/>
      <c r="BK99" s="54"/>
      <c r="BL99" s="54"/>
    </row>
    <row r="100" spans="1:64" s="61" customFormat="1">
      <c r="A100" s="66"/>
      <c r="B100" s="54"/>
      <c r="C100" s="62"/>
      <c r="D100" s="62"/>
      <c r="E100" s="62"/>
      <c r="BA100" s="54"/>
      <c r="BB100" s="54"/>
      <c r="BC100" s="54"/>
      <c r="BD100" s="54"/>
      <c r="BE100" s="54"/>
      <c r="BF100" s="54"/>
      <c r="BG100" s="54"/>
      <c r="BH100" s="54"/>
      <c r="BI100" s="54"/>
      <c r="BJ100" s="54"/>
      <c r="BK100" s="54"/>
      <c r="BL100" s="54"/>
    </row>
    <row r="101" spans="1:64" s="61" customFormat="1">
      <c r="A101" s="66"/>
      <c r="B101" s="54"/>
      <c r="C101" s="62"/>
      <c r="D101" s="62"/>
      <c r="E101" s="62"/>
      <c r="BA101" s="54"/>
      <c r="BB101" s="54"/>
      <c r="BC101" s="54"/>
      <c r="BD101" s="54"/>
      <c r="BE101" s="54"/>
      <c r="BF101" s="54"/>
      <c r="BG101" s="54"/>
      <c r="BH101" s="54"/>
      <c r="BI101" s="54"/>
      <c r="BJ101" s="54"/>
      <c r="BK101" s="54"/>
      <c r="BL101" s="54"/>
    </row>
    <row r="102" spans="1:64" s="61" customFormat="1">
      <c r="A102" s="66"/>
      <c r="B102" s="54"/>
      <c r="C102" s="62"/>
      <c r="D102" s="62"/>
      <c r="E102" s="62"/>
      <c r="BA102" s="54"/>
      <c r="BB102" s="54"/>
      <c r="BC102" s="54"/>
      <c r="BD102" s="54"/>
      <c r="BE102" s="54"/>
      <c r="BF102" s="54"/>
      <c r="BG102" s="54"/>
      <c r="BH102" s="54"/>
      <c r="BI102" s="54"/>
      <c r="BJ102" s="54"/>
      <c r="BK102" s="54"/>
      <c r="BL102" s="54"/>
    </row>
    <row r="103" spans="1:64" s="61" customFormat="1">
      <c r="A103" s="66"/>
      <c r="B103" s="54"/>
      <c r="C103" s="62"/>
      <c r="D103" s="62"/>
      <c r="E103" s="62"/>
      <c r="BA103" s="54"/>
      <c r="BB103" s="54"/>
      <c r="BC103" s="54"/>
      <c r="BD103" s="54"/>
      <c r="BE103" s="54"/>
      <c r="BF103" s="54"/>
      <c r="BG103" s="54"/>
      <c r="BH103" s="54"/>
      <c r="BI103" s="54"/>
      <c r="BJ103" s="54"/>
      <c r="BK103" s="54"/>
      <c r="BL103" s="54"/>
    </row>
    <row r="104" spans="1:64" s="61" customFormat="1">
      <c r="A104" s="66"/>
      <c r="B104" s="54"/>
      <c r="C104" s="62"/>
      <c r="D104" s="62"/>
      <c r="E104" s="62"/>
      <c r="BA104" s="54"/>
      <c r="BB104" s="54"/>
      <c r="BC104" s="54"/>
      <c r="BD104" s="54"/>
      <c r="BE104" s="54"/>
      <c r="BF104" s="54"/>
      <c r="BG104" s="54"/>
      <c r="BH104" s="54"/>
      <c r="BI104" s="54"/>
      <c r="BJ104" s="54"/>
      <c r="BK104" s="54"/>
      <c r="BL104" s="54"/>
    </row>
    <row r="105" spans="1:64" s="61" customFormat="1">
      <c r="A105" s="66"/>
      <c r="B105" s="54"/>
      <c r="C105" s="62"/>
      <c r="D105" s="62"/>
      <c r="E105" s="62"/>
      <c r="BA105" s="54"/>
      <c r="BB105" s="54"/>
      <c r="BC105" s="54"/>
      <c r="BD105" s="54"/>
      <c r="BE105" s="54"/>
      <c r="BF105" s="54"/>
      <c r="BG105" s="54"/>
      <c r="BH105" s="54"/>
      <c r="BI105" s="54"/>
      <c r="BJ105" s="54"/>
      <c r="BK105" s="54"/>
      <c r="BL105" s="54"/>
    </row>
    <row r="106" spans="1:64" s="61" customFormat="1">
      <c r="A106" s="66"/>
      <c r="B106" s="54"/>
      <c r="C106" s="62"/>
      <c r="D106" s="62"/>
      <c r="E106" s="62"/>
      <c r="BA106" s="54"/>
      <c r="BB106" s="54"/>
      <c r="BC106" s="54"/>
      <c r="BD106" s="54"/>
      <c r="BE106" s="54"/>
      <c r="BF106" s="54"/>
      <c r="BG106" s="54"/>
      <c r="BH106" s="54"/>
      <c r="BI106" s="54"/>
      <c r="BJ106" s="54"/>
      <c r="BK106" s="54"/>
      <c r="BL106" s="54"/>
    </row>
    <row r="107" spans="1:64" s="61" customFormat="1">
      <c r="A107" s="66"/>
      <c r="B107" s="54"/>
      <c r="C107" s="62"/>
      <c r="D107" s="62"/>
      <c r="E107" s="62"/>
      <c r="BA107" s="54"/>
      <c r="BB107" s="54"/>
      <c r="BC107" s="54"/>
      <c r="BD107" s="54"/>
      <c r="BE107" s="54"/>
      <c r="BF107" s="54"/>
      <c r="BG107" s="54"/>
      <c r="BH107" s="54"/>
      <c r="BI107" s="54"/>
      <c r="BJ107" s="54"/>
      <c r="BK107" s="54"/>
      <c r="BL107" s="54"/>
    </row>
    <row r="108" spans="1:64" s="61" customFormat="1">
      <c r="A108" s="66"/>
      <c r="B108" s="54"/>
      <c r="C108" s="62"/>
      <c r="D108" s="62"/>
      <c r="E108" s="62"/>
      <c r="BA108" s="54"/>
      <c r="BB108" s="54"/>
      <c r="BC108" s="54"/>
      <c r="BD108" s="54"/>
      <c r="BE108" s="54"/>
      <c r="BF108" s="54"/>
      <c r="BG108" s="54"/>
      <c r="BH108" s="54"/>
      <c r="BI108" s="54"/>
      <c r="BJ108" s="54"/>
      <c r="BK108" s="54"/>
      <c r="BL108" s="54"/>
    </row>
    <row r="109" spans="1:64" s="61" customFormat="1">
      <c r="A109" s="66"/>
      <c r="B109" s="54"/>
      <c r="C109" s="62"/>
      <c r="D109" s="62"/>
      <c r="E109" s="62"/>
      <c r="BA109" s="54"/>
      <c r="BB109" s="54"/>
      <c r="BC109" s="54"/>
      <c r="BD109" s="54"/>
      <c r="BE109" s="54"/>
      <c r="BF109" s="54"/>
      <c r="BG109" s="54"/>
      <c r="BH109" s="54"/>
      <c r="BI109" s="54"/>
      <c r="BJ109" s="54"/>
      <c r="BK109" s="54"/>
      <c r="BL109" s="54"/>
    </row>
    <row r="110" spans="1:64" s="61" customFormat="1">
      <c r="A110" s="66"/>
      <c r="B110" s="54"/>
      <c r="C110" s="62"/>
      <c r="D110" s="62"/>
      <c r="E110" s="62"/>
      <c r="BA110" s="54"/>
      <c r="BB110" s="54"/>
      <c r="BC110" s="54"/>
      <c r="BD110" s="54"/>
      <c r="BE110" s="54"/>
      <c r="BF110" s="54"/>
      <c r="BG110" s="54"/>
      <c r="BH110" s="54"/>
      <c r="BI110" s="54"/>
      <c r="BJ110" s="54"/>
      <c r="BK110" s="54"/>
      <c r="BL110" s="54"/>
    </row>
    <row r="111" spans="1:64" s="61" customFormat="1">
      <c r="A111" s="66"/>
      <c r="B111" s="54"/>
      <c r="C111" s="62"/>
      <c r="D111" s="62"/>
      <c r="E111" s="62"/>
      <c r="BA111" s="54"/>
      <c r="BB111" s="54"/>
      <c r="BC111" s="54"/>
      <c r="BD111" s="54"/>
      <c r="BE111" s="54"/>
      <c r="BF111" s="54"/>
      <c r="BG111" s="54"/>
      <c r="BH111" s="54"/>
      <c r="BI111" s="54"/>
      <c r="BJ111" s="54"/>
      <c r="BK111" s="54"/>
      <c r="BL111" s="54"/>
    </row>
    <row r="112" spans="1:64" s="61" customFormat="1">
      <c r="A112" s="66"/>
      <c r="B112" s="54"/>
      <c r="C112" s="62"/>
      <c r="D112" s="62"/>
      <c r="E112" s="62"/>
      <c r="BA112" s="54"/>
      <c r="BB112" s="54"/>
      <c r="BC112" s="54"/>
      <c r="BD112" s="54"/>
      <c r="BE112" s="54"/>
      <c r="BF112" s="54"/>
      <c r="BG112" s="54"/>
      <c r="BH112" s="54"/>
      <c r="BI112" s="54"/>
      <c r="BJ112" s="54"/>
      <c r="BK112" s="54"/>
      <c r="BL112" s="54"/>
    </row>
    <row r="113" spans="1:64" s="61" customFormat="1">
      <c r="A113" s="66"/>
      <c r="B113" s="54"/>
      <c r="C113" s="62"/>
      <c r="D113" s="62"/>
      <c r="E113" s="62"/>
      <c r="BA113" s="54"/>
      <c r="BB113" s="54"/>
      <c r="BC113" s="54"/>
      <c r="BD113" s="54"/>
      <c r="BE113" s="54"/>
      <c r="BF113" s="54"/>
      <c r="BG113" s="54"/>
      <c r="BH113" s="54"/>
      <c r="BI113" s="54"/>
      <c r="BJ113" s="54"/>
      <c r="BK113" s="54"/>
      <c r="BL113" s="54"/>
    </row>
    <row r="114" spans="1:64" s="61" customFormat="1">
      <c r="A114" s="66"/>
      <c r="B114" s="54"/>
      <c r="C114" s="62"/>
      <c r="D114" s="62"/>
      <c r="E114" s="62"/>
      <c r="BA114" s="54"/>
      <c r="BB114" s="54"/>
      <c r="BC114" s="54"/>
      <c r="BD114" s="54"/>
      <c r="BE114" s="54"/>
      <c r="BF114" s="54"/>
      <c r="BG114" s="54"/>
      <c r="BH114" s="54"/>
      <c r="BI114" s="54"/>
      <c r="BJ114" s="54"/>
      <c r="BK114" s="54"/>
      <c r="BL114" s="54"/>
    </row>
    <row r="115" spans="1:64" s="61" customFormat="1">
      <c r="A115" s="66"/>
      <c r="B115" s="54"/>
      <c r="C115" s="62"/>
      <c r="D115" s="62"/>
      <c r="E115" s="62"/>
      <c r="BA115" s="54"/>
      <c r="BB115" s="54"/>
      <c r="BC115" s="54"/>
      <c r="BD115" s="54"/>
      <c r="BE115" s="54"/>
      <c r="BF115" s="54"/>
      <c r="BG115" s="54"/>
      <c r="BH115" s="54"/>
      <c r="BI115" s="54"/>
      <c r="BJ115" s="54"/>
      <c r="BK115" s="54"/>
      <c r="BL115" s="54"/>
    </row>
    <row r="116" spans="1:64" s="61" customFormat="1">
      <c r="A116" s="66"/>
      <c r="B116" s="54"/>
      <c r="C116" s="62"/>
      <c r="D116" s="62"/>
      <c r="E116" s="62"/>
      <c r="BA116" s="54"/>
      <c r="BB116" s="54"/>
      <c r="BC116" s="54"/>
      <c r="BD116" s="54"/>
      <c r="BE116" s="54"/>
      <c r="BF116" s="54"/>
      <c r="BG116" s="54"/>
      <c r="BH116" s="54"/>
      <c r="BI116" s="54"/>
      <c r="BJ116" s="54"/>
      <c r="BK116" s="54"/>
      <c r="BL116" s="54"/>
    </row>
    <row r="117" spans="1:64" s="61" customFormat="1">
      <c r="A117" s="66"/>
      <c r="B117" s="54"/>
      <c r="C117" s="62"/>
      <c r="D117" s="62"/>
      <c r="E117" s="62"/>
      <c r="BA117" s="54"/>
      <c r="BB117" s="54"/>
      <c r="BC117" s="54"/>
      <c r="BD117" s="54"/>
      <c r="BE117" s="54"/>
      <c r="BF117" s="54"/>
      <c r="BG117" s="54"/>
      <c r="BH117" s="54"/>
      <c r="BI117" s="54"/>
      <c r="BJ117" s="54"/>
      <c r="BK117" s="54"/>
      <c r="BL117" s="54"/>
    </row>
    <row r="118" spans="1:64" s="61" customFormat="1">
      <c r="A118" s="66"/>
      <c r="B118" s="54"/>
      <c r="C118" s="62"/>
      <c r="D118" s="62"/>
      <c r="E118" s="62"/>
      <c r="BA118" s="54"/>
      <c r="BB118" s="54"/>
      <c r="BC118" s="54"/>
      <c r="BD118" s="54"/>
      <c r="BE118" s="54"/>
      <c r="BF118" s="54"/>
      <c r="BG118" s="54"/>
      <c r="BH118" s="54"/>
      <c r="BI118" s="54"/>
      <c r="BJ118" s="54"/>
      <c r="BK118" s="54"/>
      <c r="BL118" s="54"/>
    </row>
    <row r="119" spans="1:64" s="61" customFormat="1">
      <c r="A119" s="66"/>
      <c r="B119" s="54"/>
      <c r="C119" s="62"/>
      <c r="D119" s="62"/>
      <c r="E119" s="62"/>
      <c r="BA119" s="54"/>
      <c r="BB119" s="54"/>
      <c r="BC119" s="54"/>
      <c r="BD119" s="54"/>
      <c r="BE119" s="54"/>
      <c r="BF119" s="54"/>
      <c r="BG119" s="54"/>
      <c r="BH119" s="54"/>
      <c r="BI119" s="54"/>
      <c r="BJ119" s="54"/>
      <c r="BK119" s="54"/>
      <c r="BL119" s="54"/>
    </row>
    <row r="120" spans="1:64" s="61" customFormat="1">
      <c r="A120" s="66"/>
      <c r="B120" s="54"/>
      <c r="C120" s="62"/>
      <c r="D120" s="62"/>
      <c r="E120" s="62"/>
      <c r="BA120" s="54"/>
      <c r="BB120" s="54"/>
      <c r="BC120" s="54"/>
      <c r="BD120" s="54"/>
      <c r="BE120" s="54"/>
      <c r="BF120" s="54"/>
      <c r="BG120" s="54"/>
      <c r="BH120" s="54"/>
      <c r="BI120" s="54"/>
      <c r="BJ120" s="54"/>
      <c r="BK120" s="54"/>
      <c r="BL120" s="54"/>
    </row>
  </sheetData>
  <sheetProtection selectLockedCells="1" selectUnlockedCells="1"/>
  <mergeCells count="4">
    <mergeCell ref="A1:E1"/>
    <mergeCell ref="B2:E2"/>
    <mergeCell ref="A38:E38"/>
    <mergeCell ref="A39:E39"/>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A1:D116"/>
  <sheetViews>
    <sheetView zoomScaleNormal="100" workbookViewId="0">
      <selection activeCell="D19" sqref="D19"/>
    </sheetView>
  </sheetViews>
  <sheetFormatPr defaultColWidth="11.42578125" defaultRowHeight="12.75"/>
  <cols>
    <col min="1" max="1" width="36.28515625" style="66" customWidth="1"/>
    <col min="2" max="2" width="28.85546875" style="54" customWidth="1"/>
    <col min="3" max="3" width="46.28515625" style="62" customWidth="1"/>
    <col min="4" max="4" width="45.28515625" style="62" customWidth="1"/>
    <col min="5" max="16384" width="11.42578125" style="53"/>
  </cols>
  <sheetData>
    <row r="1" spans="1:4" s="65" customFormat="1" ht="30" customHeight="1">
      <c r="A1" s="414" t="s">
        <v>934</v>
      </c>
      <c r="B1" s="401"/>
      <c r="C1" s="401"/>
      <c r="D1" s="401"/>
    </row>
    <row r="2" spans="1:4" s="67" customFormat="1" ht="18" customHeight="1">
      <c r="A2" s="24"/>
      <c r="B2" s="408" t="s">
        <v>856</v>
      </c>
      <c r="C2" s="408"/>
      <c r="D2" s="408"/>
    </row>
    <row r="3" spans="1:4" s="67" customFormat="1" ht="18" customHeight="1">
      <c r="A3" s="1"/>
      <c r="B3" s="83">
        <v>1</v>
      </c>
      <c r="C3" s="82">
        <v>2</v>
      </c>
      <c r="D3" s="82">
        <v>3</v>
      </c>
    </row>
    <row r="4" spans="1:4" s="61" customFormat="1" ht="19.5" customHeight="1">
      <c r="A4" s="2" t="s">
        <v>267</v>
      </c>
      <c r="B4" s="84">
        <v>22.68</v>
      </c>
      <c r="C4" s="81">
        <v>20.47</v>
      </c>
      <c r="D4" s="81">
        <v>14.08</v>
      </c>
    </row>
    <row r="5" spans="1:4" s="61" customFormat="1" ht="19.5" customHeight="1">
      <c r="A5" s="2" t="s">
        <v>935</v>
      </c>
      <c r="B5" s="84">
        <v>47</v>
      </c>
      <c r="C5" s="81">
        <v>42.43</v>
      </c>
      <c r="D5" s="81">
        <v>29.18</v>
      </c>
    </row>
    <row r="6" spans="1:4" s="61" customFormat="1" ht="19.5" customHeight="1">
      <c r="A6" s="2" t="s">
        <v>858</v>
      </c>
      <c r="B6" s="84">
        <v>101.85</v>
      </c>
      <c r="C6" s="81">
        <v>91.93</v>
      </c>
      <c r="D6" s="81">
        <v>63.22</v>
      </c>
    </row>
    <row r="7" spans="1:4" s="61" customFormat="1" ht="19.5" customHeight="1">
      <c r="A7" s="2" t="s">
        <v>936</v>
      </c>
      <c r="B7" s="84">
        <v>141.02000000000001</v>
      </c>
      <c r="C7" s="81">
        <v>127.28</v>
      </c>
      <c r="D7" s="81">
        <v>87.54</v>
      </c>
    </row>
    <row r="8" spans="1:4" s="61" customFormat="1" ht="24.95" customHeight="1">
      <c r="A8" s="229"/>
      <c r="B8" s="217" t="s">
        <v>275</v>
      </c>
      <c r="C8" s="217" t="s">
        <v>388</v>
      </c>
      <c r="D8" s="163" t="s">
        <v>99</v>
      </c>
    </row>
    <row r="9" spans="1:4" s="61" customFormat="1" ht="24.95" customHeight="1">
      <c r="A9" s="218"/>
      <c r="B9" s="215"/>
      <c r="C9" s="208" t="s">
        <v>829</v>
      </c>
      <c r="D9" s="223" t="s">
        <v>102</v>
      </c>
    </row>
    <row r="10" spans="1:4" s="61" customFormat="1" ht="24.95" customHeight="1">
      <c r="A10" s="218"/>
      <c r="B10" s="215"/>
      <c r="C10" s="208" t="s">
        <v>363</v>
      </c>
      <c r="D10" s="223" t="s">
        <v>286</v>
      </c>
    </row>
    <row r="11" spans="1:4" s="61" customFormat="1" ht="24.95" customHeight="1">
      <c r="A11" s="218"/>
      <c r="B11" s="215"/>
      <c r="C11" s="208" t="s">
        <v>284</v>
      </c>
      <c r="D11" s="223" t="s">
        <v>295</v>
      </c>
    </row>
    <row r="12" spans="1:4" s="61" customFormat="1" ht="24.95" customHeight="1">
      <c r="A12" s="218"/>
      <c r="B12" s="215"/>
      <c r="C12" s="208" t="s">
        <v>340</v>
      </c>
      <c r="D12" s="223" t="s">
        <v>306</v>
      </c>
    </row>
    <row r="13" spans="1:4" s="61" customFormat="1" ht="24.95" customHeight="1">
      <c r="A13" s="218"/>
      <c r="B13" s="215"/>
      <c r="C13" s="208" t="s">
        <v>342</v>
      </c>
      <c r="D13" s="223" t="s">
        <v>320</v>
      </c>
    </row>
    <row r="14" spans="1:4" s="61" customFormat="1" ht="24.95" customHeight="1">
      <c r="A14" s="218"/>
      <c r="B14" s="215"/>
      <c r="C14" s="208" t="s">
        <v>302</v>
      </c>
      <c r="D14" s="223" t="s">
        <v>100</v>
      </c>
    </row>
    <row r="15" spans="1:4" s="61" customFormat="1" ht="24.95" customHeight="1">
      <c r="A15" s="218"/>
      <c r="B15" s="215"/>
      <c r="C15" s="215"/>
      <c r="D15" s="223" t="s">
        <v>937</v>
      </c>
    </row>
    <row r="16" spans="1:4" s="61" customFormat="1" ht="24.95" customHeight="1">
      <c r="A16" s="218"/>
      <c r="B16" s="215"/>
      <c r="C16" s="215"/>
      <c r="D16" s="223" t="s">
        <v>938</v>
      </c>
    </row>
    <row r="17" spans="1:4" s="61" customFormat="1" ht="24.95" customHeight="1">
      <c r="A17" s="218"/>
      <c r="B17" s="215"/>
      <c r="C17" s="215"/>
      <c r="D17" s="223" t="s">
        <v>352</v>
      </c>
    </row>
    <row r="18" spans="1:4" s="61" customFormat="1" ht="24.95" customHeight="1">
      <c r="A18" s="218"/>
      <c r="B18" s="215"/>
      <c r="C18" s="215"/>
      <c r="D18" s="223" t="s">
        <v>300</v>
      </c>
    </row>
    <row r="19" spans="1:4" s="61" customFormat="1" ht="15.75" customHeight="1">
      <c r="A19" s="219"/>
      <c r="B19" s="228"/>
      <c r="C19" s="228"/>
      <c r="D19" s="226"/>
    </row>
    <row r="20" spans="1:4" s="61" customFormat="1" ht="28.5" customHeight="1">
      <c r="A20" s="427" t="s">
        <v>939</v>
      </c>
      <c r="B20" s="427"/>
      <c r="C20" s="427"/>
      <c r="D20" s="427"/>
    </row>
    <row r="21" spans="1:4" s="61" customFormat="1">
      <c r="A21" s="66"/>
      <c r="B21" s="54"/>
      <c r="C21" s="62"/>
      <c r="D21" s="62"/>
    </row>
    <row r="22" spans="1:4" s="61" customFormat="1">
      <c r="A22" s="66"/>
      <c r="B22" s="119"/>
      <c r="C22" s="62"/>
      <c r="D22" s="62"/>
    </row>
    <row r="23" spans="1:4" s="61" customFormat="1">
      <c r="A23" s="66"/>
      <c r="B23" s="54"/>
      <c r="C23" s="62"/>
      <c r="D23" s="62"/>
    </row>
    <row r="24" spans="1:4" s="61" customFormat="1">
      <c r="A24" s="66"/>
      <c r="B24" s="54"/>
      <c r="C24" s="62"/>
      <c r="D24" s="62"/>
    </row>
    <row r="25" spans="1:4" s="61" customFormat="1">
      <c r="A25" s="66"/>
      <c r="B25" s="54"/>
      <c r="C25" s="62"/>
      <c r="D25" s="62"/>
    </row>
    <row r="26" spans="1:4" s="61" customFormat="1">
      <c r="A26" s="66"/>
      <c r="B26" s="54"/>
      <c r="C26" s="62"/>
      <c r="D26" s="62"/>
    </row>
    <row r="27" spans="1:4" s="61" customFormat="1">
      <c r="A27" s="66"/>
      <c r="B27" s="54"/>
      <c r="C27" s="62"/>
      <c r="D27" s="62"/>
    </row>
    <row r="28" spans="1:4" s="61" customFormat="1">
      <c r="A28" s="66"/>
      <c r="B28" s="54"/>
      <c r="C28" s="62"/>
      <c r="D28" s="62"/>
    </row>
    <row r="29" spans="1:4" s="61" customFormat="1">
      <c r="A29" s="66"/>
      <c r="B29" s="54"/>
      <c r="C29" s="62"/>
      <c r="D29" s="62"/>
    </row>
    <row r="30" spans="1:4" s="61" customFormat="1">
      <c r="A30" s="66"/>
      <c r="B30" s="54"/>
      <c r="C30" s="62"/>
      <c r="D30" s="62"/>
    </row>
    <row r="31" spans="1:4" s="61" customFormat="1">
      <c r="A31" s="66"/>
      <c r="B31" s="54"/>
      <c r="C31" s="62"/>
      <c r="D31" s="62"/>
    </row>
    <row r="32" spans="1:4" s="61" customFormat="1">
      <c r="A32" s="66"/>
      <c r="B32" s="54"/>
      <c r="C32" s="62"/>
      <c r="D32" s="62"/>
    </row>
    <row r="33" spans="1:4" s="61" customFormat="1">
      <c r="A33" s="66"/>
      <c r="B33" s="54"/>
      <c r="C33" s="62"/>
      <c r="D33" s="62"/>
    </row>
    <row r="34" spans="1:4" s="61" customFormat="1">
      <c r="A34" s="66"/>
      <c r="B34" s="54"/>
      <c r="C34" s="62"/>
      <c r="D34" s="62"/>
    </row>
    <row r="35" spans="1:4" s="61" customFormat="1">
      <c r="A35" s="66"/>
      <c r="B35" s="54"/>
      <c r="C35" s="62"/>
      <c r="D35" s="62"/>
    </row>
    <row r="36" spans="1:4" s="61" customFormat="1">
      <c r="A36" s="66"/>
      <c r="B36" s="54"/>
      <c r="C36" s="62"/>
      <c r="D36" s="62"/>
    </row>
    <row r="37" spans="1:4" s="61" customFormat="1">
      <c r="A37" s="66"/>
      <c r="B37" s="54"/>
      <c r="C37" s="62"/>
      <c r="D37" s="62"/>
    </row>
    <row r="38" spans="1:4" s="61" customFormat="1">
      <c r="A38" s="66"/>
      <c r="B38" s="54"/>
      <c r="C38" s="62"/>
      <c r="D38" s="62"/>
    </row>
    <row r="39" spans="1:4" s="61" customFormat="1">
      <c r="A39" s="66"/>
      <c r="B39" s="54"/>
      <c r="C39" s="62"/>
      <c r="D39" s="62"/>
    </row>
    <row r="40" spans="1:4" s="61" customFormat="1">
      <c r="A40" s="66"/>
      <c r="B40" s="54"/>
      <c r="C40" s="62"/>
      <c r="D40" s="62"/>
    </row>
    <row r="41" spans="1:4" s="61" customFormat="1">
      <c r="A41" s="66"/>
      <c r="B41" s="54"/>
      <c r="C41" s="62"/>
      <c r="D41" s="62"/>
    </row>
    <row r="42" spans="1:4" s="61" customFormat="1">
      <c r="A42" s="66"/>
      <c r="B42" s="54"/>
      <c r="C42" s="62"/>
      <c r="D42" s="62"/>
    </row>
    <row r="43" spans="1:4" s="61" customFormat="1">
      <c r="A43" s="66"/>
      <c r="B43" s="54"/>
      <c r="C43" s="62"/>
      <c r="D43" s="62"/>
    </row>
    <row r="44" spans="1:4" s="61" customFormat="1">
      <c r="A44" s="66"/>
      <c r="B44" s="54"/>
      <c r="C44" s="62"/>
      <c r="D44" s="62"/>
    </row>
    <row r="45" spans="1:4" s="61" customFormat="1">
      <c r="A45" s="66"/>
      <c r="B45" s="54"/>
      <c r="C45" s="62"/>
      <c r="D45" s="62"/>
    </row>
    <row r="46" spans="1:4" s="61" customFormat="1">
      <c r="A46" s="66"/>
      <c r="B46" s="54"/>
      <c r="C46" s="62"/>
      <c r="D46" s="62"/>
    </row>
    <row r="47" spans="1:4" s="61" customFormat="1">
      <c r="A47" s="66"/>
      <c r="B47" s="54"/>
      <c r="C47" s="62"/>
      <c r="D47" s="62"/>
    </row>
    <row r="48" spans="1:4" s="61" customFormat="1">
      <c r="A48" s="66"/>
      <c r="B48" s="54"/>
      <c r="C48" s="62"/>
      <c r="D48" s="62"/>
    </row>
    <row r="49" spans="1:4" s="61" customFormat="1">
      <c r="A49" s="66"/>
      <c r="B49" s="54"/>
      <c r="C49" s="62"/>
      <c r="D49" s="62"/>
    </row>
    <row r="50" spans="1:4" s="61" customFormat="1">
      <c r="A50" s="66"/>
      <c r="B50" s="54"/>
      <c r="C50" s="62"/>
      <c r="D50" s="62"/>
    </row>
    <row r="51" spans="1:4" s="61" customFormat="1">
      <c r="A51" s="66"/>
      <c r="B51" s="54"/>
      <c r="C51" s="62"/>
      <c r="D51" s="62"/>
    </row>
    <row r="52" spans="1:4" s="61" customFormat="1">
      <c r="A52" s="66"/>
      <c r="B52" s="54"/>
      <c r="C52" s="62"/>
      <c r="D52" s="62"/>
    </row>
    <row r="53" spans="1:4" s="61" customFormat="1">
      <c r="A53" s="66"/>
      <c r="B53" s="54"/>
      <c r="C53" s="62"/>
      <c r="D53" s="62"/>
    </row>
    <row r="54" spans="1:4" s="61" customFormat="1">
      <c r="A54" s="66"/>
      <c r="B54" s="54"/>
      <c r="C54" s="62"/>
      <c r="D54" s="62"/>
    </row>
    <row r="55" spans="1:4" s="61" customFormat="1">
      <c r="A55" s="66"/>
      <c r="B55" s="54"/>
      <c r="C55" s="62"/>
      <c r="D55" s="62"/>
    </row>
    <row r="56" spans="1:4" s="61" customFormat="1">
      <c r="A56" s="66"/>
      <c r="B56" s="54"/>
      <c r="C56" s="62"/>
      <c r="D56" s="62"/>
    </row>
    <row r="57" spans="1:4" s="61" customFormat="1">
      <c r="A57" s="66"/>
      <c r="B57" s="54"/>
      <c r="C57" s="62"/>
      <c r="D57" s="62"/>
    </row>
    <row r="58" spans="1:4" s="61" customFormat="1">
      <c r="A58" s="66"/>
      <c r="B58" s="54"/>
      <c r="C58" s="62"/>
      <c r="D58" s="62"/>
    </row>
    <row r="59" spans="1:4" s="61" customFormat="1">
      <c r="A59" s="66"/>
      <c r="B59" s="54"/>
      <c r="C59" s="62"/>
      <c r="D59" s="62"/>
    </row>
    <row r="60" spans="1:4" s="61" customFormat="1">
      <c r="A60" s="66"/>
      <c r="B60" s="54"/>
      <c r="C60" s="62"/>
      <c r="D60" s="62"/>
    </row>
    <row r="61" spans="1:4" s="61" customFormat="1">
      <c r="A61" s="66"/>
      <c r="B61" s="54"/>
      <c r="C61" s="62"/>
      <c r="D61" s="62"/>
    </row>
    <row r="62" spans="1:4" s="61" customFormat="1">
      <c r="A62" s="66"/>
      <c r="B62" s="54"/>
      <c r="C62" s="62"/>
      <c r="D62" s="62"/>
    </row>
    <row r="63" spans="1:4" s="61" customFormat="1">
      <c r="A63" s="66"/>
      <c r="B63" s="54"/>
      <c r="C63" s="62"/>
      <c r="D63" s="62"/>
    </row>
    <row r="64" spans="1:4" s="61" customFormat="1">
      <c r="A64" s="66"/>
      <c r="B64" s="54"/>
      <c r="C64" s="62"/>
      <c r="D64" s="62"/>
    </row>
    <row r="65" spans="1:4" s="61" customFormat="1">
      <c r="A65" s="66"/>
      <c r="B65" s="54"/>
      <c r="C65" s="62"/>
      <c r="D65" s="62"/>
    </row>
    <row r="66" spans="1:4" s="61" customFormat="1">
      <c r="A66" s="66"/>
      <c r="B66" s="54"/>
      <c r="C66" s="62"/>
      <c r="D66" s="62"/>
    </row>
    <row r="67" spans="1:4" s="61" customFormat="1">
      <c r="A67" s="66"/>
      <c r="B67" s="54"/>
      <c r="C67" s="62"/>
      <c r="D67" s="62"/>
    </row>
    <row r="68" spans="1:4" s="61" customFormat="1">
      <c r="A68" s="66"/>
      <c r="B68" s="54"/>
      <c r="C68" s="62"/>
      <c r="D68" s="62"/>
    </row>
    <row r="69" spans="1:4" s="61" customFormat="1">
      <c r="A69" s="66"/>
      <c r="B69" s="54"/>
      <c r="C69" s="62"/>
      <c r="D69" s="62"/>
    </row>
    <row r="70" spans="1:4" s="61" customFormat="1">
      <c r="A70" s="66"/>
      <c r="B70" s="54"/>
      <c r="C70" s="62"/>
      <c r="D70" s="62"/>
    </row>
    <row r="71" spans="1:4" s="61" customFormat="1">
      <c r="A71" s="66"/>
      <c r="B71" s="54"/>
      <c r="C71" s="62"/>
      <c r="D71" s="62"/>
    </row>
    <row r="72" spans="1:4" s="61" customFormat="1">
      <c r="A72" s="66"/>
      <c r="B72" s="54"/>
      <c r="C72" s="62"/>
      <c r="D72" s="62"/>
    </row>
    <row r="73" spans="1:4" s="61" customFormat="1">
      <c r="A73" s="66"/>
      <c r="B73" s="54"/>
      <c r="C73" s="62"/>
      <c r="D73" s="62"/>
    </row>
    <row r="74" spans="1:4" s="61" customFormat="1">
      <c r="A74" s="66"/>
      <c r="B74" s="54"/>
      <c r="C74" s="62"/>
      <c r="D74" s="62"/>
    </row>
    <row r="75" spans="1:4" s="61" customFormat="1">
      <c r="A75" s="66"/>
      <c r="B75" s="54"/>
      <c r="C75" s="62"/>
      <c r="D75" s="62"/>
    </row>
    <row r="76" spans="1:4" s="61" customFormat="1">
      <c r="A76" s="66"/>
      <c r="B76" s="54"/>
      <c r="C76" s="62"/>
      <c r="D76" s="62"/>
    </row>
    <row r="77" spans="1:4" s="61" customFormat="1">
      <c r="A77" s="66"/>
      <c r="B77" s="54"/>
      <c r="C77" s="62"/>
      <c r="D77" s="62"/>
    </row>
    <row r="78" spans="1:4" s="61" customFormat="1">
      <c r="A78" s="66"/>
      <c r="B78" s="54"/>
      <c r="C78" s="62"/>
      <c r="D78" s="62"/>
    </row>
    <row r="79" spans="1:4" s="61" customFormat="1">
      <c r="A79" s="66"/>
      <c r="B79" s="54"/>
      <c r="C79" s="62"/>
      <c r="D79" s="62"/>
    </row>
    <row r="80" spans="1:4" s="61" customFormat="1">
      <c r="A80" s="66"/>
      <c r="B80" s="54"/>
      <c r="C80" s="62"/>
      <c r="D80" s="62"/>
    </row>
    <row r="81" spans="1:4" s="61" customFormat="1">
      <c r="A81" s="66"/>
      <c r="B81" s="54"/>
      <c r="C81" s="62"/>
      <c r="D81" s="62"/>
    </row>
    <row r="82" spans="1:4" s="61" customFormat="1">
      <c r="A82" s="66"/>
      <c r="B82" s="54"/>
      <c r="C82" s="62"/>
      <c r="D82" s="62"/>
    </row>
    <row r="83" spans="1:4" s="61" customFormat="1">
      <c r="A83" s="66"/>
      <c r="B83" s="54"/>
      <c r="C83" s="62"/>
      <c r="D83" s="62"/>
    </row>
    <row r="84" spans="1:4" s="61" customFormat="1">
      <c r="A84" s="66"/>
      <c r="B84" s="54"/>
      <c r="C84" s="62"/>
      <c r="D84" s="62"/>
    </row>
    <row r="85" spans="1:4" s="61" customFormat="1">
      <c r="A85" s="66"/>
      <c r="B85" s="54"/>
      <c r="C85" s="62"/>
      <c r="D85" s="62"/>
    </row>
    <row r="86" spans="1:4" s="61" customFormat="1">
      <c r="A86" s="66"/>
      <c r="B86" s="54"/>
      <c r="C86" s="62"/>
      <c r="D86" s="62"/>
    </row>
    <row r="87" spans="1:4" s="61" customFormat="1">
      <c r="A87" s="66"/>
      <c r="B87" s="54"/>
      <c r="C87" s="62"/>
      <c r="D87" s="62"/>
    </row>
    <row r="88" spans="1:4" s="61" customFormat="1">
      <c r="A88" s="66"/>
      <c r="B88" s="54"/>
      <c r="C88" s="62"/>
      <c r="D88" s="62"/>
    </row>
    <row r="89" spans="1:4" s="61" customFormat="1">
      <c r="A89" s="66"/>
      <c r="B89" s="54"/>
      <c r="C89" s="62"/>
      <c r="D89" s="62"/>
    </row>
    <row r="90" spans="1:4" s="61" customFormat="1">
      <c r="A90" s="66"/>
      <c r="B90" s="54"/>
      <c r="C90" s="62"/>
      <c r="D90" s="62"/>
    </row>
    <row r="91" spans="1:4" s="61" customFormat="1">
      <c r="A91" s="66"/>
      <c r="B91" s="54"/>
      <c r="C91" s="62"/>
      <c r="D91" s="62"/>
    </row>
    <row r="92" spans="1:4" s="61" customFormat="1">
      <c r="A92" s="66"/>
      <c r="B92" s="54"/>
      <c r="C92" s="62"/>
      <c r="D92" s="62"/>
    </row>
    <row r="93" spans="1:4" s="61" customFormat="1">
      <c r="A93" s="66"/>
      <c r="B93" s="54"/>
      <c r="C93" s="62"/>
      <c r="D93" s="62"/>
    </row>
    <row r="94" spans="1:4" s="61" customFormat="1">
      <c r="A94" s="66"/>
      <c r="B94" s="54"/>
      <c r="C94" s="62"/>
      <c r="D94" s="62"/>
    </row>
    <row r="95" spans="1:4" s="61" customFormat="1">
      <c r="A95" s="66"/>
      <c r="B95" s="54"/>
      <c r="C95" s="62"/>
      <c r="D95" s="62"/>
    </row>
    <row r="96" spans="1:4" s="61" customFormat="1">
      <c r="A96" s="66"/>
      <c r="B96" s="54"/>
      <c r="C96" s="62"/>
      <c r="D96" s="62"/>
    </row>
    <row r="97" spans="1:4" s="61" customFormat="1">
      <c r="A97" s="66"/>
      <c r="B97" s="54"/>
      <c r="C97" s="62"/>
      <c r="D97" s="62"/>
    </row>
    <row r="98" spans="1:4" s="61" customFormat="1">
      <c r="A98" s="66"/>
      <c r="B98" s="54"/>
      <c r="C98" s="62"/>
      <c r="D98" s="62"/>
    </row>
    <row r="99" spans="1:4" s="61" customFormat="1">
      <c r="A99" s="66"/>
      <c r="B99" s="54"/>
      <c r="C99" s="62"/>
      <c r="D99" s="62"/>
    </row>
    <row r="100" spans="1:4" s="61" customFormat="1">
      <c r="A100" s="66"/>
      <c r="B100" s="54"/>
      <c r="C100" s="62"/>
      <c r="D100" s="62"/>
    </row>
    <row r="101" spans="1:4" s="61" customFormat="1">
      <c r="A101" s="66"/>
      <c r="B101" s="54"/>
      <c r="C101" s="62"/>
      <c r="D101" s="62"/>
    </row>
    <row r="102" spans="1:4" s="61" customFormat="1">
      <c r="A102" s="66"/>
      <c r="B102" s="54"/>
      <c r="C102" s="62"/>
      <c r="D102" s="62"/>
    </row>
    <row r="103" spans="1:4" s="61" customFormat="1">
      <c r="A103" s="66"/>
      <c r="B103" s="54"/>
      <c r="C103" s="62"/>
      <c r="D103" s="62"/>
    </row>
    <row r="104" spans="1:4" s="61" customFormat="1">
      <c r="A104" s="66"/>
      <c r="B104" s="54"/>
      <c r="C104" s="62"/>
      <c r="D104" s="62"/>
    </row>
    <row r="105" spans="1:4" s="61" customFormat="1">
      <c r="A105" s="66"/>
      <c r="B105" s="54"/>
      <c r="C105" s="62"/>
      <c r="D105" s="62"/>
    </row>
    <row r="106" spans="1:4" s="61" customFormat="1">
      <c r="A106" s="66"/>
      <c r="B106" s="54"/>
      <c r="C106" s="62"/>
      <c r="D106" s="62"/>
    </row>
    <row r="107" spans="1:4" s="61" customFormat="1">
      <c r="A107" s="66"/>
      <c r="B107" s="54"/>
      <c r="C107" s="62"/>
      <c r="D107" s="62"/>
    </row>
    <row r="108" spans="1:4" s="61" customFormat="1">
      <c r="A108" s="66"/>
      <c r="B108" s="54"/>
      <c r="C108" s="62"/>
      <c r="D108" s="62"/>
    </row>
    <row r="109" spans="1:4" s="61" customFormat="1">
      <c r="A109" s="66"/>
      <c r="B109" s="54"/>
      <c r="C109" s="62"/>
      <c r="D109" s="62"/>
    </row>
    <row r="110" spans="1:4" s="61" customFormat="1">
      <c r="A110" s="66"/>
      <c r="B110" s="54"/>
      <c r="C110" s="62"/>
      <c r="D110" s="62"/>
    </row>
    <row r="111" spans="1:4" s="61" customFormat="1">
      <c r="A111" s="66"/>
      <c r="B111" s="54"/>
      <c r="C111" s="62"/>
      <c r="D111" s="62"/>
    </row>
    <row r="112" spans="1:4" s="61" customFormat="1">
      <c r="A112" s="66"/>
      <c r="B112" s="54"/>
      <c r="C112" s="62"/>
      <c r="D112" s="62"/>
    </row>
    <row r="113" spans="1:4" s="61" customFormat="1">
      <c r="A113" s="66"/>
      <c r="B113" s="54"/>
      <c r="C113" s="62"/>
      <c r="D113" s="62"/>
    </row>
    <row r="114" spans="1:4" s="61" customFormat="1">
      <c r="A114" s="66"/>
      <c r="B114" s="54"/>
      <c r="C114" s="62"/>
      <c r="D114" s="62"/>
    </row>
    <row r="115" spans="1:4" s="61" customFormat="1">
      <c r="A115" s="66"/>
      <c r="B115" s="54"/>
      <c r="C115" s="62"/>
      <c r="D115" s="62"/>
    </row>
    <row r="116" spans="1:4" s="61" customFormat="1">
      <c r="A116" s="66"/>
      <c r="B116" s="54"/>
      <c r="C116" s="62"/>
      <c r="D116" s="62"/>
    </row>
  </sheetData>
  <sheetProtection selectLockedCells="1" selectUnlockedCells="1"/>
  <mergeCells count="3">
    <mergeCell ref="A1:D1"/>
    <mergeCell ref="B2:D2"/>
    <mergeCell ref="A20:D20"/>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59999389629810485"/>
  </sheetPr>
  <dimension ref="A1:BI23"/>
  <sheetViews>
    <sheetView zoomScaleNormal="100" workbookViewId="0">
      <selection activeCell="A8" sqref="A8"/>
    </sheetView>
  </sheetViews>
  <sheetFormatPr defaultColWidth="9.140625" defaultRowHeight="12.75"/>
  <cols>
    <col min="1" max="1" width="41.42578125" style="66" customWidth="1"/>
    <col min="2" max="2" width="44.85546875" style="54" customWidth="1"/>
    <col min="3" max="3" width="41.85546875" style="62" customWidth="1"/>
    <col min="4" max="4" width="35.85546875" style="62" customWidth="1"/>
    <col min="5" max="5" width="40.42578125" style="53" customWidth="1"/>
    <col min="6" max="7" width="9.140625" style="53" customWidth="1"/>
    <col min="8" max="8" width="30.28515625" style="53" customWidth="1"/>
    <col min="9" max="9" width="25.28515625" style="53" customWidth="1"/>
    <col min="10" max="10" width="30.28515625" style="53" customWidth="1"/>
    <col min="11" max="11" width="23.140625" style="53" customWidth="1"/>
    <col min="12" max="12" width="37" style="53" customWidth="1"/>
    <col min="13" max="49" width="9.140625" style="53" customWidth="1"/>
    <col min="50" max="61" width="9.140625" style="54" customWidth="1"/>
    <col min="62" max="248" width="9.140625" style="53"/>
    <col min="249" max="249" width="27.7109375" style="53" customWidth="1"/>
    <col min="250" max="250" width="7.7109375" style="53" customWidth="1"/>
    <col min="251" max="251" width="32.85546875" style="53" customWidth="1"/>
    <col min="252" max="252" width="38.42578125" style="53" customWidth="1"/>
    <col min="253" max="253" width="44" style="53" customWidth="1"/>
    <col min="254" max="254" width="32.85546875" style="53" customWidth="1"/>
    <col min="255" max="255" width="34.85546875" style="53" bestFit="1" customWidth="1"/>
    <col min="256" max="256" width="35" style="53" customWidth="1"/>
    <col min="257" max="257" width="31.28515625" style="53" customWidth="1"/>
    <col min="258" max="258" width="11.28515625" style="53" customWidth="1"/>
    <col min="259" max="317" width="9.140625" style="53" customWidth="1"/>
    <col min="318" max="504" width="9.140625" style="53"/>
    <col min="505" max="505" width="27.7109375" style="53" customWidth="1"/>
    <col min="506" max="506" width="7.7109375" style="53" customWidth="1"/>
    <col min="507" max="507" width="32.85546875" style="53" customWidth="1"/>
    <col min="508" max="508" width="38.42578125" style="53" customWidth="1"/>
    <col min="509" max="509" width="44" style="53" customWidth="1"/>
    <col min="510" max="510" width="32.85546875" style="53" customWidth="1"/>
    <col min="511" max="511" width="34.85546875" style="53" bestFit="1" customWidth="1"/>
    <col min="512" max="512" width="35" style="53" customWidth="1"/>
    <col min="513" max="513" width="31.28515625" style="53" customWidth="1"/>
    <col min="514" max="514" width="11.28515625" style="53" customWidth="1"/>
    <col min="515" max="573" width="9.140625" style="53" customWidth="1"/>
    <col min="574" max="760" width="9.140625" style="53"/>
    <col min="761" max="761" width="27.7109375" style="53" customWidth="1"/>
    <col min="762" max="762" width="7.7109375" style="53" customWidth="1"/>
    <col min="763" max="763" width="32.85546875" style="53" customWidth="1"/>
    <col min="764" max="764" width="38.42578125" style="53" customWidth="1"/>
    <col min="765" max="765" width="44" style="53" customWidth="1"/>
    <col min="766" max="766" width="32.85546875" style="53" customWidth="1"/>
    <col min="767" max="767" width="34.85546875" style="53" bestFit="1" customWidth="1"/>
    <col min="768" max="768" width="35" style="53" customWidth="1"/>
    <col min="769" max="769" width="31.28515625" style="53" customWidth="1"/>
    <col min="770" max="770" width="11.28515625" style="53" customWidth="1"/>
    <col min="771" max="829" width="9.140625" style="53" customWidth="1"/>
    <col min="830" max="1016" width="9.140625" style="53"/>
    <col min="1017" max="1017" width="27.7109375" style="53" customWidth="1"/>
    <col min="1018" max="1018" width="7.7109375" style="53" customWidth="1"/>
    <col min="1019" max="1019" width="32.85546875" style="53" customWidth="1"/>
    <col min="1020" max="1020" width="38.42578125" style="53" customWidth="1"/>
    <col min="1021" max="1021" width="44" style="53" customWidth="1"/>
    <col min="1022" max="1022" width="32.85546875" style="53" customWidth="1"/>
    <col min="1023" max="1023" width="34.85546875" style="53" bestFit="1" customWidth="1"/>
    <col min="1024" max="1024" width="35" style="53" customWidth="1"/>
    <col min="1025" max="1025" width="31.28515625" style="53" customWidth="1"/>
    <col min="1026" max="1026" width="11.28515625" style="53" customWidth="1"/>
    <col min="1027" max="1085" width="9.140625" style="53" customWidth="1"/>
    <col min="1086" max="1272" width="9.140625" style="53"/>
    <col min="1273" max="1273" width="27.7109375" style="53" customWidth="1"/>
    <col min="1274" max="1274" width="7.7109375" style="53" customWidth="1"/>
    <col min="1275" max="1275" width="32.85546875" style="53" customWidth="1"/>
    <col min="1276" max="1276" width="38.42578125" style="53" customWidth="1"/>
    <col min="1277" max="1277" width="44" style="53" customWidth="1"/>
    <col min="1278" max="1278" width="32.85546875" style="53" customWidth="1"/>
    <col min="1279" max="1279" width="34.85546875" style="53" bestFit="1" customWidth="1"/>
    <col min="1280" max="1280" width="35" style="53" customWidth="1"/>
    <col min="1281" max="1281" width="31.28515625" style="53" customWidth="1"/>
    <col min="1282" max="1282" width="11.28515625" style="53" customWidth="1"/>
    <col min="1283" max="1341" width="9.140625" style="53" customWidth="1"/>
    <col min="1342" max="1528" width="9.140625" style="53"/>
    <col min="1529" max="1529" width="27.7109375" style="53" customWidth="1"/>
    <col min="1530" max="1530" width="7.7109375" style="53" customWidth="1"/>
    <col min="1531" max="1531" width="32.85546875" style="53" customWidth="1"/>
    <col min="1532" max="1532" width="38.42578125" style="53" customWidth="1"/>
    <col min="1533" max="1533" width="44" style="53" customWidth="1"/>
    <col min="1534" max="1534" width="32.85546875" style="53" customWidth="1"/>
    <col min="1535" max="1535" width="34.85546875" style="53" bestFit="1" customWidth="1"/>
    <col min="1536" max="1536" width="35" style="53" customWidth="1"/>
    <col min="1537" max="1537" width="31.28515625" style="53" customWidth="1"/>
    <col min="1538" max="1538" width="11.28515625" style="53" customWidth="1"/>
    <col min="1539" max="1597" width="9.140625" style="53" customWidth="1"/>
    <col min="1598" max="1784" width="9.140625" style="53"/>
    <col min="1785" max="1785" width="27.7109375" style="53" customWidth="1"/>
    <col min="1786" max="1786" width="7.7109375" style="53" customWidth="1"/>
    <col min="1787" max="1787" width="32.85546875" style="53" customWidth="1"/>
    <col min="1788" max="1788" width="38.42578125" style="53" customWidth="1"/>
    <col min="1789" max="1789" width="44" style="53" customWidth="1"/>
    <col min="1790" max="1790" width="32.85546875" style="53" customWidth="1"/>
    <col min="1791" max="1791" width="34.85546875" style="53" bestFit="1" customWidth="1"/>
    <col min="1792" max="1792" width="35" style="53" customWidth="1"/>
    <col min="1793" max="1793" width="31.28515625" style="53" customWidth="1"/>
    <col min="1794" max="1794" width="11.28515625" style="53" customWidth="1"/>
    <col min="1795" max="1853" width="9.140625" style="53" customWidth="1"/>
    <col min="1854" max="2040" width="9.140625" style="53"/>
    <col min="2041" max="2041" width="27.7109375" style="53" customWidth="1"/>
    <col min="2042" max="2042" width="7.7109375" style="53" customWidth="1"/>
    <col min="2043" max="2043" width="32.85546875" style="53" customWidth="1"/>
    <col min="2044" max="2044" width="38.42578125" style="53" customWidth="1"/>
    <col min="2045" max="2045" width="44" style="53" customWidth="1"/>
    <col min="2046" max="2046" width="32.85546875" style="53" customWidth="1"/>
    <col min="2047" max="2047" width="34.85546875" style="53" bestFit="1" customWidth="1"/>
    <col min="2048" max="2048" width="35" style="53" customWidth="1"/>
    <col min="2049" max="2049" width="31.28515625" style="53" customWidth="1"/>
    <col min="2050" max="2050" width="11.28515625" style="53" customWidth="1"/>
    <col min="2051" max="2109" width="9.140625" style="53" customWidth="1"/>
    <col min="2110" max="2296" width="9.140625" style="53"/>
    <col min="2297" max="2297" width="27.7109375" style="53" customWidth="1"/>
    <col min="2298" max="2298" width="7.7109375" style="53" customWidth="1"/>
    <col min="2299" max="2299" width="32.85546875" style="53" customWidth="1"/>
    <col min="2300" max="2300" width="38.42578125" style="53" customWidth="1"/>
    <col min="2301" max="2301" width="44" style="53" customWidth="1"/>
    <col min="2302" max="2302" width="32.85546875" style="53" customWidth="1"/>
    <col min="2303" max="2303" width="34.85546875" style="53" bestFit="1" customWidth="1"/>
    <col min="2304" max="2304" width="35" style="53" customWidth="1"/>
    <col min="2305" max="2305" width="31.28515625" style="53" customWidth="1"/>
    <col min="2306" max="2306" width="11.28515625" style="53" customWidth="1"/>
    <col min="2307" max="2365" width="9.140625" style="53" customWidth="1"/>
    <col min="2366" max="2552" width="9.140625" style="53"/>
    <col min="2553" max="2553" width="27.7109375" style="53" customWidth="1"/>
    <col min="2554" max="2554" width="7.7109375" style="53" customWidth="1"/>
    <col min="2555" max="2555" width="32.85546875" style="53" customWidth="1"/>
    <col min="2556" max="2556" width="38.42578125" style="53" customWidth="1"/>
    <col min="2557" max="2557" width="44" style="53" customWidth="1"/>
    <col min="2558" max="2558" width="32.85546875" style="53" customWidth="1"/>
    <col min="2559" max="2559" width="34.85546875" style="53" bestFit="1" customWidth="1"/>
    <col min="2560" max="2560" width="35" style="53" customWidth="1"/>
    <col min="2561" max="2561" width="31.28515625" style="53" customWidth="1"/>
    <col min="2562" max="2562" width="11.28515625" style="53" customWidth="1"/>
    <col min="2563" max="2621" width="9.140625" style="53" customWidth="1"/>
    <col min="2622" max="2808" width="9.140625" style="53"/>
    <col min="2809" max="2809" width="27.7109375" style="53" customWidth="1"/>
    <col min="2810" max="2810" width="7.7109375" style="53" customWidth="1"/>
    <col min="2811" max="2811" width="32.85546875" style="53" customWidth="1"/>
    <col min="2812" max="2812" width="38.42578125" style="53" customWidth="1"/>
    <col min="2813" max="2813" width="44" style="53" customWidth="1"/>
    <col min="2814" max="2814" width="32.85546875" style="53" customWidth="1"/>
    <col min="2815" max="2815" width="34.85546875" style="53" bestFit="1" customWidth="1"/>
    <col min="2816" max="2816" width="35" style="53" customWidth="1"/>
    <col min="2817" max="2817" width="31.28515625" style="53" customWidth="1"/>
    <col min="2818" max="2818" width="11.28515625" style="53" customWidth="1"/>
    <col min="2819" max="2877" width="9.140625" style="53" customWidth="1"/>
    <col min="2878" max="3064" width="9.140625" style="53"/>
    <col min="3065" max="3065" width="27.7109375" style="53" customWidth="1"/>
    <col min="3066" max="3066" width="7.7109375" style="53" customWidth="1"/>
    <col min="3067" max="3067" width="32.85546875" style="53" customWidth="1"/>
    <col min="3068" max="3068" width="38.42578125" style="53" customWidth="1"/>
    <col min="3069" max="3069" width="44" style="53" customWidth="1"/>
    <col min="3070" max="3070" width="32.85546875" style="53" customWidth="1"/>
    <col min="3071" max="3071" width="34.85546875" style="53" bestFit="1" customWidth="1"/>
    <col min="3072" max="3072" width="35" style="53" customWidth="1"/>
    <col min="3073" max="3073" width="31.28515625" style="53" customWidth="1"/>
    <col min="3074" max="3074" width="11.28515625" style="53" customWidth="1"/>
    <col min="3075" max="3133" width="9.140625" style="53" customWidth="1"/>
    <col min="3134" max="3320" width="9.140625" style="53"/>
    <col min="3321" max="3321" width="27.7109375" style="53" customWidth="1"/>
    <col min="3322" max="3322" width="7.7109375" style="53" customWidth="1"/>
    <col min="3323" max="3323" width="32.85546875" style="53" customWidth="1"/>
    <col min="3324" max="3324" width="38.42578125" style="53" customWidth="1"/>
    <col min="3325" max="3325" width="44" style="53" customWidth="1"/>
    <col min="3326" max="3326" width="32.85546875" style="53" customWidth="1"/>
    <col min="3327" max="3327" width="34.85546875" style="53" bestFit="1" customWidth="1"/>
    <col min="3328" max="3328" width="35" style="53" customWidth="1"/>
    <col min="3329" max="3329" width="31.28515625" style="53" customWidth="1"/>
    <col min="3330" max="3330" width="11.28515625" style="53" customWidth="1"/>
    <col min="3331" max="3389" width="9.140625" style="53" customWidth="1"/>
    <col min="3390" max="3576" width="9.140625" style="53"/>
    <col min="3577" max="3577" width="27.7109375" style="53" customWidth="1"/>
    <col min="3578" max="3578" width="7.7109375" style="53" customWidth="1"/>
    <col min="3579" max="3579" width="32.85546875" style="53" customWidth="1"/>
    <col min="3580" max="3580" width="38.42578125" style="53" customWidth="1"/>
    <col min="3581" max="3581" width="44" style="53" customWidth="1"/>
    <col min="3582" max="3582" width="32.85546875" style="53" customWidth="1"/>
    <col min="3583" max="3583" width="34.85546875" style="53" bestFit="1" customWidth="1"/>
    <col min="3584" max="3584" width="35" style="53" customWidth="1"/>
    <col min="3585" max="3585" width="31.28515625" style="53" customWidth="1"/>
    <col min="3586" max="3586" width="11.28515625" style="53" customWidth="1"/>
    <col min="3587" max="3645" width="9.140625" style="53" customWidth="1"/>
    <col min="3646" max="3832" width="9.140625" style="53"/>
    <col min="3833" max="3833" width="27.7109375" style="53" customWidth="1"/>
    <col min="3834" max="3834" width="7.7109375" style="53" customWidth="1"/>
    <col min="3835" max="3835" width="32.85546875" style="53" customWidth="1"/>
    <col min="3836" max="3836" width="38.42578125" style="53" customWidth="1"/>
    <col min="3837" max="3837" width="44" style="53" customWidth="1"/>
    <col min="3838" max="3838" width="32.85546875" style="53" customWidth="1"/>
    <col min="3839" max="3839" width="34.85546875" style="53" bestFit="1" customWidth="1"/>
    <col min="3840" max="3840" width="35" style="53" customWidth="1"/>
    <col min="3841" max="3841" width="31.28515625" style="53" customWidth="1"/>
    <col min="3842" max="3842" width="11.28515625" style="53" customWidth="1"/>
    <col min="3843" max="3901" width="9.140625" style="53" customWidth="1"/>
    <col min="3902" max="4088" width="9.140625" style="53"/>
    <col min="4089" max="4089" width="27.7109375" style="53" customWidth="1"/>
    <col min="4090" max="4090" width="7.7109375" style="53" customWidth="1"/>
    <col min="4091" max="4091" width="32.85546875" style="53" customWidth="1"/>
    <col min="4092" max="4092" width="38.42578125" style="53" customWidth="1"/>
    <col min="4093" max="4093" width="44" style="53" customWidth="1"/>
    <col min="4094" max="4094" width="32.85546875" style="53" customWidth="1"/>
    <col min="4095" max="4095" width="34.85546875" style="53" bestFit="1" customWidth="1"/>
    <col min="4096" max="4096" width="35" style="53" customWidth="1"/>
    <col min="4097" max="4097" width="31.28515625" style="53" customWidth="1"/>
    <col min="4098" max="4098" width="11.28515625" style="53" customWidth="1"/>
    <col min="4099" max="4157" width="9.140625" style="53" customWidth="1"/>
    <col min="4158" max="4344" width="9.140625" style="53"/>
    <col min="4345" max="4345" width="27.7109375" style="53" customWidth="1"/>
    <col min="4346" max="4346" width="7.7109375" style="53" customWidth="1"/>
    <col min="4347" max="4347" width="32.85546875" style="53" customWidth="1"/>
    <col min="4348" max="4348" width="38.42578125" style="53" customWidth="1"/>
    <col min="4349" max="4349" width="44" style="53" customWidth="1"/>
    <col min="4350" max="4350" width="32.85546875" style="53" customWidth="1"/>
    <col min="4351" max="4351" width="34.85546875" style="53" bestFit="1" customWidth="1"/>
    <col min="4352" max="4352" width="35" style="53" customWidth="1"/>
    <col min="4353" max="4353" width="31.28515625" style="53" customWidth="1"/>
    <col min="4354" max="4354" width="11.28515625" style="53" customWidth="1"/>
    <col min="4355" max="4413" width="9.140625" style="53" customWidth="1"/>
    <col min="4414" max="4600" width="9.140625" style="53"/>
    <col min="4601" max="4601" width="27.7109375" style="53" customWidth="1"/>
    <col min="4602" max="4602" width="7.7109375" style="53" customWidth="1"/>
    <col min="4603" max="4603" width="32.85546875" style="53" customWidth="1"/>
    <col min="4604" max="4604" width="38.42578125" style="53" customWidth="1"/>
    <col min="4605" max="4605" width="44" style="53" customWidth="1"/>
    <col min="4606" max="4606" width="32.85546875" style="53" customWidth="1"/>
    <col min="4607" max="4607" width="34.85546875" style="53" bestFit="1" customWidth="1"/>
    <col min="4608" max="4608" width="35" style="53" customWidth="1"/>
    <col min="4609" max="4609" width="31.28515625" style="53" customWidth="1"/>
    <col min="4610" max="4610" width="11.28515625" style="53" customWidth="1"/>
    <col min="4611" max="4669" width="9.140625" style="53" customWidth="1"/>
    <col min="4670" max="4856" width="9.140625" style="53"/>
    <col min="4857" max="4857" width="27.7109375" style="53" customWidth="1"/>
    <col min="4858" max="4858" width="7.7109375" style="53" customWidth="1"/>
    <col min="4859" max="4859" width="32.85546875" style="53" customWidth="1"/>
    <col min="4860" max="4860" width="38.42578125" style="53" customWidth="1"/>
    <col min="4861" max="4861" width="44" style="53" customWidth="1"/>
    <col min="4862" max="4862" width="32.85546875" style="53" customWidth="1"/>
    <col min="4863" max="4863" width="34.85546875" style="53" bestFit="1" customWidth="1"/>
    <col min="4864" max="4864" width="35" style="53" customWidth="1"/>
    <col min="4865" max="4865" width="31.28515625" style="53" customWidth="1"/>
    <col min="4866" max="4866" width="11.28515625" style="53" customWidth="1"/>
    <col min="4867" max="4925" width="9.140625" style="53" customWidth="1"/>
    <col min="4926" max="5112" width="9.140625" style="53"/>
    <col min="5113" max="5113" width="27.7109375" style="53" customWidth="1"/>
    <col min="5114" max="5114" width="7.7109375" style="53" customWidth="1"/>
    <col min="5115" max="5115" width="32.85546875" style="53" customWidth="1"/>
    <col min="5116" max="5116" width="38.42578125" style="53" customWidth="1"/>
    <col min="5117" max="5117" width="44" style="53" customWidth="1"/>
    <col min="5118" max="5118" width="32.85546875" style="53" customWidth="1"/>
    <col min="5119" max="5119" width="34.85546875" style="53" bestFit="1" customWidth="1"/>
    <col min="5120" max="5120" width="35" style="53" customWidth="1"/>
    <col min="5121" max="5121" width="31.28515625" style="53" customWidth="1"/>
    <col min="5122" max="5122" width="11.28515625" style="53" customWidth="1"/>
    <col min="5123" max="5181" width="9.140625" style="53" customWidth="1"/>
    <col min="5182" max="5368" width="9.140625" style="53"/>
    <col min="5369" max="5369" width="27.7109375" style="53" customWidth="1"/>
    <col min="5370" max="5370" width="7.7109375" style="53" customWidth="1"/>
    <col min="5371" max="5371" width="32.85546875" style="53" customWidth="1"/>
    <col min="5372" max="5372" width="38.42578125" style="53" customWidth="1"/>
    <col min="5373" max="5373" width="44" style="53" customWidth="1"/>
    <col min="5374" max="5374" width="32.85546875" style="53" customWidth="1"/>
    <col min="5375" max="5375" width="34.85546875" style="53" bestFit="1" customWidth="1"/>
    <col min="5376" max="5376" width="35" style="53" customWidth="1"/>
    <col min="5377" max="5377" width="31.28515625" style="53" customWidth="1"/>
    <col min="5378" max="5378" width="11.28515625" style="53" customWidth="1"/>
    <col min="5379" max="5437" width="9.140625" style="53" customWidth="1"/>
    <col min="5438" max="5624" width="9.140625" style="53"/>
    <col min="5625" max="5625" width="27.7109375" style="53" customWidth="1"/>
    <col min="5626" max="5626" width="7.7109375" style="53" customWidth="1"/>
    <col min="5627" max="5627" width="32.85546875" style="53" customWidth="1"/>
    <col min="5628" max="5628" width="38.42578125" style="53" customWidth="1"/>
    <col min="5629" max="5629" width="44" style="53" customWidth="1"/>
    <col min="5630" max="5630" width="32.85546875" style="53" customWidth="1"/>
    <col min="5631" max="5631" width="34.85546875" style="53" bestFit="1" customWidth="1"/>
    <col min="5632" max="5632" width="35" style="53" customWidth="1"/>
    <col min="5633" max="5633" width="31.28515625" style="53" customWidth="1"/>
    <col min="5634" max="5634" width="11.28515625" style="53" customWidth="1"/>
    <col min="5635" max="5693" width="9.140625" style="53" customWidth="1"/>
    <col min="5694" max="5880" width="9.140625" style="53"/>
    <col min="5881" max="5881" width="27.7109375" style="53" customWidth="1"/>
    <col min="5882" max="5882" width="7.7109375" style="53" customWidth="1"/>
    <col min="5883" max="5883" width="32.85546875" style="53" customWidth="1"/>
    <col min="5884" max="5884" width="38.42578125" style="53" customWidth="1"/>
    <col min="5885" max="5885" width="44" style="53" customWidth="1"/>
    <col min="5886" max="5886" width="32.85546875" style="53" customWidth="1"/>
    <col min="5887" max="5887" width="34.85546875" style="53" bestFit="1" customWidth="1"/>
    <col min="5888" max="5888" width="35" style="53" customWidth="1"/>
    <col min="5889" max="5889" width="31.28515625" style="53" customWidth="1"/>
    <col min="5890" max="5890" width="11.28515625" style="53" customWidth="1"/>
    <col min="5891" max="5949" width="9.140625" style="53" customWidth="1"/>
    <col min="5950" max="6136" width="9.140625" style="53"/>
    <col min="6137" max="6137" width="27.7109375" style="53" customWidth="1"/>
    <col min="6138" max="6138" width="7.7109375" style="53" customWidth="1"/>
    <col min="6139" max="6139" width="32.85546875" style="53" customWidth="1"/>
    <col min="6140" max="6140" width="38.42578125" style="53" customWidth="1"/>
    <col min="6141" max="6141" width="44" style="53" customWidth="1"/>
    <col min="6142" max="6142" width="32.85546875" style="53" customWidth="1"/>
    <col min="6143" max="6143" width="34.85546875" style="53" bestFit="1" customWidth="1"/>
    <col min="6144" max="6144" width="35" style="53" customWidth="1"/>
    <col min="6145" max="6145" width="31.28515625" style="53" customWidth="1"/>
    <col min="6146" max="6146" width="11.28515625" style="53" customWidth="1"/>
    <col min="6147" max="6205" width="9.140625" style="53" customWidth="1"/>
    <col min="6206" max="6392" width="9.140625" style="53"/>
    <col min="6393" max="6393" width="27.7109375" style="53" customWidth="1"/>
    <col min="6394" max="6394" width="7.7109375" style="53" customWidth="1"/>
    <col min="6395" max="6395" width="32.85546875" style="53" customWidth="1"/>
    <col min="6396" max="6396" width="38.42578125" style="53" customWidth="1"/>
    <col min="6397" max="6397" width="44" style="53" customWidth="1"/>
    <col min="6398" max="6398" width="32.85546875" style="53" customWidth="1"/>
    <col min="6399" max="6399" width="34.85546875" style="53" bestFit="1" customWidth="1"/>
    <col min="6400" max="6400" width="35" style="53" customWidth="1"/>
    <col min="6401" max="6401" width="31.28515625" style="53" customWidth="1"/>
    <col min="6402" max="6402" width="11.28515625" style="53" customWidth="1"/>
    <col min="6403" max="6461" width="9.140625" style="53" customWidth="1"/>
    <col min="6462" max="6648" width="9.140625" style="53"/>
    <col min="6649" max="6649" width="27.7109375" style="53" customWidth="1"/>
    <col min="6650" max="6650" width="7.7109375" style="53" customWidth="1"/>
    <col min="6651" max="6651" width="32.85546875" style="53" customWidth="1"/>
    <col min="6652" max="6652" width="38.42578125" style="53" customWidth="1"/>
    <col min="6653" max="6653" width="44" style="53" customWidth="1"/>
    <col min="6654" max="6654" width="32.85546875" style="53" customWidth="1"/>
    <col min="6655" max="6655" width="34.85546875" style="53" bestFit="1" customWidth="1"/>
    <col min="6656" max="6656" width="35" style="53" customWidth="1"/>
    <col min="6657" max="6657" width="31.28515625" style="53" customWidth="1"/>
    <col min="6658" max="6658" width="11.28515625" style="53" customWidth="1"/>
    <col min="6659" max="6717" width="9.140625" style="53" customWidth="1"/>
    <col min="6718" max="6904" width="9.140625" style="53"/>
    <col min="6905" max="6905" width="27.7109375" style="53" customWidth="1"/>
    <col min="6906" max="6906" width="7.7109375" style="53" customWidth="1"/>
    <col min="6907" max="6907" width="32.85546875" style="53" customWidth="1"/>
    <col min="6908" max="6908" width="38.42578125" style="53" customWidth="1"/>
    <col min="6909" max="6909" width="44" style="53" customWidth="1"/>
    <col min="6910" max="6910" width="32.85546875" style="53" customWidth="1"/>
    <col min="6911" max="6911" width="34.85546875" style="53" bestFit="1" customWidth="1"/>
    <col min="6912" max="6912" width="35" style="53" customWidth="1"/>
    <col min="6913" max="6913" width="31.28515625" style="53" customWidth="1"/>
    <col min="6914" max="6914" width="11.28515625" style="53" customWidth="1"/>
    <col min="6915" max="6973" width="9.140625" style="53" customWidth="1"/>
    <col min="6974" max="7160" width="9.140625" style="53"/>
    <col min="7161" max="7161" width="27.7109375" style="53" customWidth="1"/>
    <col min="7162" max="7162" width="7.7109375" style="53" customWidth="1"/>
    <col min="7163" max="7163" width="32.85546875" style="53" customWidth="1"/>
    <col min="7164" max="7164" width="38.42578125" style="53" customWidth="1"/>
    <col min="7165" max="7165" width="44" style="53" customWidth="1"/>
    <col min="7166" max="7166" width="32.85546875" style="53" customWidth="1"/>
    <col min="7167" max="7167" width="34.85546875" style="53" bestFit="1" customWidth="1"/>
    <col min="7168" max="7168" width="35" style="53" customWidth="1"/>
    <col min="7169" max="7169" width="31.28515625" style="53" customWidth="1"/>
    <col min="7170" max="7170" width="11.28515625" style="53" customWidth="1"/>
    <col min="7171" max="7229" width="9.140625" style="53" customWidth="1"/>
    <col min="7230" max="7416" width="9.140625" style="53"/>
    <col min="7417" max="7417" width="27.7109375" style="53" customWidth="1"/>
    <col min="7418" max="7418" width="7.7109375" style="53" customWidth="1"/>
    <col min="7419" max="7419" width="32.85546875" style="53" customWidth="1"/>
    <col min="7420" max="7420" width="38.42578125" style="53" customWidth="1"/>
    <col min="7421" max="7421" width="44" style="53" customWidth="1"/>
    <col min="7422" max="7422" width="32.85546875" style="53" customWidth="1"/>
    <col min="7423" max="7423" width="34.85546875" style="53" bestFit="1" customWidth="1"/>
    <col min="7424" max="7424" width="35" style="53" customWidth="1"/>
    <col min="7425" max="7425" width="31.28515625" style="53" customWidth="1"/>
    <col min="7426" max="7426" width="11.28515625" style="53" customWidth="1"/>
    <col min="7427" max="7485" width="9.140625" style="53" customWidth="1"/>
    <col min="7486" max="7672" width="9.140625" style="53"/>
    <col min="7673" max="7673" width="27.7109375" style="53" customWidth="1"/>
    <col min="7674" max="7674" width="7.7109375" style="53" customWidth="1"/>
    <col min="7675" max="7675" width="32.85546875" style="53" customWidth="1"/>
    <col min="7676" max="7676" width="38.42578125" style="53" customWidth="1"/>
    <col min="7677" max="7677" width="44" style="53" customWidth="1"/>
    <col min="7678" max="7678" width="32.85546875" style="53" customWidth="1"/>
    <col min="7679" max="7679" width="34.85546875" style="53" bestFit="1" customWidth="1"/>
    <col min="7680" max="7680" width="35" style="53" customWidth="1"/>
    <col min="7681" max="7681" width="31.28515625" style="53" customWidth="1"/>
    <col min="7682" max="7682" width="11.28515625" style="53" customWidth="1"/>
    <col min="7683" max="7741" width="9.140625" style="53" customWidth="1"/>
    <col min="7742" max="7928" width="9.140625" style="53"/>
    <col min="7929" max="7929" width="27.7109375" style="53" customWidth="1"/>
    <col min="7930" max="7930" width="7.7109375" style="53" customWidth="1"/>
    <col min="7931" max="7931" width="32.85546875" style="53" customWidth="1"/>
    <col min="7932" max="7932" width="38.42578125" style="53" customWidth="1"/>
    <col min="7933" max="7933" width="44" style="53" customWidth="1"/>
    <col min="7934" max="7934" width="32.85546875" style="53" customWidth="1"/>
    <col min="7935" max="7935" width="34.85546875" style="53" bestFit="1" customWidth="1"/>
    <col min="7936" max="7936" width="35" style="53" customWidth="1"/>
    <col min="7937" max="7937" width="31.28515625" style="53" customWidth="1"/>
    <col min="7938" max="7938" width="11.28515625" style="53" customWidth="1"/>
    <col min="7939" max="7997" width="9.140625" style="53" customWidth="1"/>
    <col min="7998" max="8184" width="9.140625" style="53"/>
    <col min="8185" max="8185" width="27.7109375" style="53" customWidth="1"/>
    <col min="8186" max="8186" width="7.7109375" style="53" customWidth="1"/>
    <col min="8187" max="8187" width="32.85546875" style="53" customWidth="1"/>
    <col min="8188" max="8188" width="38.42578125" style="53" customWidth="1"/>
    <col min="8189" max="8189" width="44" style="53" customWidth="1"/>
    <col min="8190" max="8190" width="32.85546875" style="53" customWidth="1"/>
    <col min="8191" max="8191" width="34.85546875" style="53" bestFit="1" customWidth="1"/>
    <col min="8192" max="8192" width="35" style="53" customWidth="1"/>
    <col min="8193" max="8193" width="31.28515625" style="53" customWidth="1"/>
    <col min="8194" max="8194" width="11.28515625" style="53" customWidth="1"/>
    <col min="8195" max="8253" width="9.140625" style="53" customWidth="1"/>
    <col min="8254" max="8440" width="9.140625" style="53"/>
    <col min="8441" max="8441" width="27.7109375" style="53" customWidth="1"/>
    <col min="8442" max="8442" width="7.7109375" style="53" customWidth="1"/>
    <col min="8443" max="8443" width="32.85546875" style="53" customWidth="1"/>
    <col min="8444" max="8444" width="38.42578125" style="53" customWidth="1"/>
    <col min="8445" max="8445" width="44" style="53" customWidth="1"/>
    <col min="8446" max="8446" width="32.85546875" style="53" customWidth="1"/>
    <col min="8447" max="8447" width="34.85546875" style="53" bestFit="1" customWidth="1"/>
    <col min="8448" max="8448" width="35" style="53" customWidth="1"/>
    <col min="8449" max="8449" width="31.28515625" style="53" customWidth="1"/>
    <col min="8450" max="8450" width="11.28515625" style="53" customWidth="1"/>
    <col min="8451" max="8509" width="9.140625" style="53" customWidth="1"/>
    <col min="8510" max="8696" width="9.140625" style="53"/>
    <col min="8697" max="8697" width="27.7109375" style="53" customWidth="1"/>
    <col min="8698" max="8698" width="7.7109375" style="53" customWidth="1"/>
    <col min="8699" max="8699" width="32.85546875" style="53" customWidth="1"/>
    <col min="8700" max="8700" width="38.42578125" style="53" customWidth="1"/>
    <col min="8701" max="8701" width="44" style="53" customWidth="1"/>
    <col min="8702" max="8702" width="32.85546875" style="53" customWidth="1"/>
    <col min="8703" max="8703" width="34.85546875" style="53" bestFit="1" customWidth="1"/>
    <col min="8704" max="8704" width="35" style="53" customWidth="1"/>
    <col min="8705" max="8705" width="31.28515625" style="53" customWidth="1"/>
    <col min="8706" max="8706" width="11.28515625" style="53" customWidth="1"/>
    <col min="8707" max="8765" width="9.140625" style="53" customWidth="1"/>
    <col min="8766" max="8952" width="9.140625" style="53"/>
    <col min="8953" max="8953" width="27.7109375" style="53" customWidth="1"/>
    <col min="8954" max="8954" width="7.7109375" style="53" customWidth="1"/>
    <col min="8955" max="8955" width="32.85546875" style="53" customWidth="1"/>
    <col min="8956" max="8956" width="38.42578125" style="53" customWidth="1"/>
    <col min="8957" max="8957" width="44" style="53" customWidth="1"/>
    <col min="8958" max="8958" width="32.85546875" style="53" customWidth="1"/>
    <col min="8959" max="8959" width="34.85546875" style="53" bestFit="1" customWidth="1"/>
    <col min="8960" max="8960" width="35" style="53" customWidth="1"/>
    <col min="8961" max="8961" width="31.28515625" style="53" customWidth="1"/>
    <col min="8962" max="8962" width="11.28515625" style="53" customWidth="1"/>
    <col min="8963" max="9021" width="9.140625" style="53" customWidth="1"/>
    <col min="9022" max="9208" width="9.140625" style="53"/>
    <col min="9209" max="9209" width="27.7109375" style="53" customWidth="1"/>
    <col min="9210" max="9210" width="7.7109375" style="53" customWidth="1"/>
    <col min="9211" max="9211" width="32.85546875" style="53" customWidth="1"/>
    <col min="9212" max="9212" width="38.42578125" style="53" customWidth="1"/>
    <col min="9213" max="9213" width="44" style="53" customWidth="1"/>
    <col min="9214" max="9214" width="32.85546875" style="53" customWidth="1"/>
    <col min="9215" max="9215" width="34.85546875" style="53" bestFit="1" customWidth="1"/>
    <col min="9216" max="9216" width="35" style="53" customWidth="1"/>
    <col min="9217" max="9217" width="31.28515625" style="53" customWidth="1"/>
    <col min="9218" max="9218" width="11.28515625" style="53" customWidth="1"/>
    <col min="9219" max="9277" width="9.140625" style="53" customWidth="1"/>
    <col min="9278" max="9464" width="9.140625" style="53"/>
    <col min="9465" max="9465" width="27.7109375" style="53" customWidth="1"/>
    <col min="9466" max="9466" width="7.7109375" style="53" customWidth="1"/>
    <col min="9467" max="9467" width="32.85546875" style="53" customWidth="1"/>
    <col min="9468" max="9468" width="38.42578125" style="53" customWidth="1"/>
    <col min="9469" max="9469" width="44" style="53" customWidth="1"/>
    <col min="9470" max="9470" width="32.85546875" style="53" customWidth="1"/>
    <col min="9471" max="9471" width="34.85546875" style="53" bestFit="1" customWidth="1"/>
    <col min="9472" max="9472" width="35" style="53" customWidth="1"/>
    <col min="9473" max="9473" width="31.28515625" style="53" customWidth="1"/>
    <col min="9474" max="9474" width="11.28515625" style="53" customWidth="1"/>
    <col min="9475" max="9533" width="9.140625" style="53" customWidth="1"/>
    <col min="9534" max="9720" width="9.140625" style="53"/>
    <col min="9721" max="9721" width="27.7109375" style="53" customWidth="1"/>
    <col min="9722" max="9722" width="7.7109375" style="53" customWidth="1"/>
    <col min="9723" max="9723" width="32.85546875" style="53" customWidth="1"/>
    <col min="9724" max="9724" width="38.42578125" style="53" customWidth="1"/>
    <col min="9725" max="9725" width="44" style="53" customWidth="1"/>
    <col min="9726" max="9726" width="32.85546875" style="53" customWidth="1"/>
    <col min="9727" max="9727" width="34.85546875" style="53" bestFit="1" customWidth="1"/>
    <col min="9728" max="9728" width="35" style="53" customWidth="1"/>
    <col min="9729" max="9729" width="31.28515625" style="53" customWidth="1"/>
    <col min="9730" max="9730" width="11.28515625" style="53" customWidth="1"/>
    <col min="9731" max="9789" width="9.140625" style="53" customWidth="1"/>
    <col min="9790" max="9976" width="9.140625" style="53"/>
    <col min="9977" max="9977" width="27.7109375" style="53" customWidth="1"/>
    <col min="9978" max="9978" width="7.7109375" style="53" customWidth="1"/>
    <col min="9979" max="9979" width="32.85546875" style="53" customWidth="1"/>
    <col min="9980" max="9980" width="38.42578125" style="53" customWidth="1"/>
    <col min="9981" max="9981" width="44" style="53" customWidth="1"/>
    <col min="9982" max="9982" width="32.85546875" style="53" customWidth="1"/>
    <col min="9983" max="9983" width="34.85546875" style="53" bestFit="1" customWidth="1"/>
    <col min="9984" max="9984" width="35" style="53" customWidth="1"/>
    <col min="9985" max="9985" width="31.28515625" style="53" customWidth="1"/>
    <col min="9986" max="9986" width="11.28515625" style="53" customWidth="1"/>
    <col min="9987" max="10045" width="9.140625" style="53" customWidth="1"/>
    <col min="10046" max="10232" width="9.140625" style="53"/>
    <col min="10233" max="10233" width="27.7109375" style="53" customWidth="1"/>
    <col min="10234" max="10234" width="7.7109375" style="53" customWidth="1"/>
    <col min="10235" max="10235" width="32.85546875" style="53" customWidth="1"/>
    <col min="10236" max="10236" width="38.42578125" style="53" customWidth="1"/>
    <col min="10237" max="10237" width="44" style="53" customWidth="1"/>
    <col min="10238" max="10238" width="32.85546875" style="53" customWidth="1"/>
    <col min="10239" max="10239" width="34.85546875" style="53" bestFit="1" customWidth="1"/>
    <col min="10240" max="10240" width="35" style="53" customWidth="1"/>
    <col min="10241" max="10241" width="31.28515625" style="53" customWidth="1"/>
    <col min="10242" max="10242" width="11.28515625" style="53" customWidth="1"/>
    <col min="10243" max="10301" width="9.140625" style="53" customWidth="1"/>
    <col min="10302" max="10488" width="9.140625" style="53"/>
    <col min="10489" max="10489" width="27.7109375" style="53" customWidth="1"/>
    <col min="10490" max="10490" width="7.7109375" style="53" customWidth="1"/>
    <col min="10491" max="10491" width="32.85546875" style="53" customWidth="1"/>
    <col min="10492" max="10492" width="38.42578125" style="53" customWidth="1"/>
    <col min="10493" max="10493" width="44" style="53" customWidth="1"/>
    <col min="10494" max="10494" width="32.85546875" style="53" customWidth="1"/>
    <col min="10495" max="10495" width="34.85546875" style="53" bestFit="1" customWidth="1"/>
    <col min="10496" max="10496" width="35" style="53" customWidth="1"/>
    <col min="10497" max="10497" width="31.28515625" style="53" customWidth="1"/>
    <col min="10498" max="10498" width="11.28515625" style="53" customWidth="1"/>
    <col min="10499" max="10557" width="9.140625" style="53" customWidth="1"/>
    <col min="10558" max="10744" width="9.140625" style="53"/>
    <col min="10745" max="10745" width="27.7109375" style="53" customWidth="1"/>
    <col min="10746" max="10746" width="7.7109375" style="53" customWidth="1"/>
    <col min="10747" max="10747" width="32.85546875" style="53" customWidth="1"/>
    <col min="10748" max="10748" width="38.42578125" style="53" customWidth="1"/>
    <col min="10749" max="10749" width="44" style="53" customWidth="1"/>
    <col min="10750" max="10750" width="32.85546875" style="53" customWidth="1"/>
    <col min="10751" max="10751" width="34.85546875" style="53" bestFit="1" customWidth="1"/>
    <col min="10752" max="10752" width="35" style="53" customWidth="1"/>
    <col min="10753" max="10753" width="31.28515625" style="53" customWidth="1"/>
    <col min="10754" max="10754" width="11.28515625" style="53" customWidth="1"/>
    <col min="10755" max="10813" width="9.140625" style="53" customWidth="1"/>
    <col min="10814" max="11000" width="9.140625" style="53"/>
    <col min="11001" max="11001" width="27.7109375" style="53" customWidth="1"/>
    <col min="11002" max="11002" width="7.7109375" style="53" customWidth="1"/>
    <col min="11003" max="11003" width="32.85546875" style="53" customWidth="1"/>
    <col min="11004" max="11004" width="38.42578125" style="53" customWidth="1"/>
    <col min="11005" max="11005" width="44" style="53" customWidth="1"/>
    <col min="11006" max="11006" width="32.85546875" style="53" customWidth="1"/>
    <col min="11007" max="11007" width="34.85546875" style="53" bestFit="1" customWidth="1"/>
    <col min="11008" max="11008" width="35" style="53" customWidth="1"/>
    <col min="11009" max="11009" width="31.28515625" style="53" customWidth="1"/>
    <col min="11010" max="11010" width="11.28515625" style="53" customWidth="1"/>
    <col min="11011" max="11069" width="9.140625" style="53" customWidth="1"/>
    <col min="11070" max="11256" width="9.140625" style="53"/>
    <col min="11257" max="11257" width="27.7109375" style="53" customWidth="1"/>
    <col min="11258" max="11258" width="7.7109375" style="53" customWidth="1"/>
    <col min="11259" max="11259" width="32.85546875" style="53" customWidth="1"/>
    <col min="11260" max="11260" width="38.42578125" style="53" customWidth="1"/>
    <col min="11261" max="11261" width="44" style="53" customWidth="1"/>
    <col min="11262" max="11262" width="32.85546875" style="53" customWidth="1"/>
    <col min="11263" max="11263" width="34.85546875" style="53" bestFit="1" customWidth="1"/>
    <col min="11264" max="11264" width="35" style="53" customWidth="1"/>
    <col min="11265" max="11265" width="31.28515625" style="53" customWidth="1"/>
    <col min="11266" max="11266" width="11.28515625" style="53" customWidth="1"/>
    <col min="11267" max="11325" width="9.140625" style="53" customWidth="1"/>
    <col min="11326" max="11512" width="9.140625" style="53"/>
    <col min="11513" max="11513" width="27.7109375" style="53" customWidth="1"/>
    <col min="11514" max="11514" width="7.7109375" style="53" customWidth="1"/>
    <col min="11515" max="11515" width="32.85546875" style="53" customWidth="1"/>
    <col min="11516" max="11516" width="38.42578125" style="53" customWidth="1"/>
    <col min="11517" max="11517" width="44" style="53" customWidth="1"/>
    <col min="11518" max="11518" width="32.85546875" style="53" customWidth="1"/>
    <col min="11519" max="11519" width="34.85546875" style="53" bestFit="1" customWidth="1"/>
    <col min="11520" max="11520" width="35" style="53" customWidth="1"/>
    <col min="11521" max="11521" width="31.28515625" style="53" customWidth="1"/>
    <col min="11522" max="11522" width="11.28515625" style="53" customWidth="1"/>
    <col min="11523" max="11581" width="9.140625" style="53" customWidth="1"/>
    <col min="11582" max="11768" width="9.140625" style="53"/>
    <col min="11769" max="11769" width="27.7109375" style="53" customWidth="1"/>
    <col min="11770" max="11770" width="7.7109375" style="53" customWidth="1"/>
    <col min="11771" max="11771" width="32.85546875" style="53" customWidth="1"/>
    <col min="11772" max="11772" width="38.42578125" style="53" customWidth="1"/>
    <col min="11773" max="11773" width="44" style="53" customWidth="1"/>
    <col min="11774" max="11774" width="32.85546875" style="53" customWidth="1"/>
    <col min="11775" max="11775" width="34.85546875" style="53" bestFit="1" customWidth="1"/>
    <col min="11776" max="11776" width="35" style="53" customWidth="1"/>
    <col min="11777" max="11777" width="31.28515625" style="53" customWidth="1"/>
    <col min="11778" max="11778" width="11.28515625" style="53" customWidth="1"/>
    <col min="11779" max="11837" width="9.140625" style="53" customWidth="1"/>
    <col min="11838" max="12024" width="9.140625" style="53"/>
    <col min="12025" max="12025" width="27.7109375" style="53" customWidth="1"/>
    <col min="12026" max="12026" width="7.7109375" style="53" customWidth="1"/>
    <col min="12027" max="12027" width="32.85546875" style="53" customWidth="1"/>
    <col min="12028" max="12028" width="38.42578125" style="53" customWidth="1"/>
    <col min="12029" max="12029" width="44" style="53" customWidth="1"/>
    <col min="12030" max="12030" width="32.85546875" style="53" customWidth="1"/>
    <col min="12031" max="12031" width="34.85546875" style="53" bestFit="1" customWidth="1"/>
    <col min="12032" max="12032" width="35" style="53" customWidth="1"/>
    <col min="12033" max="12033" width="31.28515625" style="53" customWidth="1"/>
    <col min="12034" max="12034" width="11.28515625" style="53" customWidth="1"/>
    <col min="12035" max="12093" width="9.140625" style="53" customWidth="1"/>
    <col min="12094" max="12280" width="9.140625" style="53"/>
    <col min="12281" max="12281" width="27.7109375" style="53" customWidth="1"/>
    <col min="12282" max="12282" width="7.7109375" style="53" customWidth="1"/>
    <col min="12283" max="12283" width="32.85546875" style="53" customWidth="1"/>
    <col min="12284" max="12284" width="38.42578125" style="53" customWidth="1"/>
    <col min="12285" max="12285" width="44" style="53" customWidth="1"/>
    <col min="12286" max="12286" width="32.85546875" style="53" customWidth="1"/>
    <col min="12287" max="12287" width="34.85546875" style="53" bestFit="1" customWidth="1"/>
    <col min="12288" max="12288" width="35" style="53" customWidth="1"/>
    <col min="12289" max="12289" width="31.28515625" style="53" customWidth="1"/>
    <col min="12290" max="12290" width="11.28515625" style="53" customWidth="1"/>
    <col min="12291" max="12349" width="9.140625" style="53" customWidth="1"/>
    <col min="12350" max="12536" width="9.140625" style="53"/>
    <col min="12537" max="12537" width="27.7109375" style="53" customWidth="1"/>
    <col min="12538" max="12538" width="7.7109375" style="53" customWidth="1"/>
    <col min="12539" max="12539" width="32.85546875" style="53" customWidth="1"/>
    <col min="12540" max="12540" width="38.42578125" style="53" customWidth="1"/>
    <col min="12541" max="12541" width="44" style="53" customWidth="1"/>
    <col min="12542" max="12542" width="32.85546875" style="53" customWidth="1"/>
    <col min="12543" max="12543" width="34.85546875" style="53" bestFit="1" customWidth="1"/>
    <col min="12544" max="12544" width="35" style="53" customWidth="1"/>
    <col min="12545" max="12545" width="31.28515625" style="53" customWidth="1"/>
    <col min="12546" max="12546" width="11.28515625" style="53" customWidth="1"/>
    <col min="12547" max="12605" width="9.140625" style="53" customWidth="1"/>
    <col min="12606" max="12792" width="9.140625" style="53"/>
    <col min="12793" max="12793" width="27.7109375" style="53" customWidth="1"/>
    <col min="12794" max="12794" width="7.7109375" style="53" customWidth="1"/>
    <col min="12795" max="12795" width="32.85546875" style="53" customWidth="1"/>
    <col min="12796" max="12796" width="38.42578125" style="53" customWidth="1"/>
    <col min="12797" max="12797" width="44" style="53" customWidth="1"/>
    <col min="12798" max="12798" width="32.85546875" style="53" customWidth="1"/>
    <col min="12799" max="12799" width="34.85546875" style="53" bestFit="1" customWidth="1"/>
    <col min="12800" max="12800" width="35" style="53" customWidth="1"/>
    <col min="12801" max="12801" width="31.28515625" style="53" customWidth="1"/>
    <col min="12802" max="12802" width="11.28515625" style="53" customWidth="1"/>
    <col min="12803" max="12861" width="9.140625" style="53" customWidth="1"/>
    <col min="12862" max="13048" width="9.140625" style="53"/>
    <col min="13049" max="13049" width="27.7109375" style="53" customWidth="1"/>
    <col min="13050" max="13050" width="7.7109375" style="53" customWidth="1"/>
    <col min="13051" max="13051" width="32.85546875" style="53" customWidth="1"/>
    <col min="13052" max="13052" width="38.42578125" style="53" customWidth="1"/>
    <col min="13053" max="13053" width="44" style="53" customWidth="1"/>
    <col min="13054" max="13054" width="32.85546875" style="53" customWidth="1"/>
    <col min="13055" max="13055" width="34.85546875" style="53" bestFit="1" customWidth="1"/>
    <col min="13056" max="13056" width="35" style="53" customWidth="1"/>
    <col min="13057" max="13057" width="31.28515625" style="53" customWidth="1"/>
    <col min="13058" max="13058" width="11.28515625" style="53" customWidth="1"/>
    <col min="13059" max="13117" width="9.140625" style="53" customWidth="1"/>
    <col min="13118" max="13304" width="9.140625" style="53"/>
    <col min="13305" max="13305" width="27.7109375" style="53" customWidth="1"/>
    <col min="13306" max="13306" width="7.7109375" style="53" customWidth="1"/>
    <col min="13307" max="13307" width="32.85546875" style="53" customWidth="1"/>
    <col min="13308" max="13308" width="38.42578125" style="53" customWidth="1"/>
    <col min="13309" max="13309" width="44" style="53" customWidth="1"/>
    <col min="13310" max="13310" width="32.85546875" style="53" customWidth="1"/>
    <col min="13311" max="13311" width="34.85546875" style="53" bestFit="1" customWidth="1"/>
    <col min="13312" max="13312" width="35" style="53" customWidth="1"/>
    <col min="13313" max="13313" width="31.28515625" style="53" customWidth="1"/>
    <col min="13314" max="13314" width="11.28515625" style="53" customWidth="1"/>
    <col min="13315" max="13373" width="9.140625" style="53" customWidth="1"/>
    <col min="13374" max="13560" width="9.140625" style="53"/>
    <col min="13561" max="13561" width="27.7109375" style="53" customWidth="1"/>
    <col min="13562" max="13562" width="7.7109375" style="53" customWidth="1"/>
    <col min="13563" max="13563" width="32.85546875" style="53" customWidth="1"/>
    <col min="13564" max="13564" width="38.42578125" style="53" customWidth="1"/>
    <col min="13565" max="13565" width="44" style="53" customWidth="1"/>
    <col min="13566" max="13566" width="32.85546875" style="53" customWidth="1"/>
    <col min="13567" max="13567" width="34.85546875" style="53" bestFit="1" customWidth="1"/>
    <col min="13568" max="13568" width="35" style="53" customWidth="1"/>
    <col min="13569" max="13569" width="31.28515625" style="53" customWidth="1"/>
    <col min="13570" max="13570" width="11.28515625" style="53" customWidth="1"/>
    <col min="13571" max="13629" width="9.140625" style="53" customWidth="1"/>
    <col min="13630" max="13816" width="9.140625" style="53"/>
    <col min="13817" max="13817" width="27.7109375" style="53" customWidth="1"/>
    <col min="13818" max="13818" width="7.7109375" style="53" customWidth="1"/>
    <col min="13819" max="13819" width="32.85546875" style="53" customWidth="1"/>
    <col min="13820" max="13820" width="38.42578125" style="53" customWidth="1"/>
    <col min="13821" max="13821" width="44" style="53" customWidth="1"/>
    <col min="13822" max="13822" width="32.85546875" style="53" customWidth="1"/>
    <col min="13823" max="13823" width="34.85546875" style="53" bestFit="1" customWidth="1"/>
    <col min="13824" max="13824" width="35" style="53" customWidth="1"/>
    <col min="13825" max="13825" width="31.28515625" style="53" customWidth="1"/>
    <col min="13826" max="13826" width="11.28515625" style="53" customWidth="1"/>
    <col min="13827" max="13885" width="9.140625" style="53" customWidth="1"/>
    <col min="13886" max="14072" width="9.140625" style="53"/>
    <col min="14073" max="14073" width="27.7109375" style="53" customWidth="1"/>
    <col min="14074" max="14074" width="7.7109375" style="53" customWidth="1"/>
    <col min="14075" max="14075" width="32.85546875" style="53" customWidth="1"/>
    <col min="14076" max="14076" width="38.42578125" style="53" customWidth="1"/>
    <col min="14077" max="14077" width="44" style="53" customWidth="1"/>
    <col min="14078" max="14078" width="32.85546875" style="53" customWidth="1"/>
    <col min="14079" max="14079" width="34.85546875" style="53" bestFit="1" customWidth="1"/>
    <col min="14080" max="14080" width="35" style="53" customWidth="1"/>
    <col min="14081" max="14081" width="31.28515625" style="53" customWidth="1"/>
    <col min="14082" max="14082" width="11.28515625" style="53" customWidth="1"/>
    <col min="14083" max="14141" width="9.140625" style="53" customWidth="1"/>
    <col min="14142" max="14328" width="9.140625" style="53"/>
    <col min="14329" max="14329" width="27.7109375" style="53" customWidth="1"/>
    <col min="14330" max="14330" width="7.7109375" style="53" customWidth="1"/>
    <col min="14331" max="14331" width="32.85546875" style="53" customWidth="1"/>
    <col min="14332" max="14332" width="38.42578125" style="53" customWidth="1"/>
    <col min="14333" max="14333" width="44" style="53" customWidth="1"/>
    <col min="14334" max="14334" width="32.85546875" style="53" customWidth="1"/>
    <col min="14335" max="14335" width="34.85546875" style="53" bestFit="1" customWidth="1"/>
    <col min="14336" max="14336" width="35" style="53" customWidth="1"/>
    <col min="14337" max="14337" width="31.28515625" style="53" customWidth="1"/>
    <col min="14338" max="14338" width="11.28515625" style="53" customWidth="1"/>
    <col min="14339" max="14397" width="9.140625" style="53" customWidth="1"/>
    <col min="14398" max="14584" width="9.140625" style="53"/>
    <col min="14585" max="14585" width="27.7109375" style="53" customWidth="1"/>
    <col min="14586" max="14586" width="7.7109375" style="53" customWidth="1"/>
    <col min="14587" max="14587" width="32.85546875" style="53" customWidth="1"/>
    <col min="14588" max="14588" width="38.42578125" style="53" customWidth="1"/>
    <col min="14589" max="14589" width="44" style="53" customWidth="1"/>
    <col min="14590" max="14590" width="32.85546875" style="53" customWidth="1"/>
    <col min="14591" max="14591" width="34.85546875" style="53" bestFit="1" customWidth="1"/>
    <col min="14592" max="14592" width="35" style="53" customWidth="1"/>
    <col min="14593" max="14593" width="31.28515625" style="53" customWidth="1"/>
    <col min="14594" max="14594" width="11.28515625" style="53" customWidth="1"/>
    <col min="14595" max="14653" width="9.140625" style="53" customWidth="1"/>
    <col min="14654" max="14840" width="9.140625" style="53"/>
    <col min="14841" max="14841" width="27.7109375" style="53" customWidth="1"/>
    <col min="14842" max="14842" width="7.7109375" style="53" customWidth="1"/>
    <col min="14843" max="14843" width="32.85546875" style="53" customWidth="1"/>
    <col min="14844" max="14844" width="38.42578125" style="53" customWidth="1"/>
    <col min="14845" max="14845" width="44" style="53" customWidth="1"/>
    <col min="14846" max="14846" width="32.85546875" style="53" customWidth="1"/>
    <col min="14847" max="14847" width="34.85546875" style="53" bestFit="1" customWidth="1"/>
    <col min="14848" max="14848" width="35" style="53" customWidth="1"/>
    <col min="14849" max="14849" width="31.28515625" style="53" customWidth="1"/>
    <col min="14850" max="14850" width="11.28515625" style="53" customWidth="1"/>
    <col min="14851" max="14909" width="9.140625" style="53" customWidth="1"/>
    <col min="14910" max="15096" width="9.140625" style="53"/>
    <col min="15097" max="15097" width="27.7109375" style="53" customWidth="1"/>
    <col min="15098" max="15098" width="7.7109375" style="53" customWidth="1"/>
    <col min="15099" max="15099" width="32.85546875" style="53" customWidth="1"/>
    <col min="15100" max="15100" width="38.42578125" style="53" customWidth="1"/>
    <col min="15101" max="15101" width="44" style="53" customWidth="1"/>
    <col min="15102" max="15102" width="32.85546875" style="53" customWidth="1"/>
    <col min="15103" max="15103" width="34.85546875" style="53" bestFit="1" customWidth="1"/>
    <col min="15104" max="15104" width="35" style="53" customWidth="1"/>
    <col min="15105" max="15105" width="31.28515625" style="53" customWidth="1"/>
    <col min="15106" max="15106" width="11.28515625" style="53" customWidth="1"/>
    <col min="15107" max="15165" width="9.140625" style="53" customWidth="1"/>
    <col min="15166" max="15352" width="9.140625" style="53"/>
    <col min="15353" max="15353" width="27.7109375" style="53" customWidth="1"/>
    <col min="15354" max="15354" width="7.7109375" style="53" customWidth="1"/>
    <col min="15355" max="15355" width="32.85546875" style="53" customWidth="1"/>
    <col min="15356" max="15356" width="38.42578125" style="53" customWidth="1"/>
    <col min="15357" max="15357" width="44" style="53" customWidth="1"/>
    <col min="15358" max="15358" width="32.85546875" style="53" customWidth="1"/>
    <col min="15359" max="15359" width="34.85546875" style="53" bestFit="1" customWidth="1"/>
    <col min="15360" max="15360" width="35" style="53" customWidth="1"/>
    <col min="15361" max="15361" width="31.28515625" style="53" customWidth="1"/>
    <col min="15362" max="15362" width="11.28515625" style="53" customWidth="1"/>
    <col min="15363" max="15421" width="9.140625" style="53" customWidth="1"/>
    <col min="15422" max="15608" width="9.140625" style="53"/>
    <col min="15609" max="15609" width="27.7109375" style="53" customWidth="1"/>
    <col min="15610" max="15610" width="7.7109375" style="53" customWidth="1"/>
    <col min="15611" max="15611" width="32.85546875" style="53" customWidth="1"/>
    <col min="15612" max="15612" width="38.42578125" style="53" customWidth="1"/>
    <col min="15613" max="15613" width="44" style="53" customWidth="1"/>
    <col min="15614" max="15614" width="32.85546875" style="53" customWidth="1"/>
    <col min="15615" max="15615" width="34.85546875" style="53" bestFit="1" customWidth="1"/>
    <col min="15616" max="15616" width="35" style="53" customWidth="1"/>
    <col min="15617" max="15617" width="31.28515625" style="53" customWidth="1"/>
    <col min="15618" max="15618" width="11.28515625" style="53" customWidth="1"/>
    <col min="15619" max="15677" width="9.140625" style="53" customWidth="1"/>
    <col min="15678" max="15864" width="9.140625" style="53"/>
    <col min="15865" max="15865" width="27.7109375" style="53" customWidth="1"/>
    <col min="15866" max="15866" width="7.7109375" style="53" customWidth="1"/>
    <col min="15867" max="15867" width="32.85546875" style="53" customWidth="1"/>
    <col min="15868" max="15868" width="38.42578125" style="53" customWidth="1"/>
    <col min="15869" max="15869" width="44" style="53" customWidth="1"/>
    <col min="15870" max="15870" width="32.85546875" style="53" customWidth="1"/>
    <col min="15871" max="15871" width="34.85546875" style="53" bestFit="1" customWidth="1"/>
    <col min="15872" max="15872" width="35" style="53" customWidth="1"/>
    <col min="15873" max="15873" width="31.28515625" style="53" customWidth="1"/>
    <col min="15874" max="15874" width="11.28515625" style="53" customWidth="1"/>
    <col min="15875" max="15933" width="9.140625" style="53" customWidth="1"/>
    <col min="15934" max="16120" width="9.140625" style="53"/>
    <col min="16121" max="16121" width="27.7109375" style="53" customWidth="1"/>
    <col min="16122" max="16122" width="7.7109375" style="53" customWidth="1"/>
    <col min="16123" max="16123" width="32.85546875" style="53" customWidth="1"/>
    <col min="16124" max="16124" width="38.42578125" style="53" customWidth="1"/>
    <col min="16125" max="16125" width="44" style="53" customWidth="1"/>
    <col min="16126" max="16126" width="32.85546875" style="53" customWidth="1"/>
    <col min="16127" max="16127" width="34.85546875" style="53" bestFit="1" customWidth="1"/>
    <col min="16128" max="16128" width="35" style="53" customWidth="1"/>
    <col min="16129" max="16129" width="31.28515625" style="53" customWidth="1"/>
    <col min="16130" max="16130" width="11.28515625" style="53" customWidth="1"/>
    <col min="16131" max="16189" width="9.140625" style="53" customWidth="1"/>
    <col min="16190" max="16384" width="9.140625" style="53"/>
  </cols>
  <sheetData>
    <row r="1" spans="1:61" s="65" customFormat="1" ht="30" customHeight="1">
      <c r="A1" s="400" t="s">
        <v>45</v>
      </c>
      <c r="B1" s="401"/>
      <c r="C1" s="401"/>
      <c r="D1" s="401"/>
      <c r="E1" s="342"/>
      <c r="F1" s="341"/>
      <c r="G1" s="341"/>
      <c r="H1" s="341"/>
      <c r="AX1" s="74"/>
      <c r="AY1" s="74"/>
      <c r="AZ1" s="74"/>
      <c r="BA1" s="74"/>
      <c r="BB1" s="74"/>
      <c r="BC1" s="74"/>
      <c r="BD1" s="74"/>
      <c r="BE1" s="74"/>
      <c r="BF1" s="74"/>
      <c r="BG1" s="74"/>
      <c r="BH1" s="74"/>
      <c r="BI1" s="74"/>
    </row>
    <row r="2" spans="1:61" s="67" customFormat="1" ht="18" customHeight="1">
      <c r="A2" s="24"/>
      <c r="B2" s="421" t="s">
        <v>940</v>
      </c>
      <c r="C2" s="421"/>
      <c r="D2" s="421"/>
      <c r="E2" s="463"/>
      <c r="AX2" s="72"/>
      <c r="AY2" s="72"/>
      <c r="AZ2" s="72"/>
      <c r="BA2" s="72"/>
      <c r="BB2" s="72"/>
      <c r="BC2" s="72"/>
      <c r="BD2" s="72"/>
      <c r="BE2" s="72"/>
      <c r="BF2" s="72"/>
      <c r="BG2" s="72"/>
      <c r="BH2" s="72"/>
      <c r="BI2" s="72"/>
    </row>
    <row r="3" spans="1:61" s="67" customFormat="1" ht="18" customHeight="1">
      <c r="A3" s="1"/>
      <c r="B3" s="83">
        <v>1</v>
      </c>
      <c r="C3" s="82">
        <v>2</v>
      </c>
      <c r="D3" s="382">
        <v>3</v>
      </c>
      <c r="E3" s="82">
        <v>4</v>
      </c>
      <c r="H3" s="327"/>
      <c r="I3" s="462"/>
      <c r="J3" s="462"/>
      <c r="K3" s="462"/>
      <c r="L3" s="388"/>
      <c r="AX3" s="72"/>
      <c r="AY3" s="72"/>
      <c r="AZ3" s="72"/>
      <c r="BA3" s="72"/>
      <c r="BB3" s="72"/>
      <c r="BC3" s="72"/>
      <c r="BD3" s="72"/>
      <c r="BE3" s="72"/>
      <c r="BF3" s="72"/>
      <c r="BG3" s="72"/>
      <c r="BH3" s="72"/>
      <c r="BI3" s="72"/>
    </row>
    <row r="4" spans="1:61" s="61" customFormat="1" ht="19.5" customHeight="1">
      <c r="A4" s="2" t="s">
        <v>758</v>
      </c>
      <c r="B4" s="84" t="s">
        <v>941</v>
      </c>
      <c r="C4" s="81" t="s">
        <v>942</v>
      </c>
      <c r="D4" s="81">
        <v>13.2</v>
      </c>
      <c r="E4" s="81" t="s">
        <v>943</v>
      </c>
      <c r="H4" s="72"/>
      <c r="I4" s="319"/>
      <c r="J4" s="319"/>
      <c r="K4" s="319"/>
      <c r="L4" s="328"/>
      <c r="AX4" s="73"/>
      <c r="AY4" s="73"/>
      <c r="AZ4" s="73"/>
      <c r="BA4" s="73"/>
      <c r="BB4" s="73"/>
      <c r="BC4" s="73"/>
      <c r="BD4" s="73"/>
      <c r="BE4" s="73"/>
      <c r="BF4" s="73"/>
      <c r="BG4" s="73"/>
      <c r="BH4" s="73"/>
      <c r="BI4" s="73"/>
    </row>
    <row r="5" spans="1:61" s="61" customFormat="1" ht="19.5" customHeight="1">
      <c r="A5" s="2" t="s">
        <v>138</v>
      </c>
      <c r="B5" s="84">
        <v>30.6</v>
      </c>
      <c r="C5" s="81">
        <v>22.95</v>
      </c>
      <c r="D5" s="81">
        <v>20.89</v>
      </c>
      <c r="E5" s="81">
        <v>18.97</v>
      </c>
      <c r="H5" s="349"/>
      <c r="I5" s="350"/>
      <c r="J5" s="350"/>
      <c r="K5" s="350"/>
      <c r="L5" s="328"/>
      <c r="AX5" s="73"/>
      <c r="AY5" s="73"/>
      <c r="AZ5" s="73"/>
      <c r="BA5" s="73"/>
      <c r="BB5" s="73"/>
      <c r="BC5" s="73"/>
      <c r="BD5" s="73"/>
      <c r="BE5" s="73"/>
      <c r="BF5" s="73"/>
      <c r="BG5" s="73"/>
      <c r="BH5" s="73"/>
      <c r="BI5" s="73"/>
    </row>
    <row r="6" spans="1:61" s="61" customFormat="1" ht="19.5" customHeight="1">
      <c r="A6" s="2" t="s">
        <v>944</v>
      </c>
      <c r="B6" s="84">
        <v>67.319999999999993</v>
      </c>
      <c r="C6" s="81">
        <v>50.49</v>
      </c>
      <c r="D6" s="81">
        <v>47.09</v>
      </c>
      <c r="E6" s="81">
        <v>41.74</v>
      </c>
      <c r="H6" s="349"/>
      <c r="I6" s="350"/>
      <c r="J6" s="350"/>
      <c r="K6" s="350"/>
      <c r="L6" s="328"/>
      <c r="AX6" s="73"/>
      <c r="AY6" s="73"/>
      <c r="AZ6" s="73"/>
      <c r="BA6" s="73"/>
      <c r="BB6" s="73"/>
      <c r="BC6" s="73"/>
      <c r="BD6" s="73"/>
      <c r="BE6" s="73"/>
      <c r="BF6" s="73"/>
      <c r="BG6" s="73"/>
      <c r="BH6" s="73"/>
      <c r="BI6" s="73"/>
    </row>
    <row r="7" spans="1:61" s="61" customFormat="1" ht="19.5" customHeight="1">
      <c r="A7" s="2" t="s">
        <v>945</v>
      </c>
      <c r="B7" s="84">
        <v>92.82</v>
      </c>
      <c r="C7" s="253">
        <v>69.62</v>
      </c>
      <c r="D7" s="253">
        <v>64.84</v>
      </c>
      <c r="E7" s="81">
        <v>57.55</v>
      </c>
      <c r="H7" s="349"/>
      <c r="I7" s="350"/>
      <c r="J7" s="350"/>
      <c r="K7" s="350"/>
      <c r="L7" s="328"/>
      <c r="AX7" s="73"/>
      <c r="AY7" s="73"/>
      <c r="AZ7" s="73"/>
      <c r="BA7" s="73"/>
      <c r="BB7" s="73"/>
      <c r="BC7" s="73"/>
      <c r="BD7" s="73"/>
      <c r="BE7" s="73"/>
      <c r="BF7" s="73"/>
      <c r="BG7" s="73"/>
      <c r="BH7" s="73"/>
      <c r="BI7" s="73"/>
    </row>
    <row r="8" spans="1:61" s="58" customFormat="1" ht="31.5" customHeight="1">
      <c r="A8" s="331"/>
      <c r="B8" s="151" t="s">
        <v>612</v>
      </c>
      <c r="C8" s="347" t="s">
        <v>946</v>
      </c>
      <c r="D8" s="346" t="s">
        <v>320</v>
      </c>
      <c r="E8" s="345" t="s">
        <v>295</v>
      </c>
      <c r="H8" s="349"/>
      <c r="I8" s="350"/>
      <c r="J8" s="350"/>
      <c r="K8" s="350"/>
      <c r="L8" s="329"/>
      <c r="AX8" s="75"/>
      <c r="AY8" s="75"/>
      <c r="AZ8" s="75"/>
      <c r="BA8" s="75"/>
      <c r="BB8" s="75"/>
      <c r="BC8" s="75"/>
      <c r="BD8" s="75"/>
      <c r="BE8" s="75"/>
      <c r="BF8" s="75"/>
      <c r="BG8" s="75"/>
      <c r="BH8" s="75"/>
      <c r="BI8" s="75"/>
    </row>
    <row r="9" spans="1:61" s="60" customFormat="1" ht="31.5" customHeight="1">
      <c r="A9" s="231"/>
      <c r="B9" s="153" t="s">
        <v>594</v>
      </c>
      <c r="C9" s="348" t="s">
        <v>383</v>
      </c>
      <c r="D9" s="335" t="s">
        <v>281</v>
      </c>
      <c r="E9" s="153" t="s">
        <v>323</v>
      </c>
      <c r="H9" s="75"/>
      <c r="J9" s="351"/>
      <c r="K9" s="352"/>
      <c r="L9" s="330"/>
      <c r="AX9" s="75"/>
      <c r="AY9" s="75"/>
      <c r="AZ9" s="75"/>
      <c r="BA9" s="75"/>
      <c r="BB9" s="75"/>
      <c r="BC9" s="75"/>
      <c r="BD9" s="75"/>
      <c r="BE9" s="75"/>
      <c r="BF9" s="75"/>
      <c r="BG9" s="75"/>
      <c r="BH9" s="75"/>
      <c r="BI9" s="75"/>
    </row>
    <row r="10" spans="1:61" s="60" customFormat="1" ht="48.75" customHeight="1">
      <c r="A10" s="231"/>
      <c r="B10" s="153" t="s">
        <v>947</v>
      </c>
      <c r="C10" s="348" t="s">
        <v>948</v>
      </c>
      <c r="D10" s="335" t="s">
        <v>949</v>
      </c>
      <c r="E10" s="153" t="s">
        <v>950</v>
      </c>
      <c r="H10" s="75"/>
      <c r="I10" s="75"/>
      <c r="J10" s="351"/>
      <c r="K10" s="62"/>
      <c r="L10" s="330"/>
      <c r="AX10" s="75"/>
      <c r="AY10" s="75"/>
      <c r="AZ10" s="75"/>
      <c r="BA10" s="75"/>
      <c r="BB10" s="75"/>
      <c r="BC10" s="75"/>
      <c r="BD10" s="75"/>
      <c r="BE10" s="75"/>
      <c r="BF10" s="75"/>
      <c r="BG10" s="75"/>
      <c r="BH10" s="75"/>
      <c r="BI10" s="75"/>
    </row>
    <row r="11" spans="1:61" s="60" customFormat="1" ht="61.5" customHeight="1">
      <c r="A11" s="231"/>
      <c r="B11" s="153" t="s">
        <v>363</v>
      </c>
      <c r="C11" s="336" t="s">
        <v>297</v>
      </c>
      <c r="D11" s="334"/>
      <c r="E11" s="153" t="s">
        <v>951</v>
      </c>
      <c r="H11" s="75"/>
      <c r="I11" s="75"/>
      <c r="J11" s="351"/>
      <c r="K11" s="62"/>
      <c r="L11" s="330"/>
      <c r="AX11" s="75"/>
      <c r="AY11" s="75"/>
      <c r="AZ11" s="75"/>
      <c r="BA11" s="75"/>
      <c r="BB11" s="75"/>
      <c r="BC11" s="75"/>
      <c r="BD11" s="75"/>
      <c r="BE11" s="75"/>
      <c r="BF11" s="75"/>
      <c r="BG11" s="75"/>
      <c r="BH11" s="75"/>
      <c r="BI11" s="75"/>
    </row>
    <row r="12" spans="1:61" s="60" customFormat="1" ht="40.5" customHeight="1">
      <c r="A12" s="231"/>
      <c r="B12" s="176" t="s">
        <v>952</v>
      </c>
      <c r="C12" s="337" t="s">
        <v>349</v>
      </c>
      <c r="D12" s="335"/>
      <c r="E12" s="153" t="s">
        <v>431</v>
      </c>
      <c r="H12" s="75"/>
      <c r="I12" s="353"/>
      <c r="J12" s="351"/>
      <c r="K12" s="62"/>
      <c r="L12" s="330"/>
      <c r="AX12" s="75"/>
      <c r="AY12" s="75"/>
      <c r="AZ12" s="75"/>
      <c r="BA12" s="75"/>
      <c r="BB12" s="75"/>
      <c r="BC12" s="75"/>
      <c r="BD12" s="75"/>
      <c r="BE12" s="75"/>
      <c r="BF12" s="75"/>
      <c r="BG12" s="75"/>
      <c r="BH12" s="75"/>
      <c r="BI12" s="75"/>
    </row>
    <row r="13" spans="1:61" s="60" customFormat="1" ht="28.5" customHeight="1">
      <c r="A13" s="231"/>
      <c r="B13" s="176" t="s">
        <v>546</v>
      </c>
      <c r="C13" s="325" t="s">
        <v>300</v>
      </c>
      <c r="D13" s="335"/>
      <c r="E13" s="153" t="s">
        <v>953</v>
      </c>
      <c r="H13" s="74"/>
      <c r="I13" s="353"/>
      <c r="K13" s="62"/>
      <c r="L13" s="330"/>
      <c r="AX13" s="75"/>
      <c r="AY13" s="75"/>
      <c r="AZ13" s="75"/>
      <c r="BA13" s="75"/>
      <c r="BB13" s="75"/>
      <c r="BC13" s="75"/>
      <c r="BD13" s="75"/>
      <c r="BE13" s="75"/>
      <c r="BF13" s="75"/>
      <c r="BG13" s="75"/>
      <c r="BH13" s="75"/>
      <c r="BI13" s="75"/>
    </row>
    <row r="14" spans="1:61" s="60" customFormat="1" ht="28.5" customHeight="1">
      <c r="A14" s="231"/>
      <c r="B14" s="285" t="s">
        <v>342</v>
      </c>
      <c r="C14" s="335"/>
      <c r="D14" s="335"/>
      <c r="E14" s="153" t="s">
        <v>278</v>
      </c>
      <c r="H14" s="74"/>
      <c r="I14" s="354"/>
      <c r="K14" s="62"/>
      <c r="L14" s="330"/>
      <c r="AX14" s="75"/>
      <c r="AY14" s="75"/>
      <c r="AZ14" s="75"/>
      <c r="BA14" s="75"/>
      <c r="BB14" s="75"/>
      <c r="BC14" s="75"/>
      <c r="BD14" s="75"/>
      <c r="BE14" s="75"/>
      <c r="BF14" s="75"/>
      <c r="BG14" s="75"/>
      <c r="BH14" s="75"/>
      <c r="BI14" s="75"/>
    </row>
    <row r="15" spans="1:61" s="60" customFormat="1" ht="24.95" customHeight="1">
      <c r="A15" s="231"/>
      <c r="B15" s="338" t="s">
        <v>325</v>
      </c>
      <c r="C15" s="335"/>
      <c r="D15" s="335"/>
      <c r="E15" s="153" t="s">
        <v>937</v>
      </c>
      <c r="H15" s="74"/>
      <c r="K15" s="62"/>
      <c r="L15" s="330"/>
      <c r="AX15" s="75"/>
      <c r="AY15" s="75"/>
      <c r="AZ15" s="75"/>
      <c r="BA15" s="75"/>
      <c r="BB15" s="75"/>
      <c r="BC15" s="75"/>
      <c r="BD15" s="75"/>
      <c r="BE15" s="75"/>
      <c r="BF15" s="75"/>
      <c r="BG15" s="75"/>
      <c r="BH15" s="75"/>
      <c r="BI15" s="75"/>
    </row>
    <row r="16" spans="1:61" s="60" customFormat="1" ht="24.95" customHeight="1">
      <c r="A16" s="231"/>
      <c r="B16" s="339" t="s">
        <v>290</v>
      </c>
      <c r="C16" s="335"/>
      <c r="D16" s="335"/>
      <c r="E16" s="153" t="s">
        <v>291</v>
      </c>
      <c r="H16" s="355"/>
      <c r="K16" s="62"/>
      <c r="L16" s="330"/>
      <c r="AX16" s="75"/>
      <c r="AY16" s="75"/>
      <c r="AZ16" s="75"/>
      <c r="BA16" s="75"/>
      <c r="BB16" s="75"/>
      <c r="BC16" s="75"/>
      <c r="BD16" s="75"/>
      <c r="BE16" s="75"/>
      <c r="BF16" s="75"/>
      <c r="BG16" s="75"/>
      <c r="BH16" s="75"/>
      <c r="BI16" s="75"/>
    </row>
    <row r="17" spans="1:61" s="60" customFormat="1" ht="24.95" customHeight="1">
      <c r="A17" s="231"/>
      <c r="B17" s="340" t="s">
        <v>302</v>
      </c>
      <c r="C17" s="335"/>
      <c r="D17" s="335"/>
      <c r="E17" s="153" t="s">
        <v>836</v>
      </c>
      <c r="H17" s="355"/>
      <c r="K17" s="62"/>
      <c r="L17" s="330"/>
      <c r="AX17" s="75"/>
      <c r="AY17" s="75"/>
      <c r="AZ17" s="75"/>
      <c r="BA17" s="75"/>
      <c r="BB17" s="75"/>
      <c r="BC17" s="75"/>
      <c r="BD17" s="75"/>
      <c r="BE17" s="75"/>
      <c r="BF17" s="75"/>
      <c r="BG17" s="75"/>
      <c r="BH17" s="75"/>
      <c r="BI17" s="75"/>
    </row>
    <row r="18" spans="1:61" s="60" customFormat="1" ht="24.95" customHeight="1">
      <c r="A18" s="231"/>
      <c r="B18" s="233"/>
      <c r="C18" s="335"/>
      <c r="D18" s="335"/>
      <c r="E18" s="153" t="s">
        <v>343</v>
      </c>
      <c r="H18" s="356"/>
      <c r="K18" s="62"/>
      <c r="L18" s="330"/>
      <c r="AX18" s="75"/>
      <c r="AY18" s="75"/>
      <c r="AZ18" s="75"/>
      <c r="BA18" s="75"/>
      <c r="BB18" s="75"/>
      <c r="BC18" s="75"/>
      <c r="BD18" s="75"/>
      <c r="BE18" s="75"/>
      <c r="BF18" s="75"/>
      <c r="BG18" s="75"/>
      <c r="BH18" s="75"/>
      <c r="BI18" s="75"/>
    </row>
    <row r="19" spans="1:61" s="79" customFormat="1" ht="21" customHeight="1">
      <c r="A19" s="211"/>
      <c r="B19" s="343"/>
      <c r="C19" s="156"/>
      <c r="D19" s="230"/>
      <c r="E19" s="344"/>
      <c r="H19" s="54"/>
      <c r="K19" s="62"/>
      <c r="L19" s="330"/>
      <c r="AX19" s="62"/>
      <c r="AY19" s="62"/>
      <c r="AZ19" s="62"/>
      <c r="BA19" s="62"/>
      <c r="BB19" s="62"/>
      <c r="BC19" s="62"/>
      <c r="BD19" s="62"/>
      <c r="BE19" s="62"/>
      <c r="BF19" s="62"/>
      <c r="BG19" s="62"/>
      <c r="BH19" s="62"/>
      <c r="BI19" s="62"/>
    </row>
    <row r="20" spans="1:61" s="61" customFormat="1" ht="15.75" customHeight="1">
      <c r="A20" s="257" t="s">
        <v>954</v>
      </c>
      <c r="B20" s="54"/>
      <c r="C20" s="62"/>
      <c r="D20" s="62"/>
      <c r="H20" s="54"/>
      <c r="I20" s="30"/>
      <c r="J20" s="30"/>
      <c r="K20" s="62"/>
      <c r="L20" s="326"/>
      <c r="AX20" s="54"/>
      <c r="AY20" s="54"/>
      <c r="AZ20" s="54"/>
      <c r="BA20" s="54"/>
      <c r="BB20" s="54"/>
      <c r="BC20" s="54"/>
      <c r="BD20" s="54"/>
      <c r="BE20" s="54"/>
      <c r="BF20" s="54"/>
      <c r="BG20" s="54"/>
      <c r="BH20" s="54"/>
      <c r="BI20" s="54"/>
    </row>
    <row r="21" spans="1:61" s="61" customFormat="1">
      <c r="A21" s="464" t="s">
        <v>955</v>
      </c>
      <c r="B21" s="464"/>
      <c r="C21" s="464"/>
      <c r="D21" s="464"/>
      <c r="E21" s="464"/>
      <c r="AX21" s="54"/>
      <c r="AY21" s="54"/>
      <c r="AZ21" s="54"/>
      <c r="BA21" s="54"/>
      <c r="BB21" s="54"/>
      <c r="BC21" s="54"/>
      <c r="BD21" s="54"/>
      <c r="BE21" s="54"/>
      <c r="BF21" s="54"/>
      <c r="BG21" s="54"/>
      <c r="BH21" s="54"/>
      <c r="BI21" s="54"/>
    </row>
    <row r="22" spans="1:61" s="61" customFormat="1">
      <c r="A22" s="66"/>
      <c r="B22" s="54"/>
      <c r="C22" s="62"/>
      <c r="D22" s="62"/>
      <c r="AX22" s="54"/>
      <c r="AY22" s="54"/>
      <c r="AZ22" s="54"/>
      <c r="BA22" s="54"/>
      <c r="BB22" s="54"/>
      <c r="BC22" s="54"/>
      <c r="BD22" s="54"/>
      <c r="BE22" s="54"/>
      <c r="BF22" s="54"/>
      <c r="BG22" s="54"/>
      <c r="BH22" s="54"/>
      <c r="BI22" s="54"/>
    </row>
    <row r="23" spans="1:61">
      <c r="H23" s="61"/>
    </row>
  </sheetData>
  <sheetProtection selectLockedCells="1" selectUnlockedCells="1"/>
  <sortState xmlns:xlrd2="http://schemas.microsoft.com/office/spreadsheetml/2017/richdata2" ref="D8:D17">
    <sortCondition ref="D8"/>
  </sortState>
  <mergeCells count="4">
    <mergeCell ref="I3:K3"/>
    <mergeCell ref="A1:D1"/>
    <mergeCell ref="B2:E2"/>
    <mergeCell ref="A21:E2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pageSetUpPr fitToPage="1"/>
  </sheetPr>
  <dimension ref="A1:V33"/>
  <sheetViews>
    <sheetView zoomScaleNormal="100" workbookViewId="0">
      <selection activeCell="U13" sqref="U13"/>
    </sheetView>
  </sheetViews>
  <sheetFormatPr defaultColWidth="11.42578125" defaultRowHeight="12.75"/>
  <cols>
    <col min="1" max="1" width="4.42578125" style="31" customWidth="1"/>
    <col min="2" max="2" width="23.5703125" style="31" bestFit="1" customWidth="1"/>
    <col min="3" max="3" width="10.28515625" style="32" bestFit="1" customWidth="1"/>
    <col min="4" max="4" width="9.28515625" style="32" bestFit="1" customWidth="1"/>
    <col min="5" max="5" width="11.7109375" style="32" customWidth="1"/>
    <col min="6" max="6" width="8.85546875" style="32" customWidth="1"/>
    <col min="7" max="7" width="9.28515625" style="33" customWidth="1"/>
    <col min="8" max="8" width="10" style="32" bestFit="1" customWidth="1"/>
    <col min="9" max="9" width="9.5703125" style="33" customWidth="1"/>
    <col min="10" max="10" width="8.85546875" style="32" customWidth="1"/>
    <col min="11" max="11" width="11.7109375" style="33" customWidth="1"/>
    <col min="12" max="12" width="8.5703125" style="33" customWidth="1"/>
    <col min="13" max="13" width="11.42578125" style="32" bestFit="1" customWidth="1"/>
    <col min="14" max="14" width="12.85546875" style="32" bestFit="1" customWidth="1"/>
    <col min="15" max="15" width="8.7109375" style="33" customWidth="1"/>
    <col min="16" max="16" width="12" style="33" customWidth="1"/>
    <col min="17" max="17" width="10.42578125" style="32" customWidth="1"/>
    <col min="18" max="18" width="12.5703125" style="32" customWidth="1"/>
    <col min="19" max="19" width="10.140625" style="33" customWidth="1"/>
    <col min="20" max="20" width="8.5703125" style="33" customWidth="1"/>
    <col min="21" max="21" width="15.28515625" style="33" customWidth="1"/>
    <col min="22" max="22" width="11.42578125" style="33"/>
    <col min="23" max="16384" width="11.42578125" style="31"/>
  </cols>
  <sheetData>
    <row r="1" spans="1:21" ht="27" customHeight="1">
      <c r="A1" s="393" t="s">
        <v>65</v>
      </c>
      <c r="B1" s="393"/>
      <c r="C1" s="393"/>
      <c r="D1" s="393"/>
      <c r="E1" s="393"/>
      <c r="F1" s="393"/>
      <c r="G1" s="393"/>
      <c r="H1" s="393"/>
      <c r="I1" s="393"/>
      <c r="J1" s="393"/>
      <c r="K1" s="393"/>
      <c r="L1" s="393"/>
      <c r="M1" s="393"/>
      <c r="N1" s="393"/>
      <c r="O1" s="393"/>
      <c r="P1" s="393"/>
      <c r="Q1" s="393"/>
      <c r="R1" s="393"/>
      <c r="S1" s="393"/>
      <c r="T1" s="393"/>
      <c r="U1" s="393"/>
    </row>
    <row r="2" spans="1:21" ht="42.75" customHeight="1">
      <c r="A2" s="472" t="s">
        <v>47</v>
      </c>
      <c r="B2" s="473"/>
      <c r="C2" s="309" t="s">
        <v>9</v>
      </c>
      <c r="D2" s="311" t="s">
        <v>11</v>
      </c>
      <c r="E2" s="467" t="s">
        <v>13</v>
      </c>
      <c r="F2" s="467" t="s">
        <v>48</v>
      </c>
      <c r="G2" s="311" t="s">
        <v>17</v>
      </c>
      <c r="H2" s="467" t="s">
        <v>49</v>
      </c>
      <c r="I2" s="311" t="s">
        <v>23</v>
      </c>
      <c r="J2" s="311" t="s">
        <v>21</v>
      </c>
      <c r="K2" s="311" t="s">
        <v>25</v>
      </c>
      <c r="L2" s="467" t="s">
        <v>50</v>
      </c>
      <c r="M2" s="311" t="s">
        <v>29</v>
      </c>
      <c r="N2" s="311" t="s">
        <v>31</v>
      </c>
      <c r="O2" s="310" t="s">
        <v>33</v>
      </c>
      <c r="P2" s="311" t="s">
        <v>51</v>
      </c>
      <c r="Q2" s="311" t="s">
        <v>37</v>
      </c>
      <c r="R2" s="311" t="s">
        <v>39</v>
      </c>
      <c r="S2" s="311" t="s">
        <v>41</v>
      </c>
      <c r="T2" s="311" t="s">
        <v>52</v>
      </c>
      <c r="U2" s="468" t="s">
        <v>53</v>
      </c>
    </row>
    <row r="3" spans="1:21">
      <c r="A3" s="6"/>
      <c r="B3" s="7"/>
      <c r="C3" s="8"/>
      <c r="D3" s="9"/>
      <c r="E3" s="9"/>
      <c r="F3" s="9"/>
      <c r="G3" s="9"/>
      <c r="H3" s="9"/>
      <c r="I3" s="9"/>
      <c r="J3" s="9"/>
      <c r="K3" s="9"/>
      <c r="L3" s="9"/>
      <c r="M3" s="9"/>
      <c r="N3" s="9"/>
      <c r="O3" s="9"/>
      <c r="P3" s="9"/>
      <c r="Q3" s="9"/>
      <c r="R3" s="9"/>
      <c r="S3" s="9"/>
      <c r="T3" s="9"/>
      <c r="U3" s="474"/>
    </row>
    <row r="4" spans="1:21">
      <c r="A4" s="10" t="s">
        <v>54</v>
      </c>
      <c r="B4" s="11"/>
      <c r="C4" s="12"/>
      <c r="D4" s="13"/>
      <c r="E4" s="13"/>
      <c r="F4" s="13"/>
      <c r="G4" s="13"/>
      <c r="H4" s="13"/>
      <c r="I4" s="13"/>
      <c r="J4" s="13"/>
      <c r="K4" s="13"/>
      <c r="L4" s="13"/>
      <c r="M4" s="13"/>
      <c r="N4" s="13"/>
      <c r="O4" s="13"/>
      <c r="P4" s="13"/>
      <c r="Q4" s="13"/>
      <c r="R4" s="13"/>
      <c r="S4" s="13"/>
      <c r="T4" s="13"/>
      <c r="U4" s="475"/>
    </row>
    <row r="5" spans="1:21">
      <c r="A5" s="6"/>
      <c r="B5" s="7" t="s">
        <v>56</v>
      </c>
      <c r="C5" s="129">
        <f>('Precios x CC.AA y Exp.'!C6-'Precios x CC.AA y Exp.'!C5)/'Precios x CC.AA y Exp.'!C5</f>
        <v>1.0007923930269416</v>
      </c>
      <c r="D5" s="274">
        <f>('Precios x CC.AA y Exp.'!D6-'Precios x CC.AA y Exp.'!D5)/'Precios x CC.AA y Exp.'!D5</f>
        <v>0.59389671361502361</v>
      </c>
      <c r="E5" s="274">
        <f>('Precios x CC.AA y Exp.'!E6-'Precios x CC.AA y Exp.'!E5)/'Precios x CC.AA y Exp.'!E5</f>
        <v>1.2248407643312103</v>
      </c>
      <c r="F5" s="274">
        <f>('Precios x CC.AA y Exp.'!F6-'Precios x CC.AA y Exp.'!F5)/'Precios x CC.AA y Exp.'!F5</f>
        <v>1.2219020172910662</v>
      </c>
      <c r="G5" s="274">
        <f>('Precios x CC.AA y Exp.'!G6-'Precios x CC.AA y Exp.'!G5)/'Precios x CC.AA y Exp.'!G5</f>
        <v>0.79986291980808788</v>
      </c>
      <c r="H5" s="274">
        <f>('Precios x CC.AA y Exp.'!H6-'Precios x CC.AA y Exp.'!H5)/'Precios x CC.AA y Exp.'!H5</f>
        <v>1.0425937698664973</v>
      </c>
      <c r="I5" s="274">
        <f>('Precios x CC.AA y Exp.'!I6-'Precios x CC.AA y Exp.'!I5)/'Precios x CC.AA y Exp.'!I5</f>
        <v>0.99947005829358748</v>
      </c>
      <c r="J5" s="274">
        <f>('Precios x CC.AA y Exp.'!J6-'Precios x CC.AA y Exp.'!J5)/'Precios x CC.AA y Exp.'!J5</f>
        <v>1.0331541218637994</v>
      </c>
      <c r="K5" s="274">
        <f>('Precios x CC.AA y Exp.'!K6-'Precios x CC.AA y Exp.'!K5)/'Precios x CC.AA y Exp.'!K5</f>
        <v>0.23491145645102998</v>
      </c>
      <c r="L5" s="274">
        <f>('Precios x CC.AA y Exp.'!L6-'Precios x CC.AA y Exp.'!L5)/'Precios x CC.AA y Exp.'!L5</f>
        <v>0.19999999999999993</v>
      </c>
      <c r="M5" s="274">
        <f>('Precios x CC.AA y Exp.'!M6-'Precios x CC.AA y Exp.'!M5)/'Precios x CC.AA y Exp.'!M5</f>
        <v>1.0035000000000001</v>
      </c>
      <c r="N5" s="274">
        <f>('Precios x CC.AA y Exp.'!N6-'Precios x CC.AA y Exp.'!N5)/'Precios x CC.AA y Exp.'!N5</f>
        <v>1.0419194704908994</v>
      </c>
      <c r="O5" s="274">
        <f>('Precios x CC.AA y Exp.'!O6-'Precios x CC.AA y Exp.'!O5)/'Precios x CC.AA y Exp.'!O5</f>
        <v>0.38549892318736551</v>
      </c>
      <c r="P5" s="274">
        <f>('Precios x CC.AA y Exp.'!P6-'Precios x CC.AA y Exp.'!P5)/'Precios x CC.AA y Exp.'!P5</f>
        <v>0.83741392501912781</v>
      </c>
      <c r="Q5" s="274">
        <f>('Precios x CC.AA y Exp.'!Q6-'Precios x CC.AA y Exp.'!Q5)/'Precios x CC.AA y Exp.'!Q5</f>
        <v>1</v>
      </c>
      <c r="R5" s="274">
        <f>('Precios x CC.AA y Exp.'!R6-'Precios x CC.AA y Exp.'!R5)/'Precios x CC.AA y Exp.'!R5</f>
        <v>1.1002277904328019</v>
      </c>
      <c r="S5" s="274">
        <f>('Precios x CC.AA y Exp.'!S6-'Precios x CC.AA y Exp.'!S5)/'Precios x CC.AA y Exp.'!S5</f>
        <v>0.44153225806451624</v>
      </c>
      <c r="T5" s="274">
        <f>('Precios x CC.AA y Exp.'!T6-'Precios x CC.AA y Exp.'!T5)/'Precios x CC.AA y Exp.'!T5</f>
        <v>1.0723104056437389</v>
      </c>
      <c r="U5" s="476">
        <f>('Precios x CC.AA y Exp.'!U6-21.04)/21.04</f>
        <v>0.4543726235741446</v>
      </c>
    </row>
    <row r="6" spans="1:21">
      <c r="A6" s="6"/>
      <c r="B6" s="7" t="s">
        <v>57</v>
      </c>
      <c r="C6" s="129">
        <f>('Precios x CC.AA y Exp.'!C7-'Precios x CC.AA y Exp.'!C5)/'Precios x CC.AA y Exp.'!C5</f>
        <v>3.3351822503961972</v>
      </c>
      <c r="D6" s="274">
        <f>('Precios x CC.AA y Exp.'!D7-'Precios x CC.AA y Exp.'!D5)/'Precios x CC.AA y Exp.'!D5</f>
        <v>2.694835680751174</v>
      </c>
      <c r="E6" s="274">
        <f>('Precios x CC.AA y Exp.'!E7-'Precios x CC.AA y Exp.'!E5)/'Precios x CC.AA y Exp.'!E5</f>
        <v>3.0789808917197456</v>
      </c>
      <c r="F6" s="274">
        <f>('Precios x CC.AA y Exp.'!F7-'Precios x CC.AA y Exp.'!F5)/'Precios x CC.AA y Exp.'!F5</f>
        <v>3.8107588856868397</v>
      </c>
      <c r="G6" s="274">
        <f>('Precios x CC.AA y Exp.'!G7-'Precios x CC.AA y Exp.'!G5)/'Precios x CC.AA y Exp.'!G5</f>
        <v>2.3920493488690888</v>
      </c>
      <c r="H6" s="274">
        <f>('Precios x CC.AA y Exp.'!H7-'Precios x CC.AA y Exp.'!H5)/'Precios x CC.AA y Exp.'!H5</f>
        <v>3.4265734265734258</v>
      </c>
      <c r="I6" s="274">
        <f>('Precios x CC.AA y Exp.'!I7-'Precios x CC.AA y Exp.'!I5)/'Precios x CC.AA y Exp.'!I5</f>
        <v>3.3328033916269209</v>
      </c>
      <c r="J6" s="274">
        <f>('Precios x CC.AA y Exp.'!J7-'Precios x CC.AA y Exp.'!J5)/'Precios x CC.AA y Exp.'!J5</f>
        <v>3.4050179211469533</v>
      </c>
      <c r="K6" s="274">
        <f>('Precios x CC.AA y Exp.'!K7-'Precios x CC.AA y Exp.'!K5)/'Precios x CC.AA y Exp.'!K5</f>
        <v>1.6866642573183954</v>
      </c>
      <c r="L6" s="274">
        <f>('Precios x CC.AA y Exp.'!L7-'Precios x CC.AA y Exp.'!L5)/'Precios x CC.AA y Exp.'!L5</f>
        <v>1.6</v>
      </c>
      <c r="M6" s="274">
        <f>('Precios x CC.AA y Exp.'!M7-'Precios x CC.AA y Exp.'!M5)/'Precios x CC.AA y Exp.'!M5</f>
        <v>3.2505000000000002</v>
      </c>
      <c r="N6" s="274">
        <f>('Precios x CC.AA y Exp.'!N7-'Precios x CC.AA y Exp.'!N5)/'Precios x CC.AA y Exp.'!N5</f>
        <v>3.4241588527302813</v>
      </c>
      <c r="O6" s="274">
        <f>('Precios x CC.AA y Exp.'!O7-'Precios x CC.AA y Exp.'!O5)/'Precios x CC.AA y Exp.'!O5</f>
        <v>1.2404881550610194</v>
      </c>
      <c r="P6" s="274">
        <f>('Precios x CC.AA y Exp.'!P7-'Precios x CC.AA y Exp.'!P5)/'Precios x CC.AA y Exp.'!P5</f>
        <v>2.7777352716143842</v>
      </c>
      <c r="Q6" s="274">
        <f>('Precios x CC.AA y Exp.'!Q7-'Precios x CC.AA y Exp.'!Q5)/'Precios x CC.AA y Exp.'!Q5</f>
        <v>3.3331346841477942</v>
      </c>
      <c r="R6" s="274">
        <f>('Precios x CC.AA y Exp.'!R7-'Precios x CC.AA y Exp.'!R5)/'Precios x CC.AA y Exp.'!R5</f>
        <v>3.5489749430523916</v>
      </c>
      <c r="S6" s="274">
        <f>('Precios x CC.AA y Exp.'!S7-'Precios x CC.AA y Exp.'!S5)/'Precios x CC.AA y Exp.'!S5</f>
        <v>1.2182459677419355</v>
      </c>
      <c r="T6" s="274">
        <f>('Precios x CC.AA y Exp.'!T7-'Precios x CC.AA y Exp.'!T5)/'Precios x CC.AA y Exp.'!T5</f>
        <v>3.49074074074074</v>
      </c>
      <c r="U6" s="476">
        <f>('Precios x CC.AA y Exp.'!U7-21.04)/21.04</f>
        <v>2.1996197718631176</v>
      </c>
    </row>
    <row r="7" spans="1:21">
      <c r="A7" s="6"/>
      <c r="B7" s="7" t="s">
        <v>58</v>
      </c>
      <c r="C7" s="129">
        <f>('Precios x CC.AA y Exp.'!C8-'Precios x CC.AA y Exp.'!C5)/'Precios x CC.AA y Exp.'!C5</f>
        <v>5.0023771790808249</v>
      </c>
      <c r="D7" s="274">
        <f>('Precios x CC.AA y Exp.'!D8-'Precios x CC.AA y Exp.'!D5)/'Precios x CC.AA y Exp.'!D5</f>
        <v>4.2741784037558688</v>
      </c>
      <c r="E7" s="274">
        <f>('Precios x CC.AA y Exp.'!E8-'Precios x CC.AA y Exp.'!E5)/'Precios x CC.AA y Exp.'!E5</f>
        <v>4.7031847133757969</v>
      </c>
      <c r="F7" s="274">
        <f>('Precios x CC.AA y Exp.'!F8-'Precios x CC.AA y Exp.'!F5)/'Precios x CC.AA y Exp.'!F5</f>
        <v>5.6661863592699326</v>
      </c>
      <c r="G7" s="274">
        <f>('Precios x CC.AA y Exp.'!G8-'Precios x CC.AA y Exp.'!G5)/'Precios x CC.AA y Exp.'!G5</f>
        <v>3.4030157642220695</v>
      </c>
      <c r="H7" s="274">
        <f>('Precios x CC.AA y Exp.'!H8-'Precios x CC.AA y Exp.'!H5)/'Precios x CC.AA y Exp.'!H5</f>
        <v>5.1290527654164011</v>
      </c>
      <c r="I7" s="274">
        <f>('Precios x CC.AA y Exp.'!I8-'Precios x CC.AA y Exp.'!I5)/'Precios x CC.AA y Exp.'!I5</f>
        <v>4.9989401165871747</v>
      </c>
      <c r="J7" s="274">
        <f>('Precios x CC.AA y Exp.'!J8-'Precios x CC.AA y Exp.'!J5)/'Precios x CC.AA y Exp.'!J5</f>
        <v>5.0994623655913971</v>
      </c>
      <c r="K7" s="274">
        <f>('Precios x CC.AA y Exp.'!K8-'Precios x CC.AA y Exp.'!K5)/'Precios x CC.AA y Exp.'!K5</f>
        <v>2.7050957715937836</v>
      </c>
      <c r="L7" s="274">
        <f>('Precios x CC.AA y Exp.'!L8-'Precios x CC.AA y Exp.'!L5)/'Precios x CC.AA y Exp.'!L5</f>
        <v>2.6</v>
      </c>
      <c r="M7" s="274">
        <f>('Precios x CC.AA y Exp.'!M8-'Precios x CC.AA y Exp.'!M5)/'Precios x CC.AA y Exp.'!M5</f>
        <v>4.6669999999999998</v>
      </c>
      <c r="N7" s="274">
        <f>('Precios x CC.AA y Exp.'!N8-'Precios x CC.AA y Exp.'!N5)/'Precios x CC.AA y Exp.'!N5</f>
        <v>5.125758411472698</v>
      </c>
      <c r="O7" s="274">
        <f>('Precios x CC.AA y Exp.'!O8-'Precios x CC.AA y Exp.'!O5)/'Precios x CC.AA y Exp.'!O5</f>
        <v>1.8564249820531227</v>
      </c>
      <c r="P7" s="274">
        <f>('Precios x CC.AA y Exp.'!P8-'Precios x CC.AA y Exp.'!P5)/'Precios x CC.AA y Exp.'!P5</f>
        <v>4.2195868400918135</v>
      </c>
      <c r="Q7" s="274">
        <f>('Precios x CC.AA y Exp.'!Q8-'Precios x CC.AA y Exp.'!Q5)/'Precios x CC.AA y Exp.'!Q5</f>
        <v>5</v>
      </c>
      <c r="R7" s="274">
        <f>('Precios x CC.AA y Exp.'!R8-'Precios x CC.AA y Exp.'!R5)/'Precios x CC.AA y Exp.'!R5</f>
        <v>5.2984054669703875</v>
      </c>
      <c r="S7" s="274">
        <f>('Precios x CC.AA y Exp.'!S8-'Precios x CC.AA y Exp.'!S5)/'Precios x CC.AA y Exp.'!S5</f>
        <v>2.067540322580645</v>
      </c>
      <c r="T7" s="274">
        <f>('Precios x CC.AA y Exp.'!T8-'Precios x CC.AA y Exp.'!T5)/'Precios x CC.AA y Exp.'!T5</f>
        <v>5.2178130511463845</v>
      </c>
      <c r="U7" s="476">
        <f>('Precios x CC.AA y Exp.'!U8-21.04)/21.04</f>
        <v>3.411596958174905</v>
      </c>
    </row>
    <row r="8" spans="1:21">
      <c r="A8" s="10" t="s">
        <v>59</v>
      </c>
      <c r="B8" s="11"/>
      <c r="C8" s="130"/>
      <c r="D8" s="131"/>
      <c r="E8" s="131"/>
      <c r="F8" s="131"/>
      <c r="G8" s="131"/>
      <c r="H8" s="131"/>
      <c r="I8" s="131"/>
      <c r="J8" s="131"/>
      <c r="K8" s="131"/>
      <c r="L8" s="131"/>
      <c r="M8" s="131"/>
      <c r="N8" s="131"/>
      <c r="O8" s="131"/>
      <c r="P8" s="131"/>
      <c r="Q8" s="131"/>
      <c r="R8" s="131"/>
      <c r="S8" s="131"/>
      <c r="T8" s="131"/>
      <c r="U8" s="477"/>
    </row>
    <row r="9" spans="1:21">
      <c r="A9" s="6"/>
      <c r="B9" s="7" t="s">
        <v>56</v>
      </c>
      <c r="C9" s="129">
        <f>('Precios x CC.AA y Exp.'!C11-'Precios x CC.AA y Exp.'!C10)/'Precios x CC.AA y Exp.'!C10</f>
        <v>1.0007923930269416</v>
      </c>
      <c r="D9" s="274">
        <f>('Precios x CC.AA y Exp.'!D11-'Precios x CC.AA y Exp.'!D10)/'Precios x CC.AA y Exp.'!D10</f>
        <v>0.51706161137440743</v>
      </c>
      <c r="E9" s="274">
        <f>('Precios x CC.AA y Exp.'!E11-'Precios x CC.AA y Exp.'!E10)/'Precios x CC.AA y Exp.'!E10</f>
        <v>1.2252032520325202</v>
      </c>
      <c r="F9" s="274">
        <f>('Precios x CC.AA y Exp.'!F11-'Precios x CC.AA y Exp.'!F10)/'Precios x CC.AA y Exp.'!F10</f>
        <v>1.2227027027027026</v>
      </c>
      <c r="G9" s="274">
        <f>('Precios x CC.AA y Exp.'!G11-'Precios x CC.AA y Exp.'!G10)/'Precios x CC.AA y Exp.'!G10</f>
        <v>0.79968329374505143</v>
      </c>
      <c r="H9" s="274">
        <f>('Precios x CC.AA y Exp.'!H11-'Precios x CC.AA y Exp.'!H10)/'Precios x CC.AA y Exp.'!H10</f>
        <v>1.0428571428571429</v>
      </c>
      <c r="I9" s="274">
        <f>('Precios x CC.AA y Exp.'!I11-'Precios x CC.AA y Exp.'!I10)/'Precios x CC.AA y Exp.'!I10</f>
        <v>1</v>
      </c>
      <c r="J9" s="132">
        <f>((41.59+38.33)/2-(20.45+18.85)/2)/((20.45+18.85)/2)</f>
        <v>1.0335877862595422</v>
      </c>
      <c r="K9" s="274">
        <f>('Precios x CC.AA y Exp.'!K11-'Precios x CC.AA y Exp.'!K10)/'Precios x CC.AA y Exp.'!K10</f>
        <v>0.23522364217252401</v>
      </c>
      <c r="L9" s="274">
        <f>('Precios x CC.AA y Exp.'!L11-'Precios x CC.AA y Exp.'!L10)/'Precios x CC.AA y Exp.'!L10</f>
        <v>0.19980411361410372</v>
      </c>
      <c r="M9" s="274">
        <f>('Precios x CC.AA y Exp.'!M11-'Precios x CC.AA y Exp.'!M10)/'Precios x CC.AA y Exp.'!M10</f>
        <v>0.99221587960560464</v>
      </c>
      <c r="N9" s="274">
        <f>('Precios x CC.AA y Exp.'!N11-'Precios x CC.AA y Exp.'!N10)/'Precios x CC.AA y Exp.'!N10</f>
        <v>1.0424757281553396</v>
      </c>
      <c r="O9" s="274">
        <f>('Precios x CC.AA y Exp.'!O11-'Precios x CC.AA y Exp.'!O10)/'Precios x CC.AA y Exp.'!O10</f>
        <v>0.38274111675126898</v>
      </c>
      <c r="P9" s="274">
        <f>('Precios x CC.AA y Exp.'!P11-'Precios x CC.AA y Exp.'!P10)/'Precios x CC.AA y Exp.'!P10</f>
        <v>0.84317718940936859</v>
      </c>
      <c r="Q9" s="274">
        <f>('Precios x CC.AA y Exp.'!Q11-'Precios x CC.AA y Exp.'!Q10)/'Precios x CC.AA y Exp.'!Q10</f>
        <v>1.0006954102920722</v>
      </c>
      <c r="R9" s="274">
        <f>('Precios x CC.AA y Exp.'!R11-'Precios x CC.AA y Exp.'!R10)/'Precios x CC.AA y Exp.'!R10</f>
        <v>1.099483204134367</v>
      </c>
      <c r="S9" s="274">
        <f>('Precios x CC.AA y Exp.'!S11-'Precios x CC.AA y Exp.'!S10)/'Precios x CC.AA y Exp.'!S10</f>
        <v>0.43981240229286073</v>
      </c>
      <c r="T9" s="274">
        <f>('Precios x CC.AA y Exp.'!T11-'Precios x CC.AA y Exp.'!T10)/'Precios x CC.AA y Exp.'!T10</f>
        <v>1.072789447972643</v>
      </c>
      <c r="U9" s="476">
        <f>(21.92-14.65)/14.65</f>
        <v>0.49624573378839598</v>
      </c>
    </row>
    <row r="10" spans="1:21">
      <c r="A10" s="6"/>
      <c r="B10" s="7" t="s">
        <v>57</v>
      </c>
      <c r="C10" s="129">
        <f>('Precios x CC.AA y Exp.'!C12-'Precios x CC.AA y Exp.'!C10)/'Precios x CC.AA y Exp.'!C10</f>
        <v>3.3351822503961972</v>
      </c>
      <c r="D10" s="274">
        <f>('Precios x CC.AA y Exp.'!D12-'Precios x CC.AA y Exp.'!D10)/'Precios x CC.AA y Exp.'!D10</f>
        <v>2.3952606635071088</v>
      </c>
      <c r="E10" s="274">
        <f>('Precios x CC.AA y Exp.'!E12-'Precios x CC.AA y Exp.'!E10)/'Precios x CC.AA y Exp.'!E10</f>
        <v>3.0804878048780489</v>
      </c>
      <c r="F10" s="274">
        <f>('Precios x CC.AA y Exp.'!F12-'Precios x CC.AA y Exp.'!F10)/'Precios x CC.AA y Exp.'!F10</f>
        <v>3.8118918918918916</v>
      </c>
      <c r="G10" s="274">
        <f>('Precios x CC.AA y Exp.'!G12-'Precios x CC.AA y Exp.'!G10)/'Precios x CC.AA y Exp.'!G10</f>
        <v>2.3919239904988121</v>
      </c>
      <c r="H10" s="274">
        <f>('Precios x CC.AA y Exp.'!H12-'Precios x CC.AA y Exp.'!H10)/'Precios x CC.AA y Exp.'!H10</f>
        <v>3.4258503401360545</v>
      </c>
      <c r="I10" s="274">
        <f>('Precios x CC.AA y Exp.'!I12-'Precios x CC.AA y Exp.'!I10)/'Precios x CC.AA y Exp.'!I10</f>
        <v>3.3339002267573696</v>
      </c>
      <c r="J10" s="132">
        <f>((90.1+83.04)/2-(20.45+18.85)/2)/((20.45+18.85)/2)</f>
        <v>3.4055979643765899</v>
      </c>
      <c r="K10" s="274">
        <f>('Precios x CC.AA y Exp.'!K12-'Precios x CC.AA y Exp.'!K10)/'Precios x CC.AA y Exp.'!K10</f>
        <v>1.6757188498402558</v>
      </c>
      <c r="L10" s="274">
        <f>('Precios x CC.AA y Exp.'!L12-'Precios x CC.AA y Exp.'!L10)/'Precios x CC.AA y Exp.'!L10</f>
        <v>1.5999020568070519</v>
      </c>
      <c r="M10" s="274">
        <f>('Precios x CC.AA y Exp.'!M12-'Precios x CC.AA y Exp.'!M10)/'Precios x CC.AA y Exp.'!M10</f>
        <v>3.227815256875973</v>
      </c>
      <c r="N10" s="274">
        <f>('Precios x CC.AA y Exp.'!N12-'Precios x CC.AA y Exp.'!N10)/'Precios x CC.AA y Exp.'!N10</f>
        <v>3.425364077669903</v>
      </c>
      <c r="O10" s="274">
        <f>('Precios x CC.AA y Exp.'!O12-'Precios x CC.AA y Exp.'!O10)/'Precios x CC.AA y Exp.'!O10</f>
        <v>1.2375634517766498</v>
      </c>
      <c r="P10" s="274">
        <f>('Precios x CC.AA y Exp.'!P12-'Precios x CC.AA y Exp.'!P10)/'Precios x CC.AA y Exp.'!P10</f>
        <v>2.7824847250509164</v>
      </c>
      <c r="Q10" s="274">
        <f>('Precios x CC.AA y Exp.'!Q12-'Precios x CC.AA y Exp.'!Q10)/'Precios x CC.AA y Exp.'!Q10</f>
        <v>3.3337969401947145</v>
      </c>
      <c r="R10" s="274">
        <f>('Precios x CC.AA y Exp.'!R12-'Precios x CC.AA y Exp.'!R10)/'Precios x CC.AA y Exp.'!R10</f>
        <v>3.5542635658914725</v>
      </c>
      <c r="S10" s="274">
        <f>('Precios x CC.AA y Exp.'!S12-'Precios x CC.AA y Exp.'!S10)/'Precios x CC.AA y Exp.'!S10</f>
        <v>1.2162584679520583</v>
      </c>
      <c r="T10" s="274">
        <f>('Precios x CC.AA y Exp.'!T12-'Precios x CC.AA y Exp.'!T10)/'Precios x CC.AA y Exp.'!T10</f>
        <v>3.4909623839765516</v>
      </c>
      <c r="U10" s="476">
        <f>(48.79-14.64)/14.64</f>
        <v>2.3326502732240435</v>
      </c>
    </row>
    <row r="11" spans="1:21">
      <c r="A11" s="6"/>
      <c r="B11" s="7" t="s">
        <v>58</v>
      </c>
      <c r="C11" s="129">
        <f>('Precios x CC.AA y Exp.'!C13-'Precios x CC.AA y Exp.'!C10)/'Precios x CC.AA y Exp.'!C10</f>
        <v>5.0023771790808249</v>
      </c>
      <c r="D11" s="274">
        <f>('Precios x CC.AA y Exp.'!D13-'Precios x CC.AA y Exp.'!D10)/'Precios x CC.AA y Exp.'!D10</f>
        <v>3.8454976303317525</v>
      </c>
      <c r="E11" s="274">
        <f>('Precios x CC.AA y Exp.'!E13-'Precios x CC.AA y Exp.'!E10)/'Precios x CC.AA y Exp.'!E10</f>
        <v>4.703252032520326</v>
      </c>
      <c r="F11" s="274">
        <f>('Precios x CC.AA y Exp.'!F13-'Precios x CC.AA y Exp.'!F10)/'Precios x CC.AA y Exp.'!F10</f>
        <v>5.6675675675675672</v>
      </c>
      <c r="G11" s="274">
        <f>('Precios x CC.AA y Exp.'!G13-'Precios x CC.AA y Exp.'!G10)/'Precios x CC.AA y Exp.'!G10</f>
        <v>3.4022169437846395</v>
      </c>
      <c r="H11" s="274">
        <f>('Precios x CC.AA y Exp.'!H13-'Precios x CC.AA y Exp.'!H10)/'Precios x CC.AA y Exp.'!H10</f>
        <v>5.128571428571429</v>
      </c>
      <c r="I11" s="274">
        <f>('Precios x CC.AA y Exp.'!I13-'Precios x CC.AA y Exp.'!I10)/'Precios x CC.AA y Exp.'!I10</f>
        <v>5.0005668934240362</v>
      </c>
      <c r="J11" s="132">
        <f>((124.76+114.99)/2-(20.45+18.85)/2)/((20.45+18.85)/2)</f>
        <v>5.1005089058524176</v>
      </c>
      <c r="K11" s="274">
        <f>('Precios x CC.AA y Exp.'!K13-'Precios x CC.AA y Exp.'!K10)/'Precios x CC.AA y Exp.'!K10</f>
        <v>2.7052715654952082</v>
      </c>
      <c r="L11" s="274">
        <f>('Precios x CC.AA y Exp.'!L13-'Precios x CC.AA y Exp.'!L10)/'Precios x CC.AA y Exp.'!L10</f>
        <v>2.5999020568070517</v>
      </c>
      <c r="M11" s="274">
        <f>('Precios x CC.AA y Exp.'!M13-'Precios x CC.AA y Exp.'!M10)/'Precios x CC.AA y Exp.'!M10</f>
        <v>4.6367410482615474</v>
      </c>
      <c r="N11" s="274">
        <f>('Precios x CC.AA y Exp.'!N13-'Precios x CC.AA y Exp.'!N10)/'Precios x CC.AA y Exp.'!N10</f>
        <v>5.1280339805825239</v>
      </c>
      <c r="O11" s="274">
        <f>('Precios x CC.AA y Exp.'!O13-'Precios x CC.AA y Exp.'!O10)/'Precios x CC.AA y Exp.'!O10</f>
        <v>1.8487309644670051</v>
      </c>
      <c r="P11" s="274">
        <f>('Precios x CC.AA y Exp.'!P13-'Precios x CC.AA y Exp.'!P10)/'Precios x CC.AA y Exp.'!P10</f>
        <v>4.237067209775967</v>
      </c>
      <c r="Q11" s="274">
        <f>('Precios x CC.AA y Exp.'!Q13-'Precios x CC.AA y Exp.'!Q10)/'Precios x CC.AA y Exp.'!Q10</f>
        <v>5.0011126564673161</v>
      </c>
      <c r="R11" s="274">
        <f>('Precios x CC.AA y Exp.'!R13-'Precios x CC.AA y Exp.'!R10)/'Precios x CC.AA y Exp.'!R10</f>
        <v>5.308139534883721</v>
      </c>
      <c r="S11" s="274">
        <f>('Precios x CC.AA y Exp.'!S13-'Precios x CC.AA y Exp.'!S10)/'Precios x CC.AA y Exp.'!S10</f>
        <v>2.0677436164669092</v>
      </c>
      <c r="T11" s="274">
        <f>('Precios x CC.AA y Exp.'!T13-'Precios x CC.AA y Exp.'!T10)/'Precios x CC.AA y Exp.'!T10</f>
        <v>5.2178798241328774</v>
      </c>
      <c r="U11" s="476">
        <f>(67.23-14.65)/14.65</f>
        <v>3.5890784982935156</v>
      </c>
    </row>
    <row r="12" spans="1:21">
      <c r="A12" s="10" t="s">
        <v>60</v>
      </c>
      <c r="B12" s="11"/>
      <c r="C12" s="130"/>
      <c r="D12" s="131"/>
      <c r="E12" s="131"/>
      <c r="F12" s="131"/>
      <c r="G12" s="131"/>
      <c r="H12" s="131"/>
      <c r="I12" s="131"/>
      <c r="J12" s="131"/>
      <c r="K12" s="131"/>
      <c r="L12" s="131"/>
      <c r="M12" s="131"/>
      <c r="N12" s="131"/>
      <c r="O12" s="131"/>
      <c r="P12" s="131"/>
      <c r="Q12" s="131"/>
      <c r="R12" s="131"/>
      <c r="S12" s="131"/>
      <c r="T12" s="131"/>
      <c r="U12" s="477"/>
    </row>
    <row r="13" spans="1:21">
      <c r="A13" s="6"/>
      <c r="B13" s="7" t="s">
        <v>56</v>
      </c>
      <c r="C13" s="129">
        <f>('Precios x CC.AA y Exp.'!C16-'Precios x CC.AA y Exp.'!C15)/'Precios x CC.AA y Exp.'!C15</f>
        <v>1.0007923930269416</v>
      </c>
      <c r="D13" s="274">
        <f>('Precios x CC.AA y Exp.'!D16-'Precios x CC.AA y Exp.'!D15)/'Precios x CC.AA y Exp.'!D15</f>
        <v>0.47</v>
      </c>
      <c r="E13" s="274">
        <f>('Precios x CC.AA y Exp.'!E16-'Precios x CC.AA y Exp.'!E15)/'Precios x CC.AA y Exp.'!E15</f>
        <v>1.4704519119351098</v>
      </c>
      <c r="F13" s="274">
        <f>('Precios x CC.AA y Exp.'!F16-'Precios x CC.AA y Exp.'!F15)/'Precios x CC.AA y Exp.'!F15</f>
        <v>1.2220851326341766</v>
      </c>
      <c r="G13" s="274">
        <f>('Precios x CC.AA y Exp.'!G16-'Precios x CC.AA y Exp.'!G15)/'Precios x CC.AA y Exp.'!G15</f>
        <v>0.8001968503937007</v>
      </c>
      <c r="H13" s="274">
        <f>('Precios x CC.AA y Exp.'!H16-'Precios x CC.AA y Exp.'!H15)/'Precios x CC.AA y Exp.'!H15</f>
        <v>1.0420711974110033</v>
      </c>
      <c r="I13" s="274">
        <f>('Precios x CC.AA y Exp.'!I16-'Precios x CC.AA y Exp.'!I15)/'Precios x CC.AA y Exp.'!I15</f>
        <v>1</v>
      </c>
      <c r="J13" s="274">
        <f>((36.25+30.11)/2-(17.83+14.81)/2)/((17.83+14.81)/2)</f>
        <v>1.0330882352941175</v>
      </c>
      <c r="K13" s="274">
        <f>('Precios x CC.AA y Exp.'!K16-'Precios x CC.AA y Exp.'!K15)/'Precios x CC.AA y Exp.'!K15</f>
        <v>0.23516110797060485</v>
      </c>
      <c r="L13" s="274" t="s">
        <v>61</v>
      </c>
      <c r="M13" s="274">
        <f>('Precios x CC.AA y Exp.'!M16-'Precios x CC.AA y Exp.'!M15)/'Precios x CC.AA y Exp.'!M15</f>
        <v>0.99294419499679287</v>
      </c>
      <c r="N13" s="274">
        <f>('Precios x CC.AA y Exp.'!N16-'Precios x CC.AA y Exp.'!N15)/'Precios x CC.AA y Exp.'!N15</f>
        <v>1.0416395575797006</v>
      </c>
      <c r="O13" s="274" t="s">
        <v>61</v>
      </c>
      <c r="P13" s="274">
        <f>('Precios x CC.AA y Exp.'!P16-'Precios x CC.AA y Exp.'!P15)/'Precios x CC.AA y Exp.'!P15</f>
        <v>0.87096774193548399</v>
      </c>
      <c r="Q13" s="274" t="s">
        <v>61</v>
      </c>
      <c r="R13" s="274" t="s">
        <v>61</v>
      </c>
      <c r="S13" s="274">
        <f>('Precios x CC.AA y Exp.'!S16-'Precios x CC.AA y Exp.'!S15)/'Precios x CC.AA y Exp.'!S15</f>
        <v>0.46143154968728284</v>
      </c>
      <c r="T13" s="274">
        <f>('Precios x CC.AA y Exp.'!T16-'Precios x CC.AA y Exp.'!T15)/'Precios x CC.AA y Exp.'!T15</f>
        <v>1.0724431818181819</v>
      </c>
      <c r="U13" s="476">
        <f>('Precios x CC.AA y Exp.'!U16-'Precios x CC.AA y Exp.'!U15)/'Precios x CC.AA y Exp.'!U15</f>
        <v>0.58257575757575775</v>
      </c>
    </row>
    <row r="14" spans="1:21">
      <c r="A14" s="6"/>
      <c r="B14" s="7" t="s">
        <v>57</v>
      </c>
      <c r="C14" s="129">
        <f>('Precios x CC.AA y Exp.'!C17-'Precios x CC.AA y Exp.'!C15)/'Precios x CC.AA y Exp.'!C15</f>
        <v>3.3351822503961972</v>
      </c>
      <c r="D14" s="274">
        <f>('Precios x CC.AA y Exp.'!D17-'Precios x CC.AA y Exp.'!D15)/'Precios x CC.AA y Exp.'!D15</f>
        <v>2.2331249999999998</v>
      </c>
      <c r="E14" s="274">
        <f>('Precios x CC.AA y Exp.'!E17-'Precios x CC.AA y Exp.'!E15)/'Precios x CC.AA y Exp.'!E15</f>
        <v>3.079953650057937</v>
      </c>
      <c r="F14" s="274">
        <f>('Precios x CC.AA y Exp.'!F17-'Precios x CC.AA y Exp.'!F15)/'Precios x CC.AA y Exp.'!F15</f>
        <v>3.8099938309685375</v>
      </c>
      <c r="G14" s="274">
        <f>('Precios x CC.AA y Exp.'!G17-'Precios x CC.AA y Exp.'!G15)/'Precios x CC.AA y Exp.'!G15</f>
        <v>2.3937007874015745</v>
      </c>
      <c r="H14" s="274">
        <f>('Precios x CC.AA y Exp.'!H17-'Precios x CC.AA y Exp.'!H15)/'Precios x CC.AA y Exp.'!H15</f>
        <v>3.424757281553398</v>
      </c>
      <c r="I14" s="274">
        <f>('Precios x CC.AA y Exp.'!I17-'Precios x CC.AA y Exp.'!I15)/'Precios x CC.AA y Exp.'!I15</f>
        <v>3.3333333333333335</v>
      </c>
      <c r="J14" s="274">
        <f>((78.55+65.24)/2-(17.83+14.81)/2)/((17.83+14.81)/2)</f>
        <v>3.4053308823529407</v>
      </c>
      <c r="K14" s="274">
        <f>('Precios x CC.AA y Exp.'!K17-'Precios x CC.AA y Exp.'!K15)/'Precios x CC.AA y Exp.'!K15</f>
        <v>1.676088185415489</v>
      </c>
      <c r="L14" s="274" t="s">
        <v>61</v>
      </c>
      <c r="M14" s="274">
        <f>('Precios x CC.AA y Exp.'!M17-'Precios x CC.AA y Exp.'!M15)/'Precios x CC.AA y Exp.'!M15</f>
        <v>3.2283515073765234</v>
      </c>
      <c r="N14" s="274">
        <f>('Precios x CC.AA y Exp.'!N17-'Precios x CC.AA y Exp.'!N15)/'Precios x CC.AA y Exp.'!N15</f>
        <v>3.4242029928432012</v>
      </c>
      <c r="O14" s="274" t="s">
        <v>61</v>
      </c>
      <c r="P14" s="274">
        <f>('Precios x CC.AA y Exp.'!P17-'Precios x CC.AA y Exp.'!P15)/'Precios x CC.AA y Exp.'!P15</f>
        <v>2.8475923328658248</v>
      </c>
      <c r="Q14" s="274" t="s">
        <v>61</v>
      </c>
      <c r="R14" s="274" t="s">
        <v>61</v>
      </c>
      <c r="S14" s="274">
        <f>('Precios x CC.AA y Exp.'!S17-'Precios x CC.AA y Exp.'!S15)/'Precios x CC.AA y Exp.'!S15</f>
        <v>1.2494788047255037</v>
      </c>
      <c r="T14" s="274">
        <f>('Precios x CC.AA y Exp.'!T17-'Precios x CC.AA y Exp.'!T15)/'Precios x CC.AA y Exp.'!T15</f>
        <v>3.4900568181818183</v>
      </c>
      <c r="U14" s="476">
        <f>('Precios x CC.AA y Exp.'!U17-'Precios x CC.AA y Exp.'!U15)/'Precios x CC.AA y Exp.'!U15</f>
        <v>2.5674242424242424</v>
      </c>
    </row>
    <row r="15" spans="1:21">
      <c r="A15" s="6"/>
      <c r="B15" s="7" t="s">
        <v>58</v>
      </c>
      <c r="C15" s="129">
        <f>('Precios x CC.AA y Exp.'!C18-'Precios x CC.AA y Exp.'!C15)/'Precios x CC.AA y Exp.'!C15</f>
        <v>5.0023771790808249</v>
      </c>
      <c r="D15" s="274">
        <f>('Precios x CC.AA y Exp.'!D18-'Precios x CC.AA y Exp.'!D15)/'Precios x CC.AA y Exp.'!D15</f>
        <v>3.5668749999999996</v>
      </c>
      <c r="E15" s="274">
        <f>('Precios x CC.AA y Exp.'!E18-'Precios x CC.AA y Exp.'!E15)/'Precios x CC.AA y Exp.'!E15</f>
        <v>4.705677867902665</v>
      </c>
      <c r="F15" s="274">
        <f>('Precios x CC.AA y Exp.'!F18-'Precios x CC.AA y Exp.'!F15)/'Precios x CC.AA y Exp.'!F15</f>
        <v>5.6656384947563234</v>
      </c>
      <c r="G15" s="274">
        <f>('Precios x CC.AA y Exp.'!G18-'Precios x CC.AA y Exp.'!G15)/'Precios x CC.AA y Exp.'!G15</f>
        <v>3.4035433070866139</v>
      </c>
      <c r="H15" s="274">
        <f>('Precios x CC.AA y Exp.'!H18-'Precios x CC.AA y Exp.'!H15)/'Precios x CC.AA y Exp.'!H15</f>
        <v>5.1262135922330101</v>
      </c>
      <c r="I15" s="274">
        <f>('Precios x CC.AA y Exp.'!I18-'Precios x CC.AA y Exp.'!I15)/'Precios x CC.AA y Exp.'!I15</f>
        <v>4.9993141289437588</v>
      </c>
      <c r="J15" s="274">
        <f>((108.76+90.33)/2-(17.83+14.81)/2)/((17.83+14.81)/2)</f>
        <v>5.0995710784313717</v>
      </c>
      <c r="K15" s="274">
        <f>('Precios x CC.AA y Exp.'!K18-'Precios x CC.AA y Exp.'!K15)/'Precios x CC.AA y Exp.'!K15</f>
        <v>2.7054833239118143</v>
      </c>
      <c r="L15" s="274" t="s">
        <v>61</v>
      </c>
      <c r="M15" s="274">
        <f>('Precios x CC.AA y Exp.'!M18-'Precios x CC.AA y Exp.'!M15)/'Precios x CC.AA y Exp.'!M15</f>
        <v>4.6375881975625397</v>
      </c>
      <c r="N15" s="274">
        <f>('Precios x CC.AA y Exp.'!N18-'Precios x CC.AA y Exp.'!N15)/'Precios x CC.AA y Exp.'!N15</f>
        <v>5.1262199089134679</v>
      </c>
      <c r="O15" s="274" t="s">
        <v>61</v>
      </c>
      <c r="P15" s="274">
        <f>('Precios x CC.AA y Exp.'!P18-'Precios x CC.AA y Exp.'!P15)/'Precios x CC.AA y Exp.'!P15</f>
        <v>4.316035530621785</v>
      </c>
      <c r="Q15" s="274" t="s">
        <v>61</v>
      </c>
      <c r="R15" s="274" t="s">
        <v>61</v>
      </c>
      <c r="S15" s="274">
        <f>('Precios x CC.AA y Exp.'!S18-'Precios x CC.AA y Exp.'!S15)/'Precios x CC.AA y Exp.'!S15</f>
        <v>2.0674079221681723</v>
      </c>
      <c r="T15" s="274">
        <f>('Precios x CC.AA y Exp.'!T18-'Precios x CC.AA y Exp.'!T15)/'Precios x CC.AA y Exp.'!T15</f>
        <v>5.2173295454545459</v>
      </c>
      <c r="U15" s="476">
        <f>('Precios x CC.AA y Exp.'!U18-'Precios x CC.AA y Exp.'!U15)/'Precios x CC.AA y Exp.'!U15</f>
        <v>3.9121212121212126</v>
      </c>
    </row>
    <row r="16" spans="1:21">
      <c r="A16" s="10" t="s">
        <v>63</v>
      </c>
      <c r="B16" s="11"/>
      <c r="C16" s="130"/>
      <c r="D16" s="131"/>
      <c r="E16" s="131"/>
      <c r="F16" s="131"/>
      <c r="G16" s="131"/>
      <c r="H16" s="131"/>
      <c r="I16" s="131"/>
      <c r="J16" s="131"/>
      <c r="K16" s="131"/>
      <c r="L16" s="131"/>
      <c r="M16" s="131"/>
      <c r="N16" s="131"/>
      <c r="O16" s="131"/>
      <c r="P16" s="131"/>
      <c r="Q16" s="131"/>
      <c r="R16" s="131"/>
      <c r="S16" s="131"/>
      <c r="T16" s="131"/>
      <c r="U16" s="477"/>
    </row>
    <row r="17" spans="1:21">
      <c r="A17" s="6"/>
      <c r="B17" s="7" t="s">
        <v>56</v>
      </c>
      <c r="C17" s="129">
        <f>('Precios x CC.AA y Exp.'!C21-'Precios x CC.AA y Exp.'!C20)/'Precios x CC.AA y Exp.'!C20</f>
        <v>1.0007923930269416</v>
      </c>
      <c r="D17" s="274">
        <f>('Precios x CC.AA y Exp.'!D21-'Precios x CC.AA y Exp.'!D20)/'Precios x CC.AA y Exp.'!D20</f>
        <v>0.45185185185185195</v>
      </c>
      <c r="E17" s="274" t="s">
        <v>61</v>
      </c>
      <c r="F17" s="274">
        <f>('Precios x CC.AA y Exp.'!F21-'Precios x CC.AA y Exp.'!F20)/'Precios x CC.AA y Exp.'!F20</f>
        <v>1.2209903917220992</v>
      </c>
      <c r="G17" s="274">
        <f>('Precios x CC.AA y Exp.'!G21-'Precios x CC.AA y Exp.'!G20)/'Precios x CC.AA y Exp.'!G20</f>
        <v>0.80042238648363251</v>
      </c>
      <c r="H17" s="274">
        <f>('Precios x CC.AA y Exp.'!H21-'Precios x CC.AA y Exp.'!H20)/'Precios x CC.AA y Exp.'!H20</f>
        <v>1.0431192660550457</v>
      </c>
      <c r="I17" s="274">
        <f>('Precios x CC.AA y Exp.'!I21-'Precios x CC.AA y Exp.'!I20)/'Precios x CC.AA y Exp.'!I20</f>
        <v>1</v>
      </c>
      <c r="J17" s="274">
        <f>('Precios x CC.AA y Exp.'!J21-'Precios x CC.AA y Exp.'!J20)/'Precios x CC.AA y Exp.'!J20</f>
        <v>1.0343818580833941</v>
      </c>
      <c r="K17" s="274" t="s">
        <v>61</v>
      </c>
      <c r="L17" s="274" t="s">
        <v>61</v>
      </c>
      <c r="M17" s="274">
        <f>('Precios x CC.AA y Exp.'!M21-'Precios x CC.AA y Exp.'!M20)/'Precios x CC.AA y Exp.'!M20</f>
        <v>0.99507389162561577</v>
      </c>
      <c r="N17" s="274">
        <f>('Precios x CC.AA y Exp.'!N21-'Precios x CC.AA y Exp.'!N20)/'Precios x CC.AA y Exp.'!N20</f>
        <v>1.0422185430463577</v>
      </c>
      <c r="O17" s="274" t="s">
        <v>61</v>
      </c>
      <c r="P17" s="274" t="s">
        <v>61</v>
      </c>
      <c r="Q17" s="274" t="s">
        <v>61</v>
      </c>
      <c r="R17" s="274" t="s">
        <v>61</v>
      </c>
      <c r="S17" s="274">
        <f>('Precios x CC.AA y Exp.'!S21-'Precios x CC.AA y Exp.'!S20)/'Precios x CC.AA y Exp.'!S20</f>
        <v>0.45454545454545459</v>
      </c>
      <c r="T17" s="274" t="s">
        <v>61</v>
      </c>
      <c r="U17" s="476">
        <f>('Precios x CC.AA y Exp.'!U21-13.195)/13.195</f>
        <v>0.43766578249336857</v>
      </c>
    </row>
    <row r="18" spans="1:21">
      <c r="A18" s="6"/>
      <c r="B18" s="7" t="s">
        <v>57</v>
      </c>
      <c r="C18" s="129">
        <f>('Precios x CC.AA y Exp.'!C22-'Precios x CC.AA y Exp.'!C20)/'Precios x CC.AA y Exp.'!C20</f>
        <v>3.0285261489698896</v>
      </c>
      <c r="D18" s="274">
        <f>('Precios x CC.AA y Exp.'!D22-'Precios x CC.AA y Exp.'!D20)/'Precios x CC.AA y Exp.'!D20</f>
        <v>2.2140740740740741</v>
      </c>
      <c r="E18" s="274" t="s">
        <v>61</v>
      </c>
      <c r="F18" s="274">
        <f>('Precios x CC.AA y Exp.'!F22-'Precios x CC.AA y Exp.'!F20)/'Precios x CC.AA y Exp.'!F20</f>
        <v>3.8085735402808578</v>
      </c>
      <c r="G18" s="274">
        <f>('Precios x CC.AA y Exp.'!G22-'Precios x CC.AA y Exp.'!G20)/'Precios x CC.AA y Exp.'!G20</f>
        <v>2.3917634635691654</v>
      </c>
      <c r="H18" s="274">
        <f>('Precios x CC.AA y Exp.'!H22-'Precios x CC.AA y Exp.'!H20)/'Precios x CC.AA y Exp.'!H20</f>
        <v>3.426605504587156</v>
      </c>
      <c r="I18" s="274">
        <f>('Precios x CC.AA y Exp.'!I22-'Precios x CC.AA y Exp.'!I20)/'Precios x CC.AA y Exp.'!I20</f>
        <v>3.3330585325638911</v>
      </c>
      <c r="J18" s="274">
        <f>('Precios x CC.AA y Exp.'!J22-'Precios x CC.AA y Exp.'!J20)/'Precios x CC.AA y Exp.'!J20</f>
        <v>3.4074615947329918</v>
      </c>
      <c r="K18" s="274" t="s">
        <v>61</v>
      </c>
      <c r="L18" s="274" t="s">
        <v>61</v>
      </c>
      <c r="M18" s="274">
        <f>('Precios x CC.AA y Exp.'!M22-'Precios x CC.AA y Exp.'!M20)/'Precios x CC.AA y Exp.'!M20</f>
        <v>3.2308233638282897</v>
      </c>
      <c r="N18" s="274">
        <f>('Precios x CC.AA y Exp.'!N22-'Precios x CC.AA y Exp.'!N20)/'Precios x CC.AA y Exp.'!N20</f>
        <v>3.423841059602649</v>
      </c>
      <c r="O18" s="274" t="s">
        <v>61</v>
      </c>
      <c r="P18" s="274" t="s">
        <v>61</v>
      </c>
      <c r="Q18" s="274" t="s">
        <v>61</v>
      </c>
      <c r="R18" s="274" t="s">
        <v>61</v>
      </c>
      <c r="S18" s="274">
        <f>('Precios x CC.AA y Exp.'!S22-'Precios x CC.AA y Exp.'!S20)/'Precios x CC.AA y Exp.'!S20</f>
        <v>1.2379261363636362</v>
      </c>
      <c r="T18" s="274" t="s">
        <v>61</v>
      </c>
      <c r="U18" s="476">
        <f>('Precios x CC.AA y Exp.'!U22-13.195)/13.195</f>
        <v>2.163319439181508</v>
      </c>
    </row>
    <row r="19" spans="1:21">
      <c r="A19" s="6"/>
      <c r="B19" s="7" t="s">
        <v>58</v>
      </c>
      <c r="C19" s="129">
        <f>('Precios x CC.AA y Exp.'!C23-'Precios x CC.AA y Exp.'!C20)/'Precios x CC.AA y Exp.'!C20</f>
        <v>4.3716323296355002</v>
      </c>
      <c r="D19" s="274">
        <f>('Precios x CC.AA y Exp.'!D23-'Precios x CC.AA y Exp.'!D20)/'Precios x CC.AA y Exp.'!D20</f>
        <v>3.5414814814814815</v>
      </c>
      <c r="E19" s="274" t="s">
        <v>61</v>
      </c>
      <c r="F19" s="274">
        <f>('Precios x CC.AA y Exp.'!F23-'Precios x CC.AA y Exp.'!F20)/'Precios x CC.AA y Exp.'!F20</f>
        <v>5.6629711751662981</v>
      </c>
      <c r="G19" s="274">
        <f>('Precios x CC.AA y Exp.'!G23-'Precios x CC.AA y Exp.'!G20)/'Precios x CC.AA y Exp.'!G20</f>
        <v>3.4023231256599784</v>
      </c>
      <c r="H19" s="274">
        <f>('Precios x CC.AA y Exp.'!H23-'Precios x CC.AA y Exp.'!H20)/'Precios x CC.AA y Exp.'!H20</f>
        <v>5.1284403669724767</v>
      </c>
      <c r="I19" s="274">
        <f>('Precios x CC.AA y Exp.'!I23-'Precios x CC.AA y Exp.'!I20)/'Precios x CC.AA y Exp.'!I20</f>
        <v>5</v>
      </c>
      <c r="J19" s="274">
        <f>('Precios x CC.AA y Exp.'!J23-'Precios x CC.AA y Exp.'!J20)/'Precios x CC.AA y Exp.'!J20</f>
        <v>5.1024140453547915</v>
      </c>
      <c r="K19" s="274" t="s">
        <v>61</v>
      </c>
      <c r="L19" s="274" t="s">
        <v>61</v>
      </c>
      <c r="M19" s="274">
        <f>('Precios x CC.AA y Exp.'!M23-'Precios x CC.AA y Exp.'!M20)/'Precios x CC.AA y Exp.'!M20</f>
        <v>4.6410978184377187</v>
      </c>
      <c r="N19" s="274">
        <f>('Precios x CC.AA y Exp.'!N23-'Precios x CC.AA y Exp.'!N20)/'Precios x CC.AA y Exp.'!N20</f>
        <v>5.1258278145695364</v>
      </c>
      <c r="O19" s="274" t="s">
        <v>61</v>
      </c>
      <c r="P19" s="274" t="s">
        <v>61</v>
      </c>
      <c r="Q19" s="274" t="s">
        <v>61</v>
      </c>
      <c r="R19" s="274" t="s">
        <v>61</v>
      </c>
      <c r="S19" s="274">
        <f>('Precios x CC.AA y Exp.'!S23-'Precios x CC.AA y Exp.'!S20)/'Precios x CC.AA y Exp.'!S20</f>
        <v>2.0674715909090908</v>
      </c>
      <c r="T19" s="274" t="s">
        <v>61</v>
      </c>
      <c r="U19" s="476">
        <f>('Precios x CC.AA y Exp.'!U23-13.195)/13.195</f>
        <v>3.36150056839712</v>
      </c>
    </row>
    <row r="20" spans="1:21">
      <c r="A20" s="10" t="s">
        <v>64</v>
      </c>
      <c r="B20" s="11"/>
      <c r="C20" s="130"/>
      <c r="D20" s="131"/>
      <c r="E20" s="131"/>
      <c r="F20" s="131"/>
      <c r="G20" s="131"/>
      <c r="H20" s="131"/>
      <c r="I20" s="131"/>
      <c r="J20" s="131"/>
      <c r="K20" s="131"/>
      <c r="L20" s="131"/>
      <c r="M20" s="131"/>
      <c r="N20" s="131"/>
      <c r="O20" s="131"/>
      <c r="P20" s="131"/>
      <c r="Q20" s="131"/>
      <c r="R20" s="131"/>
      <c r="S20" s="131"/>
      <c r="T20" s="131"/>
      <c r="U20" s="477"/>
    </row>
    <row r="21" spans="1:21">
      <c r="A21" s="6"/>
      <c r="B21" s="7" t="s">
        <v>56</v>
      </c>
      <c r="C21" s="129">
        <f>('Precios x CC.AA y Exp.'!C26-'Precios x CC.AA y Exp.'!C25)/'Precios x CC.AA y Exp.'!C25</f>
        <v>1.0007923930269416</v>
      </c>
      <c r="D21" s="274" t="s">
        <v>61</v>
      </c>
      <c r="E21" s="274" t="s">
        <v>61</v>
      </c>
      <c r="F21" s="274">
        <f>('Precios x CC.AA y Exp.'!F26-'Precios x CC.AA y Exp.'!F25)/'Precios x CC.AA y Exp.'!F25</f>
        <v>1.2234685073339084</v>
      </c>
      <c r="G21" s="274" t="s">
        <v>61</v>
      </c>
      <c r="H21" s="274">
        <f>('Precios x CC.AA y Exp.'!H26-'Precios x CC.AA y Exp.'!H25)/'Precios x CC.AA y Exp.'!H25</f>
        <v>1.0427435387673956</v>
      </c>
      <c r="I21" s="274" t="s">
        <v>61</v>
      </c>
      <c r="J21" s="274">
        <f>('Precios x CC.AA y Exp.'!J26-'Precios x CC.AA y Exp.'!J25)/'Precios x CC.AA y Exp.'!J25</f>
        <v>1.034154090548054</v>
      </c>
      <c r="K21" s="274" t="s">
        <v>61</v>
      </c>
      <c r="L21" s="274" t="s">
        <v>61</v>
      </c>
      <c r="M21" s="274">
        <f>('Precios x CC.AA y Exp.'!M26-'Precios x CC.AA y Exp.'!M25)/'Precios x CC.AA y Exp.'!M25</f>
        <v>0.99544072948328277</v>
      </c>
      <c r="N21" s="274">
        <f>('Precios x CC.AA y Exp.'!N26-'Precios x CC.AA y Exp.'!N25)/'Precios x CC.AA y Exp.'!N25</f>
        <v>1.0415841584158418</v>
      </c>
      <c r="O21" s="274" t="s">
        <v>61</v>
      </c>
      <c r="P21" s="274" t="s">
        <v>61</v>
      </c>
      <c r="Q21" s="274" t="s">
        <v>61</v>
      </c>
      <c r="R21" s="274" t="s">
        <v>61</v>
      </c>
      <c r="S21" s="274" t="s">
        <v>61</v>
      </c>
      <c r="T21" s="274" t="s">
        <v>61</v>
      </c>
      <c r="U21" s="476" t="s">
        <v>61</v>
      </c>
    </row>
    <row r="22" spans="1:21">
      <c r="A22" s="6"/>
      <c r="B22" s="7" t="s">
        <v>57</v>
      </c>
      <c r="C22" s="129">
        <f>('Precios x CC.AA y Exp.'!C27-'Precios x CC.AA y Exp.'!C25)/'Precios x CC.AA y Exp.'!C25</f>
        <v>2.8137876386687801</v>
      </c>
      <c r="D22" s="274" t="s">
        <v>61</v>
      </c>
      <c r="E22" s="274" t="s">
        <v>61</v>
      </c>
      <c r="F22" s="274">
        <f>('Precios x CC.AA y Exp.'!F27-'Precios x CC.AA y Exp.'!F25)/'Precios x CC.AA y Exp.'!F25</f>
        <v>3.8136324417601384</v>
      </c>
      <c r="G22" s="274" t="s">
        <v>61</v>
      </c>
      <c r="H22" s="274">
        <f>('Precios x CC.AA y Exp.'!H27-'Precios x CC.AA y Exp.'!H25)/'Precios x CC.AA y Exp.'!H25</f>
        <v>3.4264413518886676</v>
      </c>
      <c r="I22" s="274" t="s">
        <v>61</v>
      </c>
      <c r="J22" s="274">
        <f>('Precios x CC.AA y Exp.'!J27-'Precios x CC.AA y Exp.'!J25)/'Precios x CC.AA y Exp.'!J25</f>
        <v>3.4074662430500404</v>
      </c>
      <c r="K22" s="274" t="s">
        <v>61</v>
      </c>
      <c r="L22" s="274" t="s">
        <v>61</v>
      </c>
      <c r="M22" s="274">
        <f>('Precios x CC.AA y Exp.'!M27-'Precios x CC.AA y Exp.'!M25)/'Precios x CC.AA y Exp.'!M25</f>
        <v>3.233282674772036</v>
      </c>
      <c r="N22" s="274">
        <f>('Precios x CC.AA y Exp.'!N27-'Precios x CC.AA y Exp.'!N26)/'Precios x CC.AA y Exp.'!N26</f>
        <v>1.1663433559650824</v>
      </c>
      <c r="O22" s="274" t="s">
        <v>61</v>
      </c>
      <c r="P22" s="274" t="s">
        <v>61</v>
      </c>
      <c r="Q22" s="274" t="s">
        <v>61</v>
      </c>
      <c r="R22" s="274" t="s">
        <v>61</v>
      </c>
      <c r="S22" s="274" t="s">
        <v>61</v>
      </c>
      <c r="T22" s="274" t="s">
        <v>61</v>
      </c>
      <c r="U22" s="476" t="s">
        <v>61</v>
      </c>
    </row>
    <row r="23" spans="1:21">
      <c r="A23" s="6"/>
      <c r="B23" s="7" t="s">
        <v>58</v>
      </c>
      <c r="C23" s="129">
        <f>('Precios x CC.AA y Exp.'!C28-'Precios x CC.AA y Exp.'!C25)/'Precios x CC.AA y Exp.'!C25</f>
        <v>4.0847860538827261</v>
      </c>
      <c r="D23" s="274" t="s">
        <v>61</v>
      </c>
      <c r="E23" s="274" t="s">
        <v>61</v>
      </c>
      <c r="F23" s="274">
        <f>('Precios x CC.AA y Exp.'!F28-'Precios x CC.AA y Exp.'!F25)/'Precios x CC.AA y Exp.'!F25</f>
        <v>5.669542709232096</v>
      </c>
      <c r="G23" s="274" t="s">
        <v>61</v>
      </c>
      <c r="H23" s="274">
        <f>('Precios x CC.AA y Exp.'!H28-'Precios x CC.AA y Exp.'!H25)/'Precios x CC.AA y Exp.'!H25</f>
        <v>5.1282306163021865</v>
      </c>
      <c r="I23" s="274" t="s">
        <v>61</v>
      </c>
      <c r="J23" s="274">
        <f>('Precios x CC.AA y Exp.'!J28-'Precios x CC.AA y Exp.'!J25)/'Precios x CC.AA y Exp.'!J25</f>
        <v>5.1024622716441614</v>
      </c>
      <c r="K23" s="274" t="s">
        <v>61</v>
      </c>
      <c r="L23" s="274" t="s">
        <v>61</v>
      </c>
      <c r="M23" s="274">
        <f>('Precios x CC.AA y Exp.'!M28-'Precios x CC.AA y Exp.'!M25)/'Precios x CC.AA y Exp.'!M25</f>
        <v>4.6436170212765955</v>
      </c>
      <c r="N23" s="274">
        <f>('Precios x CC.AA y Exp.'!N28-'Precios x CC.AA y Exp.'!N25)/'Precios x CC.AA y Exp.'!N25</f>
        <v>5.1247524752475249</v>
      </c>
      <c r="O23" s="274" t="s">
        <v>61</v>
      </c>
      <c r="P23" s="274" t="s">
        <v>61</v>
      </c>
      <c r="Q23" s="274" t="s">
        <v>61</v>
      </c>
      <c r="R23" s="274" t="s">
        <v>61</v>
      </c>
      <c r="S23" s="274" t="s">
        <v>61</v>
      </c>
      <c r="T23" s="274" t="s">
        <v>61</v>
      </c>
      <c r="U23" s="476" t="s">
        <v>61</v>
      </c>
    </row>
    <row r="24" spans="1:21" ht="8.25" customHeight="1">
      <c r="A24" s="15"/>
      <c r="B24" s="16"/>
      <c r="C24" s="17"/>
      <c r="D24" s="18"/>
      <c r="E24" s="18"/>
      <c r="F24" s="18"/>
      <c r="G24" s="18"/>
      <c r="H24" s="18"/>
      <c r="I24" s="18"/>
      <c r="J24" s="18"/>
      <c r="K24" s="18"/>
      <c r="L24" s="18"/>
      <c r="M24" s="18"/>
      <c r="N24" s="18"/>
      <c r="O24" s="18"/>
      <c r="P24" s="18"/>
      <c r="Q24" s="18"/>
      <c r="R24" s="18"/>
      <c r="S24" s="18"/>
      <c r="T24" s="18"/>
      <c r="U24" s="19"/>
    </row>
    <row r="25" spans="1:21" ht="9" customHeight="1">
      <c r="A25" s="25"/>
      <c r="B25" s="25"/>
      <c r="C25" s="44"/>
      <c r="D25" s="44"/>
      <c r="E25" s="44"/>
      <c r="F25" s="44"/>
      <c r="G25" s="27"/>
      <c r="H25" s="44"/>
      <c r="I25" s="27"/>
      <c r="J25" s="44"/>
      <c r="K25" s="27"/>
      <c r="L25" s="27"/>
      <c r="M25" s="26"/>
      <c r="N25" s="26"/>
      <c r="O25" s="27"/>
      <c r="P25" s="27"/>
      <c r="Q25" s="28"/>
      <c r="R25" s="26"/>
      <c r="S25" s="27"/>
      <c r="T25" s="27"/>
      <c r="U25" s="29"/>
    </row>
    <row r="26" spans="1:21">
      <c r="A26" s="25"/>
      <c r="B26" s="25"/>
      <c r="C26" s="44"/>
      <c r="D26" s="44"/>
      <c r="E26" s="44"/>
      <c r="F26" s="44"/>
      <c r="G26" s="27"/>
      <c r="H26" s="44"/>
      <c r="I26" s="27"/>
      <c r="J26" s="44"/>
      <c r="K26" s="27"/>
      <c r="L26" s="27"/>
      <c r="M26" s="26"/>
      <c r="N26" s="26"/>
      <c r="O26" s="27"/>
      <c r="P26" s="27"/>
      <c r="Q26" s="26"/>
      <c r="R26" s="26"/>
      <c r="S26" s="27"/>
      <c r="T26" s="27"/>
      <c r="U26" s="29"/>
    </row>
    <row r="27" spans="1:21" ht="42.75" customHeight="1">
      <c r="A27" s="394" t="s">
        <v>47</v>
      </c>
      <c r="B27" s="395"/>
      <c r="C27" s="309" t="s">
        <v>9</v>
      </c>
      <c r="D27" s="311" t="s">
        <v>11</v>
      </c>
      <c r="E27" s="467" t="s">
        <v>13</v>
      </c>
      <c r="F27" s="467" t="s">
        <v>48</v>
      </c>
      <c r="G27" s="311" t="s">
        <v>17</v>
      </c>
      <c r="H27" s="467" t="s">
        <v>49</v>
      </c>
      <c r="I27" s="311" t="s">
        <v>23</v>
      </c>
      <c r="J27" s="311" t="s">
        <v>21</v>
      </c>
      <c r="K27" s="311" t="s">
        <v>25</v>
      </c>
      <c r="L27" s="467" t="s">
        <v>50</v>
      </c>
      <c r="M27" s="311" t="s">
        <v>29</v>
      </c>
      <c r="N27" s="311" t="s">
        <v>31</v>
      </c>
      <c r="O27" s="310" t="s">
        <v>33</v>
      </c>
      <c r="P27" s="311" t="s">
        <v>51</v>
      </c>
      <c r="Q27" s="311" t="s">
        <v>37</v>
      </c>
      <c r="R27" s="311" t="s">
        <v>39</v>
      </c>
      <c r="S27" s="311" t="s">
        <v>41</v>
      </c>
      <c r="T27" s="311" t="s">
        <v>52</v>
      </c>
      <c r="U27" s="468" t="s">
        <v>53</v>
      </c>
    </row>
    <row r="28" spans="1:21">
      <c r="A28" s="133"/>
      <c r="B28" s="21" t="s">
        <v>66</v>
      </c>
      <c r="C28" s="20"/>
      <c r="D28" s="22"/>
      <c r="E28" s="22"/>
      <c r="F28" s="22"/>
      <c r="G28" s="22"/>
      <c r="H28" s="22"/>
      <c r="I28" s="22"/>
      <c r="J28" s="22"/>
      <c r="K28" s="22"/>
      <c r="L28" s="22"/>
      <c r="M28" s="22"/>
      <c r="N28" s="22"/>
      <c r="O28" s="22"/>
      <c r="P28" s="22"/>
      <c r="Q28" s="22"/>
      <c r="R28" s="22"/>
      <c r="S28" s="22"/>
      <c r="T28" s="22"/>
      <c r="U28" s="134"/>
    </row>
    <row r="29" spans="1:21">
      <c r="A29" s="135"/>
      <c r="B29" s="478" t="s">
        <v>67</v>
      </c>
      <c r="C29" s="129">
        <f>(C5+C9+C13+C17+C21)/5</f>
        <v>1.0007923930269416</v>
      </c>
      <c r="D29" s="274">
        <f>(D5+D9+D13+D17)/4</f>
        <v>0.50820254421032074</v>
      </c>
      <c r="E29" s="274">
        <f>(E5+E9+E13)/3</f>
        <v>1.3068319760996134</v>
      </c>
      <c r="F29" s="274">
        <f>(F5+F9+F13+F17+F21)/5</f>
        <v>1.2222297503367905</v>
      </c>
      <c r="G29" s="274">
        <f>(G5+G9+G13+G17)/4</f>
        <v>0.80004136260761805</v>
      </c>
      <c r="H29" s="274">
        <f>(H5+H9+H13+H17+H21)/5</f>
        <v>1.0426769829914169</v>
      </c>
      <c r="I29" s="274">
        <f>(I5+I9+I13+I17)/4</f>
        <v>0.99986751457339684</v>
      </c>
      <c r="J29" s="274">
        <f>(J5+J9+J13+J17+J21)/5</f>
        <v>1.0336732184097817</v>
      </c>
      <c r="K29" s="274">
        <f>(K5+K9+K13)/3</f>
        <v>0.23509873553138627</v>
      </c>
      <c r="L29" s="274">
        <f>(L5+L9)/2</f>
        <v>0.19990205680705181</v>
      </c>
      <c r="M29" s="274">
        <f t="shared" ref="M29:N31" si="0">(M5+M9+M13+M17+M21)/5</f>
        <v>0.99583493914225918</v>
      </c>
      <c r="N29" s="274">
        <f t="shared" si="0"/>
        <v>1.0419674915376278</v>
      </c>
      <c r="O29" s="274">
        <f>(O5+O9)/2</f>
        <v>0.38412001996931722</v>
      </c>
      <c r="P29" s="274">
        <f>(P5+P9+P13)/3</f>
        <v>0.85051961878799354</v>
      </c>
      <c r="Q29" s="274">
        <f t="shared" ref="Q29:R31" si="1">(Q5+Q9)/2</f>
        <v>1.0003477051460361</v>
      </c>
      <c r="R29" s="274">
        <f t="shared" si="1"/>
        <v>1.0998554972835843</v>
      </c>
      <c r="S29" s="274">
        <f>(S5+S9+S13+S17)/4</f>
        <v>0.44933041614752856</v>
      </c>
      <c r="T29" s="274">
        <f t="shared" ref="T29:T31" si="2">(T5+T9+T13)/3</f>
        <v>1.0725143451448547</v>
      </c>
      <c r="U29" s="479">
        <f>(U5+U9+U13+U17)/4</f>
        <v>0.49271497435791672</v>
      </c>
    </row>
    <row r="30" spans="1:21">
      <c r="A30" s="135"/>
      <c r="B30" s="478" t="s">
        <v>68</v>
      </c>
      <c r="C30" s="129">
        <f>(C6+C10+C14+C18+C22)/5</f>
        <v>3.1695721077654522</v>
      </c>
      <c r="D30" s="274">
        <f>(D6+D10+D14+D18)/4</f>
        <v>2.3843238545830889</v>
      </c>
      <c r="E30" s="274">
        <f>(E6+E10+E14)/3</f>
        <v>3.0798074488852443</v>
      </c>
      <c r="F30" s="274">
        <f>(F6+F10+F14+F18+F22)/5</f>
        <v>3.8109701181176532</v>
      </c>
      <c r="G30" s="274">
        <f>(G6+G10+G14+G18)/4</f>
        <v>2.3923593975846602</v>
      </c>
      <c r="H30" s="274">
        <f>(H6+H10+H14+H18+H22)/5</f>
        <v>3.4260455809477408</v>
      </c>
      <c r="I30" s="274">
        <f>(I6+I10+I14+I18)/4</f>
        <v>3.3332738710703786</v>
      </c>
      <c r="J30" s="274">
        <f>(J6+J10+J14+J18+J22)/5</f>
        <v>3.4061749211319032</v>
      </c>
      <c r="K30" s="274">
        <f>(K6+K10+K14)/3</f>
        <v>1.6794904308580467</v>
      </c>
      <c r="L30" s="274">
        <f>(L6+L10)/2</f>
        <v>1.5999510284035261</v>
      </c>
      <c r="M30" s="274">
        <f t="shared" si="0"/>
        <v>3.2341545605705639</v>
      </c>
      <c r="N30" s="274">
        <f t="shared" si="0"/>
        <v>2.9727820677622234</v>
      </c>
      <c r="O30" s="274">
        <f>(O6+O10)/2</f>
        <v>1.2390258034188346</v>
      </c>
      <c r="P30" s="274">
        <f>(P6+P10+P14)/3</f>
        <v>2.8026041098437084</v>
      </c>
      <c r="Q30" s="274">
        <f t="shared" si="1"/>
        <v>3.3334658121712542</v>
      </c>
      <c r="R30" s="274">
        <f t="shared" si="1"/>
        <v>3.5516192544719321</v>
      </c>
      <c r="S30" s="274">
        <f>(S6+S10+S14+S18)/4</f>
        <v>1.2304773441957835</v>
      </c>
      <c r="T30" s="274">
        <f t="shared" si="2"/>
        <v>3.4905866476330369</v>
      </c>
      <c r="U30" s="479">
        <f>(U6+U10+U14+U18)/4</f>
        <v>2.3157534316732278</v>
      </c>
    </row>
    <row r="31" spans="1:21">
      <c r="A31" s="136"/>
      <c r="B31" s="137" t="s">
        <v>69</v>
      </c>
      <c r="C31" s="138">
        <f>(C7+C11+C15+C19+C23)/5</f>
        <v>4.69270998415214</v>
      </c>
      <c r="D31" s="139">
        <f>(D7+D11+D15+D19)/4</f>
        <v>3.8070081288922757</v>
      </c>
      <c r="E31" s="139">
        <f>(E7+E11+E15)/3</f>
        <v>4.7040382045995957</v>
      </c>
      <c r="F31" s="139">
        <f>(F7+F11+F15+F19+F23)/5</f>
        <v>5.6663812611984437</v>
      </c>
      <c r="G31" s="139">
        <f>(G7+G11+G15+G19)/4</f>
        <v>3.4027747851883259</v>
      </c>
      <c r="H31" s="139">
        <f>(H7+H11+H15+H19+H23)/5</f>
        <v>5.1281017538991005</v>
      </c>
      <c r="I31" s="139">
        <f>(I7+I11+I15+I19)/4</f>
        <v>4.9997052847387424</v>
      </c>
      <c r="J31" s="139">
        <f>(J7+J11+J15+J19+J23)/5</f>
        <v>5.1008837333748271</v>
      </c>
      <c r="K31" s="139">
        <f>(K7+K11+K15)/3</f>
        <v>2.7052835536669355</v>
      </c>
      <c r="L31" s="139">
        <f>(L7+L11)/2</f>
        <v>2.5999510284035257</v>
      </c>
      <c r="M31" s="139">
        <f t="shared" si="0"/>
        <v>4.6452088171076795</v>
      </c>
      <c r="N31" s="139">
        <f t="shared" si="0"/>
        <v>5.1261185181571509</v>
      </c>
      <c r="O31" s="139">
        <f>(O7+O11)/2</f>
        <v>1.8525779732600638</v>
      </c>
      <c r="P31" s="139">
        <f>(P7+P11+P15)/3</f>
        <v>4.2575631934965221</v>
      </c>
      <c r="Q31" s="139">
        <f t="shared" si="1"/>
        <v>5.0005563282336585</v>
      </c>
      <c r="R31" s="139">
        <f t="shared" si="1"/>
        <v>5.3032725009270543</v>
      </c>
      <c r="S31" s="139">
        <f>(S7+S11+S15+S19)/4</f>
        <v>2.067540863031204</v>
      </c>
      <c r="T31" s="139">
        <f t="shared" si="2"/>
        <v>5.2176741402446032</v>
      </c>
      <c r="U31" s="140">
        <f>(U7+U11+U15+U19)/3</f>
        <v>4.7580990789955848</v>
      </c>
    </row>
    <row r="32" spans="1:21">
      <c r="C32" s="45"/>
      <c r="D32" s="45"/>
      <c r="E32" s="45"/>
      <c r="F32" s="45"/>
      <c r="G32" s="46"/>
      <c r="H32" s="45"/>
      <c r="I32" s="46"/>
      <c r="J32" s="45"/>
      <c r="K32" s="46"/>
      <c r="L32" s="46"/>
      <c r="M32" s="45"/>
      <c r="N32" s="45"/>
      <c r="O32" s="46"/>
      <c r="P32" s="46"/>
      <c r="Q32" s="45"/>
      <c r="R32" s="45"/>
      <c r="S32" s="46"/>
      <c r="T32" s="46"/>
      <c r="U32" s="46"/>
    </row>
    <row r="33" spans="3:21">
      <c r="C33" s="45"/>
      <c r="D33" s="45"/>
      <c r="E33" s="45"/>
      <c r="F33" s="45"/>
      <c r="G33" s="46"/>
      <c r="H33" s="45"/>
      <c r="I33" s="46"/>
      <c r="J33" s="45"/>
      <c r="K33" s="46"/>
      <c r="L33" s="46"/>
      <c r="M33" s="45"/>
      <c r="N33" s="45"/>
      <c r="O33" s="46"/>
      <c r="P33" s="46"/>
      <c r="Q33" s="45"/>
      <c r="R33" s="45"/>
      <c r="S33" s="46"/>
      <c r="T33" s="46"/>
      <c r="U33" s="46"/>
    </row>
  </sheetData>
  <sheetProtection selectLockedCells="1" selectUnlockedCells="1"/>
  <mergeCells count="3">
    <mergeCell ref="A2:B2"/>
    <mergeCell ref="A27:B27"/>
    <mergeCell ref="A1:U1"/>
  </mergeCells>
  <pageMargins left="0.2" right="0.17" top="0.74803149606299213" bottom="0.74803149606299213" header="0.31496062992125984" footer="0.31496062992125984"/>
  <pageSetup paperSize="9" scale="64" orientation="landscape" r:id="rId1"/>
  <ignoredErrors>
    <ignoredError sqref="G29:G31 I29:I31 H29:H31 P29:P31 T29:T3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pageSetUpPr fitToPage="1"/>
  </sheetPr>
  <dimension ref="A1:I29"/>
  <sheetViews>
    <sheetView workbookViewId="0">
      <selection activeCell="F21" sqref="F21"/>
    </sheetView>
  </sheetViews>
  <sheetFormatPr defaultColWidth="11.42578125" defaultRowHeight="12.75"/>
  <cols>
    <col min="1" max="1" width="31.140625" style="31" customWidth="1"/>
    <col min="2" max="3" width="27.42578125" style="50" customWidth="1"/>
    <col min="4" max="5" width="27.28515625" style="50" customWidth="1"/>
    <col min="6" max="7" width="29.42578125" style="31" customWidth="1"/>
    <col min="8" max="8" width="17.140625" style="31" customWidth="1"/>
    <col min="9" max="9" width="27.7109375" style="31" customWidth="1"/>
    <col min="10" max="11" width="11.42578125" style="31"/>
    <col min="12" max="12" width="27.7109375" style="31" customWidth="1"/>
    <col min="13" max="16384" width="11.42578125" style="31"/>
  </cols>
  <sheetData>
    <row r="1" spans="1:9" ht="51" customHeight="1">
      <c r="A1" s="396" t="s">
        <v>70</v>
      </c>
      <c r="B1" s="396"/>
      <c r="C1" s="396"/>
      <c r="D1" s="396"/>
      <c r="E1" s="396"/>
      <c r="F1" s="396"/>
      <c r="G1" s="396"/>
      <c r="H1" s="34"/>
      <c r="I1" s="34"/>
    </row>
    <row r="2" spans="1:9" ht="65.25" customHeight="1">
      <c r="A2" s="3" t="s">
        <v>47</v>
      </c>
      <c r="B2" s="480" t="s">
        <v>71</v>
      </c>
      <c r="C2" s="312" t="s">
        <v>72</v>
      </c>
      <c r="D2" s="481" t="s">
        <v>73</v>
      </c>
      <c r="E2" s="312" t="s">
        <v>74</v>
      </c>
      <c r="F2" s="481" t="s">
        <v>75</v>
      </c>
      <c r="G2" s="312" t="s">
        <v>76</v>
      </c>
    </row>
    <row r="3" spans="1:9" s="51" customFormat="1" ht="15">
      <c r="A3" s="304" t="s">
        <v>9</v>
      </c>
      <c r="B3" s="313">
        <f>'Incremento precio x CCAA y Exp.'!C29</f>
        <v>1.0007923930269416</v>
      </c>
      <c r="C3" s="482">
        <v>1.0007923930269416</v>
      </c>
      <c r="D3" s="313">
        <f>'Incremento precio x CCAA y Exp.'!C30</f>
        <v>3.1695721077654522</v>
      </c>
      <c r="E3" s="482">
        <v>3.1695721077654522</v>
      </c>
      <c r="F3" s="275">
        <f>'Incremento precio x CCAA y Exp.'!C31</f>
        <v>4.69270998415214</v>
      </c>
      <c r="G3" s="482">
        <v>4.69270998415214</v>
      </c>
    </row>
    <row r="4" spans="1:9" s="51" customFormat="1" ht="15">
      <c r="A4" s="305" t="s">
        <v>11</v>
      </c>
      <c r="B4" s="313">
        <f>'Incremento precio x CCAA y Exp.'!D29</f>
        <v>0.50820254421032074</v>
      </c>
      <c r="C4" s="274">
        <v>0.54716375309960519</v>
      </c>
      <c r="D4" s="313">
        <f>'Incremento precio x CCAA y Exp.'!D30</f>
        <v>2.3843238545830889</v>
      </c>
      <c r="E4" s="273">
        <v>2.4721922803606793</v>
      </c>
      <c r="F4" s="275">
        <f>'Incremento precio x CCAA y Exp.'!D31</f>
        <v>3.8070081288922757</v>
      </c>
      <c r="G4" s="482">
        <v>3.8070081288922757</v>
      </c>
    </row>
    <row r="5" spans="1:9" s="51" customFormat="1" ht="15">
      <c r="A5" s="305" t="s">
        <v>13</v>
      </c>
      <c r="B5" s="141">
        <f>'Incremento precio x CCAA y Exp.'!E29</f>
        <v>1.3068319760996134</v>
      </c>
      <c r="C5" s="483">
        <v>1.3068319760996134</v>
      </c>
      <c r="D5" s="141">
        <f>'Incremento precio x CCAA y Exp.'!E30</f>
        <v>3.0798074488852443</v>
      </c>
      <c r="E5" s="483">
        <v>3.0798074488852443</v>
      </c>
      <c r="F5" s="142">
        <f>'Incremento precio x CCAA y Exp.'!E31</f>
        <v>4.7040382045995957</v>
      </c>
      <c r="G5" s="483">
        <v>4.7040382045995957</v>
      </c>
    </row>
    <row r="6" spans="1:9" s="51" customFormat="1" ht="15">
      <c r="A6" s="305" t="s">
        <v>77</v>
      </c>
      <c r="B6" s="313">
        <f>'Incremento precio x CCAA y Exp.'!F29</f>
        <v>1.2222297503367905</v>
      </c>
      <c r="C6" s="482">
        <v>1.2222297503367905</v>
      </c>
      <c r="D6" s="313">
        <f>'Incremento precio x CCAA y Exp.'!F30</f>
        <v>3.8109701181176532</v>
      </c>
      <c r="E6" s="482">
        <v>3.8109701181176532</v>
      </c>
      <c r="F6" s="275">
        <f>'Incremento precio x CCAA y Exp.'!F31</f>
        <v>5.6663812611984437</v>
      </c>
      <c r="G6" s="482">
        <v>5.6663812611984437</v>
      </c>
    </row>
    <row r="7" spans="1:9" s="51" customFormat="1" ht="15">
      <c r="A7" s="305" t="s">
        <v>17</v>
      </c>
      <c r="B7" s="313">
        <f>'Incremento precio x CCAA y Exp.'!G29</f>
        <v>0.80004136260761805</v>
      </c>
      <c r="C7" s="482">
        <v>0.80004136260761805</v>
      </c>
      <c r="D7" s="313">
        <f>'Incremento precio x CCAA y Exp.'!G30</f>
        <v>2.3923593975846602</v>
      </c>
      <c r="E7" s="482">
        <v>2.3923593975846602</v>
      </c>
      <c r="F7" s="275">
        <f>'Incremento precio x CCAA y Exp.'!G31</f>
        <v>3.4027747851883259</v>
      </c>
      <c r="G7" s="482">
        <v>3.4027747851883259</v>
      </c>
    </row>
    <row r="8" spans="1:9" s="51" customFormat="1" ht="15">
      <c r="A8" s="305" t="s">
        <v>19</v>
      </c>
      <c r="B8" s="141">
        <f>'Incremento precio x CCAA y Exp.'!H29</f>
        <v>1.0426769829914169</v>
      </c>
      <c r="C8" s="483">
        <v>1.020790570808803</v>
      </c>
      <c r="D8" s="141">
        <f>'Incremento precio x CCAA y Exp.'!H30</f>
        <v>3.4260455809477408</v>
      </c>
      <c r="E8" s="483">
        <v>3.3786224109972083</v>
      </c>
      <c r="F8" s="142">
        <f>'Incremento precio x CCAA y Exp.'!H31</f>
        <v>5.1281017538991005</v>
      </c>
      <c r="G8" s="483">
        <v>5.0624417965501847</v>
      </c>
    </row>
    <row r="9" spans="1:9" s="51" customFormat="1" ht="15">
      <c r="A9" s="305" t="s">
        <v>23</v>
      </c>
      <c r="B9" s="313">
        <f>'Incremento precio x CCAA y Exp.'!I29</f>
        <v>0.99986751457339684</v>
      </c>
      <c r="C9" s="482">
        <v>0.99986751457339684</v>
      </c>
      <c r="D9" s="313">
        <f>'Incremento precio x CCAA y Exp.'!I30</f>
        <v>3.3332738710703786</v>
      </c>
      <c r="E9" s="482">
        <v>3.3332738710703786</v>
      </c>
      <c r="F9" s="275">
        <f>'Incremento precio x CCAA y Exp.'!I31</f>
        <v>4.9997052847387424</v>
      </c>
      <c r="G9" s="482">
        <v>4.9997052847387424</v>
      </c>
    </row>
    <row r="10" spans="1:9" s="51" customFormat="1" ht="15">
      <c r="A10" s="305" t="s">
        <v>21</v>
      </c>
      <c r="B10" s="313">
        <f>'Incremento precio x CCAA y Exp.'!J29</f>
        <v>1.0336732184097817</v>
      </c>
      <c r="C10" s="482">
        <v>0.97905826791738892</v>
      </c>
      <c r="D10" s="313">
        <f>'Incremento precio x CCAA y Exp.'!J30</f>
        <v>3.4061749211319032</v>
      </c>
      <c r="E10" s="482">
        <v>3.2878456633868263</v>
      </c>
      <c r="F10" s="275">
        <f>'Incremento precio x CCAA y Exp.'!J31</f>
        <v>5.1008837333748271</v>
      </c>
      <c r="G10" s="482">
        <v>4.9370425558198718</v>
      </c>
    </row>
    <row r="11" spans="1:9" s="51" customFormat="1" ht="15">
      <c r="A11" s="305" t="s">
        <v>25</v>
      </c>
      <c r="B11" s="141">
        <f>'Incremento precio x CCAA y Exp.'!K29</f>
        <v>0.23509873553138627</v>
      </c>
      <c r="C11" s="483">
        <v>0.23509873553138627</v>
      </c>
      <c r="D11" s="141">
        <f>'Incremento precio x CCAA y Exp.'!K30</f>
        <v>1.6794904308580467</v>
      </c>
      <c r="E11" s="483">
        <v>1.6759933881117437</v>
      </c>
      <c r="F11" s="142">
        <f>'Incremento precio x CCAA y Exp.'!K31</f>
        <v>2.7052835536669355</v>
      </c>
      <c r="G11" s="483">
        <v>2.7052835536669355</v>
      </c>
    </row>
    <row r="12" spans="1:9" s="51" customFormat="1" ht="15">
      <c r="A12" s="305" t="s">
        <v>78</v>
      </c>
      <c r="B12" s="313">
        <f>'Incremento precio x CCAA y Exp.'!L29</f>
        <v>0.19990205680705181</v>
      </c>
      <c r="C12" s="482">
        <v>0.23519237507156443</v>
      </c>
      <c r="D12" s="313">
        <f>'Incremento precio x CCAA y Exp.'!L30</f>
        <v>1.5999510284035261</v>
      </c>
      <c r="E12" s="482">
        <v>1.6758982859984792</v>
      </c>
      <c r="F12" s="313">
        <f>'Incremento precio x CCAA y Exp.'!L31</f>
        <v>2.5999510284035257</v>
      </c>
      <c r="G12" s="482">
        <v>2.7053774447035113</v>
      </c>
    </row>
    <row r="13" spans="1:9" s="51" customFormat="1" ht="15">
      <c r="A13" s="305" t="s">
        <v>79</v>
      </c>
      <c r="B13" s="313">
        <f>'Incremento precio x CCAA y Exp.'!M29</f>
        <v>0.99583493914225918</v>
      </c>
      <c r="C13" s="482">
        <v>0.93575759178330542</v>
      </c>
      <c r="D13" s="313">
        <f>'Incremento precio x CCAA y Exp.'!M30</f>
        <v>3.2341545605705639</v>
      </c>
      <c r="E13" s="482">
        <v>3.1067150241004655</v>
      </c>
      <c r="F13" s="275">
        <f>'Incremento precio x CCAA y Exp.'!M31</f>
        <v>4.6452088171076795</v>
      </c>
      <c r="G13" s="482">
        <v>4.4752992475069284</v>
      </c>
    </row>
    <row r="14" spans="1:9" s="51" customFormat="1" ht="15">
      <c r="A14" s="305" t="s">
        <v>31</v>
      </c>
      <c r="B14" s="272">
        <f>'Incremento precio x CCAA y Exp.'!N29</f>
        <v>1.0419674915376278</v>
      </c>
      <c r="C14" s="484">
        <v>0.99990742893155837</v>
      </c>
      <c r="D14" s="272">
        <f>'Incremento precio x CCAA y Exp.'!N30</f>
        <v>2.9727820677622234</v>
      </c>
      <c r="E14" s="484">
        <v>2.8996729154111991</v>
      </c>
      <c r="F14" s="290">
        <f>'Incremento precio x CCAA y Exp.'!N31</f>
        <v>5.1261185181571509</v>
      </c>
      <c r="G14" s="484" t="s">
        <v>61</v>
      </c>
    </row>
    <row r="15" spans="1:9" s="51" customFormat="1" ht="15">
      <c r="A15" s="305" t="s">
        <v>33</v>
      </c>
      <c r="B15" s="313">
        <f>'Incremento precio x CCAA y Exp.'!O29</f>
        <v>0.38412001996931722</v>
      </c>
      <c r="C15" s="482">
        <v>0.38412001996931722</v>
      </c>
      <c r="D15" s="313">
        <f>'Incremento precio x CCAA y Exp.'!O30</f>
        <v>1.2390258034188346</v>
      </c>
      <c r="E15" s="482">
        <v>1.2390258034188346</v>
      </c>
      <c r="F15" s="313">
        <f>'Incremento precio x CCAA y Exp.'!O31</f>
        <v>1.8525779732600638</v>
      </c>
      <c r="G15" s="482">
        <v>1.8525779732600638</v>
      </c>
    </row>
    <row r="16" spans="1:9" s="51" customFormat="1" ht="15">
      <c r="A16" s="305" t="s">
        <v>35</v>
      </c>
      <c r="B16" s="313">
        <f>'Incremento precio x CCAA y Exp.'!P29</f>
        <v>0.85051961878799354</v>
      </c>
      <c r="C16" s="482">
        <v>0.85051961878799354</v>
      </c>
      <c r="D16" s="313">
        <f>'Incremento precio x CCAA y Exp.'!P30</f>
        <v>2.8026041098437084</v>
      </c>
      <c r="E16" s="482">
        <v>2.8026041098437084</v>
      </c>
      <c r="F16" s="275">
        <f>'Incremento precio x CCAA y Exp.'!P31</f>
        <v>4.2575631934965221</v>
      </c>
      <c r="G16" s="482">
        <v>4.2575631934965221</v>
      </c>
    </row>
    <row r="17" spans="1:9" s="51" customFormat="1" ht="15">
      <c r="A17" s="305" t="s">
        <v>37</v>
      </c>
      <c r="B17" s="272">
        <f>'Incremento precio x CCAA y Exp.'!Q29</f>
        <v>1.0003477051460361</v>
      </c>
      <c r="C17" s="484">
        <v>1.0003477051460361</v>
      </c>
      <c r="D17" s="272">
        <f>'Incremento precio x CCAA y Exp.'!Q30</f>
        <v>3.3334658121712542</v>
      </c>
      <c r="E17" s="484">
        <v>3.3334658121712542</v>
      </c>
      <c r="F17" s="272">
        <f>'Incremento precio x CCAA y Exp.'!Q31</f>
        <v>5.0005563282336585</v>
      </c>
      <c r="G17" s="484">
        <v>5.0005563282336585</v>
      </c>
    </row>
    <row r="18" spans="1:9" s="51" customFormat="1" ht="15">
      <c r="A18" s="305" t="s">
        <v>39</v>
      </c>
      <c r="B18" s="313">
        <f>'Incremento precio x CCAA y Exp.'!R29</f>
        <v>1.0998554972835843</v>
      </c>
      <c r="C18" s="482">
        <v>1.0490346083788706</v>
      </c>
      <c r="D18" s="313">
        <f>'Incremento precio x CCAA y Exp.'!R30</f>
        <v>3.5516192544719321</v>
      </c>
      <c r="E18" s="482">
        <v>3.441461398346644</v>
      </c>
      <c r="F18" s="313">
        <f>'Incremento precio x CCAA y Exp.'!R31</f>
        <v>5.3032725009270543</v>
      </c>
      <c r="G18" s="482">
        <v>5.1507215917051994</v>
      </c>
    </row>
    <row r="19" spans="1:9" s="51" customFormat="1" ht="15">
      <c r="A19" s="305" t="s">
        <v>41</v>
      </c>
      <c r="B19" s="313">
        <f>'Incremento precio x CCAA y Exp.'!S29</f>
        <v>0.44933041614752856</v>
      </c>
      <c r="C19" s="482">
        <v>0.44933041614752856</v>
      </c>
      <c r="D19" s="313">
        <f>'Incremento precio x CCAA y Exp.'!S30</f>
        <v>1.2304773441957835</v>
      </c>
      <c r="E19" s="482">
        <v>1.2304773441957835</v>
      </c>
      <c r="F19" s="275">
        <f>'Incremento precio x CCAA y Exp.'!S31</f>
        <v>2.067540863031204</v>
      </c>
      <c r="G19" s="482">
        <v>2.067540863031204</v>
      </c>
    </row>
    <row r="20" spans="1:9" s="51" customFormat="1" ht="15">
      <c r="A20" s="305" t="s">
        <v>43</v>
      </c>
      <c r="B20" s="272">
        <f>'Incremento precio x CCAA y Exp.'!T29</f>
        <v>1.0725143451448547</v>
      </c>
      <c r="C20" s="485">
        <v>1.0725143451448547</v>
      </c>
      <c r="D20" s="272">
        <f>'Incremento precio x CCAA y Exp.'!T30</f>
        <v>3.4905866476330369</v>
      </c>
      <c r="E20" s="485">
        <v>3.4905866476330369</v>
      </c>
      <c r="F20" s="272">
        <f>'Incremento precio x CCAA y Exp.'!T31</f>
        <v>5.2176741402446032</v>
      </c>
      <c r="G20" s="485">
        <v>5.2176741402446032</v>
      </c>
    </row>
    <row r="21" spans="1:9" s="51" customFormat="1" ht="15">
      <c r="A21" s="306" t="s">
        <v>45</v>
      </c>
      <c r="B21" s="307">
        <f>'Incremento precio x CCAA y Exp.'!U29</f>
        <v>0.49271497435791672</v>
      </c>
      <c r="C21" s="308">
        <v>0.46257985649458427</v>
      </c>
      <c r="D21" s="307">
        <f>'Incremento precio x CCAA y Exp.'!U30</f>
        <v>2.3157534316732278</v>
      </c>
      <c r="E21" s="308">
        <v>2.2314637524027909</v>
      </c>
      <c r="F21" s="307">
        <f>'Incremento precio x CCAA y Exp.'!U31</f>
        <v>4.7580990789955848</v>
      </c>
      <c r="G21" s="308">
        <v>3.4535079804389688</v>
      </c>
    </row>
    <row r="22" spans="1:9">
      <c r="A22" s="30"/>
      <c r="B22" s="47"/>
      <c r="C22" s="47"/>
      <c r="D22" s="47"/>
      <c r="E22" s="47"/>
      <c r="F22" s="30"/>
      <c r="G22" s="30"/>
      <c r="H22" s="30"/>
      <c r="I22" s="30"/>
    </row>
    <row r="23" spans="1:9">
      <c r="A23" s="30"/>
      <c r="B23" s="48"/>
      <c r="C23" s="48"/>
      <c r="D23" s="49"/>
      <c r="E23" s="49"/>
      <c r="F23" s="30"/>
      <c r="G23" s="30"/>
      <c r="H23" s="30"/>
      <c r="I23" s="30"/>
    </row>
    <row r="24" spans="1:9">
      <c r="A24" s="30"/>
      <c r="B24" s="49"/>
      <c r="C24" s="49"/>
      <c r="D24" s="49"/>
      <c r="E24" s="49"/>
      <c r="F24" s="30"/>
      <c r="G24" s="30"/>
      <c r="H24" s="30"/>
      <c r="I24" s="30"/>
    </row>
    <row r="25" spans="1:9">
      <c r="A25" s="30"/>
      <c r="B25" s="49"/>
      <c r="C25" s="49"/>
      <c r="D25" s="49"/>
      <c r="E25" s="49"/>
      <c r="F25" s="30"/>
      <c r="G25" s="30"/>
      <c r="H25" s="30"/>
      <c r="I25" s="30"/>
    </row>
    <row r="26" spans="1:9">
      <c r="A26" s="30"/>
      <c r="B26" s="49"/>
      <c r="C26" s="49"/>
      <c r="D26" s="49"/>
      <c r="E26" s="49"/>
      <c r="F26" s="30"/>
      <c r="G26" s="30"/>
      <c r="H26" s="30"/>
      <c r="I26" s="30"/>
    </row>
    <row r="27" spans="1:9">
      <c r="A27" s="30"/>
      <c r="B27" s="49"/>
      <c r="C27" s="49"/>
      <c r="D27" s="49"/>
      <c r="E27" s="49"/>
      <c r="F27" s="30"/>
      <c r="G27" s="30"/>
      <c r="H27" s="30"/>
      <c r="I27" s="30"/>
    </row>
    <row r="28" spans="1:9">
      <c r="A28" s="30"/>
      <c r="B28" s="49"/>
      <c r="C28" s="49"/>
      <c r="D28" s="49"/>
      <c r="E28" s="49"/>
      <c r="F28" s="30"/>
      <c r="G28" s="30"/>
      <c r="H28" s="30"/>
      <c r="I28" s="30"/>
    </row>
    <row r="29" spans="1:9">
      <c r="A29" s="30"/>
      <c r="B29" s="49"/>
      <c r="C29" s="49"/>
      <c r="D29" s="49"/>
      <c r="E29" s="49"/>
      <c r="F29" s="30"/>
      <c r="G29" s="30"/>
      <c r="H29" s="30"/>
      <c r="I29" s="30"/>
    </row>
  </sheetData>
  <sheetProtection selectLockedCells="1" selectUnlockedCells="1"/>
  <mergeCells count="1">
    <mergeCell ref="A1:G1"/>
  </mergeCells>
  <pageMargins left="0.51181102362204722" right="0.31496062992125984" top="0.74803149606299213" bottom="0.74803149606299213" header="0.31496062992125984" footer="0.31496062992125984"/>
  <pageSetup paperSize="9" scale="70" orientation="landscape"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J1"/>
  <sheetViews>
    <sheetView workbookViewId="0">
      <selection sqref="A1:G1"/>
    </sheetView>
  </sheetViews>
  <sheetFormatPr defaultColWidth="11.42578125" defaultRowHeight="12.75"/>
  <cols>
    <col min="1" max="16384" width="11.42578125" style="31"/>
  </cols>
  <sheetData>
    <row r="1" spans="1:10" ht="409.5" customHeight="1" thickBot="1">
      <c r="A1" s="397" t="s">
        <v>80</v>
      </c>
      <c r="B1" s="398"/>
      <c r="C1" s="398"/>
      <c r="D1" s="398"/>
      <c r="E1" s="398"/>
      <c r="F1" s="398"/>
      <c r="G1" s="399"/>
      <c r="J1" s="52"/>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BK133"/>
  <sheetViews>
    <sheetView topLeftCell="A25" zoomScaleNormal="100" workbookViewId="0">
      <selection activeCell="A9" sqref="A9"/>
    </sheetView>
  </sheetViews>
  <sheetFormatPr defaultColWidth="9.140625" defaultRowHeight="12.75"/>
  <cols>
    <col min="1" max="1" width="44" style="66" customWidth="1"/>
    <col min="2" max="2" width="39.140625" style="54" customWidth="1"/>
    <col min="3" max="3" width="26.5703125" style="54" customWidth="1"/>
    <col min="4" max="4" width="24.140625" style="54" customWidth="1"/>
    <col min="5" max="5" width="46.5703125" style="53" customWidth="1"/>
    <col min="6" max="6" width="47.42578125" style="53" customWidth="1"/>
    <col min="7" max="16384" width="9.140625" style="53"/>
  </cols>
  <sheetData>
    <row r="1" spans="1:63" ht="36.75" customHeight="1">
      <c r="A1" s="400" t="s">
        <v>81</v>
      </c>
      <c r="B1" s="401"/>
      <c r="C1" s="401"/>
      <c r="D1" s="401"/>
      <c r="E1" s="401"/>
      <c r="F1" s="486"/>
      <c r="AZ1" s="55"/>
      <c r="BA1" s="55"/>
      <c r="BB1" s="55"/>
      <c r="BC1" s="55"/>
      <c r="BD1" s="55"/>
      <c r="BE1" s="55"/>
      <c r="BF1" s="55"/>
      <c r="BG1" s="55"/>
      <c r="BH1" s="55"/>
      <c r="BI1" s="55"/>
      <c r="BJ1" s="55"/>
      <c r="BK1" s="55"/>
    </row>
    <row r="2" spans="1:63" s="56" customFormat="1" ht="15.75">
      <c r="A2" s="407" t="s">
        <v>82</v>
      </c>
      <c r="B2" s="408"/>
      <c r="C2" s="408"/>
      <c r="D2" s="408"/>
      <c r="E2" s="408"/>
      <c r="F2" s="487"/>
      <c r="AZ2" s="57"/>
      <c r="BA2" s="57"/>
      <c r="BB2" s="57"/>
      <c r="BC2" s="57"/>
      <c r="BD2" s="57"/>
      <c r="BE2" s="57"/>
      <c r="BF2" s="57"/>
      <c r="BG2" s="57"/>
      <c r="BH2" s="57"/>
      <c r="BI2" s="57"/>
      <c r="BJ2" s="57"/>
      <c r="BK2" s="57"/>
    </row>
    <row r="3" spans="1:63" s="56" customFormat="1" ht="15.75">
      <c r="A3" s="4"/>
      <c r="B3" s="83">
        <v>1</v>
      </c>
      <c r="C3" s="82">
        <v>2</v>
      </c>
      <c r="D3" s="82">
        <v>3</v>
      </c>
      <c r="E3" s="82">
        <v>4</v>
      </c>
      <c r="F3" s="82">
        <v>5</v>
      </c>
      <c r="AZ3" s="57"/>
      <c r="BA3" s="57"/>
      <c r="BB3" s="57"/>
      <c r="BC3" s="57"/>
      <c r="BD3" s="57"/>
      <c r="BE3" s="57"/>
      <c r="BF3" s="57"/>
      <c r="BG3" s="57"/>
      <c r="BH3" s="57"/>
      <c r="BI3" s="57"/>
      <c r="BJ3" s="57"/>
      <c r="BK3" s="57"/>
    </row>
    <row r="4" spans="1:63" s="58" customFormat="1" ht="19.5" customHeight="1">
      <c r="A4" s="5" t="s">
        <v>83</v>
      </c>
      <c r="B4" s="85">
        <v>12.62</v>
      </c>
      <c r="C4" s="85">
        <v>12.62</v>
      </c>
      <c r="D4" s="85">
        <v>12.62</v>
      </c>
      <c r="E4" s="85">
        <v>12.62</v>
      </c>
      <c r="F4" s="85">
        <v>12.62</v>
      </c>
      <c r="AZ4" s="59"/>
      <c r="BA4" s="59"/>
      <c r="BB4" s="59"/>
      <c r="BC4" s="59"/>
      <c r="BD4" s="59"/>
      <c r="BE4" s="59"/>
      <c r="BF4" s="59"/>
      <c r="BG4" s="59"/>
      <c r="BH4" s="59"/>
      <c r="BI4" s="59"/>
      <c r="BJ4" s="59"/>
      <c r="BK4" s="59"/>
    </row>
    <row r="5" spans="1:63" s="58" customFormat="1" ht="19.5" customHeight="1">
      <c r="A5" s="5" t="s">
        <v>84</v>
      </c>
      <c r="B5" s="85">
        <v>25.25</v>
      </c>
      <c r="C5" s="85">
        <v>25.25</v>
      </c>
      <c r="D5" s="85">
        <v>25.25</v>
      </c>
      <c r="E5" s="85">
        <v>25.25</v>
      </c>
      <c r="F5" s="85">
        <v>25.25</v>
      </c>
      <c r="AZ5" s="59"/>
      <c r="BA5" s="59"/>
      <c r="BB5" s="59"/>
      <c r="BC5" s="59"/>
      <c r="BD5" s="59"/>
      <c r="BE5" s="59"/>
      <c r="BF5" s="59"/>
      <c r="BG5" s="59"/>
      <c r="BH5" s="59"/>
      <c r="BI5" s="59"/>
      <c r="BJ5" s="59"/>
      <c r="BK5" s="59"/>
    </row>
    <row r="6" spans="1:63" s="58" customFormat="1" ht="19.5" customHeight="1">
      <c r="A6" s="5" t="s">
        <v>85</v>
      </c>
      <c r="B6" s="85">
        <v>54.71</v>
      </c>
      <c r="C6" s="85">
        <v>54.71</v>
      </c>
      <c r="D6" s="85">
        <v>54.71</v>
      </c>
      <c r="E6" s="85">
        <v>50.84</v>
      </c>
      <c r="F6" s="85">
        <v>48.13</v>
      </c>
      <c r="AZ6" s="59"/>
      <c r="BA6" s="59"/>
      <c r="BB6" s="59"/>
      <c r="BC6" s="59"/>
      <c r="BD6" s="59"/>
      <c r="BE6" s="59"/>
      <c r="BF6" s="59"/>
      <c r="BG6" s="59"/>
      <c r="BH6" s="59"/>
      <c r="BI6" s="59"/>
      <c r="BJ6" s="59"/>
      <c r="BK6" s="59"/>
    </row>
    <row r="7" spans="1:63" s="58" customFormat="1" ht="19.5" customHeight="1">
      <c r="A7" s="5" t="s">
        <v>86</v>
      </c>
      <c r="B7" s="85">
        <v>75.75</v>
      </c>
      <c r="C7" s="85">
        <v>75.75</v>
      </c>
      <c r="D7" s="85">
        <v>75.75</v>
      </c>
      <c r="E7" s="85">
        <v>67.790000000000006</v>
      </c>
      <c r="F7" s="85">
        <v>64.17</v>
      </c>
      <c r="AZ7" s="59"/>
      <c r="BA7" s="59"/>
      <c r="BB7" s="59"/>
      <c r="BC7" s="59"/>
      <c r="BD7" s="59"/>
      <c r="BE7" s="59"/>
      <c r="BF7" s="59"/>
      <c r="BG7" s="59"/>
      <c r="BH7" s="59"/>
      <c r="BI7" s="59"/>
      <c r="BJ7" s="59"/>
      <c r="BK7" s="59"/>
    </row>
    <row r="8" spans="1:63" s="144" customFormat="1" ht="27" customHeight="1">
      <c r="A8" s="149" t="s">
        <v>87</v>
      </c>
      <c r="B8" s="242" t="s">
        <v>88</v>
      </c>
      <c r="C8" s="242" t="s">
        <v>89</v>
      </c>
      <c r="D8" s="242" t="s">
        <v>90</v>
      </c>
      <c r="E8" s="242" t="s">
        <v>91</v>
      </c>
      <c r="F8" s="242" t="s">
        <v>92</v>
      </c>
      <c r="AZ8" s="80"/>
      <c r="BA8" s="80"/>
      <c r="BB8" s="80"/>
      <c r="BC8" s="80"/>
      <c r="BD8" s="80"/>
      <c r="BE8" s="80"/>
      <c r="BF8" s="80"/>
      <c r="BG8" s="80"/>
      <c r="BH8" s="80"/>
      <c r="BI8" s="80"/>
      <c r="BJ8" s="80"/>
      <c r="BK8" s="80"/>
    </row>
    <row r="9" spans="1:63">
      <c r="A9" s="323" t="s">
        <v>93</v>
      </c>
      <c r="B9" s="53"/>
      <c r="C9" s="65"/>
      <c r="D9" s="65"/>
      <c r="E9" s="65"/>
      <c r="F9" s="65"/>
    </row>
    <row r="10" spans="1:63" s="56" customFormat="1" ht="15.75">
      <c r="A10" s="258" t="s">
        <v>94</v>
      </c>
      <c r="B10" s="259">
        <v>1</v>
      </c>
      <c r="C10" s="260">
        <v>2</v>
      </c>
      <c r="D10" s="260">
        <v>3</v>
      </c>
      <c r="E10" s="260">
        <v>4</v>
      </c>
      <c r="F10" s="260">
        <v>5</v>
      </c>
      <c r="AZ10" s="57"/>
      <c r="BA10" s="57"/>
      <c r="BB10" s="57"/>
      <c r="BC10" s="57"/>
      <c r="BD10" s="57"/>
      <c r="BE10" s="57"/>
      <c r="BF10" s="57"/>
      <c r="BG10" s="57"/>
      <c r="BH10" s="57"/>
      <c r="BI10" s="57"/>
      <c r="BJ10" s="57"/>
      <c r="BK10" s="57"/>
    </row>
    <row r="11" spans="1:63" ht="24">
      <c r="A11" s="235"/>
      <c r="B11" s="243" t="s">
        <v>95</v>
      </c>
      <c r="C11" s="234"/>
      <c r="D11" s="234"/>
      <c r="E11" s="243" t="s">
        <v>96</v>
      </c>
      <c r="F11" s="488" t="s">
        <v>97</v>
      </c>
    </row>
    <row r="12" spans="1:63">
      <c r="A12" s="235"/>
      <c r="B12" s="239" t="s">
        <v>98</v>
      </c>
      <c r="C12" s="234"/>
      <c r="D12" s="234"/>
      <c r="E12" s="239" t="s">
        <v>99</v>
      </c>
      <c r="F12" s="489" t="s">
        <v>100</v>
      </c>
    </row>
    <row r="13" spans="1:63">
      <c r="A13" s="235"/>
      <c r="B13" s="240" t="s">
        <v>101</v>
      </c>
      <c r="C13" s="234"/>
      <c r="D13" s="234"/>
      <c r="E13" s="239" t="s">
        <v>102</v>
      </c>
      <c r="F13" s="490"/>
    </row>
    <row r="14" spans="1:63" ht="24">
      <c r="A14" s="235"/>
      <c r="B14" s="234"/>
      <c r="C14" s="234"/>
      <c r="D14" s="234"/>
      <c r="E14" s="239"/>
      <c r="F14" s="488" t="s">
        <v>103</v>
      </c>
    </row>
    <row r="15" spans="1:63" ht="24">
      <c r="A15" s="235"/>
      <c r="B15" s="243" t="s">
        <v>104</v>
      </c>
      <c r="C15" s="234"/>
      <c r="D15" s="234"/>
      <c r="E15" s="243" t="s">
        <v>105</v>
      </c>
      <c r="F15" s="489" t="s">
        <v>106</v>
      </c>
    </row>
    <row r="16" spans="1:63">
      <c r="A16" s="235"/>
      <c r="B16" s="239" t="s">
        <v>98</v>
      </c>
      <c r="C16" s="234"/>
      <c r="D16" s="234"/>
      <c r="E16" s="239" t="s">
        <v>107</v>
      </c>
      <c r="F16" s="490"/>
    </row>
    <row r="17" spans="1:6" ht="24">
      <c r="A17" s="235"/>
      <c r="B17" s="234"/>
      <c r="C17" s="234"/>
      <c r="D17" s="234"/>
      <c r="E17" s="234"/>
      <c r="F17" s="488" t="s">
        <v>108</v>
      </c>
    </row>
    <row r="18" spans="1:6" ht="24">
      <c r="A18" s="235"/>
      <c r="B18" s="243" t="s">
        <v>109</v>
      </c>
      <c r="C18" s="234"/>
      <c r="D18" s="234"/>
      <c r="E18" s="243" t="s">
        <v>110</v>
      </c>
      <c r="F18" s="489" t="s">
        <v>111</v>
      </c>
    </row>
    <row r="19" spans="1:6" ht="26.25" customHeight="1">
      <c r="A19" s="235"/>
      <c r="B19" s="239" t="s">
        <v>98</v>
      </c>
      <c r="C19" s="234"/>
      <c r="D19" s="234"/>
      <c r="E19" s="239" t="s">
        <v>99</v>
      </c>
      <c r="F19" s="491" t="s">
        <v>112</v>
      </c>
    </row>
    <row r="20" spans="1:6">
      <c r="A20" s="235"/>
      <c r="B20" s="240" t="s">
        <v>113</v>
      </c>
      <c r="C20" s="234"/>
      <c r="D20" s="234"/>
      <c r="E20" s="239" t="s">
        <v>102</v>
      </c>
      <c r="F20" s="489" t="s">
        <v>114</v>
      </c>
    </row>
    <row r="21" spans="1:6">
      <c r="A21" s="235"/>
      <c r="B21" s="234"/>
      <c r="C21" s="234"/>
      <c r="D21" s="234"/>
      <c r="E21" s="234"/>
      <c r="F21" s="490"/>
    </row>
    <row r="22" spans="1:6" ht="24">
      <c r="A22" s="235"/>
      <c r="B22" s="243" t="s">
        <v>108</v>
      </c>
      <c r="C22" s="234"/>
      <c r="D22" s="234"/>
      <c r="E22" s="243" t="s">
        <v>97</v>
      </c>
      <c r="F22" s="490"/>
    </row>
    <row r="23" spans="1:6">
      <c r="A23" s="235"/>
      <c r="B23" s="239" t="s">
        <v>98</v>
      </c>
      <c r="C23" s="234"/>
      <c r="D23" s="234"/>
      <c r="E23" s="239" t="s">
        <v>115</v>
      </c>
      <c r="F23" s="490"/>
    </row>
    <row r="24" spans="1:6">
      <c r="A24" s="235"/>
      <c r="B24" s="239" t="s">
        <v>116</v>
      </c>
      <c r="C24" s="234"/>
      <c r="D24" s="234"/>
      <c r="E24" s="239" t="s">
        <v>99</v>
      </c>
      <c r="F24" s="490"/>
    </row>
    <row r="25" spans="1:6">
      <c r="A25" s="235"/>
      <c r="B25" s="239" t="s">
        <v>117</v>
      </c>
      <c r="C25" s="234"/>
      <c r="D25" s="234"/>
      <c r="E25" s="239" t="s">
        <v>102</v>
      </c>
      <c r="F25" s="490"/>
    </row>
    <row r="26" spans="1:6">
      <c r="A26" s="235"/>
      <c r="B26" s="234"/>
      <c r="C26" s="234"/>
      <c r="D26" s="234"/>
      <c r="E26" s="239"/>
      <c r="F26" s="490"/>
    </row>
    <row r="27" spans="1:6" ht="24">
      <c r="A27" s="235"/>
      <c r="B27" s="243"/>
      <c r="C27" s="234"/>
      <c r="D27" s="234"/>
      <c r="E27" s="243" t="s">
        <v>103</v>
      </c>
      <c r="F27" s="490"/>
    </row>
    <row r="28" spans="1:6">
      <c r="A28" s="235"/>
      <c r="B28" s="234"/>
      <c r="C28" s="234"/>
      <c r="D28" s="234"/>
      <c r="E28" s="239" t="s">
        <v>118</v>
      </c>
      <c r="F28" s="490"/>
    </row>
    <row r="29" spans="1:6">
      <c r="A29" s="235"/>
      <c r="B29" s="234"/>
      <c r="C29" s="234"/>
      <c r="D29" s="234"/>
      <c r="E29" s="239" t="s">
        <v>119</v>
      </c>
      <c r="F29" s="490"/>
    </row>
    <row r="30" spans="1:6">
      <c r="A30" s="235"/>
      <c r="B30" s="234"/>
      <c r="C30" s="234"/>
      <c r="D30" s="234"/>
      <c r="E30" s="239" t="s">
        <v>120</v>
      </c>
      <c r="F30" s="490"/>
    </row>
    <row r="31" spans="1:6">
      <c r="A31" s="235"/>
      <c r="B31" s="234"/>
      <c r="C31" s="234"/>
      <c r="D31" s="234"/>
      <c r="E31" s="239" t="s">
        <v>121</v>
      </c>
      <c r="F31" s="490"/>
    </row>
    <row r="32" spans="1:6">
      <c r="A32" s="235"/>
      <c r="B32" s="234"/>
      <c r="C32" s="234"/>
      <c r="D32" s="234"/>
      <c r="E32" s="239"/>
      <c r="F32" s="490"/>
    </row>
    <row r="33" spans="1:6" ht="24">
      <c r="A33" s="235"/>
      <c r="B33" s="234"/>
      <c r="C33" s="234"/>
      <c r="D33" s="234"/>
      <c r="E33" s="243" t="s">
        <v>108</v>
      </c>
      <c r="F33" s="490"/>
    </row>
    <row r="34" spans="1:6">
      <c r="A34" s="235"/>
      <c r="B34" s="234"/>
      <c r="C34" s="234"/>
      <c r="D34" s="234"/>
      <c r="E34" s="239" t="s">
        <v>115</v>
      </c>
      <c r="F34" s="490"/>
    </row>
    <row r="35" spans="1:6">
      <c r="A35" s="235"/>
      <c r="B35" s="234"/>
      <c r="C35" s="234"/>
      <c r="D35" s="234"/>
      <c r="E35" s="239" t="s">
        <v>99</v>
      </c>
      <c r="F35" s="490"/>
    </row>
    <row r="36" spans="1:6">
      <c r="A36" s="235"/>
      <c r="B36" s="234"/>
      <c r="C36" s="234"/>
      <c r="D36" s="234"/>
      <c r="E36" s="239" t="s">
        <v>102</v>
      </c>
      <c r="F36" s="490"/>
    </row>
    <row r="37" spans="1:6">
      <c r="A37" s="236"/>
      <c r="B37" s="237"/>
      <c r="C37" s="237"/>
      <c r="D37" s="237"/>
      <c r="E37" s="241"/>
      <c r="F37" s="238"/>
    </row>
    <row r="38" spans="1:6" s="31" customFormat="1" ht="30" customHeight="1">
      <c r="A38" s="427" t="s">
        <v>122</v>
      </c>
      <c r="B38" s="427"/>
      <c r="C38" s="427"/>
      <c r="D38" s="427"/>
      <c r="E38" s="427"/>
      <c r="F38" s="427"/>
    </row>
    <row r="39" spans="1:6">
      <c r="A39" s="53"/>
      <c r="B39" s="65"/>
      <c r="C39" s="65"/>
      <c r="D39" s="65"/>
      <c r="E39" s="65"/>
    </row>
    <row r="40" spans="1:6" s="30" customFormat="1" ht="21.75" customHeight="1">
      <c r="A40" s="402" t="s">
        <v>123</v>
      </c>
      <c r="B40" s="404" t="s">
        <v>124</v>
      </c>
      <c r="C40" s="492" t="s">
        <v>125</v>
      </c>
      <c r="D40" s="404" t="s">
        <v>126</v>
      </c>
      <c r="E40" s="404" t="s">
        <v>127</v>
      </c>
    </row>
    <row r="41" spans="1:6" s="30" customFormat="1" ht="29.25" customHeight="1">
      <c r="A41" s="403"/>
      <c r="B41" s="405"/>
      <c r="C41" s="406"/>
      <c r="D41" s="405"/>
      <c r="E41" s="405"/>
    </row>
    <row r="42" spans="1:6" s="30" customFormat="1" ht="54.75" customHeight="1">
      <c r="A42" s="244" t="s">
        <v>128</v>
      </c>
      <c r="B42" s="409">
        <v>50</v>
      </c>
      <c r="C42" s="411">
        <v>60</v>
      </c>
      <c r="D42" s="409">
        <v>75</v>
      </c>
      <c r="E42" s="409">
        <v>100</v>
      </c>
    </row>
    <row r="43" spans="1:6" s="30" customFormat="1" ht="63.75" customHeight="1">
      <c r="A43" s="244" t="s">
        <v>129</v>
      </c>
      <c r="B43" s="410"/>
      <c r="C43" s="412"/>
      <c r="D43" s="410">
        <v>104.99</v>
      </c>
      <c r="E43" s="410"/>
    </row>
    <row r="44" spans="1:6" ht="87.75" customHeight="1">
      <c r="A44" s="244" t="s">
        <v>130</v>
      </c>
      <c r="B44" s="245">
        <v>12.62</v>
      </c>
      <c r="C44" s="245">
        <v>25.24</v>
      </c>
      <c r="D44" s="245">
        <v>37.86</v>
      </c>
      <c r="E44" s="245">
        <v>50.48</v>
      </c>
    </row>
    <row r="45" spans="1:6" ht="120" customHeight="1">
      <c r="A45" s="298" t="s">
        <v>131</v>
      </c>
      <c r="B45" s="296">
        <v>41</v>
      </c>
      <c r="C45" s="297">
        <v>41</v>
      </c>
      <c r="D45" s="297">
        <v>41</v>
      </c>
      <c r="E45" s="297">
        <v>41</v>
      </c>
    </row>
    <row r="46" spans="1:6" ht="33" customHeight="1">
      <c r="A46" s="300" t="s">
        <v>132</v>
      </c>
      <c r="B46" s="296">
        <v>44.2</v>
      </c>
      <c r="C46" s="297">
        <v>44.2</v>
      </c>
      <c r="D46" s="297">
        <v>44.2</v>
      </c>
      <c r="E46" s="297">
        <v>44.2</v>
      </c>
    </row>
    <row r="47" spans="1:6" ht="25.5" customHeight="1">
      <c r="A47" s="299" t="s">
        <v>133</v>
      </c>
      <c r="B47" s="297">
        <v>52.5</v>
      </c>
      <c r="C47" s="297">
        <v>52.5</v>
      </c>
      <c r="D47" s="297">
        <v>52.5</v>
      </c>
      <c r="E47" s="297">
        <v>52.5</v>
      </c>
    </row>
    <row r="48" spans="1:6" ht="30.75" customHeight="1">
      <c r="A48" s="427" t="s">
        <v>134</v>
      </c>
      <c r="B48" s="427"/>
      <c r="C48" s="427"/>
      <c r="D48" s="427"/>
      <c r="E48" s="427"/>
      <c r="F48" s="256"/>
    </row>
    <row r="49" spans="1:6">
      <c r="A49" s="53"/>
      <c r="B49" s="53"/>
      <c r="C49" s="65"/>
      <c r="D49" s="65"/>
      <c r="E49" s="65"/>
      <c r="F49" s="65"/>
    </row>
    <row r="50" spans="1:6">
      <c r="A50" s="53"/>
      <c r="B50" s="53"/>
      <c r="C50" s="65"/>
      <c r="D50" s="65"/>
      <c r="E50" s="65"/>
      <c r="F50" s="65"/>
    </row>
    <row r="51" spans="1:6">
      <c r="A51" s="53"/>
      <c r="B51" s="53"/>
      <c r="C51" s="65"/>
      <c r="D51" s="65"/>
      <c r="E51" s="65"/>
      <c r="F51" s="65"/>
    </row>
    <row r="52" spans="1:6">
      <c r="A52" s="53"/>
      <c r="B52" s="53"/>
      <c r="C52" s="65"/>
      <c r="D52" s="65"/>
      <c r="E52" s="65"/>
      <c r="F52" s="65"/>
    </row>
    <row r="53" spans="1:6">
      <c r="A53" s="53"/>
      <c r="B53" s="53"/>
      <c r="C53" s="65"/>
      <c r="D53" s="65"/>
      <c r="E53" s="65"/>
      <c r="F53" s="65"/>
    </row>
    <row r="54" spans="1:6">
      <c r="A54" s="53"/>
      <c r="B54" s="53"/>
      <c r="C54" s="65"/>
      <c r="D54" s="65"/>
      <c r="E54" s="65"/>
      <c r="F54" s="65"/>
    </row>
    <row r="55" spans="1:6">
      <c r="A55" s="53"/>
      <c r="B55" s="53"/>
      <c r="C55" s="65"/>
      <c r="D55" s="65"/>
      <c r="E55" s="65"/>
      <c r="F55" s="65"/>
    </row>
    <row r="56" spans="1:6">
      <c r="A56" s="53"/>
      <c r="B56" s="53"/>
      <c r="C56" s="65"/>
      <c r="D56" s="65"/>
      <c r="E56" s="65"/>
      <c r="F56" s="65"/>
    </row>
    <row r="57" spans="1:6">
      <c r="A57" s="53"/>
      <c r="B57" s="53"/>
      <c r="C57" s="65"/>
      <c r="D57" s="65"/>
      <c r="E57" s="65"/>
      <c r="F57" s="65"/>
    </row>
    <row r="58" spans="1:6">
      <c r="A58" s="53"/>
      <c r="B58" s="53"/>
      <c r="C58" s="65"/>
      <c r="D58" s="65"/>
      <c r="E58" s="65"/>
      <c r="F58" s="65"/>
    </row>
    <row r="59" spans="1:6">
      <c r="A59" s="53"/>
      <c r="B59" s="53"/>
      <c r="C59" s="65"/>
      <c r="D59" s="65"/>
      <c r="E59" s="65"/>
      <c r="F59" s="65"/>
    </row>
    <row r="60" spans="1:6">
      <c r="A60" s="53"/>
      <c r="B60" s="53"/>
      <c r="C60" s="65"/>
      <c r="D60" s="65"/>
      <c r="E60" s="65"/>
      <c r="F60" s="65"/>
    </row>
    <row r="61" spans="1:6">
      <c r="A61" s="53"/>
      <c r="B61" s="53"/>
      <c r="C61" s="65"/>
      <c r="D61" s="65"/>
      <c r="E61" s="65"/>
      <c r="F61" s="65"/>
    </row>
    <row r="62" spans="1:6">
      <c r="A62" s="53"/>
      <c r="B62" s="53"/>
      <c r="C62" s="65"/>
      <c r="D62" s="65"/>
      <c r="E62" s="65"/>
      <c r="F62" s="65"/>
    </row>
    <row r="63" spans="1:6">
      <c r="A63" s="53"/>
      <c r="B63" s="53"/>
      <c r="C63" s="65"/>
      <c r="D63" s="65"/>
      <c r="E63" s="65"/>
      <c r="F63" s="65"/>
    </row>
    <row r="64" spans="1:6">
      <c r="A64" s="53"/>
      <c r="B64" s="53"/>
      <c r="C64" s="65"/>
      <c r="D64" s="65"/>
      <c r="E64" s="65"/>
      <c r="F64" s="65"/>
    </row>
    <row r="65" spans="1:6">
      <c r="A65" s="53"/>
      <c r="B65" s="53"/>
      <c r="C65" s="65"/>
      <c r="D65" s="65"/>
      <c r="E65" s="65"/>
      <c r="F65" s="65"/>
    </row>
    <row r="66" spans="1:6">
      <c r="A66" s="53"/>
      <c r="B66" s="53"/>
      <c r="C66" s="65"/>
      <c r="D66" s="65"/>
      <c r="E66" s="65"/>
      <c r="F66" s="65"/>
    </row>
    <row r="67" spans="1:6">
      <c r="A67" s="53"/>
      <c r="B67" s="53"/>
      <c r="C67" s="65"/>
      <c r="D67" s="65"/>
      <c r="E67" s="65"/>
      <c r="F67" s="65"/>
    </row>
    <row r="68" spans="1:6">
      <c r="A68" s="53"/>
      <c r="B68" s="53"/>
      <c r="C68" s="65"/>
      <c r="D68" s="65"/>
      <c r="E68" s="65"/>
      <c r="F68" s="65"/>
    </row>
    <row r="69" spans="1:6">
      <c r="A69" s="53"/>
      <c r="B69" s="53"/>
      <c r="C69" s="65"/>
      <c r="D69" s="65"/>
      <c r="E69" s="65"/>
      <c r="F69" s="65"/>
    </row>
    <row r="70" spans="1:6">
      <c r="A70" s="53"/>
      <c r="B70" s="53"/>
      <c r="C70" s="65"/>
      <c r="D70" s="65"/>
      <c r="E70" s="65"/>
      <c r="F70" s="65"/>
    </row>
    <row r="71" spans="1:6">
      <c r="A71" s="53"/>
      <c r="B71" s="53"/>
      <c r="C71" s="65"/>
      <c r="D71" s="65"/>
      <c r="E71" s="65"/>
      <c r="F71" s="65"/>
    </row>
    <row r="72" spans="1:6">
      <c r="A72" s="53"/>
      <c r="B72" s="53"/>
      <c r="C72" s="65"/>
      <c r="D72" s="65"/>
      <c r="E72" s="65"/>
      <c r="F72" s="65"/>
    </row>
    <row r="73" spans="1:6">
      <c r="A73" s="53"/>
      <c r="B73" s="53"/>
      <c r="C73" s="65"/>
      <c r="D73" s="65"/>
      <c r="E73" s="65"/>
      <c r="F73" s="65"/>
    </row>
    <row r="74" spans="1:6">
      <c r="A74" s="53"/>
      <c r="B74" s="53"/>
      <c r="C74" s="65"/>
      <c r="D74" s="65"/>
      <c r="E74" s="65"/>
      <c r="F74" s="65"/>
    </row>
    <row r="75" spans="1:6">
      <c r="A75" s="53"/>
      <c r="B75" s="53"/>
      <c r="C75" s="65"/>
      <c r="D75" s="65"/>
      <c r="E75" s="65"/>
      <c r="F75" s="65"/>
    </row>
    <row r="76" spans="1:6">
      <c r="A76" s="53"/>
      <c r="B76" s="53"/>
      <c r="C76" s="65"/>
      <c r="D76" s="65"/>
      <c r="E76" s="65"/>
      <c r="F76" s="65"/>
    </row>
    <row r="77" spans="1:6">
      <c r="A77" s="53"/>
      <c r="B77" s="53"/>
      <c r="C77" s="65"/>
      <c r="D77" s="65"/>
      <c r="E77" s="65"/>
      <c r="F77" s="65"/>
    </row>
    <row r="78" spans="1:6">
      <c r="A78" s="53"/>
      <c r="B78" s="53"/>
      <c r="C78" s="65"/>
      <c r="D78" s="65"/>
      <c r="E78" s="65"/>
      <c r="F78" s="65"/>
    </row>
    <row r="79" spans="1:6">
      <c r="A79" s="53"/>
      <c r="B79" s="53"/>
      <c r="C79" s="65"/>
      <c r="D79" s="65"/>
      <c r="E79" s="65"/>
      <c r="F79" s="65"/>
    </row>
    <row r="80" spans="1:6">
      <c r="A80" s="53"/>
      <c r="B80" s="53"/>
      <c r="C80" s="65"/>
      <c r="D80" s="65"/>
      <c r="E80" s="65"/>
      <c r="F80" s="65"/>
    </row>
    <row r="81" spans="1:6">
      <c r="A81" s="53"/>
      <c r="B81" s="53"/>
      <c r="C81" s="65"/>
      <c r="D81" s="65"/>
      <c r="E81" s="65"/>
      <c r="F81" s="65"/>
    </row>
    <row r="82" spans="1:6">
      <c r="A82" s="53"/>
      <c r="B82" s="53"/>
      <c r="C82" s="65"/>
      <c r="D82" s="65"/>
      <c r="E82" s="65"/>
      <c r="F82" s="65"/>
    </row>
    <row r="83" spans="1:6">
      <c r="A83" s="53"/>
      <c r="B83" s="53"/>
      <c r="C83" s="65"/>
      <c r="D83" s="65"/>
      <c r="E83" s="65"/>
      <c r="F83" s="65"/>
    </row>
    <row r="84" spans="1:6">
      <c r="A84" s="53"/>
      <c r="B84" s="53"/>
      <c r="C84" s="65"/>
      <c r="D84" s="65"/>
      <c r="E84" s="65"/>
      <c r="F84" s="65"/>
    </row>
    <row r="85" spans="1:6">
      <c r="A85" s="53"/>
      <c r="B85" s="53"/>
      <c r="C85" s="65"/>
      <c r="D85" s="65"/>
      <c r="E85" s="65"/>
      <c r="F85" s="65"/>
    </row>
    <row r="86" spans="1:6">
      <c r="A86" s="53"/>
      <c r="B86" s="53"/>
      <c r="C86" s="65"/>
      <c r="D86" s="65"/>
      <c r="E86" s="65"/>
      <c r="F86" s="65"/>
    </row>
    <row r="87" spans="1:6">
      <c r="A87" s="53"/>
      <c r="B87" s="53"/>
      <c r="C87" s="65"/>
      <c r="D87" s="65"/>
      <c r="E87" s="65"/>
      <c r="F87" s="65"/>
    </row>
    <row r="88" spans="1:6">
      <c r="A88" s="53"/>
      <c r="B88" s="53"/>
      <c r="C88" s="65"/>
      <c r="D88" s="65"/>
      <c r="E88" s="65"/>
      <c r="F88" s="65"/>
    </row>
    <row r="89" spans="1:6">
      <c r="A89" s="53"/>
      <c r="B89" s="53"/>
      <c r="C89" s="65"/>
      <c r="D89" s="65"/>
      <c r="E89" s="65"/>
      <c r="F89" s="65"/>
    </row>
    <row r="90" spans="1:6">
      <c r="A90" s="53"/>
      <c r="B90" s="53"/>
      <c r="C90" s="65"/>
      <c r="D90" s="65"/>
      <c r="E90" s="65"/>
      <c r="F90" s="65"/>
    </row>
    <row r="91" spans="1:6">
      <c r="A91" s="53"/>
      <c r="B91" s="53"/>
      <c r="C91" s="65"/>
      <c r="D91" s="65"/>
      <c r="E91" s="65"/>
      <c r="F91" s="65"/>
    </row>
    <row r="92" spans="1:6">
      <c r="A92" s="53"/>
      <c r="B92" s="53"/>
      <c r="C92" s="65"/>
      <c r="D92" s="65"/>
      <c r="E92" s="65"/>
      <c r="F92" s="65"/>
    </row>
    <row r="93" spans="1:6">
      <c r="A93" s="53"/>
      <c r="B93" s="53"/>
      <c r="C93" s="65"/>
      <c r="D93" s="65"/>
      <c r="E93" s="65"/>
      <c r="F93" s="65"/>
    </row>
    <row r="94" spans="1:6">
      <c r="A94" s="53"/>
      <c r="B94" s="53"/>
      <c r="C94" s="65"/>
      <c r="D94" s="65"/>
      <c r="E94" s="65"/>
      <c r="F94" s="65"/>
    </row>
    <row r="95" spans="1:6">
      <c r="A95" s="53"/>
      <c r="B95" s="53"/>
      <c r="C95" s="65"/>
      <c r="D95" s="65"/>
      <c r="E95" s="65"/>
      <c r="F95" s="65"/>
    </row>
    <row r="96" spans="1:6">
      <c r="A96" s="53"/>
      <c r="B96" s="53"/>
      <c r="C96" s="65"/>
      <c r="D96" s="65"/>
      <c r="E96" s="65"/>
      <c r="F96" s="65"/>
    </row>
    <row r="97" spans="1:6">
      <c r="A97" s="53"/>
      <c r="B97" s="53"/>
      <c r="C97" s="65"/>
      <c r="D97" s="65"/>
      <c r="E97" s="65"/>
      <c r="F97" s="65"/>
    </row>
    <row r="98" spans="1:6">
      <c r="A98" s="53"/>
      <c r="B98" s="53"/>
      <c r="C98" s="65"/>
      <c r="D98" s="65"/>
      <c r="E98" s="65"/>
      <c r="F98" s="65"/>
    </row>
    <row r="99" spans="1:6">
      <c r="A99" s="53"/>
      <c r="B99" s="53"/>
      <c r="C99" s="65"/>
      <c r="D99" s="65"/>
      <c r="E99" s="65"/>
      <c r="F99" s="65"/>
    </row>
    <row r="100" spans="1:6">
      <c r="A100" s="53"/>
      <c r="B100" s="53"/>
      <c r="C100" s="65"/>
      <c r="D100" s="65"/>
      <c r="E100" s="65"/>
      <c r="F100" s="65"/>
    </row>
    <row r="101" spans="1:6">
      <c r="A101" s="53"/>
      <c r="B101" s="53"/>
      <c r="C101" s="65"/>
      <c r="D101" s="65"/>
      <c r="E101" s="65"/>
      <c r="F101" s="65"/>
    </row>
    <row r="102" spans="1:6">
      <c r="A102" s="53"/>
      <c r="B102" s="53"/>
      <c r="C102" s="65"/>
      <c r="D102" s="65"/>
      <c r="E102" s="65"/>
      <c r="F102" s="65"/>
    </row>
    <row r="103" spans="1:6">
      <c r="A103" s="53"/>
      <c r="B103" s="53"/>
      <c r="C103" s="65"/>
      <c r="D103" s="65"/>
      <c r="E103" s="65"/>
      <c r="F103" s="65"/>
    </row>
    <row r="104" spans="1:6">
      <c r="A104" s="53"/>
      <c r="B104" s="53"/>
      <c r="C104" s="65"/>
      <c r="D104" s="65"/>
      <c r="E104" s="65"/>
      <c r="F104" s="65"/>
    </row>
    <row r="105" spans="1:6">
      <c r="A105" s="53"/>
      <c r="B105" s="53"/>
      <c r="C105" s="65"/>
      <c r="D105" s="65"/>
      <c r="E105" s="65"/>
      <c r="F105" s="65"/>
    </row>
    <row r="106" spans="1:6">
      <c r="A106" s="53"/>
      <c r="B106" s="53"/>
      <c r="C106" s="65"/>
      <c r="D106" s="65"/>
      <c r="E106" s="65"/>
      <c r="F106" s="65"/>
    </row>
    <row r="107" spans="1:6">
      <c r="A107" s="53"/>
      <c r="B107" s="53"/>
      <c r="C107" s="65"/>
      <c r="D107" s="65"/>
      <c r="E107" s="65"/>
      <c r="F107" s="65"/>
    </row>
    <row r="108" spans="1:6">
      <c r="A108" s="53"/>
      <c r="B108" s="53"/>
      <c r="C108" s="65"/>
      <c r="D108" s="65"/>
      <c r="E108" s="65"/>
      <c r="F108" s="65"/>
    </row>
    <row r="109" spans="1:6">
      <c r="A109" s="53"/>
      <c r="B109" s="53"/>
      <c r="C109" s="65"/>
      <c r="D109" s="65"/>
      <c r="E109" s="65"/>
      <c r="F109" s="65"/>
    </row>
    <row r="110" spans="1:6">
      <c r="A110" s="53"/>
      <c r="B110" s="53"/>
      <c r="C110" s="65"/>
      <c r="D110" s="65"/>
      <c r="E110" s="65"/>
      <c r="F110" s="65"/>
    </row>
    <row r="111" spans="1:6">
      <c r="A111" s="53"/>
      <c r="B111" s="53"/>
      <c r="C111" s="65"/>
      <c r="D111" s="65"/>
      <c r="E111" s="65"/>
      <c r="F111" s="65"/>
    </row>
    <row r="112" spans="1:6">
      <c r="A112" s="53"/>
      <c r="B112" s="53"/>
      <c r="C112" s="65"/>
      <c r="D112" s="65"/>
      <c r="E112" s="65"/>
      <c r="F112" s="65"/>
    </row>
    <row r="113" spans="1:6">
      <c r="A113" s="53"/>
      <c r="B113" s="53"/>
      <c r="C113" s="65"/>
      <c r="D113" s="65"/>
      <c r="E113" s="65"/>
      <c r="F113" s="65"/>
    </row>
    <row r="114" spans="1:6">
      <c r="A114" s="53"/>
      <c r="B114" s="53"/>
      <c r="C114" s="65"/>
      <c r="D114" s="65"/>
      <c r="E114" s="65"/>
      <c r="F114" s="65"/>
    </row>
    <row r="115" spans="1:6">
      <c r="A115" s="53"/>
      <c r="B115" s="53"/>
      <c r="C115" s="65"/>
      <c r="D115" s="65"/>
      <c r="E115" s="65"/>
      <c r="F115" s="65"/>
    </row>
    <row r="116" spans="1:6">
      <c r="A116" s="53"/>
      <c r="B116" s="53"/>
      <c r="C116" s="65"/>
      <c r="D116" s="65"/>
      <c r="E116" s="65"/>
      <c r="F116" s="65"/>
    </row>
    <row r="117" spans="1:6">
      <c r="A117" s="53"/>
      <c r="B117" s="53"/>
      <c r="C117" s="65"/>
      <c r="D117" s="65"/>
      <c r="E117" s="65"/>
      <c r="F117" s="65"/>
    </row>
    <row r="118" spans="1:6">
      <c r="A118" s="53"/>
      <c r="B118" s="53"/>
      <c r="C118" s="65"/>
      <c r="D118" s="65"/>
      <c r="E118" s="65"/>
      <c r="F118" s="65"/>
    </row>
    <row r="119" spans="1:6">
      <c r="A119" s="53"/>
      <c r="B119" s="53"/>
      <c r="C119" s="65"/>
      <c r="D119" s="65"/>
      <c r="E119" s="65"/>
      <c r="F119" s="65"/>
    </row>
    <row r="120" spans="1:6">
      <c r="A120" s="53"/>
      <c r="B120" s="53"/>
      <c r="C120" s="65"/>
      <c r="D120" s="65"/>
      <c r="E120" s="65"/>
      <c r="F120" s="65"/>
    </row>
    <row r="121" spans="1:6">
      <c r="A121" s="53"/>
      <c r="B121" s="53"/>
      <c r="C121" s="65"/>
      <c r="D121" s="65"/>
      <c r="E121" s="65"/>
      <c r="F121" s="65"/>
    </row>
    <row r="122" spans="1:6">
      <c r="A122" s="53"/>
      <c r="B122" s="53"/>
      <c r="C122" s="65"/>
      <c r="D122" s="65"/>
      <c r="E122" s="65"/>
      <c r="F122" s="65"/>
    </row>
    <row r="123" spans="1:6">
      <c r="A123" s="53"/>
      <c r="B123" s="53"/>
      <c r="C123" s="65"/>
      <c r="D123" s="65"/>
      <c r="E123" s="65"/>
      <c r="F123" s="65"/>
    </row>
    <row r="124" spans="1:6">
      <c r="A124" s="53"/>
      <c r="B124" s="53"/>
      <c r="E124" s="65"/>
      <c r="F124" s="65"/>
    </row>
    <row r="125" spans="1:6">
      <c r="A125" s="53"/>
      <c r="B125" s="53"/>
      <c r="F125" s="65"/>
    </row>
    <row r="126" spans="1:6">
      <c r="A126" s="53"/>
      <c r="B126" s="53"/>
      <c r="F126" s="65"/>
    </row>
    <row r="127" spans="1:6">
      <c r="A127" s="53"/>
      <c r="B127" s="53"/>
      <c r="F127" s="65"/>
    </row>
    <row r="128" spans="1:6">
      <c r="A128" s="53"/>
      <c r="B128" s="53"/>
      <c r="F128" s="65"/>
    </row>
    <row r="129" spans="1:6">
      <c r="A129" s="53"/>
      <c r="B129" s="53"/>
      <c r="F129" s="65"/>
    </row>
    <row r="130" spans="1:6">
      <c r="A130" s="53"/>
      <c r="B130" s="53"/>
      <c r="F130" s="65"/>
    </row>
    <row r="131" spans="1:6">
      <c r="A131" s="53"/>
      <c r="B131" s="53"/>
      <c r="F131" s="65"/>
    </row>
    <row r="132" spans="1:6">
      <c r="A132" s="53"/>
      <c r="B132" s="53"/>
      <c r="F132" s="65"/>
    </row>
    <row r="133" spans="1:6">
      <c r="A133" s="53"/>
      <c r="B133" s="53"/>
      <c r="F133" s="65"/>
    </row>
  </sheetData>
  <sheetProtection selectLockedCells="1" selectUnlockedCells="1"/>
  <mergeCells count="13">
    <mergeCell ref="A48:E48"/>
    <mergeCell ref="B42:B43"/>
    <mergeCell ref="C42:C43"/>
    <mergeCell ref="D42:D43"/>
    <mergeCell ref="E42:E43"/>
    <mergeCell ref="A1:F1"/>
    <mergeCell ref="A40:A41"/>
    <mergeCell ref="B40:B41"/>
    <mergeCell ref="C40:C41"/>
    <mergeCell ref="D40:D41"/>
    <mergeCell ref="E40:E41"/>
    <mergeCell ref="A2:F2"/>
    <mergeCell ref="A38:F3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E139"/>
  <sheetViews>
    <sheetView zoomScaleNormal="100" workbookViewId="0">
      <selection activeCell="D32" sqref="D32"/>
    </sheetView>
  </sheetViews>
  <sheetFormatPr defaultColWidth="9.140625" defaultRowHeight="12.75"/>
  <cols>
    <col min="1" max="1" width="37.7109375" style="66" customWidth="1"/>
    <col min="2" max="2" width="28.42578125" style="54" customWidth="1"/>
    <col min="3" max="3" width="34.140625" style="62" customWidth="1"/>
    <col min="4" max="4" width="39.5703125" style="62" customWidth="1"/>
    <col min="5" max="5" width="35.5703125" style="62" customWidth="1"/>
    <col min="6" max="16384" width="9.140625" style="53"/>
  </cols>
  <sheetData>
    <row r="1" spans="1:5" ht="30" customHeight="1">
      <c r="A1" s="400" t="s">
        <v>135</v>
      </c>
      <c r="B1" s="401"/>
      <c r="C1" s="401"/>
      <c r="D1" s="401"/>
      <c r="E1" s="401"/>
    </row>
    <row r="2" spans="1:5" s="67" customFormat="1" ht="18" customHeight="1">
      <c r="A2" s="407" t="s">
        <v>136</v>
      </c>
      <c r="B2" s="408"/>
      <c r="C2" s="408"/>
      <c r="D2" s="408"/>
      <c r="E2" s="408"/>
    </row>
    <row r="3" spans="1:5" s="67" customFormat="1" ht="18" customHeight="1">
      <c r="A3" s="1"/>
      <c r="B3" s="83">
        <v>1</v>
      </c>
      <c r="C3" s="82">
        <v>2</v>
      </c>
      <c r="D3" s="82">
        <v>3</v>
      </c>
      <c r="E3" s="82">
        <v>4</v>
      </c>
    </row>
    <row r="4" spans="1:5" s="68" customFormat="1" ht="19.5" customHeight="1">
      <c r="A4" s="2" t="s">
        <v>137</v>
      </c>
      <c r="B4" s="84">
        <v>21.3</v>
      </c>
      <c r="C4" s="81">
        <v>21.1</v>
      </c>
      <c r="D4" s="81">
        <v>16</v>
      </c>
      <c r="E4" s="81">
        <v>13.5</v>
      </c>
    </row>
    <row r="5" spans="1:5" s="68" customFormat="1" ht="19.5" customHeight="1">
      <c r="A5" s="2" t="s">
        <v>138</v>
      </c>
      <c r="B5" s="84">
        <v>33.950000000000003</v>
      </c>
      <c r="C5" s="81">
        <v>32.01</v>
      </c>
      <c r="D5" s="81">
        <v>23.52</v>
      </c>
      <c r="E5" s="81">
        <v>19.600000000000001</v>
      </c>
    </row>
    <row r="6" spans="1:5" s="68" customFormat="1" ht="19.5" customHeight="1">
      <c r="A6" s="2" t="s">
        <v>139</v>
      </c>
      <c r="B6" s="84">
        <v>78.7</v>
      </c>
      <c r="C6" s="81">
        <v>71.64</v>
      </c>
      <c r="D6" s="81">
        <v>51.73</v>
      </c>
      <c r="E6" s="81">
        <v>43.39</v>
      </c>
    </row>
    <row r="7" spans="1:5" s="68" customFormat="1" ht="19.5" customHeight="1">
      <c r="A7" s="2" t="s">
        <v>140</v>
      </c>
      <c r="B7" s="84">
        <v>112.34</v>
      </c>
      <c r="C7" s="271">
        <v>102.24</v>
      </c>
      <c r="D7" s="271">
        <v>73.069999999999993</v>
      </c>
      <c r="E7" s="81">
        <v>61.31</v>
      </c>
    </row>
    <row r="8" spans="1:5" s="69" customFormat="1" ht="24.95" customHeight="1">
      <c r="A8" s="150" t="s">
        <v>141</v>
      </c>
      <c r="B8" s="151" t="s">
        <v>142</v>
      </c>
      <c r="C8" s="152" t="s">
        <v>143</v>
      </c>
      <c r="D8" s="152" t="s">
        <v>144</v>
      </c>
      <c r="E8" s="151" t="s">
        <v>145</v>
      </c>
    </row>
    <row r="9" spans="1:5" s="70" customFormat="1" ht="24.95" customHeight="1">
      <c r="A9" s="152"/>
      <c r="B9" s="152" t="s">
        <v>146</v>
      </c>
      <c r="C9" s="152" t="s">
        <v>147</v>
      </c>
      <c r="D9" s="152" t="s">
        <v>148</v>
      </c>
      <c r="E9" s="152" t="s">
        <v>149</v>
      </c>
    </row>
    <row r="10" spans="1:5" s="70" customFormat="1" ht="24.95" customHeight="1">
      <c r="A10" s="152"/>
      <c r="B10" s="152" t="s">
        <v>150</v>
      </c>
      <c r="C10" s="152" t="s">
        <v>151</v>
      </c>
      <c r="D10" s="152" t="s">
        <v>152</v>
      </c>
      <c r="E10" s="152" t="s">
        <v>153</v>
      </c>
    </row>
    <row r="11" spans="1:5" s="70" customFormat="1" ht="24.95" customHeight="1">
      <c r="A11" s="152"/>
      <c r="B11" s="152" t="s">
        <v>154</v>
      </c>
      <c r="C11" s="152" t="s">
        <v>155</v>
      </c>
      <c r="D11" s="152" t="s">
        <v>156</v>
      </c>
      <c r="E11" s="152" t="s">
        <v>157</v>
      </c>
    </row>
    <row r="12" spans="1:5" s="70" customFormat="1" ht="24.95" customHeight="1">
      <c r="A12" s="152"/>
      <c r="B12" s="152" t="s">
        <v>158</v>
      </c>
      <c r="C12" s="153" t="s">
        <v>159</v>
      </c>
      <c r="D12" s="153" t="s">
        <v>160</v>
      </c>
      <c r="E12" s="152" t="s">
        <v>161</v>
      </c>
    </row>
    <row r="13" spans="1:5" s="70" customFormat="1" ht="24.95" customHeight="1">
      <c r="A13" s="153"/>
      <c r="B13" s="153" t="s">
        <v>162</v>
      </c>
      <c r="C13" s="153" t="s">
        <v>163</v>
      </c>
      <c r="D13" s="153" t="s">
        <v>164</v>
      </c>
      <c r="E13" s="153" t="s">
        <v>165</v>
      </c>
    </row>
    <row r="14" spans="1:5" s="70" customFormat="1" ht="24.95" customHeight="1">
      <c r="A14" s="153"/>
      <c r="B14" s="153" t="s">
        <v>166</v>
      </c>
      <c r="C14" s="153" t="s">
        <v>167</v>
      </c>
      <c r="D14" s="152" t="s">
        <v>168</v>
      </c>
      <c r="E14" s="153" t="s">
        <v>169</v>
      </c>
    </row>
    <row r="15" spans="1:5" s="70" customFormat="1" ht="24.95" customHeight="1">
      <c r="A15" s="152"/>
      <c r="B15" s="152" t="s">
        <v>170</v>
      </c>
      <c r="C15" s="152" t="s">
        <v>171</v>
      </c>
      <c r="D15" s="152" t="s">
        <v>172</v>
      </c>
      <c r="E15" s="152" t="s">
        <v>173</v>
      </c>
    </row>
    <row r="16" spans="1:5" s="70" customFormat="1" ht="24.95" customHeight="1">
      <c r="A16" s="152"/>
      <c r="B16" s="152" t="s">
        <v>174</v>
      </c>
      <c r="C16" s="152" t="s">
        <v>175</v>
      </c>
      <c r="D16" s="152" t="s">
        <v>176</v>
      </c>
      <c r="E16" s="152" t="s">
        <v>177</v>
      </c>
    </row>
    <row r="17" spans="1:5" s="70" customFormat="1" ht="24.95" customHeight="1">
      <c r="A17" s="152"/>
      <c r="B17" s="152" t="s">
        <v>178</v>
      </c>
      <c r="C17" s="152" t="s">
        <v>179</v>
      </c>
      <c r="D17" s="153" t="s">
        <v>180</v>
      </c>
      <c r="E17" s="152" t="s">
        <v>181</v>
      </c>
    </row>
    <row r="18" spans="1:5" s="70" customFormat="1" ht="24.95" customHeight="1">
      <c r="A18" s="153"/>
      <c r="B18" s="153" t="s">
        <v>182</v>
      </c>
      <c r="C18" s="153" t="s">
        <v>183</v>
      </c>
      <c r="D18" s="153" t="s">
        <v>184</v>
      </c>
      <c r="E18" s="153" t="s">
        <v>185</v>
      </c>
    </row>
    <row r="19" spans="1:5" s="70" customFormat="1" ht="24.95" customHeight="1">
      <c r="A19" s="153"/>
      <c r="B19" s="153" t="s">
        <v>186</v>
      </c>
      <c r="C19" s="153" t="s">
        <v>187</v>
      </c>
      <c r="D19" s="153" t="s">
        <v>188</v>
      </c>
      <c r="E19" s="153" t="s">
        <v>189</v>
      </c>
    </row>
    <row r="20" spans="1:5" s="70" customFormat="1" ht="24.95" customHeight="1">
      <c r="A20" s="153"/>
      <c r="B20" s="153" t="s">
        <v>190</v>
      </c>
      <c r="C20" s="153" t="s">
        <v>191</v>
      </c>
      <c r="D20" s="153" t="s">
        <v>192</v>
      </c>
      <c r="E20" s="153"/>
    </row>
    <row r="21" spans="1:5" s="70" customFormat="1" ht="12">
      <c r="A21" s="152"/>
      <c r="B21" s="152" t="s">
        <v>193</v>
      </c>
      <c r="C21" s="152" t="s">
        <v>194</v>
      </c>
      <c r="D21" s="152"/>
      <c r="E21" s="152"/>
    </row>
    <row r="22" spans="1:5" s="70" customFormat="1" ht="43.5" customHeight="1">
      <c r="A22" s="152"/>
      <c r="B22" s="152" t="s">
        <v>195</v>
      </c>
      <c r="C22" s="152" t="s">
        <v>196</v>
      </c>
      <c r="D22" s="152"/>
      <c r="E22" s="152"/>
    </row>
    <row r="23" spans="1:5" s="70" customFormat="1" ht="24.95" customHeight="1">
      <c r="A23" s="154"/>
      <c r="B23" s="152"/>
      <c r="C23" s="152" t="s">
        <v>197</v>
      </c>
      <c r="D23" s="154"/>
      <c r="E23" s="154"/>
    </row>
    <row r="24" spans="1:5" s="70" customFormat="1" ht="24.95" customHeight="1">
      <c r="A24" s="154"/>
      <c r="B24" s="154"/>
      <c r="C24" s="152" t="s">
        <v>198</v>
      </c>
      <c r="D24" s="154"/>
      <c r="E24" s="154"/>
    </row>
    <row r="25" spans="1:5" s="70" customFormat="1" ht="37.5" customHeight="1">
      <c r="A25" s="154"/>
      <c r="B25" s="154"/>
      <c r="C25" s="152" t="s">
        <v>199</v>
      </c>
      <c r="D25" s="154"/>
      <c r="E25" s="154"/>
    </row>
    <row r="26" spans="1:5" s="70" customFormat="1" ht="45" customHeight="1">
      <c r="A26" s="263"/>
      <c r="B26" s="493"/>
      <c r="C26" s="266" t="s">
        <v>200</v>
      </c>
      <c r="D26" s="267"/>
      <c r="E26" s="493"/>
    </row>
    <row r="27" spans="1:5" s="70" customFormat="1" ht="49.5" customHeight="1">
      <c r="A27" s="264"/>
      <c r="B27" s="261"/>
      <c r="C27" s="269" t="s">
        <v>201</v>
      </c>
      <c r="D27" s="267"/>
      <c r="E27" s="267"/>
    </row>
    <row r="28" spans="1:5" s="70" customFormat="1" ht="49.5" customHeight="1">
      <c r="A28" s="264"/>
      <c r="B28" s="261"/>
      <c r="C28" s="269" t="s">
        <v>202</v>
      </c>
      <c r="D28" s="267"/>
      <c r="E28" s="267"/>
    </row>
    <row r="29" spans="1:5" s="70" customFormat="1" ht="23.25" customHeight="1">
      <c r="A29" s="265"/>
      <c r="B29" s="262"/>
      <c r="C29" s="270"/>
      <c r="D29" s="268"/>
      <c r="E29" s="268"/>
    </row>
    <row r="30" spans="1:5" s="31" customFormat="1" ht="24" customHeight="1">
      <c r="A30" s="427" t="s">
        <v>203</v>
      </c>
      <c r="B30" s="427"/>
      <c r="C30" s="427"/>
      <c r="D30" s="427"/>
      <c r="E30" s="427"/>
    </row>
    <row r="31" spans="1:5" s="61" customFormat="1">
      <c r="A31" s="66"/>
      <c r="B31" s="54"/>
      <c r="C31" s="62"/>
      <c r="D31" s="62"/>
      <c r="E31" s="62"/>
    </row>
    <row r="32" spans="1:5" s="61" customFormat="1">
      <c r="A32" s="66"/>
      <c r="B32" s="54"/>
      <c r="C32" s="62"/>
      <c r="D32" s="62"/>
      <c r="E32" s="62"/>
    </row>
    <row r="33" spans="1:5" s="61" customFormat="1">
      <c r="A33" s="66"/>
      <c r="B33" s="54"/>
      <c r="C33" s="62"/>
      <c r="D33" s="62"/>
      <c r="E33" s="62"/>
    </row>
    <row r="34" spans="1:5" s="61" customFormat="1">
      <c r="A34" s="66"/>
      <c r="B34" s="54"/>
      <c r="C34" s="62"/>
      <c r="D34" s="62"/>
      <c r="E34" s="62"/>
    </row>
    <row r="35" spans="1:5" s="61" customFormat="1">
      <c r="A35" s="66"/>
      <c r="B35" s="54"/>
      <c r="C35" s="62"/>
      <c r="D35" s="62"/>
      <c r="E35" s="62"/>
    </row>
    <row r="36" spans="1:5" s="61" customFormat="1">
      <c r="A36" s="66"/>
      <c r="B36" s="54"/>
      <c r="C36" s="62"/>
      <c r="D36" s="62"/>
      <c r="E36" s="62"/>
    </row>
    <row r="37" spans="1:5" s="61" customFormat="1">
      <c r="A37" s="66"/>
      <c r="B37" s="54"/>
      <c r="C37" s="62"/>
      <c r="D37" s="62"/>
      <c r="E37" s="62"/>
    </row>
    <row r="38" spans="1:5" s="61" customFormat="1">
      <c r="A38" s="66"/>
      <c r="B38" s="54"/>
      <c r="C38" s="62"/>
      <c r="D38" s="62"/>
      <c r="E38" s="62"/>
    </row>
    <row r="39" spans="1:5" s="61" customFormat="1">
      <c r="A39" s="66"/>
      <c r="B39" s="54"/>
      <c r="C39" s="62"/>
      <c r="D39" s="62"/>
      <c r="E39" s="62"/>
    </row>
    <row r="40" spans="1:5" s="61" customFormat="1">
      <c r="A40" s="66"/>
      <c r="B40" s="54"/>
      <c r="C40" s="62"/>
      <c r="D40" s="62"/>
      <c r="E40" s="62"/>
    </row>
    <row r="41" spans="1:5" s="61" customFormat="1">
      <c r="A41" s="66"/>
      <c r="B41" s="54"/>
      <c r="C41" s="62"/>
      <c r="D41" s="62"/>
      <c r="E41" s="62"/>
    </row>
    <row r="42" spans="1:5" s="61" customFormat="1">
      <c r="A42" s="66"/>
      <c r="B42" s="54"/>
      <c r="C42" s="62"/>
      <c r="D42" s="62"/>
      <c r="E42" s="62"/>
    </row>
    <row r="43" spans="1:5" s="61" customFormat="1">
      <c r="A43" s="66"/>
      <c r="B43" s="54"/>
      <c r="C43" s="62"/>
      <c r="D43" s="62"/>
      <c r="E43" s="62"/>
    </row>
    <row r="44" spans="1:5" s="61" customFormat="1">
      <c r="A44" s="66"/>
      <c r="B44" s="54"/>
      <c r="C44" s="62"/>
      <c r="D44" s="62"/>
      <c r="E44" s="62"/>
    </row>
    <row r="45" spans="1:5" s="61" customFormat="1">
      <c r="A45" s="66"/>
      <c r="B45" s="54"/>
      <c r="C45" s="62"/>
      <c r="D45" s="62"/>
      <c r="E45" s="62"/>
    </row>
    <row r="46" spans="1:5" s="61" customFormat="1">
      <c r="A46" s="66"/>
      <c r="B46" s="54"/>
      <c r="C46" s="62"/>
      <c r="D46" s="62"/>
      <c r="E46" s="62"/>
    </row>
    <row r="47" spans="1:5" s="61" customFormat="1">
      <c r="A47" s="66"/>
      <c r="B47" s="54"/>
      <c r="C47" s="62"/>
      <c r="D47" s="62"/>
      <c r="E47" s="62"/>
    </row>
    <row r="48" spans="1:5" s="61" customFormat="1">
      <c r="A48" s="66"/>
      <c r="B48" s="54"/>
      <c r="C48" s="62"/>
      <c r="D48" s="62"/>
      <c r="E48" s="62"/>
    </row>
    <row r="49" spans="1:5" s="61" customFormat="1">
      <c r="A49" s="66"/>
      <c r="B49" s="54"/>
      <c r="C49" s="62"/>
      <c r="D49" s="62"/>
      <c r="E49" s="62"/>
    </row>
    <row r="50" spans="1:5" s="61" customFormat="1">
      <c r="A50" s="66"/>
      <c r="B50" s="54"/>
      <c r="C50" s="62"/>
      <c r="D50" s="62"/>
      <c r="E50" s="62"/>
    </row>
    <row r="51" spans="1:5" s="61" customFormat="1">
      <c r="A51" s="66"/>
      <c r="B51" s="54"/>
      <c r="C51" s="62"/>
      <c r="D51" s="62"/>
      <c r="E51" s="62"/>
    </row>
    <row r="52" spans="1:5" s="61" customFormat="1">
      <c r="A52" s="66"/>
      <c r="B52" s="54"/>
      <c r="C52" s="62"/>
      <c r="D52" s="62"/>
      <c r="E52" s="62"/>
    </row>
    <row r="53" spans="1:5" s="61" customFormat="1">
      <c r="A53" s="66"/>
      <c r="B53" s="54"/>
      <c r="C53" s="62"/>
      <c r="D53" s="62"/>
      <c r="E53" s="62"/>
    </row>
    <row r="54" spans="1:5" s="61" customFormat="1">
      <c r="A54" s="66"/>
      <c r="B54" s="54"/>
      <c r="C54" s="62"/>
      <c r="D54" s="62"/>
      <c r="E54" s="62"/>
    </row>
    <row r="55" spans="1:5" s="61" customFormat="1">
      <c r="A55" s="66"/>
      <c r="B55" s="54"/>
      <c r="C55" s="62"/>
      <c r="D55" s="62"/>
      <c r="E55" s="62"/>
    </row>
    <row r="56" spans="1:5" s="61" customFormat="1">
      <c r="A56" s="66"/>
      <c r="B56" s="54"/>
      <c r="C56" s="62"/>
      <c r="D56" s="62"/>
      <c r="E56" s="62"/>
    </row>
    <row r="57" spans="1:5" s="61" customFormat="1">
      <c r="A57" s="66"/>
      <c r="B57" s="54"/>
      <c r="C57" s="62"/>
      <c r="D57" s="62"/>
      <c r="E57" s="62"/>
    </row>
    <row r="58" spans="1:5" s="61" customFormat="1">
      <c r="A58" s="66"/>
      <c r="B58" s="54"/>
      <c r="C58" s="62"/>
      <c r="D58" s="62"/>
      <c r="E58" s="62"/>
    </row>
    <row r="59" spans="1:5" s="61" customFormat="1">
      <c r="A59" s="66"/>
      <c r="B59" s="54"/>
      <c r="C59" s="62"/>
      <c r="D59" s="62"/>
      <c r="E59" s="62"/>
    </row>
    <row r="60" spans="1:5" s="61" customFormat="1">
      <c r="A60" s="66"/>
      <c r="B60" s="54"/>
      <c r="C60" s="62"/>
      <c r="D60" s="62"/>
      <c r="E60" s="62"/>
    </row>
    <row r="61" spans="1:5" s="61" customFormat="1">
      <c r="A61" s="66"/>
      <c r="B61" s="54"/>
      <c r="C61" s="62"/>
      <c r="D61" s="62"/>
      <c r="E61" s="62"/>
    </row>
    <row r="62" spans="1:5" s="61" customFormat="1">
      <c r="A62" s="66"/>
      <c r="B62" s="54"/>
      <c r="C62" s="62"/>
      <c r="D62" s="62"/>
      <c r="E62" s="62"/>
    </row>
    <row r="63" spans="1:5" s="61" customFormat="1">
      <c r="A63" s="66"/>
      <c r="B63" s="54"/>
      <c r="C63" s="62"/>
      <c r="D63" s="62"/>
      <c r="E63" s="62"/>
    </row>
    <row r="64" spans="1:5" s="61" customFormat="1">
      <c r="A64" s="66"/>
      <c r="B64" s="54"/>
      <c r="C64" s="62"/>
      <c r="D64" s="62"/>
      <c r="E64" s="62"/>
    </row>
    <row r="65" spans="1:5" s="61" customFormat="1">
      <c r="A65" s="66"/>
      <c r="B65" s="54"/>
      <c r="C65" s="62"/>
      <c r="D65" s="62"/>
      <c r="E65" s="62"/>
    </row>
    <row r="66" spans="1:5" s="61" customFormat="1">
      <c r="A66" s="66"/>
      <c r="B66" s="54"/>
      <c r="C66" s="62"/>
      <c r="D66" s="62"/>
      <c r="E66" s="62"/>
    </row>
    <row r="67" spans="1:5" s="61" customFormat="1">
      <c r="A67" s="66"/>
      <c r="B67" s="54"/>
      <c r="C67" s="62"/>
      <c r="D67" s="62"/>
      <c r="E67" s="62"/>
    </row>
    <row r="68" spans="1:5" s="61" customFormat="1">
      <c r="A68" s="66"/>
      <c r="B68" s="54"/>
      <c r="C68" s="62"/>
      <c r="D68" s="62"/>
      <c r="E68" s="62"/>
    </row>
    <row r="69" spans="1:5" s="61" customFormat="1">
      <c r="A69" s="66"/>
      <c r="B69" s="54"/>
      <c r="C69" s="62"/>
      <c r="D69" s="62"/>
      <c r="E69" s="62"/>
    </row>
    <row r="70" spans="1:5" s="61" customFormat="1">
      <c r="A70" s="66"/>
      <c r="B70" s="54"/>
      <c r="C70" s="62"/>
      <c r="D70" s="62"/>
      <c r="E70" s="62"/>
    </row>
    <row r="71" spans="1:5" s="61" customFormat="1">
      <c r="A71" s="66"/>
      <c r="B71" s="54"/>
      <c r="C71" s="62"/>
      <c r="D71" s="62"/>
      <c r="E71" s="62"/>
    </row>
    <row r="72" spans="1:5" s="61" customFormat="1">
      <c r="A72" s="66"/>
      <c r="B72" s="54"/>
      <c r="C72" s="62"/>
      <c r="D72" s="62"/>
      <c r="E72" s="62"/>
    </row>
    <row r="73" spans="1:5" s="61" customFormat="1">
      <c r="A73" s="66"/>
      <c r="B73" s="54"/>
      <c r="C73" s="62"/>
      <c r="D73" s="62"/>
      <c r="E73" s="62"/>
    </row>
    <row r="74" spans="1:5" s="61" customFormat="1">
      <c r="A74" s="66"/>
      <c r="B74" s="54"/>
      <c r="C74" s="62"/>
      <c r="D74" s="62"/>
      <c r="E74" s="62"/>
    </row>
    <row r="75" spans="1:5" s="61" customFormat="1">
      <c r="A75" s="66"/>
      <c r="B75" s="54"/>
      <c r="C75" s="62"/>
      <c r="D75" s="62"/>
      <c r="E75" s="62"/>
    </row>
    <row r="76" spans="1:5" s="61" customFormat="1">
      <c r="A76" s="66"/>
      <c r="B76" s="54"/>
      <c r="C76" s="62"/>
      <c r="D76" s="62"/>
      <c r="E76" s="62"/>
    </row>
    <row r="77" spans="1:5" s="61" customFormat="1">
      <c r="A77" s="66"/>
      <c r="B77" s="54"/>
      <c r="C77" s="62"/>
      <c r="D77" s="62"/>
      <c r="E77" s="62"/>
    </row>
    <row r="78" spans="1:5" s="61" customFormat="1">
      <c r="A78" s="66"/>
      <c r="B78" s="54"/>
      <c r="C78" s="62"/>
      <c r="D78" s="62"/>
      <c r="E78" s="62"/>
    </row>
    <row r="79" spans="1:5" s="61" customFormat="1">
      <c r="A79" s="66"/>
      <c r="B79" s="54"/>
      <c r="C79" s="62"/>
      <c r="D79" s="62"/>
      <c r="E79" s="62"/>
    </row>
    <row r="80" spans="1:5" s="61" customFormat="1">
      <c r="A80" s="66"/>
      <c r="B80" s="54"/>
      <c r="C80" s="62"/>
      <c r="D80" s="62"/>
      <c r="E80" s="62"/>
    </row>
    <row r="81" spans="1:5" s="61" customFormat="1">
      <c r="A81" s="66"/>
      <c r="B81" s="54"/>
      <c r="C81" s="62"/>
      <c r="D81" s="62"/>
      <c r="E81" s="62"/>
    </row>
    <row r="82" spans="1:5" s="61" customFormat="1">
      <c r="A82" s="66"/>
      <c r="B82" s="54"/>
      <c r="C82" s="62"/>
      <c r="D82" s="62"/>
      <c r="E82" s="62"/>
    </row>
    <row r="83" spans="1:5" s="61" customFormat="1">
      <c r="A83" s="66"/>
      <c r="B83" s="54"/>
      <c r="C83" s="62"/>
      <c r="D83" s="62"/>
      <c r="E83" s="62"/>
    </row>
    <row r="84" spans="1:5" s="61" customFormat="1">
      <c r="A84" s="66"/>
      <c r="B84" s="54"/>
      <c r="C84" s="62"/>
      <c r="D84" s="62"/>
      <c r="E84" s="62"/>
    </row>
    <row r="85" spans="1:5" s="61" customFormat="1">
      <c r="A85" s="66"/>
      <c r="B85" s="54"/>
      <c r="C85" s="62"/>
      <c r="D85" s="62"/>
      <c r="E85" s="62"/>
    </row>
    <row r="86" spans="1:5" s="61" customFormat="1">
      <c r="A86" s="66"/>
      <c r="B86" s="54"/>
      <c r="C86" s="62"/>
      <c r="D86" s="62"/>
      <c r="E86" s="62"/>
    </row>
    <row r="87" spans="1:5" s="61" customFormat="1">
      <c r="A87" s="66"/>
      <c r="B87" s="54"/>
      <c r="C87" s="62"/>
      <c r="D87" s="62"/>
      <c r="E87" s="62"/>
    </row>
    <row r="88" spans="1:5" s="61" customFormat="1">
      <c r="A88" s="66"/>
      <c r="B88" s="54"/>
      <c r="C88" s="62"/>
      <c r="D88" s="62"/>
      <c r="E88" s="62"/>
    </row>
    <row r="89" spans="1:5" s="61" customFormat="1">
      <c r="A89" s="66"/>
      <c r="B89" s="54"/>
      <c r="C89" s="62"/>
      <c r="D89" s="62"/>
      <c r="E89" s="62"/>
    </row>
    <row r="90" spans="1:5" s="61" customFormat="1">
      <c r="A90" s="66"/>
      <c r="B90" s="54"/>
      <c r="C90" s="62"/>
      <c r="D90" s="62"/>
      <c r="E90" s="62"/>
    </row>
    <row r="91" spans="1:5" s="61" customFormat="1">
      <c r="A91" s="66"/>
      <c r="B91" s="54"/>
      <c r="C91" s="62"/>
      <c r="D91" s="62"/>
      <c r="E91" s="62"/>
    </row>
    <row r="92" spans="1:5" s="61" customFormat="1">
      <c r="A92" s="66"/>
      <c r="B92" s="54"/>
      <c r="C92" s="62"/>
      <c r="D92" s="62"/>
      <c r="E92" s="62"/>
    </row>
    <row r="93" spans="1:5" s="61" customFormat="1">
      <c r="A93" s="66"/>
      <c r="B93" s="54"/>
      <c r="C93" s="62"/>
      <c r="D93" s="62"/>
      <c r="E93" s="62"/>
    </row>
    <row r="94" spans="1:5" s="61" customFormat="1">
      <c r="A94" s="66"/>
      <c r="B94" s="54"/>
      <c r="C94" s="62"/>
      <c r="D94" s="62"/>
      <c r="E94" s="62"/>
    </row>
    <row r="95" spans="1:5" s="61" customFormat="1">
      <c r="A95" s="66"/>
      <c r="B95" s="54"/>
      <c r="C95" s="62"/>
      <c r="D95" s="62"/>
      <c r="E95" s="62"/>
    </row>
    <row r="96" spans="1:5" s="61" customFormat="1">
      <c r="A96" s="66"/>
      <c r="B96" s="54"/>
      <c r="C96" s="62"/>
      <c r="D96" s="62"/>
      <c r="E96" s="62"/>
    </row>
    <row r="97" spans="1:5" s="61" customFormat="1">
      <c r="A97" s="66"/>
      <c r="B97" s="54"/>
      <c r="C97" s="62"/>
      <c r="D97" s="62"/>
      <c r="E97" s="62"/>
    </row>
    <row r="98" spans="1:5" s="61" customFormat="1">
      <c r="A98" s="66"/>
      <c r="B98" s="54"/>
      <c r="C98" s="62"/>
      <c r="D98" s="62"/>
      <c r="E98" s="62"/>
    </row>
    <row r="99" spans="1:5" s="61" customFormat="1">
      <c r="A99" s="66"/>
      <c r="B99" s="54"/>
      <c r="C99" s="62"/>
      <c r="D99" s="62"/>
      <c r="E99" s="62"/>
    </row>
    <row r="100" spans="1:5" s="61" customFormat="1">
      <c r="A100" s="66"/>
      <c r="B100" s="54"/>
      <c r="C100" s="62"/>
      <c r="D100" s="62"/>
      <c r="E100" s="62"/>
    </row>
    <row r="101" spans="1:5" s="61" customFormat="1">
      <c r="A101" s="66"/>
      <c r="B101" s="54"/>
      <c r="C101" s="62"/>
      <c r="D101" s="62"/>
      <c r="E101" s="62"/>
    </row>
    <row r="102" spans="1:5" s="61" customFormat="1">
      <c r="A102" s="66"/>
      <c r="B102" s="54"/>
      <c r="C102" s="62"/>
      <c r="D102" s="62"/>
      <c r="E102" s="62"/>
    </row>
    <row r="103" spans="1:5" s="61" customFormat="1">
      <c r="A103" s="66"/>
      <c r="B103" s="54"/>
      <c r="C103" s="62"/>
      <c r="D103" s="62"/>
      <c r="E103" s="62"/>
    </row>
    <row r="104" spans="1:5" s="61" customFormat="1">
      <c r="A104" s="66"/>
      <c r="B104" s="54"/>
      <c r="C104" s="62"/>
      <c r="D104" s="62"/>
      <c r="E104" s="62"/>
    </row>
    <row r="105" spans="1:5" s="61" customFormat="1">
      <c r="A105" s="66"/>
      <c r="B105" s="54"/>
      <c r="C105" s="62"/>
      <c r="D105" s="62"/>
      <c r="E105" s="62"/>
    </row>
    <row r="106" spans="1:5" s="61" customFormat="1">
      <c r="A106" s="66"/>
      <c r="B106" s="54"/>
      <c r="C106" s="62"/>
      <c r="D106" s="62"/>
      <c r="E106" s="62"/>
    </row>
    <row r="107" spans="1:5" s="61" customFormat="1">
      <c r="A107" s="66"/>
      <c r="B107" s="54"/>
      <c r="C107" s="62"/>
      <c r="D107" s="62"/>
      <c r="E107" s="62"/>
    </row>
    <row r="108" spans="1:5" s="61" customFormat="1">
      <c r="A108" s="66"/>
      <c r="B108" s="54"/>
      <c r="C108" s="62"/>
      <c r="D108" s="62"/>
      <c r="E108" s="62"/>
    </row>
    <row r="109" spans="1:5" s="61" customFormat="1">
      <c r="A109" s="66"/>
      <c r="B109" s="54"/>
      <c r="C109" s="62"/>
      <c r="D109" s="62"/>
      <c r="E109" s="62"/>
    </row>
    <row r="110" spans="1:5" s="61" customFormat="1">
      <c r="A110" s="66"/>
      <c r="B110" s="54"/>
      <c r="C110" s="62"/>
      <c r="D110" s="62"/>
      <c r="E110" s="62"/>
    </row>
    <row r="111" spans="1:5" s="61" customFormat="1">
      <c r="A111" s="66"/>
      <c r="B111" s="54"/>
      <c r="C111" s="62"/>
      <c r="D111" s="62"/>
      <c r="E111" s="62"/>
    </row>
    <row r="112" spans="1:5" s="61" customFormat="1">
      <c r="A112" s="66"/>
      <c r="B112" s="54"/>
      <c r="C112" s="62"/>
      <c r="D112" s="62"/>
      <c r="E112" s="62"/>
    </row>
    <row r="113" spans="1:5" s="61" customFormat="1">
      <c r="A113" s="66"/>
      <c r="B113" s="54"/>
      <c r="C113" s="62"/>
      <c r="D113" s="62"/>
      <c r="E113" s="62"/>
    </row>
    <row r="114" spans="1:5" s="61" customFormat="1">
      <c r="A114" s="66"/>
      <c r="B114" s="54"/>
      <c r="C114" s="62"/>
      <c r="D114" s="62"/>
      <c r="E114" s="62"/>
    </row>
    <row r="115" spans="1:5" s="61" customFormat="1">
      <c r="A115" s="66"/>
      <c r="B115" s="54"/>
      <c r="C115" s="62"/>
      <c r="D115" s="62"/>
      <c r="E115" s="62"/>
    </row>
    <row r="116" spans="1:5" s="61" customFormat="1">
      <c r="A116" s="66"/>
      <c r="B116" s="54"/>
      <c r="C116" s="62"/>
      <c r="D116" s="62"/>
      <c r="E116" s="62"/>
    </row>
    <row r="117" spans="1:5" s="61" customFormat="1">
      <c r="A117" s="66"/>
      <c r="B117" s="54"/>
      <c r="C117" s="62"/>
      <c r="D117" s="62"/>
      <c r="E117" s="62"/>
    </row>
    <row r="118" spans="1:5" s="61" customFormat="1">
      <c r="A118" s="66"/>
      <c r="B118" s="54"/>
      <c r="C118" s="62"/>
      <c r="D118" s="62"/>
      <c r="E118" s="62"/>
    </row>
    <row r="119" spans="1:5" s="61" customFormat="1">
      <c r="A119" s="66"/>
      <c r="B119" s="54"/>
      <c r="C119" s="62"/>
      <c r="D119" s="62"/>
      <c r="E119" s="62"/>
    </row>
    <row r="120" spans="1:5" s="61" customFormat="1">
      <c r="A120" s="66"/>
      <c r="B120" s="54"/>
      <c r="C120" s="62"/>
      <c r="D120" s="62"/>
      <c r="E120" s="62"/>
    </row>
    <row r="121" spans="1:5" s="61" customFormat="1">
      <c r="A121" s="66"/>
      <c r="B121" s="54"/>
      <c r="C121" s="62"/>
      <c r="D121" s="62"/>
      <c r="E121" s="62"/>
    </row>
    <row r="122" spans="1:5" s="61" customFormat="1">
      <c r="A122" s="66"/>
      <c r="B122" s="54"/>
      <c r="C122" s="62"/>
      <c r="D122" s="62"/>
      <c r="E122" s="62"/>
    </row>
    <row r="123" spans="1:5" s="61" customFormat="1">
      <c r="A123" s="66"/>
      <c r="B123" s="54"/>
      <c r="C123" s="62"/>
      <c r="D123" s="62"/>
      <c r="E123" s="62"/>
    </row>
    <row r="124" spans="1:5" s="61" customFormat="1">
      <c r="A124" s="66"/>
      <c r="B124" s="54"/>
      <c r="C124" s="62"/>
      <c r="D124" s="62"/>
      <c r="E124" s="62"/>
    </row>
    <row r="125" spans="1:5" s="61" customFormat="1">
      <c r="A125" s="66"/>
      <c r="B125" s="54"/>
      <c r="C125" s="62"/>
      <c r="D125" s="62"/>
      <c r="E125" s="62"/>
    </row>
    <row r="126" spans="1:5" s="61" customFormat="1">
      <c r="A126" s="66"/>
      <c r="B126" s="54"/>
      <c r="C126" s="62"/>
      <c r="D126" s="62"/>
      <c r="E126" s="62"/>
    </row>
    <row r="127" spans="1:5" s="61" customFormat="1">
      <c r="A127" s="66"/>
      <c r="B127" s="54"/>
      <c r="C127" s="62"/>
      <c r="D127" s="62"/>
      <c r="E127" s="62"/>
    </row>
    <row r="128" spans="1:5" s="61" customFormat="1">
      <c r="A128" s="66"/>
      <c r="B128" s="54"/>
      <c r="C128" s="62"/>
      <c r="D128" s="62"/>
      <c r="E128" s="62"/>
    </row>
    <row r="129" spans="1:5" s="61" customFormat="1">
      <c r="A129" s="66"/>
      <c r="B129" s="54"/>
      <c r="C129" s="62"/>
      <c r="D129" s="62"/>
      <c r="E129" s="62"/>
    </row>
    <row r="130" spans="1:5" s="61" customFormat="1">
      <c r="A130" s="66"/>
      <c r="B130" s="54"/>
      <c r="C130" s="62"/>
      <c r="D130" s="62"/>
      <c r="E130" s="62"/>
    </row>
    <row r="131" spans="1:5" s="61" customFormat="1">
      <c r="A131" s="66"/>
      <c r="B131" s="54"/>
      <c r="C131" s="62"/>
      <c r="D131" s="62"/>
      <c r="E131" s="62"/>
    </row>
    <row r="132" spans="1:5" s="61" customFormat="1">
      <c r="A132" s="66"/>
      <c r="B132" s="54"/>
      <c r="C132" s="62"/>
      <c r="D132" s="62"/>
      <c r="E132" s="62"/>
    </row>
    <row r="133" spans="1:5" s="61" customFormat="1">
      <c r="A133" s="66"/>
      <c r="B133" s="54"/>
      <c r="C133" s="62"/>
      <c r="D133" s="62"/>
      <c r="E133" s="62"/>
    </row>
    <row r="134" spans="1:5" s="61" customFormat="1">
      <c r="A134" s="66"/>
      <c r="B134" s="54"/>
      <c r="C134" s="62"/>
      <c r="D134" s="62"/>
      <c r="E134" s="62"/>
    </row>
    <row r="135" spans="1:5" s="61" customFormat="1">
      <c r="A135" s="66"/>
      <c r="B135" s="54"/>
      <c r="C135" s="62"/>
      <c r="D135" s="62"/>
      <c r="E135" s="62"/>
    </row>
    <row r="136" spans="1:5" s="61" customFormat="1">
      <c r="A136" s="66"/>
      <c r="B136" s="54"/>
      <c r="C136" s="62"/>
      <c r="D136" s="62"/>
      <c r="E136" s="62"/>
    </row>
    <row r="137" spans="1:5" s="61" customFormat="1">
      <c r="A137" s="66"/>
      <c r="B137" s="54"/>
      <c r="C137" s="62"/>
      <c r="D137" s="62"/>
      <c r="E137" s="62"/>
    </row>
    <row r="138" spans="1:5" s="61" customFormat="1">
      <c r="A138" s="66"/>
      <c r="B138" s="54"/>
      <c r="C138" s="62"/>
      <c r="D138" s="62"/>
      <c r="E138" s="62"/>
    </row>
    <row r="139" spans="1:5" s="61" customFormat="1">
      <c r="A139" s="66"/>
      <c r="B139" s="54"/>
      <c r="C139" s="62"/>
      <c r="D139" s="62"/>
      <c r="E139" s="62"/>
    </row>
  </sheetData>
  <sheetProtection selectLockedCells="1" selectUnlockedCells="1"/>
  <sortState xmlns:xlrd2="http://schemas.microsoft.com/office/spreadsheetml/2017/richdata2" ref="E9:E20">
    <sortCondition ref="E9"/>
  </sortState>
  <mergeCells count="3">
    <mergeCell ref="A1:E1"/>
    <mergeCell ref="A2:E2"/>
    <mergeCell ref="A30:E30"/>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D163"/>
  <sheetViews>
    <sheetView zoomScaleNormal="100" workbookViewId="0">
      <selection activeCell="A8" sqref="A8"/>
    </sheetView>
  </sheetViews>
  <sheetFormatPr defaultColWidth="9.140625" defaultRowHeight="12.75"/>
  <cols>
    <col min="1" max="1" width="39.28515625" style="66" customWidth="1"/>
    <col min="2" max="2" width="41.42578125" style="54" customWidth="1"/>
    <col min="3" max="3" width="57" style="62" customWidth="1"/>
    <col min="4" max="4" width="44.5703125" style="62" customWidth="1"/>
    <col min="5" max="16384" width="9.140625" style="53"/>
  </cols>
  <sheetData>
    <row r="1" spans="1:4" ht="30" customHeight="1">
      <c r="A1" s="400" t="s">
        <v>204</v>
      </c>
      <c r="B1" s="401"/>
      <c r="C1" s="401"/>
      <c r="D1" s="486"/>
    </row>
    <row r="2" spans="1:4" s="67" customFormat="1" ht="18" customHeight="1">
      <c r="A2" s="407" t="s">
        <v>136</v>
      </c>
      <c r="B2" s="408"/>
      <c r="C2" s="408"/>
      <c r="D2" s="487"/>
    </row>
    <row r="3" spans="1:4" s="67" customFormat="1" ht="18" customHeight="1">
      <c r="A3" s="1"/>
      <c r="B3" s="83">
        <v>1</v>
      </c>
      <c r="C3" s="82">
        <v>2</v>
      </c>
      <c r="D3" s="82">
        <v>3</v>
      </c>
    </row>
    <row r="4" spans="1:4" s="68" customFormat="1" ht="19.5" customHeight="1">
      <c r="A4" s="2" t="s">
        <v>137</v>
      </c>
      <c r="B4" s="84">
        <v>15.7</v>
      </c>
      <c r="C4" s="81">
        <v>12.3</v>
      </c>
      <c r="D4" s="81">
        <v>8.6300000000000008</v>
      </c>
    </row>
    <row r="5" spans="1:4" s="68" customFormat="1" ht="19.5" customHeight="1">
      <c r="A5" s="2" t="s">
        <v>138</v>
      </c>
      <c r="B5" s="84">
        <v>34.93</v>
      </c>
      <c r="C5" s="81">
        <v>27.37</v>
      </c>
      <c r="D5" s="81">
        <v>21.32</v>
      </c>
    </row>
    <row r="6" spans="1:4" s="68" customFormat="1" ht="19.5" customHeight="1">
      <c r="A6" s="2" t="s">
        <v>205</v>
      </c>
      <c r="B6" s="84">
        <v>64.040000000000006</v>
      </c>
      <c r="C6" s="81">
        <v>50.19</v>
      </c>
      <c r="D6" s="81">
        <v>35.21</v>
      </c>
    </row>
    <row r="7" spans="1:4" s="68" customFormat="1" ht="19.5" customHeight="1">
      <c r="A7" s="2" t="s">
        <v>206</v>
      </c>
      <c r="B7" s="84">
        <v>89.54</v>
      </c>
      <c r="C7" s="81">
        <v>70.150000000000006</v>
      </c>
      <c r="D7" s="81">
        <v>49.24</v>
      </c>
    </row>
    <row r="8" spans="1:4" s="70" customFormat="1" ht="24.95" customHeight="1">
      <c r="A8" s="150"/>
      <c r="B8" s="157" t="s">
        <v>207</v>
      </c>
      <c r="C8" s="157" t="s">
        <v>208</v>
      </c>
      <c r="D8" s="157" t="s">
        <v>209</v>
      </c>
    </row>
    <row r="9" spans="1:4" s="70" customFormat="1" ht="24.95" customHeight="1">
      <c r="A9" s="153"/>
      <c r="B9" s="494" t="s">
        <v>210</v>
      </c>
      <c r="C9" s="494" t="s">
        <v>211</v>
      </c>
      <c r="D9" s="494" t="s">
        <v>212</v>
      </c>
    </row>
    <row r="10" spans="1:4" s="70" customFormat="1" ht="24.95" customHeight="1">
      <c r="A10" s="153"/>
      <c r="B10" s="494" t="s">
        <v>213</v>
      </c>
      <c r="C10" s="494" t="s">
        <v>214</v>
      </c>
      <c r="D10" s="494" t="s">
        <v>215</v>
      </c>
    </row>
    <row r="11" spans="1:4" s="70" customFormat="1" ht="24.95" customHeight="1">
      <c r="A11" s="153"/>
      <c r="B11" s="494" t="s">
        <v>216</v>
      </c>
      <c r="C11" s="494" t="s">
        <v>217</v>
      </c>
      <c r="D11" s="494" t="s">
        <v>218</v>
      </c>
    </row>
    <row r="12" spans="1:4" s="70" customFormat="1" ht="24.95" customHeight="1">
      <c r="A12" s="153"/>
      <c r="B12" s="494" t="s">
        <v>219</v>
      </c>
      <c r="C12" s="494" t="s">
        <v>220</v>
      </c>
      <c r="D12" s="494" t="s">
        <v>221</v>
      </c>
    </row>
    <row r="13" spans="1:4" s="70" customFormat="1" ht="24.95" customHeight="1">
      <c r="A13" s="153"/>
      <c r="B13" s="494" t="s">
        <v>222</v>
      </c>
      <c r="C13" s="494" t="s">
        <v>223</v>
      </c>
      <c r="D13" s="494"/>
    </row>
    <row r="14" spans="1:4" s="70" customFormat="1" ht="24.95" customHeight="1">
      <c r="A14" s="153"/>
      <c r="B14" s="494" t="s">
        <v>224</v>
      </c>
      <c r="C14" s="494" t="s">
        <v>225</v>
      </c>
      <c r="D14" s="494"/>
    </row>
    <row r="15" spans="1:4" s="70" customFormat="1" ht="24.95" customHeight="1">
      <c r="A15" s="158"/>
      <c r="B15" s="495"/>
      <c r="C15" s="494" t="s">
        <v>226</v>
      </c>
      <c r="D15" s="495"/>
    </row>
    <row r="16" spans="1:4" s="70" customFormat="1" ht="24.95" customHeight="1">
      <c r="A16" s="158"/>
      <c r="B16" s="495"/>
      <c r="C16" s="494" t="s">
        <v>227</v>
      </c>
      <c r="D16" s="495"/>
    </row>
    <row r="17" spans="1:4" s="70" customFormat="1" ht="24.95" customHeight="1">
      <c r="A17" s="158"/>
      <c r="B17" s="495"/>
      <c r="C17" s="494" t="s">
        <v>228</v>
      </c>
      <c r="D17" s="495"/>
    </row>
    <row r="18" spans="1:4" s="70" customFormat="1" ht="24.95" customHeight="1">
      <c r="A18" s="158"/>
      <c r="B18" s="495"/>
      <c r="C18" s="494" t="s">
        <v>229</v>
      </c>
      <c r="D18" s="495"/>
    </row>
    <row r="19" spans="1:4" s="70" customFormat="1" ht="24.95" customHeight="1">
      <c r="A19" s="158"/>
      <c r="B19" s="495"/>
      <c r="C19" s="494" t="s">
        <v>230</v>
      </c>
      <c r="D19" s="495"/>
    </row>
    <row r="20" spans="1:4" s="70" customFormat="1" ht="24.95" customHeight="1">
      <c r="A20" s="158"/>
      <c r="B20" s="495"/>
      <c r="C20" s="494" t="s">
        <v>231</v>
      </c>
      <c r="D20" s="495"/>
    </row>
    <row r="21" spans="1:4" s="70" customFormat="1" ht="24.95" customHeight="1">
      <c r="A21" s="158"/>
      <c r="B21" s="495"/>
      <c r="C21" s="494" t="s">
        <v>232</v>
      </c>
      <c r="D21" s="495"/>
    </row>
    <row r="22" spans="1:4" s="70" customFormat="1" ht="24.95" customHeight="1">
      <c r="A22" s="158"/>
      <c r="B22" s="495"/>
      <c r="C22" s="494" t="s">
        <v>233</v>
      </c>
      <c r="D22" s="495"/>
    </row>
    <row r="23" spans="1:4" s="70" customFormat="1" ht="24.95" customHeight="1">
      <c r="A23" s="158"/>
      <c r="B23" s="495"/>
      <c r="C23" s="494" t="s">
        <v>234</v>
      </c>
      <c r="D23" s="495"/>
    </row>
    <row r="24" spans="1:4" s="70" customFormat="1" ht="24.95" customHeight="1">
      <c r="A24" s="158"/>
      <c r="B24" s="495"/>
      <c r="C24" s="494" t="s">
        <v>235</v>
      </c>
      <c r="D24" s="495"/>
    </row>
    <row r="25" spans="1:4" s="70" customFormat="1" ht="24.95" customHeight="1">
      <c r="A25" s="158"/>
      <c r="B25" s="495"/>
      <c r="C25" s="494" t="s">
        <v>236</v>
      </c>
      <c r="D25" s="495"/>
    </row>
    <row r="26" spans="1:4" s="70" customFormat="1" ht="24.95" customHeight="1">
      <c r="A26" s="158"/>
      <c r="B26" s="495"/>
      <c r="C26" s="494" t="s">
        <v>237</v>
      </c>
      <c r="D26" s="495"/>
    </row>
    <row r="27" spans="1:4" s="70" customFormat="1" ht="24.95" customHeight="1">
      <c r="A27" s="158"/>
      <c r="B27" s="495"/>
      <c r="C27" s="494" t="s">
        <v>238</v>
      </c>
      <c r="D27" s="495"/>
    </row>
    <row r="28" spans="1:4" s="70" customFormat="1" ht="24.95" customHeight="1">
      <c r="A28" s="158"/>
      <c r="B28" s="495"/>
      <c r="C28" s="494" t="s">
        <v>239</v>
      </c>
      <c r="D28" s="495"/>
    </row>
    <row r="29" spans="1:4" s="70" customFormat="1" ht="24.95" customHeight="1">
      <c r="A29" s="158"/>
      <c r="B29" s="495"/>
      <c r="C29" s="494" t="s">
        <v>240</v>
      </c>
      <c r="D29" s="495"/>
    </row>
    <row r="30" spans="1:4" s="70" customFormat="1" ht="24.95" customHeight="1">
      <c r="A30" s="158"/>
      <c r="B30" s="495"/>
      <c r="C30" s="494" t="s">
        <v>241</v>
      </c>
      <c r="D30" s="495"/>
    </row>
    <row r="31" spans="1:4" s="70" customFormat="1" ht="24.95" customHeight="1">
      <c r="A31" s="158"/>
      <c r="B31" s="495"/>
      <c r="C31" s="494" t="s">
        <v>242</v>
      </c>
      <c r="D31" s="495"/>
    </row>
    <row r="32" spans="1:4" s="70" customFormat="1" ht="24.95" customHeight="1">
      <c r="A32" s="158"/>
      <c r="B32" s="495"/>
      <c r="C32" s="494" t="s">
        <v>243</v>
      </c>
      <c r="D32" s="495"/>
    </row>
    <row r="33" spans="1:4" s="70" customFormat="1" ht="24.95" customHeight="1">
      <c r="A33" s="158"/>
      <c r="B33" s="495"/>
      <c r="C33" s="494" t="s">
        <v>244</v>
      </c>
      <c r="D33" s="495"/>
    </row>
    <row r="34" spans="1:4" s="70" customFormat="1" ht="24.95" customHeight="1">
      <c r="A34" s="158"/>
      <c r="B34" s="495"/>
      <c r="C34" s="494" t="s">
        <v>245</v>
      </c>
      <c r="D34" s="495"/>
    </row>
    <row r="35" spans="1:4" s="70" customFormat="1" ht="24.95" customHeight="1">
      <c r="A35" s="158"/>
      <c r="B35" s="495"/>
      <c r="C35" s="494" t="s">
        <v>246</v>
      </c>
      <c r="D35" s="495"/>
    </row>
    <row r="36" spans="1:4" s="70" customFormat="1" ht="24.95" customHeight="1">
      <c r="A36" s="158"/>
      <c r="B36" s="495"/>
      <c r="C36" s="494" t="s">
        <v>247</v>
      </c>
      <c r="D36" s="495"/>
    </row>
    <row r="37" spans="1:4" s="70" customFormat="1" ht="24.95" customHeight="1">
      <c r="A37" s="158"/>
      <c r="B37" s="495"/>
      <c r="C37" s="494" t="s">
        <v>248</v>
      </c>
      <c r="D37" s="495"/>
    </row>
    <row r="38" spans="1:4" s="70" customFormat="1" ht="24.95" customHeight="1">
      <c r="A38" s="158"/>
      <c r="B38" s="495"/>
      <c r="C38" s="494" t="s">
        <v>249</v>
      </c>
      <c r="D38" s="495"/>
    </row>
    <row r="39" spans="1:4" s="70" customFormat="1" ht="24.95" customHeight="1">
      <c r="A39" s="158"/>
      <c r="B39" s="495"/>
      <c r="C39" s="494" t="s">
        <v>250</v>
      </c>
      <c r="D39" s="495"/>
    </row>
    <row r="40" spans="1:4" s="70" customFormat="1" ht="24.95" customHeight="1">
      <c r="A40" s="158"/>
      <c r="B40" s="495"/>
      <c r="C40" s="494" t="s">
        <v>251</v>
      </c>
      <c r="D40" s="495"/>
    </row>
    <row r="41" spans="1:4" s="70" customFormat="1" ht="24.95" customHeight="1">
      <c r="A41" s="158"/>
      <c r="B41" s="495"/>
      <c r="C41" s="494" t="s">
        <v>252</v>
      </c>
      <c r="D41" s="495"/>
    </row>
    <row r="42" spans="1:4" s="70" customFormat="1" ht="24.95" customHeight="1">
      <c r="A42" s="158"/>
      <c r="B42" s="495"/>
      <c r="C42" s="494" t="s">
        <v>253</v>
      </c>
      <c r="D42" s="495"/>
    </row>
    <row r="43" spans="1:4" s="70" customFormat="1" ht="24.95" customHeight="1">
      <c r="A43" s="158"/>
      <c r="B43" s="495"/>
      <c r="C43" s="494" t="s">
        <v>254</v>
      </c>
      <c r="D43" s="495"/>
    </row>
    <row r="44" spans="1:4" s="70" customFormat="1" ht="24.95" customHeight="1">
      <c r="A44" s="158"/>
      <c r="B44" s="495"/>
      <c r="C44" s="494" t="s">
        <v>255</v>
      </c>
      <c r="D44" s="495"/>
    </row>
    <row r="45" spans="1:4" s="70" customFormat="1" ht="24.95" customHeight="1">
      <c r="A45" s="158"/>
      <c r="B45" s="495"/>
      <c r="C45" s="494" t="s">
        <v>256</v>
      </c>
      <c r="D45" s="495"/>
    </row>
    <row r="46" spans="1:4" s="70" customFormat="1" ht="24.95" customHeight="1">
      <c r="A46" s="158"/>
      <c r="B46" s="495"/>
      <c r="C46" s="494" t="s">
        <v>257</v>
      </c>
      <c r="D46" s="495"/>
    </row>
    <row r="47" spans="1:4" s="70" customFormat="1" ht="24.95" customHeight="1">
      <c r="A47" s="158"/>
      <c r="B47" s="495"/>
      <c r="C47" s="494" t="s">
        <v>258</v>
      </c>
      <c r="D47" s="495"/>
    </row>
    <row r="48" spans="1:4" s="70" customFormat="1" ht="24.95" customHeight="1">
      <c r="A48" s="158"/>
      <c r="B48" s="495"/>
      <c r="C48" s="494" t="s">
        <v>259</v>
      </c>
      <c r="D48" s="495"/>
    </row>
    <row r="49" spans="1:4" s="70" customFormat="1" ht="24.95" customHeight="1">
      <c r="A49" s="159"/>
      <c r="B49" s="360"/>
      <c r="C49" s="494" t="s">
        <v>260</v>
      </c>
      <c r="D49" s="360"/>
    </row>
    <row r="50" spans="1:4" s="70" customFormat="1" ht="24.95" customHeight="1">
      <c r="A50" s="159"/>
      <c r="B50" s="360"/>
      <c r="C50" s="494" t="s">
        <v>261</v>
      </c>
      <c r="D50" s="360"/>
    </row>
    <row r="51" spans="1:4" s="70" customFormat="1" ht="24.95" customHeight="1">
      <c r="A51" s="159"/>
      <c r="B51" s="360"/>
      <c r="C51" s="494" t="s">
        <v>262</v>
      </c>
      <c r="D51" s="360"/>
    </row>
    <row r="52" spans="1:4" s="70" customFormat="1" ht="24.95" customHeight="1">
      <c r="A52" s="159"/>
      <c r="B52" s="159"/>
      <c r="C52" s="494" t="s">
        <v>263</v>
      </c>
      <c r="D52" s="360"/>
    </row>
    <row r="53" spans="1:4" s="70" customFormat="1" ht="24.95" customHeight="1">
      <c r="A53" s="360"/>
      <c r="B53" s="159"/>
      <c r="C53" s="153" t="s">
        <v>264</v>
      </c>
      <c r="D53" s="360"/>
    </row>
    <row r="54" spans="1:4" s="68" customFormat="1" ht="13.5" customHeight="1">
      <c r="A54" s="276"/>
      <c r="B54" s="277"/>
      <c r="C54" s="278"/>
      <c r="D54" s="277"/>
    </row>
    <row r="55" spans="1:4" s="68" customFormat="1" ht="28.5" customHeight="1">
      <c r="A55" s="427" t="s">
        <v>265</v>
      </c>
      <c r="B55" s="427"/>
      <c r="C55" s="427"/>
      <c r="D55" s="427"/>
    </row>
    <row r="56" spans="1:4" s="68" customFormat="1" ht="12">
      <c r="A56" s="66"/>
      <c r="B56" s="54"/>
      <c r="C56" s="62"/>
      <c r="D56" s="62"/>
    </row>
    <row r="57" spans="1:4" s="68" customFormat="1" ht="12">
      <c r="A57" s="66"/>
      <c r="B57" s="54"/>
      <c r="C57" s="62"/>
      <c r="D57" s="62"/>
    </row>
    <row r="58" spans="1:4" s="61" customFormat="1">
      <c r="A58" s="66"/>
      <c r="B58" s="54"/>
      <c r="C58" s="62"/>
      <c r="D58" s="62"/>
    </row>
    <row r="59" spans="1:4" s="61" customFormat="1">
      <c r="A59" s="66"/>
      <c r="B59" s="54"/>
      <c r="C59" s="62"/>
      <c r="D59" s="62"/>
    </row>
    <row r="60" spans="1:4" s="61" customFormat="1">
      <c r="A60" s="66"/>
      <c r="B60" s="54"/>
      <c r="C60" s="62"/>
      <c r="D60" s="62"/>
    </row>
    <row r="61" spans="1:4" s="61" customFormat="1">
      <c r="A61" s="66"/>
      <c r="B61" s="54"/>
      <c r="C61" s="62"/>
      <c r="D61" s="62"/>
    </row>
    <row r="62" spans="1:4" s="61" customFormat="1">
      <c r="A62" s="66"/>
      <c r="B62" s="54"/>
      <c r="C62" s="62"/>
      <c r="D62" s="62"/>
    </row>
    <row r="63" spans="1:4" s="61" customFormat="1">
      <c r="A63" s="66"/>
      <c r="B63" s="54"/>
      <c r="C63" s="62"/>
      <c r="D63" s="62"/>
    </row>
    <row r="64" spans="1:4" s="61" customFormat="1">
      <c r="A64" s="66"/>
      <c r="B64" s="54"/>
      <c r="C64" s="62"/>
      <c r="D64" s="62"/>
    </row>
    <row r="65" spans="1:4" s="61" customFormat="1">
      <c r="A65" s="66"/>
      <c r="B65" s="54"/>
      <c r="C65" s="62"/>
      <c r="D65" s="62"/>
    </row>
    <row r="66" spans="1:4" s="61" customFormat="1">
      <c r="A66" s="66"/>
      <c r="B66" s="54"/>
      <c r="C66" s="62"/>
      <c r="D66" s="62"/>
    </row>
    <row r="67" spans="1:4" s="61" customFormat="1">
      <c r="A67" s="66"/>
      <c r="B67" s="54"/>
      <c r="C67" s="62"/>
      <c r="D67" s="62"/>
    </row>
    <row r="68" spans="1:4" s="61" customFormat="1">
      <c r="A68" s="66"/>
      <c r="B68" s="54"/>
      <c r="C68" s="62"/>
      <c r="D68" s="62"/>
    </row>
    <row r="69" spans="1:4" s="61" customFormat="1">
      <c r="A69" s="66"/>
      <c r="B69" s="54"/>
      <c r="C69" s="62"/>
      <c r="D69" s="62"/>
    </row>
    <row r="70" spans="1:4" s="61" customFormat="1">
      <c r="A70" s="66"/>
      <c r="B70" s="54"/>
      <c r="C70" s="62"/>
      <c r="D70" s="62"/>
    </row>
    <row r="71" spans="1:4" s="61" customFormat="1">
      <c r="A71" s="66"/>
      <c r="B71" s="54"/>
      <c r="C71" s="62"/>
      <c r="D71" s="62"/>
    </row>
    <row r="72" spans="1:4" s="61" customFormat="1">
      <c r="A72" s="66"/>
      <c r="B72" s="54"/>
      <c r="C72" s="62"/>
      <c r="D72" s="62"/>
    </row>
    <row r="73" spans="1:4" s="61" customFormat="1">
      <c r="A73" s="66"/>
      <c r="B73" s="54"/>
      <c r="C73" s="62"/>
      <c r="D73" s="62"/>
    </row>
    <row r="74" spans="1:4" s="61" customFormat="1">
      <c r="A74" s="66"/>
      <c r="B74" s="54"/>
      <c r="C74" s="62"/>
      <c r="D74" s="62"/>
    </row>
    <row r="75" spans="1:4" s="61" customFormat="1">
      <c r="A75" s="66"/>
      <c r="B75" s="54"/>
      <c r="C75" s="62"/>
      <c r="D75" s="62"/>
    </row>
    <row r="76" spans="1:4" s="61" customFormat="1">
      <c r="A76" s="66"/>
      <c r="B76" s="54"/>
      <c r="C76" s="62"/>
      <c r="D76" s="62"/>
    </row>
    <row r="77" spans="1:4" s="61" customFormat="1">
      <c r="A77" s="66"/>
      <c r="B77" s="54"/>
      <c r="C77" s="62"/>
      <c r="D77" s="62"/>
    </row>
    <row r="78" spans="1:4" s="61" customFormat="1">
      <c r="A78" s="66"/>
      <c r="B78" s="54"/>
      <c r="C78" s="62"/>
      <c r="D78" s="62"/>
    </row>
    <row r="79" spans="1:4" s="61" customFormat="1">
      <c r="A79" s="66"/>
      <c r="B79" s="54"/>
      <c r="C79" s="62"/>
      <c r="D79" s="62"/>
    </row>
    <row r="80" spans="1:4" s="61" customFormat="1">
      <c r="A80" s="66"/>
      <c r="B80" s="54"/>
      <c r="C80" s="62"/>
      <c r="D80" s="62"/>
    </row>
    <row r="81" spans="1:4" s="61" customFormat="1">
      <c r="A81" s="66"/>
      <c r="B81" s="54"/>
      <c r="C81" s="62"/>
      <c r="D81" s="62"/>
    </row>
    <row r="82" spans="1:4" s="61" customFormat="1">
      <c r="A82" s="66"/>
      <c r="B82" s="54"/>
      <c r="C82" s="62"/>
      <c r="D82" s="62"/>
    </row>
    <row r="83" spans="1:4" s="61" customFormat="1">
      <c r="A83" s="66"/>
      <c r="B83" s="54"/>
      <c r="C83" s="62"/>
      <c r="D83" s="62"/>
    </row>
    <row r="84" spans="1:4" s="61" customFormat="1">
      <c r="A84" s="66"/>
      <c r="B84" s="54"/>
      <c r="C84" s="62"/>
      <c r="D84" s="62"/>
    </row>
    <row r="85" spans="1:4" s="61" customFormat="1">
      <c r="A85" s="66"/>
      <c r="B85" s="54"/>
      <c r="C85" s="62"/>
      <c r="D85" s="62"/>
    </row>
    <row r="86" spans="1:4" s="61" customFormat="1">
      <c r="A86" s="66"/>
      <c r="B86" s="54"/>
      <c r="C86" s="62"/>
      <c r="D86" s="62"/>
    </row>
    <row r="87" spans="1:4" s="61" customFormat="1">
      <c r="A87" s="66"/>
      <c r="B87" s="54"/>
      <c r="C87" s="62"/>
      <c r="D87" s="62"/>
    </row>
    <row r="88" spans="1:4" s="61" customFormat="1">
      <c r="A88" s="66"/>
      <c r="B88" s="54"/>
      <c r="C88" s="62"/>
      <c r="D88" s="62"/>
    </row>
    <row r="89" spans="1:4" s="61" customFormat="1">
      <c r="A89" s="66"/>
      <c r="B89" s="54"/>
      <c r="C89" s="62"/>
      <c r="D89" s="62"/>
    </row>
    <row r="90" spans="1:4" s="61" customFormat="1">
      <c r="A90" s="66"/>
      <c r="B90" s="54"/>
      <c r="C90" s="62"/>
      <c r="D90" s="62"/>
    </row>
    <row r="91" spans="1:4" s="61" customFormat="1">
      <c r="A91" s="66"/>
      <c r="B91" s="54"/>
      <c r="C91" s="62"/>
      <c r="D91" s="62"/>
    </row>
    <row r="92" spans="1:4" s="61" customFormat="1">
      <c r="A92" s="66"/>
      <c r="B92" s="54"/>
      <c r="C92" s="62"/>
      <c r="D92" s="62"/>
    </row>
    <row r="93" spans="1:4" s="61" customFormat="1">
      <c r="A93" s="66"/>
      <c r="B93" s="54"/>
      <c r="C93" s="62"/>
      <c r="D93" s="62"/>
    </row>
    <row r="94" spans="1:4" s="61" customFormat="1">
      <c r="A94" s="66"/>
      <c r="B94" s="54"/>
      <c r="C94" s="62"/>
      <c r="D94" s="62"/>
    </row>
    <row r="95" spans="1:4" s="61" customFormat="1">
      <c r="A95" s="66"/>
      <c r="B95" s="54"/>
      <c r="C95" s="62"/>
      <c r="D95" s="62"/>
    </row>
    <row r="96" spans="1:4" s="61" customFormat="1">
      <c r="A96" s="66"/>
      <c r="B96" s="54"/>
      <c r="C96" s="62"/>
      <c r="D96" s="62"/>
    </row>
    <row r="97" spans="1:4" s="61" customFormat="1">
      <c r="A97" s="66"/>
      <c r="B97" s="54"/>
      <c r="C97" s="62"/>
      <c r="D97" s="62"/>
    </row>
    <row r="98" spans="1:4" s="61" customFormat="1">
      <c r="A98" s="66"/>
      <c r="B98" s="54"/>
      <c r="C98" s="62"/>
      <c r="D98" s="62"/>
    </row>
    <row r="99" spans="1:4" s="61" customFormat="1">
      <c r="A99" s="66"/>
      <c r="B99" s="54"/>
      <c r="C99" s="62"/>
      <c r="D99" s="62"/>
    </row>
    <row r="100" spans="1:4" s="61" customFormat="1">
      <c r="A100" s="66"/>
      <c r="B100" s="54"/>
      <c r="C100" s="62"/>
      <c r="D100" s="62"/>
    </row>
    <row r="101" spans="1:4" s="61" customFormat="1">
      <c r="A101" s="66"/>
      <c r="B101" s="54"/>
      <c r="C101" s="62"/>
      <c r="D101" s="62"/>
    </row>
    <row r="102" spans="1:4" s="61" customFormat="1">
      <c r="A102" s="66"/>
      <c r="B102" s="54"/>
      <c r="C102" s="62"/>
      <c r="D102" s="62"/>
    </row>
    <row r="103" spans="1:4" s="61" customFormat="1">
      <c r="A103" s="66"/>
      <c r="B103" s="54"/>
      <c r="C103" s="62"/>
      <c r="D103" s="62"/>
    </row>
    <row r="104" spans="1:4" s="61" customFormat="1">
      <c r="A104" s="66"/>
      <c r="B104" s="54"/>
      <c r="C104" s="62"/>
      <c r="D104" s="62"/>
    </row>
    <row r="105" spans="1:4" s="61" customFormat="1">
      <c r="A105" s="66"/>
      <c r="B105" s="54"/>
      <c r="C105" s="62"/>
      <c r="D105" s="62"/>
    </row>
    <row r="106" spans="1:4" s="61" customFormat="1">
      <c r="A106" s="66"/>
      <c r="B106" s="54"/>
      <c r="C106" s="62"/>
      <c r="D106" s="62"/>
    </row>
    <row r="107" spans="1:4" s="61" customFormat="1">
      <c r="A107" s="66"/>
      <c r="B107" s="54"/>
      <c r="C107" s="62"/>
      <c r="D107" s="62"/>
    </row>
    <row r="108" spans="1:4" s="61" customFormat="1">
      <c r="A108" s="66"/>
      <c r="B108" s="54"/>
      <c r="C108" s="62"/>
      <c r="D108" s="62"/>
    </row>
    <row r="109" spans="1:4" s="61" customFormat="1">
      <c r="A109" s="66"/>
      <c r="B109" s="54"/>
      <c r="C109" s="62"/>
      <c r="D109" s="62"/>
    </row>
    <row r="110" spans="1:4" s="61" customFormat="1">
      <c r="A110" s="66"/>
      <c r="B110" s="54"/>
      <c r="C110" s="62"/>
      <c r="D110" s="62"/>
    </row>
    <row r="111" spans="1:4" s="61" customFormat="1">
      <c r="A111" s="66"/>
      <c r="B111" s="54"/>
      <c r="C111" s="62"/>
      <c r="D111" s="62"/>
    </row>
    <row r="112" spans="1:4" s="61" customFormat="1">
      <c r="A112" s="66"/>
      <c r="B112" s="54"/>
      <c r="C112" s="62"/>
      <c r="D112" s="62"/>
    </row>
    <row r="113" spans="1:4" s="61" customFormat="1">
      <c r="A113" s="66"/>
      <c r="B113" s="54"/>
      <c r="C113" s="62"/>
      <c r="D113" s="62"/>
    </row>
    <row r="114" spans="1:4" s="61" customFormat="1">
      <c r="A114" s="66"/>
      <c r="B114" s="54"/>
      <c r="C114" s="62"/>
      <c r="D114" s="62"/>
    </row>
    <row r="115" spans="1:4" s="61" customFormat="1">
      <c r="A115" s="66"/>
      <c r="B115" s="54"/>
      <c r="C115" s="62"/>
      <c r="D115" s="62"/>
    </row>
    <row r="116" spans="1:4" s="61" customFormat="1">
      <c r="A116" s="66"/>
      <c r="B116" s="54"/>
      <c r="C116" s="62"/>
      <c r="D116" s="62"/>
    </row>
    <row r="117" spans="1:4" s="61" customFormat="1">
      <c r="A117" s="66"/>
      <c r="B117" s="54"/>
      <c r="C117" s="62"/>
      <c r="D117" s="62"/>
    </row>
    <row r="118" spans="1:4" s="61" customFormat="1">
      <c r="A118" s="66"/>
      <c r="B118" s="54"/>
      <c r="C118" s="62"/>
      <c r="D118" s="62"/>
    </row>
    <row r="119" spans="1:4" s="61" customFormat="1">
      <c r="A119" s="66"/>
      <c r="B119" s="54"/>
      <c r="C119" s="62"/>
      <c r="D119" s="62"/>
    </row>
    <row r="120" spans="1:4" s="61" customFormat="1">
      <c r="A120" s="66"/>
      <c r="B120" s="54"/>
      <c r="C120" s="62"/>
      <c r="D120" s="62"/>
    </row>
    <row r="121" spans="1:4" s="61" customFormat="1">
      <c r="A121" s="66"/>
      <c r="B121" s="54"/>
      <c r="C121" s="62"/>
      <c r="D121" s="62"/>
    </row>
    <row r="122" spans="1:4" s="61" customFormat="1">
      <c r="A122" s="66"/>
      <c r="B122" s="54"/>
      <c r="C122" s="62"/>
      <c r="D122" s="62"/>
    </row>
    <row r="123" spans="1:4" s="61" customFormat="1">
      <c r="A123" s="66"/>
      <c r="B123" s="54"/>
      <c r="C123" s="62"/>
      <c r="D123" s="62"/>
    </row>
    <row r="124" spans="1:4" s="61" customFormat="1">
      <c r="A124" s="66"/>
      <c r="B124" s="54"/>
      <c r="C124" s="62"/>
      <c r="D124" s="62"/>
    </row>
    <row r="125" spans="1:4" s="61" customFormat="1">
      <c r="A125" s="66"/>
      <c r="B125" s="54"/>
      <c r="C125" s="62"/>
      <c r="D125" s="62"/>
    </row>
    <row r="126" spans="1:4" s="61" customFormat="1">
      <c r="A126" s="66"/>
      <c r="B126" s="54"/>
      <c r="C126" s="62"/>
      <c r="D126" s="62"/>
    </row>
    <row r="127" spans="1:4" s="61" customFormat="1">
      <c r="A127" s="66"/>
      <c r="B127" s="54"/>
      <c r="C127" s="62"/>
      <c r="D127" s="62"/>
    </row>
    <row r="128" spans="1:4" s="61" customFormat="1">
      <c r="A128" s="66"/>
      <c r="B128" s="54"/>
      <c r="C128" s="62"/>
      <c r="D128" s="62"/>
    </row>
    <row r="129" spans="1:4" s="61" customFormat="1">
      <c r="A129" s="66"/>
      <c r="B129" s="54"/>
      <c r="C129" s="62"/>
      <c r="D129" s="62"/>
    </row>
    <row r="130" spans="1:4" s="61" customFormat="1">
      <c r="A130" s="66"/>
      <c r="B130" s="54"/>
      <c r="C130" s="62"/>
      <c r="D130" s="62"/>
    </row>
    <row r="131" spans="1:4" s="61" customFormat="1">
      <c r="A131" s="66"/>
      <c r="B131" s="54"/>
      <c r="C131" s="62"/>
      <c r="D131" s="62"/>
    </row>
    <row r="132" spans="1:4" s="61" customFormat="1">
      <c r="A132" s="66"/>
      <c r="B132" s="54"/>
      <c r="C132" s="62"/>
      <c r="D132" s="62"/>
    </row>
    <row r="133" spans="1:4" s="61" customFormat="1">
      <c r="A133" s="66"/>
      <c r="B133" s="54"/>
      <c r="C133" s="62"/>
      <c r="D133" s="62"/>
    </row>
    <row r="134" spans="1:4" s="61" customFormat="1">
      <c r="A134" s="66"/>
      <c r="B134" s="54"/>
      <c r="C134" s="62"/>
      <c r="D134" s="62"/>
    </row>
    <row r="135" spans="1:4" s="61" customFormat="1">
      <c r="A135" s="66"/>
      <c r="B135" s="54"/>
      <c r="C135" s="62"/>
      <c r="D135" s="62"/>
    </row>
    <row r="136" spans="1:4" s="61" customFormat="1">
      <c r="A136" s="66"/>
      <c r="B136" s="54"/>
      <c r="C136" s="62"/>
      <c r="D136" s="62"/>
    </row>
    <row r="137" spans="1:4" s="61" customFormat="1">
      <c r="A137" s="66"/>
      <c r="B137" s="54"/>
      <c r="C137" s="62"/>
      <c r="D137" s="62"/>
    </row>
    <row r="138" spans="1:4" s="61" customFormat="1">
      <c r="A138" s="66"/>
      <c r="B138" s="54"/>
      <c r="C138" s="62"/>
      <c r="D138" s="62"/>
    </row>
    <row r="139" spans="1:4" s="61" customFormat="1">
      <c r="A139" s="66"/>
      <c r="B139" s="54"/>
      <c r="C139" s="62"/>
      <c r="D139" s="62"/>
    </row>
    <row r="140" spans="1:4" s="61" customFormat="1">
      <c r="A140" s="66"/>
      <c r="B140" s="54"/>
      <c r="C140" s="62"/>
      <c r="D140" s="62"/>
    </row>
    <row r="141" spans="1:4" s="61" customFormat="1">
      <c r="A141" s="66"/>
      <c r="B141" s="54"/>
      <c r="C141" s="62"/>
      <c r="D141" s="62"/>
    </row>
    <row r="142" spans="1:4" s="61" customFormat="1">
      <c r="A142" s="66"/>
      <c r="B142" s="54"/>
      <c r="C142" s="62"/>
      <c r="D142" s="62"/>
    </row>
    <row r="143" spans="1:4" s="61" customFormat="1">
      <c r="A143" s="66"/>
      <c r="B143" s="54"/>
      <c r="C143" s="62"/>
      <c r="D143" s="62"/>
    </row>
    <row r="144" spans="1:4" s="61" customFormat="1">
      <c r="A144" s="66"/>
      <c r="B144" s="54"/>
      <c r="C144" s="62"/>
      <c r="D144" s="62"/>
    </row>
    <row r="145" spans="1:4" s="61" customFormat="1">
      <c r="A145" s="66"/>
      <c r="B145" s="54"/>
      <c r="C145" s="62"/>
      <c r="D145" s="62"/>
    </row>
    <row r="146" spans="1:4" s="61" customFormat="1">
      <c r="A146" s="66"/>
      <c r="B146" s="54"/>
      <c r="C146" s="62"/>
      <c r="D146" s="62"/>
    </row>
    <row r="147" spans="1:4" s="61" customFormat="1">
      <c r="A147" s="66"/>
      <c r="B147" s="54"/>
      <c r="C147" s="62"/>
      <c r="D147" s="62"/>
    </row>
    <row r="148" spans="1:4" s="61" customFormat="1">
      <c r="A148" s="66"/>
      <c r="B148" s="54"/>
      <c r="C148" s="62"/>
      <c r="D148" s="62"/>
    </row>
    <row r="149" spans="1:4" s="61" customFormat="1">
      <c r="A149" s="66"/>
      <c r="B149" s="54"/>
      <c r="C149" s="62"/>
      <c r="D149" s="62"/>
    </row>
    <row r="150" spans="1:4" s="61" customFormat="1">
      <c r="A150" s="66"/>
      <c r="B150" s="54"/>
      <c r="C150" s="62"/>
      <c r="D150" s="62"/>
    </row>
    <row r="151" spans="1:4" s="61" customFormat="1">
      <c r="A151" s="66"/>
      <c r="B151" s="54"/>
      <c r="C151" s="62"/>
      <c r="D151" s="62"/>
    </row>
    <row r="152" spans="1:4" s="61" customFormat="1">
      <c r="A152" s="66"/>
      <c r="B152" s="54"/>
      <c r="C152" s="62"/>
      <c r="D152" s="62"/>
    </row>
    <row r="153" spans="1:4" s="61" customFormat="1">
      <c r="A153" s="66"/>
      <c r="B153" s="54"/>
      <c r="C153" s="62"/>
      <c r="D153" s="62"/>
    </row>
    <row r="154" spans="1:4" s="61" customFormat="1">
      <c r="A154" s="66"/>
      <c r="B154" s="54"/>
      <c r="C154" s="62"/>
      <c r="D154" s="62"/>
    </row>
    <row r="155" spans="1:4" s="61" customFormat="1">
      <c r="A155" s="66"/>
      <c r="B155" s="54"/>
      <c r="C155" s="62"/>
      <c r="D155" s="62"/>
    </row>
    <row r="156" spans="1:4" s="61" customFormat="1">
      <c r="A156" s="66"/>
      <c r="B156" s="54"/>
      <c r="C156" s="62"/>
      <c r="D156" s="62"/>
    </row>
    <row r="157" spans="1:4" s="61" customFormat="1">
      <c r="A157" s="66"/>
      <c r="B157" s="54"/>
      <c r="C157" s="62"/>
      <c r="D157" s="62"/>
    </row>
    <row r="158" spans="1:4" s="61" customFormat="1">
      <c r="A158" s="66"/>
      <c r="B158" s="54"/>
      <c r="C158" s="62"/>
      <c r="D158" s="62"/>
    </row>
    <row r="159" spans="1:4" s="61" customFormat="1">
      <c r="A159" s="66"/>
      <c r="B159" s="54"/>
      <c r="C159" s="62"/>
      <c r="D159" s="62"/>
    </row>
    <row r="160" spans="1:4" s="61" customFormat="1">
      <c r="A160" s="66"/>
      <c r="B160" s="54"/>
      <c r="C160" s="62"/>
      <c r="D160" s="62"/>
    </row>
    <row r="161" spans="1:4" s="61" customFormat="1">
      <c r="A161" s="66"/>
      <c r="B161" s="54"/>
      <c r="C161" s="62"/>
      <c r="D161" s="62"/>
    </row>
    <row r="162" spans="1:4" s="61" customFormat="1">
      <c r="A162" s="66"/>
      <c r="B162" s="54"/>
      <c r="C162" s="62"/>
      <c r="D162" s="62"/>
    </row>
    <row r="163" spans="1:4" s="61" customFormat="1">
      <c r="A163" s="66"/>
      <c r="B163" s="54"/>
      <c r="C163" s="62"/>
      <c r="D163" s="62"/>
    </row>
  </sheetData>
  <sheetProtection selectLockedCells="1" selectUnlockedCells="1"/>
  <mergeCells count="3">
    <mergeCell ref="A2:D2"/>
    <mergeCell ref="A1:D1"/>
    <mergeCell ref="A55:D55"/>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BM203"/>
  <sheetViews>
    <sheetView showGridLines="0" zoomScaleNormal="100" workbookViewId="0">
      <selection activeCell="A8" sqref="A8"/>
    </sheetView>
  </sheetViews>
  <sheetFormatPr defaultColWidth="9.140625" defaultRowHeight="12.75"/>
  <cols>
    <col min="1" max="1" width="36.5703125" style="66" customWidth="1"/>
    <col min="2" max="2" width="31.28515625" style="62" customWidth="1"/>
    <col min="3" max="3" width="43.7109375" style="62" customWidth="1"/>
    <col min="4" max="4" width="30.28515625" style="62" customWidth="1"/>
    <col min="5" max="5" width="38" style="62" customWidth="1"/>
    <col min="6" max="6" width="34.5703125" style="54" customWidth="1"/>
    <col min="7" max="53" width="9.140625" style="53" customWidth="1"/>
    <col min="54" max="65" width="9.140625" style="54" customWidth="1"/>
    <col min="66" max="16384" width="9.140625" style="53"/>
  </cols>
  <sheetData>
    <row r="1" spans="1:65" ht="30" customHeight="1">
      <c r="A1" s="400" t="s">
        <v>266</v>
      </c>
      <c r="B1" s="401"/>
      <c r="C1" s="401"/>
      <c r="D1" s="401"/>
      <c r="E1" s="401"/>
      <c r="F1" s="486"/>
    </row>
    <row r="2" spans="1:65" s="67" customFormat="1" ht="18" customHeight="1">
      <c r="A2" s="407" t="s">
        <v>136</v>
      </c>
      <c r="B2" s="408"/>
      <c r="C2" s="408"/>
      <c r="D2" s="408"/>
      <c r="E2" s="408"/>
      <c r="F2" s="487"/>
      <c r="G2" s="53"/>
      <c r="H2" s="53"/>
      <c r="I2" s="53"/>
      <c r="J2" s="53"/>
      <c r="BB2" s="72"/>
      <c r="BC2" s="72"/>
      <c r="BD2" s="72"/>
      <c r="BE2" s="72"/>
      <c r="BF2" s="72"/>
      <c r="BG2" s="72"/>
      <c r="BH2" s="72"/>
      <c r="BI2" s="72"/>
      <c r="BJ2" s="72"/>
      <c r="BK2" s="72"/>
      <c r="BL2" s="72"/>
      <c r="BM2" s="72"/>
    </row>
    <row r="3" spans="1:65" s="67" customFormat="1" ht="18" customHeight="1">
      <c r="A3" s="1"/>
      <c r="B3" s="82">
        <v>1</v>
      </c>
      <c r="C3" s="82">
        <v>2</v>
      </c>
      <c r="D3" s="82">
        <v>3</v>
      </c>
      <c r="E3" s="82">
        <v>4</v>
      </c>
      <c r="F3" s="83">
        <v>5</v>
      </c>
      <c r="G3" s="53"/>
      <c r="H3" s="53"/>
      <c r="I3" s="53"/>
      <c r="J3" s="53"/>
      <c r="BB3" s="72"/>
      <c r="BC3" s="72"/>
      <c r="BD3" s="72"/>
      <c r="BE3" s="72"/>
      <c r="BF3" s="72"/>
      <c r="BG3" s="72"/>
      <c r="BH3" s="72"/>
      <c r="BI3" s="72"/>
      <c r="BJ3" s="72"/>
      <c r="BK3" s="72"/>
      <c r="BL3" s="72"/>
      <c r="BM3" s="72"/>
    </row>
    <row r="4" spans="1:65" s="68" customFormat="1" ht="19.5" customHeight="1">
      <c r="A4" s="2" t="s">
        <v>267</v>
      </c>
      <c r="B4" s="81">
        <v>20.82</v>
      </c>
      <c r="C4" s="81">
        <v>18.5</v>
      </c>
      <c r="D4" s="81">
        <v>16.21</v>
      </c>
      <c r="E4" s="81">
        <v>13.53</v>
      </c>
      <c r="F4" s="84">
        <v>11.59</v>
      </c>
      <c r="BB4" s="73"/>
      <c r="BC4" s="73"/>
      <c r="BD4" s="73"/>
      <c r="BE4" s="73"/>
      <c r="BF4" s="73"/>
      <c r="BG4" s="73"/>
      <c r="BH4" s="73"/>
      <c r="BI4" s="73"/>
      <c r="BJ4" s="73"/>
      <c r="BK4" s="73"/>
      <c r="BL4" s="73"/>
      <c r="BM4" s="73"/>
    </row>
    <row r="5" spans="1:65" s="68" customFormat="1" ht="19.5" customHeight="1">
      <c r="A5" s="2" t="s">
        <v>268</v>
      </c>
      <c r="B5" s="81">
        <v>46.26</v>
      </c>
      <c r="C5" s="81">
        <v>41.12</v>
      </c>
      <c r="D5" s="81">
        <v>36.020000000000003</v>
      </c>
      <c r="E5" s="81">
        <v>30.05</v>
      </c>
      <c r="F5" s="84">
        <v>25.77</v>
      </c>
      <c r="BB5" s="73"/>
      <c r="BC5" s="73"/>
      <c r="BD5" s="73"/>
      <c r="BE5" s="73"/>
      <c r="BF5" s="73"/>
      <c r="BG5" s="73"/>
      <c r="BH5" s="73"/>
      <c r="BI5" s="73"/>
      <c r="BJ5" s="73"/>
      <c r="BK5" s="73"/>
      <c r="BL5" s="73"/>
      <c r="BM5" s="73"/>
    </row>
    <row r="6" spans="1:65" s="68" customFormat="1" ht="19.5" customHeight="1">
      <c r="A6" s="2" t="s">
        <v>269</v>
      </c>
      <c r="B6" s="81">
        <v>100.16</v>
      </c>
      <c r="C6" s="81">
        <v>89.02</v>
      </c>
      <c r="D6" s="81">
        <v>77.97</v>
      </c>
      <c r="E6" s="81">
        <v>65.06</v>
      </c>
      <c r="F6" s="84">
        <v>55.79</v>
      </c>
      <c r="BB6" s="73"/>
      <c r="BC6" s="73"/>
      <c r="BD6" s="73"/>
      <c r="BE6" s="73"/>
      <c r="BF6" s="73"/>
      <c r="BG6" s="73"/>
      <c r="BH6" s="73"/>
      <c r="BI6" s="73"/>
      <c r="BJ6" s="73"/>
      <c r="BK6" s="73"/>
      <c r="BL6" s="73"/>
      <c r="BM6" s="73"/>
    </row>
    <row r="7" spans="1:65" s="68" customFormat="1" ht="19.5" customHeight="1">
      <c r="A7" s="2" t="s">
        <v>270</v>
      </c>
      <c r="B7" s="81">
        <v>138.79</v>
      </c>
      <c r="C7" s="81">
        <v>123.35</v>
      </c>
      <c r="D7" s="81">
        <v>108.05</v>
      </c>
      <c r="E7" s="81">
        <v>90.15</v>
      </c>
      <c r="F7" s="84">
        <v>77.3</v>
      </c>
      <c r="BB7" s="73"/>
      <c r="BC7" s="73"/>
      <c r="BD7" s="73"/>
      <c r="BE7" s="73"/>
      <c r="BF7" s="73"/>
      <c r="BG7" s="73"/>
      <c r="BH7" s="73"/>
      <c r="BI7" s="73"/>
      <c r="BJ7" s="73"/>
      <c r="BK7" s="73"/>
      <c r="BL7" s="73"/>
      <c r="BM7" s="73"/>
    </row>
    <row r="8" spans="1:65" s="75" customFormat="1" ht="24.95" customHeight="1">
      <c r="A8" s="161"/>
      <c r="B8" s="162" t="s">
        <v>271</v>
      </c>
      <c r="C8" s="163" t="s">
        <v>272</v>
      </c>
      <c r="D8" s="163" t="s">
        <v>273</v>
      </c>
      <c r="E8" s="163" t="s">
        <v>274</v>
      </c>
      <c r="F8" s="163" t="s">
        <v>100</v>
      </c>
      <c r="G8" s="74"/>
      <c r="H8" s="74"/>
      <c r="I8" s="74"/>
      <c r="J8" s="74"/>
    </row>
    <row r="9" spans="1:65" s="75" customFormat="1" ht="24.95" customHeight="1">
      <c r="A9" s="152"/>
      <c r="B9" s="152" t="s">
        <v>275</v>
      </c>
      <c r="C9" s="152" t="s">
        <v>276</v>
      </c>
      <c r="D9" s="152" t="s">
        <v>99</v>
      </c>
      <c r="E9" s="152" t="s">
        <v>277</v>
      </c>
      <c r="F9" s="152" t="s">
        <v>278</v>
      </c>
      <c r="G9" s="74"/>
      <c r="H9" s="74"/>
      <c r="I9" s="74"/>
      <c r="J9" s="74"/>
    </row>
    <row r="10" spans="1:65" s="75" customFormat="1" ht="24.95" customHeight="1">
      <c r="A10" s="152"/>
      <c r="B10" s="152" t="s">
        <v>279</v>
      </c>
      <c r="C10" s="152" t="s">
        <v>280</v>
      </c>
      <c r="D10" s="152" t="s">
        <v>102</v>
      </c>
      <c r="E10" s="152" t="s">
        <v>281</v>
      </c>
      <c r="F10" s="152" t="s">
        <v>282</v>
      </c>
      <c r="G10" s="74"/>
      <c r="H10" s="74"/>
      <c r="I10" s="74"/>
      <c r="J10" s="74"/>
    </row>
    <row r="11" spans="1:65" s="75" customFormat="1" ht="24.95" customHeight="1">
      <c r="A11" s="152"/>
      <c r="B11" s="152" t="s">
        <v>283</v>
      </c>
      <c r="C11" s="152" t="s">
        <v>284</v>
      </c>
      <c r="D11" s="152" t="s">
        <v>285</v>
      </c>
      <c r="E11" s="152" t="s">
        <v>286</v>
      </c>
      <c r="F11" s="152" t="s">
        <v>287</v>
      </c>
      <c r="G11" s="74"/>
      <c r="H11" s="74"/>
      <c r="I11" s="74"/>
      <c r="J11" s="74"/>
    </row>
    <row r="12" spans="1:65" s="75" customFormat="1" ht="24.95" customHeight="1">
      <c r="A12" s="152"/>
      <c r="B12" s="152" t="s">
        <v>288</v>
      </c>
      <c r="C12" s="152" t="s">
        <v>289</v>
      </c>
      <c r="D12" s="152" t="s">
        <v>290</v>
      </c>
      <c r="E12" s="152" t="s">
        <v>291</v>
      </c>
      <c r="F12" s="152" t="s">
        <v>292</v>
      </c>
      <c r="G12" s="74"/>
      <c r="H12" s="74"/>
      <c r="I12" s="74"/>
      <c r="J12" s="74"/>
    </row>
    <row r="13" spans="1:65" s="75" customFormat="1" ht="24.95" customHeight="1">
      <c r="A13" s="154"/>
      <c r="B13" s="154"/>
      <c r="C13" s="152" t="s">
        <v>293</v>
      </c>
      <c r="D13" s="152" t="s">
        <v>294</v>
      </c>
      <c r="E13" s="152" t="s">
        <v>295</v>
      </c>
      <c r="F13" s="152"/>
      <c r="G13" s="74"/>
      <c r="H13" s="74"/>
      <c r="I13" s="74"/>
      <c r="J13" s="74"/>
    </row>
    <row r="14" spans="1:65" s="75" customFormat="1" ht="24.95" customHeight="1">
      <c r="A14" s="154"/>
      <c r="B14" s="154"/>
      <c r="C14" s="152" t="s">
        <v>296</v>
      </c>
      <c r="D14" s="152" t="s">
        <v>297</v>
      </c>
      <c r="E14" s="152" t="s">
        <v>298</v>
      </c>
      <c r="F14" s="152"/>
      <c r="G14" s="74"/>
      <c r="H14" s="74"/>
      <c r="I14" s="74"/>
      <c r="J14" s="74"/>
    </row>
    <row r="15" spans="1:65" s="75" customFormat="1" ht="24.95" customHeight="1">
      <c r="A15" s="154"/>
      <c r="B15" s="154"/>
      <c r="C15" s="152" t="s">
        <v>299</v>
      </c>
      <c r="D15" s="152" t="s">
        <v>300</v>
      </c>
      <c r="E15" s="152" t="s">
        <v>301</v>
      </c>
      <c r="F15" s="152"/>
      <c r="G15" s="74"/>
      <c r="H15" s="74"/>
      <c r="I15" s="74"/>
      <c r="J15" s="74"/>
    </row>
    <row r="16" spans="1:65" s="75" customFormat="1" ht="24.95" customHeight="1">
      <c r="A16" s="154"/>
      <c r="B16" s="154"/>
      <c r="C16" s="152" t="s">
        <v>302</v>
      </c>
      <c r="D16" s="152"/>
      <c r="E16" s="152" t="s">
        <v>303</v>
      </c>
      <c r="F16" s="152"/>
      <c r="G16" s="74"/>
      <c r="H16" s="74"/>
      <c r="I16" s="74"/>
      <c r="J16" s="74"/>
    </row>
    <row r="17" spans="1:65" s="75" customFormat="1" ht="24.95" customHeight="1">
      <c r="A17" s="154"/>
      <c r="B17" s="154"/>
      <c r="C17" s="152" t="s">
        <v>304</v>
      </c>
      <c r="D17" s="152"/>
      <c r="E17" s="152" t="s">
        <v>305</v>
      </c>
      <c r="F17" s="152"/>
      <c r="G17" s="74"/>
      <c r="H17" s="74"/>
      <c r="I17" s="74"/>
      <c r="J17" s="74"/>
    </row>
    <row r="18" spans="1:65" s="75" customFormat="1" ht="24.95" customHeight="1">
      <c r="A18" s="154"/>
      <c r="B18" s="154"/>
      <c r="C18" s="152"/>
      <c r="D18" s="152"/>
      <c r="E18" s="152" t="s">
        <v>306</v>
      </c>
      <c r="F18" s="152"/>
      <c r="G18" s="74"/>
      <c r="H18" s="74"/>
      <c r="I18" s="74"/>
      <c r="J18" s="74"/>
    </row>
    <row r="19" spans="1:65" s="75" customFormat="1" ht="24.95" customHeight="1">
      <c r="A19" s="154"/>
      <c r="B19" s="154"/>
      <c r="C19" s="152"/>
      <c r="D19" s="152"/>
      <c r="E19" s="152" t="s">
        <v>307</v>
      </c>
      <c r="F19" s="152"/>
      <c r="G19" s="74"/>
      <c r="H19" s="74"/>
      <c r="I19" s="74"/>
      <c r="J19" s="74"/>
    </row>
    <row r="20" spans="1:65" s="75" customFormat="1" ht="24.95" customHeight="1">
      <c r="A20" s="154"/>
      <c r="B20" s="154"/>
      <c r="C20" s="152"/>
      <c r="D20" s="152"/>
      <c r="E20" s="152" t="s">
        <v>308</v>
      </c>
      <c r="F20" s="152"/>
      <c r="G20" s="74"/>
      <c r="H20" s="74"/>
      <c r="I20" s="74"/>
      <c r="J20" s="74"/>
    </row>
    <row r="21" spans="1:65" s="75" customFormat="1" ht="24.95" customHeight="1">
      <c r="A21" s="154"/>
      <c r="B21" s="154"/>
      <c r="C21" s="152"/>
      <c r="D21" s="152"/>
      <c r="E21" s="152" t="s">
        <v>309</v>
      </c>
      <c r="F21" s="152"/>
      <c r="G21" s="74"/>
      <c r="H21" s="74"/>
      <c r="I21" s="74"/>
      <c r="J21" s="74"/>
    </row>
    <row r="22" spans="1:65" s="74" customFormat="1" ht="24.95" customHeight="1">
      <c r="A22" s="154"/>
      <c r="B22" s="154"/>
      <c r="C22" s="152"/>
      <c r="D22" s="152"/>
      <c r="E22" s="152" t="s">
        <v>310</v>
      </c>
      <c r="F22" s="152"/>
    </row>
    <row r="23" spans="1:65" s="74" customFormat="1" ht="24.95" customHeight="1">
      <c r="A23" s="155"/>
      <c r="B23" s="155"/>
      <c r="C23" s="156"/>
      <c r="D23" s="156"/>
      <c r="E23" s="156"/>
      <c r="F23" s="156"/>
    </row>
    <row r="24" spans="1:65" s="76" customFormat="1" ht="19.5" customHeight="1">
      <c r="A24" s="413" t="s">
        <v>311</v>
      </c>
      <c r="B24" s="413"/>
      <c r="C24" s="413"/>
      <c r="D24" s="413"/>
      <c r="E24" s="413"/>
      <c r="F24" s="413"/>
    </row>
    <row r="25" spans="1:65" s="68" customFormat="1">
      <c r="A25" s="279"/>
      <c r="B25" s="279"/>
      <c r="C25" s="279"/>
      <c r="D25" s="279"/>
      <c r="E25" s="279"/>
      <c r="F25" s="279"/>
    </row>
    <row r="26" spans="1:65" s="68" customFormat="1">
      <c r="A26" s="357"/>
      <c r="BB26" s="54"/>
      <c r="BC26" s="54"/>
      <c r="BD26" s="54"/>
      <c r="BE26" s="54"/>
      <c r="BF26" s="54"/>
      <c r="BG26" s="54"/>
      <c r="BH26" s="54"/>
      <c r="BI26" s="54"/>
      <c r="BJ26" s="54"/>
      <c r="BK26" s="54"/>
      <c r="BL26" s="54"/>
      <c r="BM26" s="54"/>
    </row>
    <row r="27" spans="1:65" s="68" customFormat="1">
      <c r="A27" s="279"/>
      <c r="BB27" s="54"/>
      <c r="BC27" s="54"/>
      <c r="BD27" s="54"/>
      <c r="BE27" s="54"/>
      <c r="BF27" s="54"/>
      <c r="BG27" s="54"/>
      <c r="BH27" s="54"/>
      <c r="BI27" s="54"/>
      <c r="BJ27" s="54"/>
      <c r="BK27" s="54"/>
      <c r="BL27" s="54"/>
      <c r="BM27" s="54"/>
    </row>
    <row r="28" spans="1:65" s="68" customFormat="1" ht="12">
      <c r="BB28" s="54"/>
      <c r="BC28" s="54"/>
      <c r="BD28" s="54"/>
      <c r="BE28" s="54"/>
      <c r="BF28" s="54"/>
      <c r="BG28" s="54"/>
      <c r="BH28" s="54"/>
      <c r="BI28" s="54"/>
      <c r="BJ28" s="54"/>
      <c r="BK28" s="54"/>
      <c r="BL28" s="54"/>
      <c r="BM28" s="54"/>
    </row>
    <row r="29" spans="1:65" s="68" customFormat="1" ht="12">
      <c r="BB29" s="54"/>
      <c r="BC29" s="54"/>
      <c r="BD29" s="54"/>
      <c r="BE29" s="54"/>
      <c r="BF29" s="54"/>
      <c r="BG29" s="54"/>
      <c r="BH29" s="54"/>
      <c r="BI29" s="54"/>
      <c r="BJ29" s="54"/>
      <c r="BK29" s="54"/>
      <c r="BL29" s="54"/>
      <c r="BM29" s="54"/>
    </row>
    <row r="30" spans="1:65" s="68" customFormat="1" ht="12">
      <c r="BB30" s="54"/>
      <c r="BC30" s="54"/>
      <c r="BD30" s="54"/>
      <c r="BE30" s="54"/>
      <c r="BF30" s="54"/>
      <c r="BG30" s="54"/>
      <c r="BH30" s="54"/>
      <c r="BI30" s="54"/>
      <c r="BJ30" s="54"/>
      <c r="BK30" s="54"/>
      <c r="BL30" s="54"/>
      <c r="BM30" s="54"/>
    </row>
    <row r="31" spans="1:65" s="68" customFormat="1" ht="12">
      <c r="BB31" s="54"/>
      <c r="BC31" s="54"/>
      <c r="BD31" s="54"/>
      <c r="BE31" s="54"/>
      <c r="BF31" s="54"/>
      <c r="BG31" s="54"/>
      <c r="BH31" s="54"/>
      <c r="BI31" s="54"/>
      <c r="BJ31" s="54"/>
      <c r="BK31" s="54"/>
      <c r="BL31" s="54"/>
      <c r="BM31" s="54"/>
    </row>
    <row r="32" spans="1:65" s="68" customFormat="1" ht="12">
      <c r="BB32" s="54"/>
      <c r="BC32" s="54"/>
      <c r="BD32" s="54"/>
      <c r="BE32" s="54"/>
      <c r="BF32" s="54"/>
      <c r="BG32" s="54"/>
      <c r="BH32" s="54"/>
      <c r="BI32" s="54"/>
      <c r="BJ32" s="54"/>
      <c r="BK32" s="54"/>
      <c r="BL32" s="54"/>
      <c r="BM32" s="54"/>
    </row>
    <row r="33" spans="54:65" s="68" customFormat="1" ht="12">
      <c r="BB33" s="54"/>
      <c r="BC33" s="54"/>
      <c r="BD33" s="54"/>
      <c r="BE33" s="54"/>
      <c r="BF33" s="54"/>
      <c r="BG33" s="54"/>
      <c r="BH33" s="54"/>
      <c r="BI33" s="54"/>
      <c r="BJ33" s="54"/>
      <c r="BK33" s="54"/>
      <c r="BL33" s="54"/>
      <c r="BM33" s="54"/>
    </row>
    <row r="34" spans="54:65" s="68" customFormat="1" ht="12">
      <c r="BB34" s="54"/>
      <c r="BC34" s="54"/>
      <c r="BD34" s="54"/>
      <c r="BE34" s="54"/>
      <c r="BF34" s="54"/>
      <c r="BG34" s="54"/>
      <c r="BH34" s="54"/>
      <c r="BI34" s="54"/>
      <c r="BJ34" s="54"/>
      <c r="BK34" s="54"/>
      <c r="BL34" s="54"/>
      <c r="BM34" s="54"/>
    </row>
    <row r="35" spans="54:65" s="68" customFormat="1" ht="12">
      <c r="BB35" s="54"/>
      <c r="BC35" s="54"/>
      <c r="BD35" s="54"/>
      <c r="BE35" s="54"/>
      <c r="BF35" s="54"/>
      <c r="BG35" s="54"/>
      <c r="BH35" s="54"/>
      <c r="BI35" s="54"/>
      <c r="BJ35" s="54"/>
      <c r="BK35" s="54"/>
      <c r="BL35" s="54"/>
      <c r="BM35" s="54"/>
    </row>
    <row r="36" spans="54:65" s="68" customFormat="1" ht="12">
      <c r="BB36" s="54"/>
      <c r="BC36" s="54"/>
      <c r="BD36" s="54"/>
      <c r="BE36" s="54"/>
      <c r="BF36" s="54"/>
      <c r="BG36" s="54"/>
      <c r="BH36" s="54"/>
      <c r="BI36" s="54"/>
      <c r="BJ36" s="54"/>
      <c r="BK36" s="54"/>
      <c r="BL36" s="54"/>
      <c r="BM36" s="54"/>
    </row>
    <row r="37" spans="54:65" s="68" customFormat="1" ht="12">
      <c r="BB37" s="54"/>
      <c r="BC37" s="54"/>
      <c r="BD37" s="54"/>
      <c r="BE37" s="54"/>
      <c r="BF37" s="54"/>
      <c r="BG37" s="54"/>
      <c r="BH37" s="54"/>
      <c r="BI37" s="54"/>
      <c r="BJ37" s="54"/>
      <c r="BK37" s="54"/>
      <c r="BL37" s="54"/>
      <c r="BM37" s="54"/>
    </row>
    <row r="38" spans="54:65" s="68" customFormat="1" ht="12">
      <c r="BB38" s="54"/>
      <c r="BC38" s="54"/>
      <c r="BD38" s="54"/>
      <c r="BE38" s="54"/>
      <c r="BF38" s="54"/>
      <c r="BG38" s="54"/>
      <c r="BH38" s="54"/>
      <c r="BI38" s="54"/>
      <c r="BJ38" s="54"/>
      <c r="BK38" s="54"/>
      <c r="BL38" s="54"/>
      <c r="BM38" s="54"/>
    </row>
    <row r="39" spans="54:65" s="68" customFormat="1" ht="12">
      <c r="BB39" s="54"/>
      <c r="BC39" s="54"/>
      <c r="BD39" s="54"/>
      <c r="BE39" s="54"/>
      <c r="BF39" s="54"/>
      <c r="BG39" s="54"/>
      <c r="BH39" s="54"/>
      <c r="BI39" s="54"/>
      <c r="BJ39" s="54"/>
      <c r="BK39" s="54"/>
      <c r="BL39" s="54"/>
      <c r="BM39" s="54"/>
    </row>
    <row r="40" spans="54:65" s="68" customFormat="1" ht="12">
      <c r="BB40" s="54"/>
      <c r="BC40" s="54"/>
      <c r="BD40" s="54"/>
      <c r="BE40" s="54"/>
      <c r="BF40" s="54"/>
      <c r="BG40" s="54"/>
      <c r="BH40" s="54"/>
      <c r="BI40" s="54"/>
      <c r="BJ40" s="54"/>
      <c r="BK40" s="54"/>
      <c r="BL40" s="54"/>
      <c r="BM40" s="54"/>
    </row>
    <row r="41" spans="54:65" s="68" customFormat="1" ht="12">
      <c r="BB41" s="54"/>
      <c r="BC41" s="54"/>
      <c r="BD41" s="54"/>
      <c r="BE41" s="54"/>
      <c r="BF41" s="54"/>
      <c r="BG41" s="54"/>
      <c r="BH41" s="54"/>
      <c r="BI41" s="54"/>
      <c r="BJ41" s="54"/>
      <c r="BK41" s="54"/>
      <c r="BL41" s="54"/>
      <c r="BM41" s="54"/>
    </row>
    <row r="42" spans="54:65" s="68" customFormat="1" ht="12">
      <c r="BB42" s="54"/>
      <c r="BC42" s="54"/>
      <c r="BD42" s="54"/>
      <c r="BE42" s="54"/>
      <c r="BF42" s="54"/>
      <c r="BG42" s="54"/>
      <c r="BH42" s="54"/>
      <c r="BI42" s="54"/>
      <c r="BJ42" s="54"/>
      <c r="BK42" s="54"/>
      <c r="BL42" s="54"/>
      <c r="BM42" s="54"/>
    </row>
    <row r="43" spans="54:65" s="68" customFormat="1" ht="12">
      <c r="BB43" s="54"/>
      <c r="BC43" s="54"/>
      <c r="BD43" s="54"/>
      <c r="BE43" s="54"/>
      <c r="BF43" s="54"/>
      <c r="BG43" s="54"/>
      <c r="BH43" s="54"/>
      <c r="BI43" s="54"/>
      <c r="BJ43" s="54"/>
      <c r="BK43" s="54"/>
      <c r="BL43" s="54"/>
      <c r="BM43" s="54"/>
    </row>
    <row r="44" spans="54:65" s="68" customFormat="1" ht="12">
      <c r="BB44" s="54"/>
      <c r="BC44" s="54"/>
      <c r="BD44" s="54"/>
      <c r="BE44" s="54"/>
      <c r="BF44" s="54"/>
      <c r="BG44" s="54"/>
      <c r="BH44" s="54"/>
      <c r="BI44" s="54"/>
      <c r="BJ44" s="54"/>
      <c r="BK44" s="54"/>
      <c r="BL44" s="54"/>
      <c r="BM44" s="54"/>
    </row>
    <row r="45" spans="54:65" s="68" customFormat="1" ht="12">
      <c r="BB45" s="54"/>
      <c r="BC45" s="54"/>
      <c r="BD45" s="54"/>
      <c r="BE45" s="54"/>
      <c r="BF45" s="54"/>
      <c r="BG45" s="54"/>
      <c r="BH45" s="54"/>
      <c r="BI45" s="54"/>
      <c r="BJ45" s="54"/>
      <c r="BK45" s="54"/>
      <c r="BL45" s="54"/>
      <c r="BM45" s="54"/>
    </row>
    <row r="46" spans="54:65" s="68" customFormat="1" ht="12">
      <c r="BB46" s="54"/>
      <c r="BC46" s="54"/>
      <c r="BD46" s="54"/>
      <c r="BE46" s="54"/>
      <c r="BF46" s="54"/>
      <c r="BG46" s="54"/>
      <c r="BH46" s="54"/>
      <c r="BI46" s="54"/>
      <c r="BJ46" s="54"/>
      <c r="BK46" s="54"/>
      <c r="BL46" s="54"/>
      <c r="BM46" s="54"/>
    </row>
    <row r="47" spans="54:65" s="68" customFormat="1" ht="12">
      <c r="BB47" s="54"/>
      <c r="BC47" s="54"/>
      <c r="BD47" s="54"/>
      <c r="BE47" s="54"/>
      <c r="BF47" s="54"/>
      <c r="BG47" s="54"/>
      <c r="BH47" s="54"/>
      <c r="BI47" s="54"/>
      <c r="BJ47" s="54"/>
      <c r="BK47" s="54"/>
      <c r="BL47" s="54"/>
      <c r="BM47" s="54"/>
    </row>
    <row r="48" spans="54:65" s="68" customFormat="1" ht="12">
      <c r="BB48" s="54"/>
      <c r="BC48" s="54"/>
      <c r="BD48" s="54"/>
      <c r="BE48" s="54"/>
      <c r="BF48" s="54"/>
      <c r="BG48" s="54"/>
      <c r="BH48" s="54"/>
      <c r="BI48" s="54"/>
      <c r="BJ48" s="54"/>
      <c r="BK48" s="54"/>
      <c r="BL48" s="54"/>
      <c r="BM48" s="54"/>
    </row>
    <row r="49" spans="54:65" s="68" customFormat="1" ht="12">
      <c r="BB49" s="54"/>
      <c r="BC49" s="54"/>
      <c r="BD49" s="54"/>
      <c r="BE49" s="54"/>
      <c r="BF49" s="54"/>
      <c r="BG49" s="54"/>
      <c r="BH49" s="54"/>
      <c r="BI49" s="54"/>
      <c r="BJ49" s="54"/>
      <c r="BK49" s="54"/>
      <c r="BL49" s="54"/>
      <c r="BM49" s="54"/>
    </row>
    <row r="50" spans="54:65" s="68" customFormat="1" ht="12">
      <c r="BB50" s="54"/>
      <c r="BC50" s="54"/>
      <c r="BD50" s="54"/>
      <c r="BE50" s="54"/>
      <c r="BF50" s="54"/>
      <c r="BG50" s="54"/>
      <c r="BH50" s="54"/>
      <c r="BI50" s="54"/>
      <c r="BJ50" s="54"/>
      <c r="BK50" s="54"/>
      <c r="BL50" s="54"/>
      <c r="BM50" s="54"/>
    </row>
    <row r="51" spans="54:65" s="68" customFormat="1" ht="12">
      <c r="BB51" s="54"/>
      <c r="BC51" s="54"/>
      <c r="BD51" s="54"/>
      <c r="BE51" s="54"/>
      <c r="BF51" s="54"/>
      <c r="BG51" s="54"/>
      <c r="BH51" s="54"/>
      <c r="BI51" s="54"/>
      <c r="BJ51" s="54"/>
      <c r="BK51" s="54"/>
      <c r="BL51" s="54"/>
      <c r="BM51" s="54"/>
    </row>
    <row r="52" spans="54:65" s="68" customFormat="1" ht="12">
      <c r="BB52" s="54"/>
      <c r="BC52" s="54"/>
      <c r="BD52" s="54"/>
      <c r="BE52" s="54"/>
      <c r="BF52" s="54"/>
      <c r="BG52" s="54"/>
      <c r="BH52" s="54"/>
      <c r="BI52" s="54"/>
      <c r="BJ52" s="54"/>
      <c r="BK52" s="54"/>
      <c r="BL52" s="54"/>
      <c r="BM52" s="54"/>
    </row>
    <row r="53" spans="54:65" s="68" customFormat="1" ht="12">
      <c r="BB53" s="54"/>
      <c r="BC53" s="54"/>
      <c r="BD53" s="54"/>
      <c r="BE53" s="54"/>
      <c r="BF53" s="54"/>
      <c r="BG53" s="54"/>
      <c r="BH53" s="54"/>
      <c r="BI53" s="54"/>
      <c r="BJ53" s="54"/>
      <c r="BK53" s="54"/>
      <c r="BL53" s="54"/>
      <c r="BM53" s="54"/>
    </row>
    <row r="54" spans="54:65" s="68" customFormat="1" ht="12">
      <c r="BB54" s="54"/>
      <c r="BC54" s="54"/>
      <c r="BD54" s="54"/>
      <c r="BE54" s="54"/>
      <c r="BF54" s="54"/>
      <c r="BG54" s="54"/>
      <c r="BH54" s="54"/>
      <c r="BI54" s="54"/>
      <c r="BJ54" s="54"/>
      <c r="BK54" s="54"/>
      <c r="BL54" s="54"/>
      <c r="BM54" s="54"/>
    </row>
    <row r="55" spans="54:65" s="68" customFormat="1" ht="12">
      <c r="BB55" s="54"/>
      <c r="BC55" s="54"/>
      <c r="BD55" s="54"/>
      <c r="BE55" s="54"/>
      <c r="BF55" s="54"/>
      <c r="BG55" s="54"/>
      <c r="BH55" s="54"/>
      <c r="BI55" s="54"/>
      <c r="BJ55" s="54"/>
      <c r="BK55" s="54"/>
      <c r="BL55" s="54"/>
      <c r="BM55" s="54"/>
    </row>
    <row r="56" spans="54:65" s="68" customFormat="1" ht="12">
      <c r="BB56" s="54"/>
      <c r="BC56" s="54"/>
      <c r="BD56" s="54"/>
      <c r="BE56" s="54"/>
      <c r="BF56" s="54"/>
      <c r="BG56" s="54"/>
      <c r="BH56" s="54"/>
      <c r="BI56" s="54"/>
      <c r="BJ56" s="54"/>
      <c r="BK56" s="54"/>
      <c r="BL56" s="54"/>
      <c r="BM56" s="54"/>
    </row>
    <row r="57" spans="54:65" s="68" customFormat="1" ht="12">
      <c r="BB57" s="54"/>
      <c r="BC57" s="54"/>
      <c r="BD57" s="54"/>
      <c r="BE57" s="54"/>
      <c r="BF57" s="54"/>
      <c r="BG57" s="54"/>
      <c r="BH57" s="54"/>
      <c r="BI57" s="54"/>
      <c r="BJ57" s="54"/>
      <c r="BK57" s="54"/>
      <c r="BL57" s="54"/>
      <c r="BM57" s="54"/>
    </row>
    <row r="58" spans="54:65" s="68" customFormat="1" ht="12">
      <c r="BB58" s="54"/>
      <c r="BC58" s="54"/>
      <c r="BD58" s="54"/>
      <c r="BE58" s="54"/>
      <c r="BF58" s="54"/>
      <c r="BG58" s="54"/>
      <c r="BH58" s="54"/>
      <c r="BI58" s="54"/>
      <c r="BJ58" s="54"/>
      <c r="BK58" s="54"/>
      <c r="BL58" s="54"/>
      <c r="BM58" s="54"/>
    </row>
    <row r="59" spans="54:65" s="68" customFormat="1" ht="12">
      <c r="BB59" s="54"/>
      <c r="BC59" s="54"/>
      <c r="BD59" s="54"/>
      <c r="BE59" s="54"/>
      <c r="BF59" s="54"/>
      <c r="BG59" s="54"/>
      <c r="BH59" s="54"/>
      <c r="BI59" s="54"/>
      <c r="BJ59" s="54"/>
      <c r="BK59" s="54"/>
      <c r="BL59" s="54"/>
      <c r="BM59" s="54"/>
    </row>
    <row r="60" spans="54:65" s="68" customFormat="1" ht="12">
      <c r="BB60" s="54"/>
      <c r="BC60" s="54"/>
      <c r="BD60" s="54"/>
      <c r="BE60" s="54"/>
      <c r="BF60" s="54"/>
      <c r="BG60" s="54"/>
      <c r="BH60" s="54"/>
      <c r="BI60" s="54"/>
      <c r="BJ60" s="54"/>
      <c r="BK60" s="54"/>
      <c r="BL60" s="54"/>
      <c r="BM60" s="54"/>
    </row>
    <row r="61" spans="54:65" s="68" customFormat="1" ht="12">
      <c r="BB61" s="54"/>
      <c r="BC61" s="54"/>
      <c r="BD61" s="54"/>
      <c r="BE61" s="54"/>
      <c r="BF61" s="54"/>
      <c r="BG61" s="54"/>
      <c r="BH61" s="54"/>
      <c r="BI61" s="54"/>
      <c r="BJ61" s="54"/>
      <c r="BK61" s="54"/>
      <c r="BL61" s="54"/>
      <c r="BM61" s="54"/>
    </row>
    <row r="62" spans="54:65" s="68" customFormat="1" ht="12">
      <c r="BB62" s="54"/>
      <c r="BC62" s="54"/>
      <c r="BD62" s="54"/>
      <c r="BE62" s="54"/>
      <c r="BF62" s="54"/>
      <c r="BG62" s="54"/>
      <c r="BH62" s="54"/>
      <c r="BI62" s="54"/>
      <c r="BJ62" s="54"/>
      <c r="BK62" s="54"/>
      <c r="BL62" s="54"/>
      <c r="BM62" s="54"/>
    </row>
    <row r="63" spans="54:65" s="68" customFormat="1" ht="12">
      <c r="BB63" s="54"/>
      <c r="BC63" s="54"/>
      <c r="BD63" s="54"/>
      <c r="BE63" s="54"/>
      <c r="BF63" s="54"/>
      <c r="BG63" s="54"/>
      <c r="BH63" s="54"/>
      <c r="BI63" s="54"/>
      <c r="BJ63" s="54"/>
      <c r="BK63" s="54"/>
      <c r="BL63" s="54"/>
      <c r="BM63" s="54"/>
    </row>
    <row r="64" spans="54:65" s="68" customFormat="1" ht="12">
      <c r="BB64" s="54"/>
      <c r="BC64" s="54"/>
      <c r="BD64" s="54"/>
      <c r="BE64" s="54"/>
      <c r="BF64" s="54"/>
      <c r="BG64" s="54"/>
      <c r="BH64" s="54"/>
      <c r="BI64" s="54"/>
      <c r="BJ64" s="54"/>
      <c r="BK64" s="54"/>
      <c r="BL64" s="54"/>
      <c r="BM64" s="54"/>
    </row>
    <row r="65" spans="54:65" s="68" customFormat="1" ht="12">
      <c r="BB65" s="54"/>
      <c r="BC65" s="54"/>
      <c r="BD65" s="54"/>
      <c r="BE65" s="54"/>
      <c r="BF65" s="54"/>
      <c r="BG65" s="54"/>
      <c r="BH65" s="54"/>
      <c r="BI65" s="54"/>
      <c r="BJ65" s="54"/>
      <c r="BK65" s="54"/>
      <c r="BL65" s="54"/>
      <c r="BM65" s="54"/>
    </row>
    <row r="66" spans="54:65" s="68" customFormat="1" ht="12">
      <c r="BB66" s="54"/>
      <c r="BC66" s="54"/>
      <c r="BD66" s="54"/>
      <c r="BE66" s="54"/>
      <c r="BF66" s="54"/>
      <c r="BG66" s="54"/>
      <c r="BH66" s="54"/>
      <c r="BI66" s="54"/>
      <c r="BJ66" s="54"/>
      <c r="BK66" s="54"/>
      <c r="BL66" s="54"/>
      <c r="BM66" s="54"/>
    </row>
    <row r="67" spans="54:65" s="68" customFormat="1" ht="12">
      <c r="BB67" s="54"/>
      <c r="BC67" s="54"/>
      <c r="BD67" s="54"/>
      <c r="BE67" s="54"/>
      <c r="BF67" s="54"/>
      <c r="BG67" s="54"/>
      <c r="BH67" s="54"/>
      <c r="BI67" s="54"/>
      <c r="BJ67" s="54"/>
      <c r="BK67" s="54"/>
      <c r="BL67" s="54"/>
      <c r="BM67" s="54"/>
    </row>
    <row r="68" spans="54:65" s="68" customFormat="1" ht="12">
      <c r="BB68" s="54"/>
      <c r="BC68" s="54"/>
      <c r="BD68" s="54"/>
      <c r="BE68" s="54"/>
      <c r="BF68" s="54"/>
      <c r="BG68" s="54"/>
      <c r="BH68" s="54"/>
      <c r="BI68" s="54"/>
      <c r="BJ68" s="54"/>
      <c r="BK68" s="54"/>
      <c r="BL68" s="54"/>
      <c r="BM68" s="54"/>
    </row>
    <row r="69" spans="54:65" s="68" customFormat="1" ht="12">
      <c r="BB69" s="54"/>
      <c r="BC69" s="54"/>
      <c r="BD69" s="54"/>
      <c r="BE69" s="54"/>
      <c r="BF69" s="54"/>
      <c r="BG69" s="54"/>
      <c r="BH69" s="54"/>
      <c r="BI69" s="54"/>
      <c r="BJ69" s="54"/>
      <c r="BK69" s="54"/>
      <c r="BL69" s="54"/>
      <c r="BM69" s="54"/>
    </row>
    <row r="70" spans="54:65" s="68" customFormat="1" ht="12">
      <c r="BB70" s="54"/>
      <c r="BC70" s="54"/>
      <c r="BD70" s="54"/>
      <c r="BE70" s="54"/>
      <c r="BF70" s="54"/>
      <c r="BG70" s="54"/>
      <c r="BH70" s="54"/>
      <c r="BI70" s="54"/>
      <c r="BJ70" s="54"/>
      <c r="BK70" s="54"/>
      <c r="BL70" s="54"/>
      <c r="BM70" s="54"/>
    </row>
    <row r="71" spans="54:65" s="68" customFormat="1" ht="12">
      <c r="BB71" s="54"/>
      <c r="BC71" s="54"/>
      <c r="BD71" s="54"/>
      <c r="BE71" s="54"/>
      <c r="BF71" s="54"/>
      <c r="BG71" s="54"/>
      <c r="BH71" s="54"/>
      <c r="BI71" s="54"/>
      <c r="BJ71" s="54"/>
      <c r="BK71" s="54"/>
      <c r="BL71" s="54"/>
      <c r="BM71" s="54"/>
    </row>
    <row r="72" spans="54:65" s="68" customFormat="1" ht="12">
      <c r="BB72" s="54"/>
      <c r="BC72" s="54"/>
      <c r="BD72" s="54"/>
      <c r="BE72" s="54"/>
      <c r="BF72" s="54"/>
      <c r="BG72" s="54"/>
      <c r="BH72" s="54"/>
      <c r="BI72" s="54"/>
      <c r="BJ72" s="54"/>
      <c r="BK72" s="54"/>
      <c r="BL72" s="54"/>
      <c r="BM72" s="54"/>
    </row>
    <row r="73" spans="54:65" s="68" customFormat="1" ht="12">
      <c r="BB73" s="54"/>
      <c r="BC73" s="54"/>
      <c r="BD73" s="54"/>
      <c r="BE73" s="54"/>
      <c r="BF73" s="54"/>
      <c r="BG73" s="54"/>
      <c r="BH73" s="54"/>
      <c r="BI73" s="54"/>
      <c r="BJ73" s="54"/>
      <c r="BK73" s="54"/>
      <c r="BL73" s="54"/>
      <c r="BM73" s="54"/>
    </row>
    <row r="74" spans="54:65" s="68" customFormat="1" ht="12">
      <c r="BB74" s="54"/>
      <c r="BC74" s="54"/>
      <c r="BD74" s="54"/>
      <c r="BE74" s="54"/>
      <c r="BF74" s="54"/>
      <c r="BG74" s="54"/>
      <c r="BH74" s="54"/>
      <c r="BI74" s="54"/>
      <c r="BJ74" s="54"/>
      <c r="BK74" s="54"/>
      <c r="BL74" s="54"/>
      <c r="BM74" s="54"/>
    </row>
    <row r="75" spans="54:65" s="68" customFormat="1" ht="12">
      <c r="BB75" s="54"/>
      <c r="BC75" s="54"/>
      <c r="BD75" s="54"/>
      <c r="BE75" s="54"/>
      <c r="BF75" s="54"/>
      <c r="BG75" s="54"/>
      <c r="BH75" s="54"/>
      <c r="BI75" s="54"/>
      <c r="BJ75" s="54"/>
      <c r="BK75" s="54"/>
      <c r="BL75" s="54"/>
      <c r="BM75" s="54"/>
    </row>
    <row r="76" spans="54:65" s="68" customFormat="1" ht="12">
      <c r="BB76" s="54"/>
      <c r="BC76" s="54"/>
      <c r="BD76" s="54"/>
      <c r="BE76" s="54"/>
      <c r="BF76" s="54"/>
      <c r="BG76" s="54"/>
      <c r="BH76" s="54"/>
      <c r="BI76" s="54"/>
      <c r="BJ76" s="54"/>
      <c r="BK76" s="54"/>
      <c r="BL76" s="54"/>
      <c r="BM76" s="54"/>
    </row>
    <row r="77" spans="54:65" s="68" customFormat="1" ht="12">
      <c r="BB77" s="54"/>
      <c r="BC77" s="54"/>
      <c r="BD77" s="54"/>
      <c r="BE77" s="54"/>
      <c r="BF77" s="54"/>
      <c r="BG77" s="54"/>
      <c r="BH77" s="54"/>
      <c r="BI77" s="54"/>
      <c r="BJ77" s="54"/>
      <c r="BK77" s="54"/>
      <c r="BL77" s="54"/>
      <c r="BM77" s="54"/>
    </row>
    <row r="78" spans="54:65" s="68" customFormat="1" ht="12">
      <c r="BB78" s="54"/>
      <c r="BC78" s="54"/>
      <c r="BD78" s="54"/>
      <c r="BE78" s="54"/>
      <c r="BF78" s="54"/>
      <c r="BG78" s="54"/>
      <c r="BH78" s="54"/>
      <c r="BI78" s="54"/>
      <c r="BJ78" s="54"/>
      <c r="BK78" s="54"/>
      <c r="BL78" s="54"/>
      <c r="BM78" s="54"/>
    </row>
    <row r="79" spans="54:65" s="68" customFormat="1" ht="12">
      <c r="BB79" s="54"/>
      <c r="BC79" s="54"/>
      <c r="BD79" s="54"/>
      <c r="BE79" s="54"/>
      <c r="BF79" s="54"/>
      <c r="BG79" s="54"/>
      <c r="BH79" s="54"/>
      <c r="BI79" s="54"/>
      <c r="BJ79" s="54"/>
      <c r="BK79" s="54"/>
      <c r="BL79" s="54"/>
      <c r="BM79" s="54"/>
    </row>
    <row r="80" spans="54:65" s="68" customFormat="1" ht="12">
      <c r="BB80" s="54"/>
      <c r="BC80" s="54"/>
      <c r="BD80" s="54"/>
      <c r="BE80" s="54"/>
      <c r="BF80" s="54"/>
      <c r="BG80" s="54"/>
      <c r="BH80" s="54"/>
      <c r="BI80" s="54"/>
      <c r="BJ80" s="54"/>
      <c r="BK80" s="54"/>
      <c r="BL80" s="54"/>
      <c r="BM80" s="54"/>
    </row>
    <row r="81" spans="1:65" s="68" customFormat="1" ht="12">
      <c r="BB81" s="54"/>
      <c r="BC81" s="54"/>
      <c r="BD81" s="54"/>
      <c r="BE81" s="54"/>
      <c r="BF81" s="54"/>
      <c r="BG81" s="54"/>
      <c r="BH81" s="54"/>
      <c r="BI81" s="54"/>
      <c r="BJ81" s="54"/>
      <c r="BK81" s="54"/>
      <c r="BL81" s="54"/>
      <c r="BM81" s="54"/>
    </row>
    <row r="82" spans="1:65" s="68" customFormat="1" ht="12">
      <c r="BB82" s="54"/>
      <c r="BC82" s="54"/>
      <c r="BD82" s="54"/>
      <c r="BE82" s="54"/>
      <c r="BF82" s="54"/>
      <c r="BG82" s="54"/>
      <c r="BH82" s="54"/>
      <c r="BI82" s="54"/>
      <c r="BJ82" s="54"/>
      <c r="BK82" s="54"/>
      <c r="BL82" s="54"/>
      <c r="BM82" s="54"/>
    </row>
    <row r="83" spans="1:65" s="68" customFormat="1" ht="12">
      <c r="BB83" s="54"/>
      <c r="BC83" s="54"/>
      <c r="BD83" s="54"/>
      <c r="BE83" s="54"/>
      <c r="BF83" s="54"/>
      <c r="BG83" s="54"/>
      <c r="BH83" s="54"/>
      <c r="BI83" s="54"/>
      <c r="BJ83" s="54"/>
      <c r="BK83" s="54"/>
      <c r="BL83" s="54"/>
      <c r="BM83" s="54"/>
    </row>
    <row r="84" spans="1:65" s="68" customFormat="1" ht="12">
      <c r="BB84" s="54"/>
      <c r="BC84" s="54"/>
      <c r="BD84" s="54"/>
      <c r="BE84" s="54"/>
      <c r="BF84" s="54"/>
      <c r="BG84" s="54"/>
      <c r="BH84" s="54"/>
      <c r="BI84" s="54"/>
      <c r="BJ84" s="54"/>
      <c r="BK84" s="54"/>
      <c r="BL84" s="54"/>
      <c r="BM84" s="54"/>
    </row>
    <row r="85" spans="1:65" s="68" customFormat="1" ht="12">
      <c r="BB85" s="54"/>
      <c r="BC85" s="54"/>
      <c r="BD85" s="54"/>
      <c r="BE85" s="54"/>
      <c r="BF85" s="54"/>
      <c r="BG85" s="54"/>
      <c r="BH85" s="54"/>
      <c r="BI85" s="54"/>
      <c r="BJ85" s="54"/>
      <c r="BK85" s="54"/>
      <c r="BL85" s="54"/>
      <c r="BM85" s="54"/>
    </row>
    <row r="86" spans="1:65" s="68" customFormat="1" ht="12">
      <c r="BB86" s="54"/>
      <c r="BC86" s="54"/>
      <c r="BD86" s="54"/>
      <c r="BE86" s="54"/>
      <c r="BF86" s="54"/>
      <c r="BG86" s="54"/>
      <c r="BH86" s="54"/>
      <c r="BI86" s="54"/>
      <c r="BJ86" s="54"/>
      <c r="BK86" s="54"/>
      <c r="BL86" s="54"/>
      <c r="BM86" s="54"/>
    </row>
    <row r="87" spans="1:65" s="68" customFormat="1" ht="12">
      <c r="BB87" s="54"/>
      <c r="BC87" s="54"/>
      <c r="BD87" s="54"/>
      <c r="BE87" s="54"/>
      <c r="BF87" s="54"/>
      <c r="BG87" s="54"/>
      <c r="BH87" s="54"/>
      <c r="BI87" s="54"/>
      <c r="BJ87" s="54"/>
      <c r="BK87" s="54"/>
      <c r="BL87" s="54"/>
      <c r="BM87" s="54"/>
    </row>
    <row r="88" spans="1:65" s="68" customFormat="1" ht="12">
      <c r="BB88" s="54"/>
      <c r="BC88" s="54"/>
      <c r="BD88" s="54"/>
      <c r="BE88" s="54"/>
      <c r="BF88" s="54"/>
      <c r="BG88" s="54"/>
      <c r="BH88" s="54"/>
      <c r="BI88" s="54"/>
      <c r="BJ88" s="54"/>
      <c r="BK88" s="54"/>
      <c r="BL88" s="54"/>
      <c r="BM88" s="54"/>
    </row>
    <row r="89" spans="1:65" s="68" customFormat="1" ht="12">
      <c r="BB89" s="54"/>
      <c r="BC89" s="54"/>
      <c r="BD89" s="54"/>
      <c r="BE89" s="54"/>
      <c r="BF89" s="54"/>
      <c r="BG89" s="54"/>
      <c r="BH89" s="54"/>
      <c r="BI89" s="54"/>
      <c r="BJ89" s="54"/>
      <c r="BK89" s="54"/>
      <c r="BL89" s="54"/>
      <c r="BM89" s="54"/>
    </row>
    <row r="90" spans="1:65" s="61" customFormat="1">
      <c r="A90" s="68"/>
      <c r="B90" s="68"/>
      <c r="C90" s="68"/>
      <c r="D90" s="68"/>
      <c r="E90" s="68"/>
      <c r="F90" s="68"/>
      <c r="BB90" s="54"/>
      <c r="BC90" s="54"/>
      <c r="BD90" s="54"/>
      <c r="BE90" s="54"/>
      <c r="BF90" s="54"/>
      <c r="BG90" s="54"/>
      <c r="BH90" s="54"/>
      <c r="BI90" s="54"/>
      <c r="BJ90" s="54"/>
      <c r="BK90" s="54"/>
      <c r="BL90" s="54"/>
      <c r="BM90" s="54"/>
    </row>
    <row r="91" spans="1:65" s="61" customFormat="1">
      <c r="BB91" s="54"/>
      <c r="BC91" s="54"/>
      <c r="BD91" s="54"/>
      <c r="BE91" s="54"/>
      <c r="BF91" s="54"/>
      <c r="BG91" s="54"/>
      <c r="BH91" s="54"/>
      <c r="BI91" s="54"/>
      <c r="BJ91" s="54"/>
      <c r="BK91" s="54"/>
      <c r="BL91" s="54"/>
      <c r="BM91" s="54"/>
    </row>
    <row r="92" spans="1:65" s="61" customFormat="1">
      <c r="BB92" s="54"/>
      <c r="BC92" s="54"/>
      <c r="BD92" s="54"/>
      <c r="BE92" s="54"/>
      <c r="BF92" s="54"/>
      <c r="BG92" s="54"/>
      <c r="BH92" s="54"/>
      <c r="BI92" s="54"/>
      <c r="BJ92" s="54"/>
      <c r="BK92" s="54"/>
      <c r="BL92" s="54"/>
      <c r="BM92" s="54"/>
    </row>
    <row r="93" spans="1:65" s="61" customFormat="1">
      <c r="BB93" s="54"/>
      <c r="BC93" s="54"/>
      <c r="BD93" s="54"/>
      <c r="BE93" s="54"/>
      <c r="BF93" s="54"/>
      <c r="BG93" s="54"/>
      <c r="BH93" s="54"/>
      <c r="BI93" s="54"/>
      <c r="BJ93" s="54"/>
      <c r="BK93" s="54"/>
      <c r="BL93" s="54"/>
      <c r="BM93" s="54"/>
    </row>
    <row r="94" spans="1:65" s="61" customFormat="1">
      <c r="BB94" s="54"/>
      <c r="BC94" s="54"/>
      <c r="BD94" s="54"/>
      <c r="BE94" s="54"/>
      <c r="BF94" s="54"/>
      <c r="BG94" s="54"/>
      <c r="BH94" s="54"/>
      <c r="BI94" s="54"/>
      <c r="BJ94" s="54"/>
      <c r="BK94" s="54"/>
      <c r="BL94" s="54"/>
      <c r="BM94" s="54"/>
    </row>
    <row r="95" spans="1:65" s="61" customFormat="1">
      <c r="BB95" s="54"/>
      <c r="BC95" s="54"/>
      <c r="BD95" s="54"/>
      <c r="BE95" s="54"/>
      <c r="BF95" s="54"/>
      <c r="BG95" s="54"/>
      <c r="BH95" s="54"/>
      <c r="BI95" s="54"/>
      <c r="BJ95" s="54"/>
      <c r="BK95" s="54"/>
      <c r="BL95" s="54"/>
      <c r="BM95" s="54"/>
    </row>
    <row r="96" spans="1:65" s="61" customFormat="1">
      <c r="BB96" s="54"/>
      <c r="BC96" s="54"/>
      <c r="BD96" s="54"/>
      <c r="BE96" s="54"/>
      <c r="BF96" s="54"/>
      <c r="BG96" s="54"/>
      <c r="BH96" s="54"/>
      <c r="BI96" s="54"/>
      <c r="BJ96" s="54"/>
      <c r="BK96" s="54"/>
      <c r="BL96" s="54"/>
      <c r="BM96" s="54"/>
    </row>
    <row r="97" spans="54:65" s="61" customFormat="1">
      <c r="BB97" s="54"/>
      <c r="BC97" s="54"/>
      <c r="BD97" s="54"/>
      <c r="BE97" s="54"/>
      <c r="BF97" s="54"/>
      <c r="BG97" s="54"/>
      <c r="BH97" s="54"/>
      <c r="BI97" s="54"/>
      <c r="BJ97" s="54"/>
      <c r="BK97" s="54"/>
      <c r="BL97" s="54"/>
      <c r="BM97" s="54"/>
    </row>
    <row r="98" spans="54:65" s="61" customFormat="1">
      <c r="BB98" s="54"/>
      <c r="BC98" s="54"/>
      <c r="BD98" s="54"/>
      <c r="BE98" s="54"/>
      <c r="BF98" s="54"/>
      <c r="BG98" s="54"/>
      <c r="BH98" s="54"/>
      <c r="BI98" s="54"/>
      <c r="BJ98" s="54"/>
      <c r="BK98" s="54"/>
      <c r="BL98" s="54"/>
      <c r="BM98" s="54"/>
    </row>
    <row r="99" spans="54:65" s="61" customFormat="1">
      <c r="BB99" s="54"/>
      <c r="BC99" s="54"/>
      <c r="BD99" s="54"/>
      <c r="BE99" s="54"/>
      <c r="BF99" s="54"/>
      <c r="BG99" s="54"/>
      <c r="BH99" s="54"/>
      <c r="BI99" s="54"/>
      <c r="BJ99" s="54"/>
      <c r="BK99" s="54"/>
      <c r="BL99" s="54"/>
      <c r="BM99" s="54"/>
    </row>
    <row r="100" spans="54:65" s="61" customFormat="1">
      <c r="BB100" s="54"/>
      <c r="BC100" s="54"/>
      <c r="BD100" s="54"/>
      <c r="BE100" s="54"/>
      <c r="BF100" s="54"/>
      <c r="BG100" s="54"/>
      <c r="BH100" s="54"/>
      <c r="BI100" s="54"/>
      <c r="BJ100" s="54"/>
      <c r="BK100" s="54"/>
      <c r="BL100" s="54"/>
      <c r="BM100" s="54"/>
    </row>
    <row r="101" spans="54:65" s="61" customFormat="1">
      <c r="BB101" s="54"/>
      <c r="BC101" s="54"/>
      <c r="BD101" s="54"/>
      <c r="BE101" s="54"/>
      <c r="BF101" s="54"/>
      <c r="BG101" s="54"/>
      <c r="BH101" s="54"/>
      <c r="BI101" s="54"/>
      <c r="BJ101" s="54"/>
      <c r="BK101" s="54"/>
      <c r="BL101" s="54"/>
      <c r="BM101" s="54"/>
    </row>
    <row r="102" spans="54:65" s="61" customFormat="1">
      <c r="BB102" s="54"/>
      <c r="BC102" s="54"/>
      <c r="BD102" s="54"/>
      <c r="BE102" s="54"/>
      <c r="BF102" s="54"/>
      <c r="BG102" s="54"/>
      <c r="BH102" s="54"/>
      <c r="BI102" s="54"/>
      <c r="BJ102" s="54"/>
      <c r="BK102" s="54"/>
      <c r="BL102" s="54"/>
      <c r="BM102" s="54"/>
    </row>
    <row r="103" spans="54:65" s="61" customFormat="1">
      <c r="BB103" s="54"/>
      <c r="BC103" s="54"/>
      <c r="BD103" s="54"/>
      <c r="BE103" s="54"/>
      <c r="BF103" s="54"/>
      <c r="BG103" s="54"/>
      <c r="BH103" s="54"/>
      <c r="BI103" s="54"/>
      <c r="BJ103" s="54"/>
      <c r="BK103" s="54"/>
      <c r="BL103" s="54"/>
      <c r="BM103" s="54"/>
    </row>
    <row r="104" spans="54:65" s="61" customFormat="1">
      <c r="BB104" s="54"/>
      <c r="BC104" s="54"/>
      <c r="BD104" s="54"/>
      <c r="BE104" s="54"/>
      <c r="BF104" s="54"/>
      <c r="BG104" s="54"/>
      <c r="BH104" s="54"/>
      <c r="BI104" s="54"/>
      <c r="BJ104" s="54"/>
      <c r="BK104" s="54"/>
      <c r="BL104" s="54"/>
      <c r="BM104" s="54"/>
    </row>
    <row r="105" spans="54:65" s="61" customFormat="1">
      <c r="BB105" s="54"/>
      <c r="BC105" s="54"/>
      <c r="BD105" s="54"/>
      <c r="BE105" s="54"/>
      <c r="BF105" s="54"/>
      <c r="BG105" s="54"/>
      <c r="BH105" s="54"/>
      <c r="BI105" s="54"/>
      <c r="BJ105" s="54"/>
      <c r="BK105" s="54"/>
      <c r="BL105" s="54"/>
      <c r="BM105" s="54"/>
    </row>
    <row r="106" spans="54:65" s="61" customFormat="1">
      <c r="BB106" s="54"/>
      <c r="BC106" s="54"/>
      <c r="BD106" s="54"/>
      <c r="BE106" s="54"/>
      <c r="BF106" s="54"/>
      <c r="BG106" s="54"/>
      <c r="BH106" s="54"/>
      <c r="BI106" s="54"/>
      <c r="BJ106" s="54"/>
      <c r="BK106" s="54"/>
      <c r="BL106" s="54"/>
      <c r="BM106" s="54"/>
    </row>
    <row r="107" spans="54:65" s="61" customFormat="1">
      <c r="BB107" s="54"/>
      <c r="BC107" s="54"/>
      <c r="BD107" s="54"/>
      <c r="BE107" s="54"/>
      <c r="BF107" s="54"/>
      <c r="BG107" s="54"/>
      <c r="BH107" s="54"/>
      <c r="BI107" s="54"/>
      <c r="BJ107" s="54"/>
      <c r="BK107" s="54"/>
      <c r="BL107" s="54"/>
      <c r="BM107" s="54"/>
    </row>
    <row r="108" spans="54:65" s="61" customFormat="1">
      <c r="BB108" s="54"/>
      <c r="BC108" s="54"/>
      <c r="BD108" s="54"/>
      <c r="BE108" s="54"/>
      <c r="BF108" s="54"/>
      <c r="BG108" s="54"/>
      <c r="BH108" s="54"/>
      <c r="BI108" s="54"/>
      <c r="BJ108" s="54"/>
      <c r="BK108" s="54"/>
      <c r="BL108" s="54"/>
      <c r="BM108" s="54"/>
    </row>
    <row r="109" spans="54:65" s="61" customFormat="1">
      <c r="BB109" s="54"/>
      <c r="BC109" s="54"/>
      <c r="BD109" s="54"/>
      <c r="BE109" s="54"/>
      <c r="BF109" s="54"/>
      <c r="BG109" s="54"/>
      <c r="BH109" s="54"/>
      <c r="BI109" s="54"/>
      <c r="BJ109" s="54"/>
      <c r="BK109" s="54"/>
      <c r="BL109" s="54"/>
      <c r="BM109" s="54"/>
    </row>
    <row r="110" spans="54:65" s="61" customFormat="1">
      <c r="BB110" s="54"/>
      <c r="BC110" s="54"/>
      <c r="BD110" s="54"/>
      <c r="BE110" s="54"/>
      <c r="BF110" s="54"/>
      <c r="BG110" s="54"/>
      <c r="BH110" s="54"/>
      <c r="BI110" s="54"/>
      <c r="BJ110" s="54"/>
      <c r="BK110" s="54"/>
      <c r="BL110" s="54"/>
      <c r="BM110" s="54"/>
    </row>
    <row r="111" spans="54:65" s="61" customFormat="1">
      <c r="BB111" s="54"/>
      <c r="BC111" s="54"/>
      <c r="BD111" s="54"/>
      <c r="BE111" s="54"/>
      <c r="BF111" s="54"/>
      <c r="BG111" s="54"/>
      <c r="BH111" s="54"/>
      <c r="BI111" s="54"/>
      <c r="BJ111" s="54"/>
      <c r="BK111" s="54"/>
      <c r="BL111" s="54"/>
      <c r="BM111" s="54"/>
    </row>
    <row r="112" spans="54:65" s="61" customFormat="1">
      <c r="BB112" s="54"/>
      <c r="BC112" s="54"/>
      <c r="BD112" s="54"/>
      <c r="BE112" s="54"/>
      <c r="BF112" s="54"/>
      <c r="BG112" s="54"/>
      <c r="BH112" s="54"/>
      <c r="BI112" s="54"/>
      <c r="BJ112" s="54"/>
      <c r="BK112" s="54"/>
      <c r="BL112" s="54"/>
      <c r="BM112" s="54"/>
    </row>
    <row r="113" spans="54:65" s="61" customFormat="1">
      <c r="BB113" s="54"/>
      <c r="BC113" s="54"/>
      <c r="BD113" s="54"/>
      <c r="BE113" s="54"/>
      <c r="BF113" s="54"/>
      <c r="BG113" s="54"/>
      <c r="BH113" s="54"/>
      <c r="BI113" s="54"/>
      <c r="BJ113" s="54"/>
      <c r="BK113" s="54"/>
      <c r="BL113" s="54"/>
      <c r="BM113" s="54"/>
    </row>
    <row r="114" spans="54:65" s="61" customFormat="1">
      <c r="BB114" s="54"/>
      <c r="BC114" s="54"/>
      <c r="BD114" s="54"/>
      <c r="BE114" s="54"/>
      <c r="BF114" s="54"/>
      <c r="BG114" s="54"/>
      <c r="BH114" s="54"/>
      <c r="BI114" s="54"/>
      <c r="BJ114" s="54"/>
      <c r="BK114" s="54"/>
      <c r="BL114" s="54"/>
      <c r="BM114" s="54"/>
    </row>
    <row r="115" spans="54:65" s="61" customFormat="1">
      <c r="BB115" s="54"/>
      <c r="BC115" s="54"/>
      <c r="BD115" s="54"/>
      <c r="BE115" s="54"/>
      <c r="BF115" s="54"/>
      <c r="BG115" s="54"/>
      <c r="BH115" s="54"/>
      <c r="BI115" s="54"/>
      <c r="BJ115" s="54"/>
      <c r="BK115" s="54"/>
      <c r="BL115" s="54"/>
      <c r="BM115" s="54"/>
    </row>
    <row r="116" spans="54:65" s="61" customFormat="1">
      <c r="BB116" s="54"/>
      <c r="BC116" s="54"/>
      <c r="BD116" s="54"/>
      <c r="BE116" s="54"/>
      <c r="BF116" s="54"/>
      <c r="BG116" s="54"/>
      <c r="BH116" s="54"/>
      <c r="BI116" s="54"/>
      <c r="BJ116" s="54"/>
      <c r="BK116" s="54"/>
      <c r="BL116" s="54"/>
      <c r="BM116" s="54"/>
    </row>
    <row r="117" spans="54:65" s="61" customFormat="1">
      <c r="BB117" s="54"/>
      <c r="BC117" s="54"/>
      <c r="BD117" s="54"/>
      <c r="BE117" s="54"/>
      <c r="BF117" s="54"/>
      <c r="BG117" s="54"/>
      <c r="BH117" s="54"/>
      <c r="BI117" s="54"/>
      <c r="BJ117" s="54"/>
      <c r="BK117" s="54"/>
      <c r="BL117" s="54"/>
      <c r="BM117" s="54"/>
    </row>
    <row r="118" spans="54:65" s="61" customFormat="1">
      <c r="BB118" s="54"/>
      <c r="BC118" s="54"/>
      <c r="BD118" s="54"/>
      <c r="BE118" s="54"/>
      <c r="BF118" s="54"/>
      <c r="BG118" s="54"/>
      <c r="BH118" s="54"/>
      <c r="BI118" s="54"/>
      <c r="BJ118" s="54"/>
      <c r="BK118" s="54"/>
      <c r="BL118" s="54"/>
      <c r="BM118" s="54"/>
    </row>
    <row r="119" spans="54:65" s="61" customFormat="1">
      <c r="BB119" s="54"/>
      <c r="BC119" s="54"/>
      <c r="BD119" s="54"/>
      <c r="BE119" s="54"/>
      <c r="BF119" s="54"/>
      <c r="BG119" s="54"/>
      <c r="BH119" s="54"/>
      <c r="BI119" s="54"/>
      <c r="BJ119" s="54"/>
      <c r="BK119" s="54"/>
      <c r="BL119" s="54"/>
      <c r="BM119" s="54"/>
    </row>
    <row r="120" spans="54:65" s="61" customFormat="1">
      <c r="BB120" s="54"/>
      <c r="BC120" s="54"/>
      <c r="BD120" s="54"/>
      <c r="BE120" s="54"/>
      <c r="BF120" s="54"/>
      <c r="BG120" s="54"/>
      <c r="BH120" s="54"/>
      <c r="BI120" s="54"/>
      <c r="BJ120" s="54"/>
      <c r="BK120" s="54"/>
      <c r="BL120" s="54"/>
      <c r="BM120" s="54"/>
    </row>
    <row r="121" spans="54:65" s="61" customFormat="1">
      <c r="BB121" s="54"/>
      <c r="BC121" s="54"/>
      <c r="BD121" s="54"/>
      <c r="BE121" s="54"/>
      <c r="BF121" s="54"/>
      <c r="BG121" s="54"/>
      <c r="BH121" s="54"/>
      <c r="BI121" s="54"/>
      <c r="BJ121" s="54"/>
      <c r="BK121" s="54"/>
      <c r="BL121" s="54"/>
      <c r="BM121" s="54"/>
    </row>
    <row r="122" spans="54:65" s="61" customFormat="1">
      <c r="BB122" s="54"/>
      <c r="BC122" s="54"/>
      <c r="BD122" s="54"/>
      <c r="BE122" s="54"/>
      <c r="BF122" s="54"/>
      <c r="BG122" s="54"/>
      <c r="BH122" s="54"/>
      <c r="BI122" s="54"/>
      <c r="BJ122" s="54"/>
      <c r="BK122" s="54"/>
      <c r="BL122" s="54"/>
      <c r="BM122" s="54"/>
    </row>
    <row r="123" spans="54:65" s="61" customFormat="1">
      <c r="BB123" s="54"/>
      <c r="BC123" s="54"/>
      <c r="BD123" s="54"/>
      <c r="BE123" s="54"/>
      <c r="BF123" s="54"/>
      <c r="BG123" s="54"/>
      <c r="BH123" s="54"/>
      <c r="BI123" s="54"/>
      <c r="BJ123" s="54"/>
      <c r="BK123" s="54"/>
      <c r="BL123" s="54"/>
      <c r="BM123" s="54"/>
    </row>
    <row r="124" spans="54:65" s="61" customFormat="1">
      <c r="BB124" s="54"/>
      <c r="BC124" s="54"/>
      <c r="BD124" s="54"/>
      <c r="BE124" s="54"/>
      <c r="BF124" s="54"/>
      <c r="BG124" s="54"/>
      <c r="BH124" s="54"/>
      <c r="BI124" s="54"/>
      <c r="BJ124" s="54"/>
      <c r="BK124" s="54"/>
      <c r="BL124" s="54"/>
      <c r="BM124" s="54"/>
    </row>
    <row r="125" spans="54:65" s="61" customFormat="1">
      <c r="BB125" s="54"/>
      <c r="BC125" s="54"/>
      <c r="BD125" s="54"/>
      <c r="BE125" s="54"/>
      <c r="BF125" s="54"/>
      <c r="BG125" s="54"/>
      <c r="BH125" s="54"/>
      <c r="BI125" s="54"/>
      <c r="BJ125" s="54"/>
      <c r="BK125" s="54"/>
      <c r="BL125" s="54"/>
      <c r="BM125" s="54"/>
    </row>
    <row r="126" spans="54:65" s="61" customFormat="1">
      <c r="BB126" s="54"/>
      <c r="BC126" s="54"/>
      <c r="BD126" s="54"/>
      <c r="BE126" s="54"/>
      <c r="BF126" s="54"/>
      <c r="BG126" s="54"/>
      <c r="BH126" s="54"/>
      <c r="BI126" s="54"/>
      <c r="BJ126" s="54"/>
      <c r="BK126" s="54"/>
      <c r="BL126" s="54"/>
      <c r="BM126" s="54"/>
    </row>
    <row r="127" spans="54:65" s="61" customFormat="1">
      <c r="BB127" s="54"/>
      <c r="BC127" s="54"/>
      <c r="BD127" s="54"/>
      <c r="BE127" s="54"/>
      <c r="BF127" s="54"/>
      <c r="BG127" s="54"/>
      <c r="BH127" s="54"/>
      <c r="BI127" s="54"/>
      <c r="BJ127" s="54"/>
      <c r="BK127" s="54"/>
      <c r="BL127" s="54"/>
      <c r="BM127" s="54"/>
    </row>
    <row r="128" spans="54:65" s="61" customFormat="1">
      <c r="BB128" s="54"/>
      <c r="BC128" s="54"/>
      <c r="BD128" s="54"/>
      <c r="BE128" s="54"/>
      <c r="BF128" s="54"/>
      <c r="BG128" s="54"/>
      <c r="BH128" s="54"/>
      <c r="BI128" s="54"/>
      <c r="BJ128" s="54"/>
      <c r="BK128" s="54"/>
      <c r="BL128" s="54"/>
      <c r="BM128" s="54"/>
    </row>
    <row r="129" spans="1:65" s="61" customFormat="1">
      <c r="BB129" s="54"/>
      <c r="BC129" s="54"/>
      <c r="BD129" s="54"/>
      <c r="BE129" s="54"/>
      <c r="BF129" s="54"/>
      <c r="BG129" s="54"/>
      <c r="BH129" s="54"/>
      <c r="BI129" s="54"/>
      <c r="BJ129" s="54"/>
      <c r="BK129" s="54"/>
      <c r="BL129" s="54"/>
      <c r="BM129" s="54"/>
    </row>
    <row r="130" spans="1:65" s="61" customFormat="1">
      <c r="BB130" s="54"/>
      <c r="BC130" s="54"/>
      <c r="BD130" s="54"/>
      <c r="BE130" s="54"/>
      <c r="BF130" s="54"/>
      <c r="BG130" s="54"/>
      <c r="BH130" s="54"/>
      <c r="BI130" s="54"/>
      <c r="BJ130" s="54"/>
      <c r="BK130" s="54"/>
      <c r="BL130" s="54"/>
      <c r="BM130" s="54"/>
    </row>
    <row r="131" spans="1:65" s="61" customFormat="1">
      <c r="BB131" s="54"/>
      <c r="BC131" s="54"/>
      <c r="BD131" s="54"/>
      <c r="BE131" s="54"/>
      <c r="BF131" s="54"/>
      <c r="BG131" s="54"/>
      <c r="BH131" s="54"/>
      <c r="BI131" s="54"/>
      <c r="BJ131" s="54"/>
      <c r="BK131" s="54"/>
      <c r="BL131" s="54"/>
      <c r="BM131" s="54"/>
    </row>
    <row r="132" spans="1:65" s="61" customFormat="1">
      <c r="BB132" s="54"/>
      <c r="BC132" s="54"/>
      <c r="BD132" s="54"/>
      <c r="BE132" s="54"/>
      <c r="BF132" s="54"/>
      <c r="BG132" s="54"/>
      <c r="BH132" s="54"/>
      <c r="BI132" s="54"/>
      <c r="BJ132" s="54"/>
      <c r="BK132" s="54"/>
      <c r="BL132" s="54"/>
      <c r="BM132" s="54"/>
    </row>
    <row r="133" spans="1:65" s="61" customFormat="1">
      <c r="BB133" s="54"/>
      <c r="BC133" s="54"/>
      <c r="BD133" s="54"/>
      <c r="BE133" s="54"/>
      <c r="BF133" s="54"/>
      <c r="BG133" s="54"/>
      <c r="BH133" s="54"/>
      <c r="BI133" s="54"/>
      <c r="BJ133" s="54"/>
      <c r="BK133" s="54"/>
      <c r="BL133" s="54"/>
      <c r="BM133" s="54"/>
    </row>
    <row r="134" spans="1:65" s="61" customFormat="1">
      <c r="BB134" s="54"/>
      <c r="BC134" s="54"/>
      <c r="BD134" s="54"/>
      <c r="BE134" s="54"/>
      <c r="BF134" s="54"/>
      <c r="BG134" s="54"/>
      <c r="BH134" s="54"/>
      <c r="BI134" s="54"/>
      <c r="BJ134" s="54"/>
      <c r="BK134" s="54"/>
      <c r="BL134" s="54"/>
      <c r="BM134" s="54"/>
    </row>
    <row r="135" spans="1:65" s="61" customFormat="1">
      <c r="BB135" s="54"/>
      <c r="BC135" s="54"/>
      <c r="BD135" s="54"/>
      <c r="BE135" s="54"/>
      <c r="BF135" s="54"/>
      <c r="BG135" s="54"/>
      <c r="BH135" s="54"/>
      <c r="BI135" s="54"/>
      <c r="BJ135" s="54"/>
      <c r="BK135" s="54"/>
      <c r="BL135" s="54"/>
      <c r="BM135" s="54"/>
    </row>
    <row r="136" spans="1:65" s="61" customFormat="1">
      <c r="BB136" s="54"/>
      <c r="BC136" s="54"/>
      <c r="BD136" s="54"/>
      <c r="BE136" s="54"/>
      <c r="BF136" s="54"/>
      <c r="BG136" s="54"/>
      <c r="BH136" s="54"/>
      <c r="BI136" s="54"/>
      <c r="BJ136" s="54"/>
      <c r="BK136" s="54"/>
      <c r="BL136" s="54"/>
      <c r="BM136" s="54"/>
    </row>
    <row r="137" spans="1:65" s="61" customFormat="1">
      <c r="BB137" s="54"/>
      <c r="BC137" s="54"/>
      <c r="BD137" s="54"/>
      <c r="BE137" s="54"/>
      <c r="BF137" s="54"/>
      <c r="BG137" s="54"/>
      <c r="BH137" s="54"/>
      <c r="BI137" s="54"/>
      <c r="BJ137" s="54"/>
      <c r="BK137" s="54"/>
      <c r="BL137" s="54"/>
      <c r="BM137" s="54"/>
    </row>
    <row r="138" spans="1:65" s="61" customFormat="1">
      <c r="BB138" s="54"/>
      <c r="BC138" s="54"/>
      <c r="BD138" s="54"/>
      <c r="BE138" s="54"/>
      <c r="BF138" s="54"/>
      <c r="BG138" s="54"/>
      <c r="BH138" s="54"/>
      <c r="BI138" s="54"/>
      <c r="BJ138" s="54"/>
      <c r="BK138" s="54"/>
      <c r="BL138" s="54"/>
      <c r="BM138" s="54"/>
    </row>
    <row r="139" spans="1:65" s="61" customFormat="1">
      <c r="BB139" s="54"/>
      <c r="BC139" s="54"/>
      <c r="BD139" s="54"/>
      <c r="BE139" s="54"/>
      <c r="BF139" s="54"/>
      <c r="BG139" s="54"/>
      <c r="BH139" s="54"/>
      <c r="BI139" s="54"/>
      <c r="BJ139" s="54"/>
      <c r="BK139" s="54"/>
      <c r="BL139" s="54"/>
      <c r="BM139" s="54"/>
    </row>
    <row r="140" spans="1:65" s="61" customFormat="1">
      <c r="BB140" s="54"/>
      <c r="BC140" s="54"/>
      <c r="BD140" s="54"/>
      <c r="BE140" s="54"/>
      <c r="BF140" s="54"/>
      <c r="BG140" s="54"/>
      <c r="BH140" s="54"/>
      <c r="BI140" s="54"/>
      <c r="BJ140" s="54"/>
      <c r="BK140" s="54"/>
      <c r="BL140" s="54"/>
      <c r="BM140" s="54"/>
    </row>
    <row r="141" spans="1:65">
      <c r="A141" s="61"/>
      <c r="B141" s="61"/>
      <c r="C141" s="61"/>
      <c r="D141" s="61"/>
      <c r="E141" s="61"/>
      <c r="F141" s="61"/>
    </row>
    <row r="142" spans="1:65">
      <c r="A142" s="53"/>
      <c r="B142" s="53"/>
      <c r="C142" s="53"/>
      <c r="D142" s="53"/>
      <c r="E142" s="53"/>
      <c r="F142" s="53"/>
    </row>
    <row r="143" spans="1:65">
      <c r="A143" s="53"/>
      <c r="B143" s="53"/>
      <c r="C143" s="53"/>
      <c r="D143" s="53"/>
      <c r="E143" s="53"/>
      <c r="F143" s="53"/>
    </row>
    <row r="144" spans="1:65">
      <c r="A144" s="53"/>
      <c r="B144" s="53"/>
      <c r="C144" s="53"/>
      <c r="D144" s="53"/>
      <c r="E144" s="53"/>
      <c r="F144" s="53"/>
    </row>
    <row r="145" spans="1:6">
      <c r="A145" s="53"/>
      <c r="B145" s="53"/>
      <c r="C145" s="53"/>
      <c r="D145" s="53"/>
      <c r="E145" s="53"/>
      <c r="F145" s="53"/>
    </row>
    <row r="146" spans="1:6">
      <c r="A146" s="53"/>
      <c r="B146" s="53"/>
      <c r="C146" s="53"/>
      <c r="D146" s="53"/>
      <c r="E146" s="53"/>
      <c r="F146" s="53"/>
    </row>
    <row r="147" spans="1:6">
      <c r="A147" s="53"/>
      <c r="B147" s="53"/>
      <c r="C147" s="53"/>
      <c r="D147" s="53"/>
      <c r="E147" s="53"/>
      <c r="F147" s="53"/>
    </row>
    <row r="148" spans="1:6">
      <c r="A148" s="53"/>
      <c r="B148" s="53"/>
      <c r="C148" s="53"/>
      <c r="D148" s="53"/>
      <c r="E148" s="53"/>
      <c r="F148" s="53"/>
    </row>
    <row r="149" spans="1:6">
      <c r="A149" s="53"/>
      <c r="B149" s="53"/>
      <c r="C149" s="53"/>
      <c r="D149" s="53"/>
      <c r="E149" s="53"/>
      <c r="F149" s="53"/>
    </row>
    <row r="150" spans="1:6">
      <c r="A150" s="53"/>
      <c r="B150" s="53"/>
      <c r="C150" s="53"/>
      <c r="D150" s="53"/>
      <c r="E150" s="53"/>
      <c r="F150" s="53"/>
    </row>
    <row r="151" spans="1:6">
      <c r="A151" s="53"/>
      <c r="B151" s="53"/>
      <c r="C151" s="53"/>
      <c r="D151" s="53"/>
      <c r="E151" s="53"/>
      <c r="F151" s="53"/>
    </row>
    <row r="152" spans="1:6">
      <c r="A152" s="53"/>
      <c r="B152" s="53"/>
      <c r="C152" s="53"/>
      <c r="D152" s="53"/>
      <c r="E152" s="53"/>
      <c r="F152" s="53"/>
    </row>
    <row r="153" spans="1:6">
      <c r="A153" s="53"/>
      <c r="B153" s="53"/>
      <c r="C153" s="53"/>
      <c r="D153" s="53"/>
      <c r="E153" s="53"/>
      <c r="F153" s="53"/>
    </row>
    <row r="154" spans="1:6">
      <c r="A154" s="53"/>
      <c r="B154" s="53"/>
      <c r="C154" s="53"/>
      <c r="D154" s="53"/>
      <c r="E154" s="53"/>
      <c r="F154" s="53"/>
    </row>
    <row r="155" spans="1:6">
      <c r="A155" s="53"/>
      <c r="B155" s="53"/>
      <c r="C155" s="53"/>
      <c r="D155" s="53"/>
      <c r="E155" s="53"/>
      <c r="F155" s="53"/>
    </row>
    <row r="156" spans="1:6">
      <c r="A156" s="53"/>
      <c r="B156" s="53"/>
      <c r="C156" s="53"/>
      <c r="D156" s="53"/>
      <c r="E156" s="53"/>
      <c r="F156" s="53"/>
    </row>
    <row r="157" spans="1:6">
      <c r="A157" s="53"/>
      <c r="B157" s="53"/>
      <c r="C157" s="53"/>
      <c r="D157" s="53"/>
      <c r="E157" s="53"/>
      <c r="F157" s="53"/>
    </row>
    <row r="158" spans="1:6">
      <c r="A158" s="53"/>
      <c r="B158" s="53"/>
      <c r="C158" s="53"/>
      <c r="D158" s="53"/>
      <c r="E158" s="53"/>
      <c r="F158" s="53"/>
    </row>
    <row r="159" spans="1:6">
      <c r="A159" s="53"/>
      <c r="B159" s="53"/>
      <c r="C159" s="53"/>
      <c r="D159" s="53"/>
      <c r="E159" s="53"/>
      <c r="F159" s="53"/>
    </row>
    <row r="160" spans="1:6">
      <c r="A160" s="53"/>
      <c r="B160" s="53"/>
      <c r="C160" s="53"/>
      <c r="D160" s="53"/>
      <c r="E160" s="53"/>
      <c r="F160" s="53"/>
    </row>
    <row r="161" spans="1:6">
      <c r="A161" s="53"/>
      <c r="B161" s="53"/>
      <c r="C161" s="53"/>
      <c r="D161" s="53"/>
      <c r="E161" s="53"/>
      <c r="F161" s="53"/>
    </row>
    <row r="162" spans="1:6">
      <c r="A162" s="53"/>
      <c r="B162" s="53"/>
      <c r="C162" s="53"/>
      <c r="D162" s="53"/>
      <c r="E162" s="53"/>
      <c r="F162" s="53"/>
    </row>
    <row r="163" spans="1:6">
      <c r="A163" s="53"/>
      <c r="B163" s="53"/>
      <c r="C163" s="53"/>
      <c r="D163" s="53"/>
      <c r="E163" s="53"/>
      <c r="F163" s="53"/>
    </row>
    <row r="164" spans="1:6">
      <c r="A164" s="53"/>
      <c r="B164" s="53"/>
      <c r="C164" s="53"/>
      <c r="D164" s="53"/>
      <c r="E164" s="53"/>
      <c r="F164" s="53"/>
    </row>
    <row r="165" spans="1:6">
      <c r="A165" s="53"/>
      <c r="B165" s="53"/>
      <c r="C165" s="53"/>
      <c r="D165" s="53"/>
      <c r="E165" s="53"/>
      <c r="F165" s="53"/>
    </row>
    <row r="166" spans="1:6">
      <c r="A166" s="53"/>
      <c r="B166" s="53"/>
      <c r="C166" s="53"/>
      <c r="D166" s="53"/>
      <c r="E166" s="53"/>
      <c r="F166" s="53"/>
    </row>
    <row r="167" spans="1:6">
      <c r="A167" s="53"/>
      <c r="B167" s="53"/>
      <c r="C167" s="53"/>
      <c r="D167" s="53"/>
      <c r="E167" s="53"/>
      <c r="F167" s="53"/>
    </row>
    <row r="168" spans="1:6">
      <c r="A168" s="53"/>
      <c r="B168" s="53"/>
      <c r="C168" s="53"/>
      <c r="D168" s="53"/>
      <c r="E168" s="53"/>
      <c r="F168" s="53"/>
    </row>
    <row r="169" spans="1:6">
      <c r="A169" s="53"/>
      <c r="B169" s="53"/>
      <c r="C169" s="53"/>
      <c r="D169" s="53"/>
      <c r="E169" s="53"/>
      <c r="F169" s="53"/>
    </row>
    <row r="170" spans="1:6">
      <c r="A170" s="53"/>
      <c r="B170" s="53"/>
      <c r="C170" s="53"/>
      <c r="D170" s="53"/>
      <c r="E170" s="53"/>
      <c r="F170" s="53"/>
    </row>
    <row r="171" spans="1:6">
      <c r="A171" s="53"/>
      <c r="B171" s="53"/>
      <c r="C171" s="53"/>
      <c r="D171" s="53"/>
      <c r="E171" s="53"/>
      <c r="F171" s="53"/>
    </row>
    <row r="172" spans="1:6">
      <c r="A172" s="53"/>
      <c r="B172" s="53"/>
      <c r="C172" s="53"/>
      <c r="D172" s="53"/>
      <c r="E172" s="53"/>
      <c r="F172" s="53"/>
    </row>
    <row r="173" spans="1:6">
      <c r="A173" s="53"/>
      <c r="B173" s="53"/>
      <c r="C173" s="53"/>
      <c r="D173" s="53"/>
      <c r="E173" s="53"/>
      <c r="F173" s="53"/>
    </row>
    <row r="174" spans="1:6">
      <c r="A174" s="53"/>
      <c r="B174" s="53"/>
      <c r="C174" s="53"/>
      <c r="D174" s="53"/>
      <c r="E174" s="53"/>
      <c r="F174" s="53"/>
    </row>
    <row r="175" spans="1:6">
      <c r="A175" s="53"/>
      <c r="B175" s="53"/>
      <c r="C175" s="53"/>
      <c r="D175" s="53"/>
      <c r="E175" s="53"/>
      <c r="F175" s="53"/>
    </row>
    <row r="176" spans="1:6">
      <c r="A176" s="53"/>
      <c r="B176" s="53"/>
      <c r="C176" s="53"/>
      <c r="D176" s="53"/>
      <c r="E176" s="53"/>
      <c r="F176" s="53"/>
    </row>
    <row r="177" spans="1:6">
      <c r="A177" s="53"/>
      <c r="B177" s="53"/>
      <c r="C177" s="53"/>
      <c r="D177" s="53"/>
      <c r="E177" s="53"/>
      <c r="F177" s="53"/>
    </row>
    <row r="178" spans="1:6">
      <c r="A178" s="53"/>
      <c r="B178" s="53"/>
      <c r="C178" s="53"/>
      <c r="D178" s="53"/>
      <c r="E178" s="53"/>
      <c r="F178" s="53"/>
    </row>
    <row r="179" spans="1:6">
      <c r="A179" s="53"/>
      <c r="B179" s="53"/>
      <c r="C179" s="53"/>
      <c r="D179" s="53"/>
      <c r="E179" s="53"/>
      <c r="F179" s="53"/>
    </row>
    <row r="180" spans="1:6">
      <c r="A180" s="53"/>
      <c r="B180" s="53"/>
      <c r="C180" s="53"/>
      <c r="D180" s="53"/>
      <c r="E180" s="53"/>
      <c r="F180" s="53"/>
    </row>
    <row r="181" spans="1:6">
      <c r="A181" s="53"/>
      <c r="B181" s="53"/>
      <c r="C181" s="53"/>
      <c r="D181" s="53"/>
      <c r="E181" s="53"/>
      <c r="F181" s="53"/>
    </row>
    <row r="182" spans="1:6">
      <c r="A182" s="53"/>
      <c r="B182" s="53"/>
      <c r="C182" s="53"/>
      <c r="D182" s="53"/>
      <c r="E182" s="53"/>
      <c r="F182" s="53"/>
    </row>
    <row r="183" spans="1:6">
      <c r="A183" s="53"/>
      <c r="B183" s="53"/>
      <c r="C183" s="53"/>
      <c r="D183" s="53"/>
      <c r="E183" s="53"/>
      <c r="F183" s="53"/>
    </row>
    <row r="184" spans="1:6">
      <c r="A184" s="53"/>
      <c r="B184" s="53"/>
      <c r="C184" s="53"/>
      <c r="D184" s="53"/>
      <c r="E184" s="53"/>
      <c r="F184" s="53"/>
    </row>
    <row r="185" spans="1:6">
      <c r="A185" s="53"/>
      <c r="B185" s="53"/>
      <c r="C185" s="53"/>
      <c r="D185" s="53"/>
      <c r="E185" s="53"/>
      <c r="F185" s="53"/>
    </row>
    <row r="186" spans="1:6">
      <c r="A186" s="53"/>
      <c r="B186" s="53"/>
      <c r="C186" s="53"/>
      <c r="D186" s="53"/>
      <c r="E186" s="53"/>
      <c r="F186" s="53"/>
    </row>
    <row r="187" spans="1:6">
      <c r="A187" s="53"/>
      <c r="B187" s="53"/>
      <c r="C187" s="53"/>
      <c r="D187" s="53"/>
      <c r="E187" s="53"/>
      <c r="F187" s="53"/>
    </row>
    <row r="188" spans="1:6">
      <c r="A188" s="53"/>
      <c r="B188" s="53"/>
      <c r="C188" s="53"/>
      <c r="D188" s="53"/>
      <c r="E188" s="53"/>
      <c r="F188" s="53"/>
    </row>
    <row r="189" spans="1:6">
      <c r="A189" s="53"/>
      <c r="B189" s="53"/>
      <c r="C189" s="53"/>
      <c r="D189" s="53"/>
      <c r="E189" s="53"/>
      <c r="F189" s="53"/>
    </row>
    <row r="190" spans="1:6">
      <c r="A190" s="53"/>
      <c r="B190" s="53"/>
      <c r="C190" s="53"/>
      <c r="D190" s="53"/>
      <c r="E190" s="53"/>
      <c r="F190" s="53"/>
    </row>
    <row r="191" spans="1:6">
      <c r="A191" s="53"/>
      <c r="B191" s="53"/>
      <c r="C191" s="53"/>
      <c r="D191" s="53"/>
      <c r="E191" s="53"/>
      <c r="F191" s="53"/>
    </row>
    <row r="192" spans="1:6">
      <c r="A192" s="53"/>
      <c r="B192" s="53"/>
      <c r="C192" s="53"/>
      <c r="D192" s="53"/>
      <c r="E192" s="53"/>
      <c r="F192" s="53"/>
    </row>
    <row r="193" spans="1:6">
      <c r="A193" s="53"/>
      <c r="B193" s="53"/>
      <c r="C193" s="53"/>
      <c r="D193" s="53"/>
      <c r="E193" s="53"/>
      <c r="F193" s="53"/>
    </row>
    <row r="194" spans="1:6">
      <c r="A194" s="53"/>
      <c r="B194" s="53"/>
      <c r="C194" s="53"/>
      <c r="D194" s="53"/>
      <c r="E194" s="53"/>
      <c r="F194" s="53"/>
    </row>
    <row r="195" spans="1:6">
      <c r="A195" s="53"/>
      <c r="B195" s="53"/>
      <c r="C195" s="53"/>
      <c r="D195" s="53"/>
      <c r="E195" s="53"/>
      <c r="F195" s="53"/>
    </row>
    <row r="196" spans="1:6">
      <c r="A196" s="53"/>
      <c r="B196" s="53"/>
      <c r="C196" s="53"/>
      <c r="D196" s="53"/>
      <c r="E196" s="53"/>
      <c r="F196" s="53"/>
    </row>
    <row r="197" spans="1:6">
      <c r="A197" s="53"/>
      <c r="B197" s="53"/>
      <c r="C197" s="53"/>
      <c r="D197" s="53"/>
      <c r="E197" s="53"/>
      <c r="F197" s="53"/>
    </row>
    <row r="198" spans="1:6">
      <c r="A198" s="53"/>
      <c r="B198" s="53"/>
      <c r="C198" s="53"/>
      <c r="D198" s="53"/>
      <c r="E198" s="53"/>
      <c r="F198" s="53"/>
    </row>
    <row r="199" spans="1:6">
      <c r="A199" s="53"/>
      <c r="B199" s="53"/>
      <c r="C199" s="53"/>
      <c r="D199" s="53"/>
      <c r="E199" s="53"/>
      <c r="F199" s="53"/>
    </row>
    <row r="200" spans="1:6">
      <c r="A200" s="53"/>
      <c r="B200" s="53"/>
      <c r="C200" s="53"/>
      <c r="D200" s="53"/>
      <c r="E200" s="53"/>
      <c r="F200" s="53"/>
    </row>
    <row r="201" spans="1:6">
      <c r="A201" s="53"/>
      <c r="B201" s="53"/>
      <c r="C201" s="53"/>
      <c r="D201" s="53"/>
      <c r="E201" s="53"/>
      <c r="F201" s="53"/>
    </row>
    <row r="202" spans="1:6">
      <c r="A202" s="53"/>
      <c r="B202" s="53"/>
      <c r="C202" s="53"/>
      <c r="D202" s="53"/>
      <c r="E202" s="53"/>
      <c r="F202" s="53"/>
    </row>
    <row r="203" spans="1:6">
      <c r="A203" s="53"/>
      <c r="B203" s="53"/>
      <c r="C203" s="53"/>
      <c r="D203" s="53"/>
      <c r="E203" s="53"/>
      <c r="F203" s="53"/>
    </row>
  </sheetData>
  <sheetProtection selectLockedCells="1" selectUnlockedCells="1"/>
  <sortState xmlns:xlrd2="http://schemas.microsoft.com/office/spreadsheetml/2017/richdata2" ref="E19:E23">
    <sortCondition ref="E19"/>
  </sortState>
  <mergeCells count="3">
    <mergeCell ref="A1:F1"/>
    <mergeCell ref="A2:F2"/>
    <mergeCell ref="A24:F2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0F4FFE429D6F04F88E6DEB0D625114A" ma:contentTypeVersion="11" ma:contentTypeDescription="Crear nuevo documento." ma:contentTypeScope="" ma:versionID="5f7ff0ae2793680fc0932dc0cf87c67f">
  <xsd:schema xmlns:xsd="http://www.w3.org/2001/XMLSchema" xmlns:xs="http://www.w3.org/2001/XMLSchema" xmlns:p="http://schemas.microsoft.com/office/2006/metadata/properties" xmlns:ns2="85c2f4b3-a199-4aad-9caf-0cce60b95fca" xmlns:ns3="06a1d8cb-844a-4aad-b7b7-b63391b545a1" targetNamespace="http://schemas.microsoft.com/office/2006/metadata/properties" ma:root="true" ma:fieldsID="d7263cf1f237f5e0fec0ab6306434fa6" ns2:_="" ns3:_="">
    <xsd:import namespace="85c2f4b3-a199-4aad-9caf-0cce60b95fca"/>
    <xsd:import namespace="06a1d8cb-844a-4aad-b7b7-b63391b545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c2f4b3-a199-4aad-9caf-0cce60b95f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a1d8cb-844a-4aad-b7b7-b63391b545a1"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5579FE-CAE4-4D40-8FAD-6D65FE4EC13B}"/>
</file>

<file path=customXml/itemProps2.xml><?xml version="1.0" encoding="utf-8"?>
<ds:datastoreItem xmlns:ds="http://schemas.openxmlformats.org/officeDocument/2006/customXml" ds:itemID="{B030DC96-D245-4BB0-B7E8-96DD8D74A623}"/>
</file>

<file path=customXml/itemProps3.xml><?xml version="1.0" encoding="utf-8"?>
<ds:datastoreItem xmlns:ds="http://schemas.openxmlformats.org/officeDocument/2006/customXml" ds:itemID="{FC714960-45C4-4037-A6A9-038D6E93BAE8}"/>
</file>

<file path=docProps/app.xml><?xml version="1.0" encoding="utf-8"?>
<Properties xmlns="http://schemas.openxmlformats.org/officeDocument/2006/extended-properties" xmlns:vt="http://schemas.openxmlformats.org/officeDocument/2006/docPropsVTypes">
  <Application>Microsoft Excel Online</Application>
  <Manager/>
  <Company>Consejo de Coordinación Universitaria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Borrajo Cid</dc:creator>
  <cp:keywords/>
  <dc:description/>
  <cp:lastModifiedBy>Dina Rubio Piñeiro</cp:lastModifiedBy>
  <cp:revision/>
  <dcterms:created xsi:type="dcterms:W3CDTF">2005-03-31T15:47:23Z</dcterms:created>
  <dcterms:modified xsi:type="dcterms:W3CDTF">2022-03-14T15:35:56Z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0x01010040F4FFE429D6F04F88E6DEB0D625114A</vt:lpwstr>
  </property>
</Properties>
</file>