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控制信号表达式生成!$A$1:$AL$29</definedName>
    <definedName name="_xlnm._FilterDatabase" localSheetId="0" hidden="1">真值表!$A$1:$AI$25</definedName>
  </definedNames>
  <calcPr calcId="144525"/>
</workbook>
</file>

<file path=xl/sharedStrings.xml><?xml version="1.0" encoding="utf-8"?>
<sst xmlns="http://schemas.openxmlformats.org/spreadsheetml/2006/main" count="121">
  <si>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</si>
  <si>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</si>
  <si>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</si>
  <si>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</si>
  <si>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</si>
  <si>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</si>
  <si>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</si>
  <si>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</si>
  <si>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</si>
  <si>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</si>
  <si>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</si>
  <si>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</si>
  <si>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</si>
  <si>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</si>
  <si>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</si>
  <si>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</si>
  <si>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</si>
  <si>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</si>
  <si>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</si>
  <si>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</si>
  <si>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</si>
  <si>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</si>
  <si>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</si>
  <si>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</si>
  <si>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</si>
  <si>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</si>
  <si>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</si>
  <si>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</si>
  <si>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</si>
  <si>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</si>
  <si>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</si>
  <si>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</si>
  <si>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</si>
  <si>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PCSrc1</t>
  </si>
  <si>
    <t>PCSrc0</t>
  </si>
  <si>
    <t>LUI</t>
  </si>
  <si>
    <t>BGTZ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</si>
  <si>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</si>
  <si>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</si>
  <si>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</si>
  <si>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</si>
  <si>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</si>
  <si>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</si>
  <si>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</si>
  <si>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</si>
  <si>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</si>
  <si>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</si>
  <si>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</si>
  <si>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</si>
  <si>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</si>
  <si>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</si>
  <si>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</si>
  <si>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</si>
  <si>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</si>
  <si>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</si>
  <si>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</si>
  <si>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</si>
  <si>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</si>
  <si>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XOR</t>
  </si>
  <si>
    <t>LBU</t>
  </si>
  <si>
    <t>逻辑表达式最小项</t>
  </si>
  <si>
    <t>R1_USED</t>
  </si>
  <si>
    <t>R2_USED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</si>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</sst>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8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sz val="11"/>
      <color rgb="FF0000FF"/>
      <name val="Segoe UI"/>
      <charset val="134"/>
    </font>
    <font>
      <sz val="11"/>
      <color rgb="FF7030A0"/>
      <name val="Segoe UI Black"/>
      <charset val="134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3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7" borderId="24" applyNumberFormat="0" applyFon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2" fillId="9" borderId="17" applyNumberFormat="0" applyAlignment="0" applyProtection="0">
      <alignment vertical="center"/>
    </xf>
    <xf numFmtId="0" fontId="39" fillId="9" borderId="19" applyNumberFormat="0" applyAlignment="0" applyProtection="0">
      <alignment vertical="center"/>
    </xf>
    <xf numFmtId="0" fontId="29" fillId="15" borderId="20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505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L57"/>
  <sheetViews>
    <sheetView zoomScale="70" zoomScaleNormal="70" workbookViewId="0">
      <selection activeCell="AL13" sqref="AL13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3" customWidth="1"/>
    <col min="4" max="4" width="9.12962962962963" style="43" customWidth="1"/>
    <col min="5" max="15" width="4.62962962962963" style="43" hidden="1" customWidth="1"/>
    <col min="16" max="16" width="1.12962962962963" style="43" hidden="1" customWidth="1"/>
    <col min="17" max="17" width="8.87962962962963" style="43" customWidth="1"/>
    <col min="18" max="21" width="3.62962962962963" style="43" hidden="1" customWidth="1"/>
    <col min="22" max="22" width="10.25" style="43" customWidth="1"/>
    <col min="23" max="23" width="9.25" style="43" customWidth="1"/>
    <col min="24" max="24" width="10.6296296296296" style="43" customWidth="1"/>
    <col min="25" max="25" width="9.5" style="43" customWidth="1"/>
    <col min="26" max="27" width="9.25" style="43" customWidth="1"/>
    <col min="28" max="31" width="9" style="43" customWidth="1"/>
    <col min="32" max="33" width="9" style="44" customWidth="1"/>
    <col min="34" max="37" width="9" style="45" customWidth="1"/>
  </cols>
  <sheetData>
    <row r="1" s="17" customFormat="1" ht="26.4" spans="1:38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33</v>
      </c>
      <c r="AI1" s="65" t="s">
        <v>34</v>
      </c>
      <c r="AJ1" s="65" t="s">
        <v>35</v>
      </c>
      <c r="AK1" s="65" t="s">
        <v>36</v>
      </c>
      <c r="AL1" s="17" t="s">
        <v>37</v>
      </c>
    </row>
    <row r="2" spans="1:37">
      <c r="A2" s="47">
        <v>1</v>
      </c>
      <c r="B2" s="23" t="s">
        <v>38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23">
        <v>0</v>
      </c>
      <c r="R2" s="23">
        <f t="shared" ref="R2:R25" si="12">IF(ISNUMBER($Q2),IF(MOD($Q2,16)/8&gt;=1,1,0),"X")</f>
        <v>0</v>
      </c>
      <c r="S2" s="23">
        <f t="shared" ref="S2:S25" si="13">IF(ISNUMBER($Q2),IF(MOD($Q2,8)/4&gt;=1,1,0),"X")</f>
        <v>0</v>
      </c>
      <c r="T2" s="23">
        <f t="shared" ref="T2:T25" si="14">IF(ISNUMBER($Q2),IF(MOD($Q2,4)/2&gt;=1,1,0),"X")</f>
        <v>0</v>
      </c>
      <c r="U2" s="23">
        <f t="shared" ref="U2:U25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</row>
    <row r="3" spans="1:37">
      <c r="A3" s="27">
        <v>2</v>
      </c>
      <c r="B3" s="27" t="s">
        <v>39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</row>
    <row r="4" spans="1:37">
      <c r="A4" s="47">
        <v>3</v>
      </c>
      <c r="B4" s="23" t="s">
        <v>40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</row>
    <row r="5" spans="1:37">
      <c r="A5" s="27">
        <v>4</v>
      </c>
      <c r="B5" s="27" t="s">
        <v>41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</row>
    <row r="6" spans="1:37">
      <c r="A6" s="47">
        <v>5</v>
      </c>
      <c r="B6" s="23" t="s">
        <v>42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</row>
    <row r="7" spans="1:37">
      <c r="A7" s="27">
        <v>6</v>
      </c>
      <c r="B7" s="27" t="s">
        <v>43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</row>
    <row r="8" spans="1:37">
      <c r="A8" s="47">
        <v>7</v>
      </c>
      <c r="B8" s="23" t="s">
        <v>44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</row>
    <row r="9" spans="1:37">
      <c r="A9" s="27">
        <v>8</v>
      </c>
      <c r="B9" s="27" t="s">
        <v>45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</row>
    <row r="10" spans="1:37">
      <c r="A10" s="47">
        <v>9</v>
      </c>
      <c r="B10" s="23" t="s">
        <v>46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</row>
    <row r="11" spans="1:37">
      <c r="A11" s="27">
        <v>10</v>
      </c>
      <c r="B11" s="27" t="s">
        <v>47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</row>
    <row r="12" spans="1:37">
      <c r="A12" s="47">
        <v>11</v>
      </c>
      <c r="B12" s="23" t="s">
        <v>48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</row>
    <row r="13" spans="1:37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49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>
        <v>1</v>
      </c>
      <c r="AJ13" s="28"/>
      <c r="AK13" s="28"/>
    </row>
    <row r="14" spans="1:37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49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</row>
    <row r="15" spans="1:37">
      <c r="A15" s="27">
        <v>14</v>
      </c>
      <c r="B15" s="27" t="s">
        <v>50</v>
      </c>
      <c r="C15" s="28">
        <v>2</v>
      </c>
      <c r="D15" s="29" t="s">
        <v>49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49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>
        <v>1</v>
      </c>
      <c r="AI15" s="28">
        <v>1</v>
      </c>
      <c r="AJ15" s="28"/>
      <c r="AK15" s="28"/>
    </row>
    <row r="16" spans="1:37">
      <c r="A16" s="47">
        <v>15</v>
      </c>
      <c r="B16" s="23" t="s">
        <v>32</v>
      </c>
      <c r="C16" s="24">
        <v>3</v>
      </c>
      <c r="D16" s="25" t="s">
        <v>49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49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>
        <v>1</v>
      </c>
      <c r="AI16" s="24">
        <v>1</v>
      </c>
      <c r="AJ16" s="24"/>
      <c r="AK16" s="24"/>
    </row>
    <row r="17" spans="1:37">
      <c r="A17" s="27">
        <v>16</v>
      </c>
      <c r="B17" s="27" t="s">
        <v>28</v>
      </c>
      <c r="C17" s="28">
        <v>4</v>
      </c>
      <c r="D17" s="29" t="s">
        <v>49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49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>
        <v>1</v>
      </c>
      <c r="AI17" s="28"/>
      <c r="AJ17" s="28"/>
      <c r="AK17" s="28"/>
    </row>
    <row r="18" spans="1:37">
      <c r="A18" s="47">
        <v>17</v>
      </c>
      <c r="B18" s="23" t="s">
        <v>29</v>
      </c>
      <c r="C18" s="24">
        <v>5</v>
      </c>
      <c r="D18" s="25" t="s">
        <v>49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49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>
        <v>1</v>
      </c>
      <c r="AI18" s="24"/>
      <c r="AJ18" s="24"/>
      <c r="AK18" s="24"/>
    </row>
    <row r="19" spans="1:37">
      <c r="A19" s="27">
        <v>18</v>
      </c>
      <c r="B19" s="27" t="s">
        <v>51</v>
      </c>
      <c r="C19" s="28">
        <v>8</v>
      </c>
      <c r="D19" s="29" t="s">
        <v>49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</row>
    <row r="20" spans="1:37">
      <c r="A20" s="47">
        <v>19</v>
      </c>
      <c r="B20" s="23" t="s">
        <v>52</v>
      </c>
      <c r="C20" s="24">
        <v>12</v>
      </c>
      <c r="D20" s="25" t="s">
        <v>49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</row>
    <row r="21" spans="1:37">
      <c r="A21" s="27">
        <v>20</v>
      </c>
      <c r="B21" s="27" t="s">
        <v>53</v>
      </c>
      <c r="C21" s="28">
        <v>9</v>
      </c>
      <c r="D21" s="29" t="s">
        <v>49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</row>
    <row r="22" spans="1:37">
      <c r="A22" s="47">
        <v>21</v>
      </c>
      <c r="B22" s="23" t="s">
        <v>54</v>
      </c>
      <c r="C22" s="24">
        <v>10</v>
      </c>
      <c r="D22" s="25" t="s">
        <v>49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</row>
    <row r="23" spans="1:37">
      <c r="A23" s="27">
        <v>22</v>
      </c>
      <c r="B23" s="27" t="s">
        <v>55</v>
      </c>
      <c r="C23" s="28">
        <v>13</v>
      </c>
      <c r="D23" s="29" t="s">
        <v>49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</row>
    <row r="24" spans="1:37">
      <c r="A24" s="47">
        <v>23</v>
      </c>
      <c r="B24" s="23" t="s">
        <v>56</v>
      </c>
      <c r="C24" s="24">
        <v>35</v>
      </c>
      <c r="D24" s="25" t="s">
        <v>49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/>
      <c r="AK24" s="24"/>
    </row>
    <row r="25" spans="1:37">
      <c r="A25" s="27">
        <v>24</v>
      </c>
      <c r="B25" s="27" t="s">
        <v>57</v>
      </c>
      <c r="C25" s="28">
        <v>43</v>
      </c>
      <c r="D25" s="29" t="s">
        <v>49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</row>
    <row r="26" spans="1:37">
      <c r="A26" s="47">
        <v>25</v>
      </c>
      <c r="B26" s="23" t="s">
        <v>58</v>
      </c>
      <c r="C26" s="24">
        <v>0</v>
      </c>
      <c r="D26" s="25">
        <v>38</v>
      </c>
      <c r="E26" s="24">
        <f t="shared" ref="E26:E29" si="16">IF(MOD($C26,64)/32&gt;=1,1,0)</f>
        <v>0</v>
      </c>
      <c r="F26" s="24">
        <f t="shared" ref="F26:F29" si="17">IF(MOD($C26,32)/16&gt;=1,1,0)</f>
        <v>0</v>
      </c>
      <c r="G26" s="24">
        <f t="shared" ref="G26:G29" si="18">IF(MOD($C26,16)/8&gt;=1,1,0)</f>
        <v>0</v>
      </c>
      <c r="H26" s="24">
        <f t="shared" ref="H26:H29" si="19">IF(MOD($C26,8)/4&gt;=1,1,0)</f>
        <v>0</v>
      </c>
      <c r="I26" s="24">
        <f t="shared" ref="I26:I29" si="20">IF(MOD($C26,4)/2&gt;=1,1,0)</f>
        <v>0</v>
      </c>
      <c r="J26" s="24">
        <f t="shared" ref="J26:J29" si="21">IF(MOD($C26,2)&gt;=1,1,0)</f>
        <v>0</v>
      </c>
      <c r="K26" s="25">
        <f t="shared" ref="K26:K29" si="22">IF(ISNUMBER($D26),IF(MOD($D26,64)/32&gt;=1,1,0),"X")</f>
        <v>1</v>
      </c>
      <c r="L26" s="25">
        <f t="shared" ref="L26:L29" si="23">IF(ISNUMBER($D26),IF(MOD($D26,32)/16&gt;=1,1,0),"X")</f>
        <v>0</v>
      </c>
      <c r="M26" s="25">
        <f t="shared" ref="M26:M29" si="24">IF(ISNUMBER($D26),IF(MOD($D26,16)/8&gt;=1,1,0),"X")</f>
        <v>0</v>
      </c>
      <c r="N26" s="25">
        <f t="shared" ref="N26:N29" si="25">IF(ISNUMBER($D26),IF(MOD($D26,8)/4&gt;=1,1,0),"X")</f>
        <v>1</v>
      </c>
      <c r="O26" s="25">
        <f t="shared" ref="O26:O29" si="26">IF(ISNUMBER($D26),IF(MOD($D26,4)/2&gt;=1,1,0),"X")</f>
        <v>1</v>
      </c>
      <c r="P26" s="55">
        <f t="shared" ref="P26:P29" si="27">IF(ISNUMBER($D26),IF(MOD($D26,2)&gt;=1,1,0),"X")</f>
        <v>0</v>
      </c>
      <c r="Q26" s="23">
        <v>9</v>
      </c>
      <c r="R26" s="61"/>
      <c r="S26" s="61"/>
      <c r="T26" s="61"/>
      <c r="U26" s="61"/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/>
      <c r="AI26" s="24"/>
      <c r="AJ26" s="24"/>
      <c r="AK26" s="24"/>
    </row>
    <row r="27" spans="1:37">
      <c r="A27" s="27">
        <v>26</v>
      </c>
      <c r="B27" s="27" t="s">
        <v>35</v>
      </c>
      <c r="C27" s="28">
        <v>15</v>
      </c>
      <c r="D27" s="29" t="s">
        <v>49</v>
      </c>
      <c r="E27" s="28">
        <f t="shared" si="16"/>
        <v>0</v>
      </c>
      <c r="F27" s="28">
        <f t="shared" si="17"/>
        <v>0</v>
      </c>
      <c r="G27" s="28">
        <f t="shared" si="18"/>
        <v>1</v>
      </c>
      <c r="H27" s="28">
        <f t="shared" si="19"/>
        <v>1</v>
      </c>
      <c r="I27" s="28">
        <f t="shared" si="20"/>
        <v>1</v>
      </c>
      <c r="J27" s="28">
        <f t="shared" si="21"/>
        <v>1</v>
      </c>
      <c r="K27" s="29" t="str">
        <f t="shared" si="22"/>
        <v>X</v>
      </c>
      <c r="L27" s="29" t="str">
        <f t="shared" si="23"/>
        <v>X</v>
      </c>
      <c r="M27" s="29" t="str">
        <f t="shared" si="24"/>
        <v>X</v>
      </c>
      <c r="N27" s="29" t="str">
        <f t="shared" si="25"/>
        <v>X</v>
      </c>
      <c r="O27" s="29" t="str">
        <f t="shared" si="26"/>
        <v>X</v>
      </c>
      <c r="P27" s="54" t="str">
        <f t="shared" si="27"/>
        <v>X</v>
      </c>
      <c r="Q27" s="27" t="s">
        <v>49</v>
      </c>
      <c r="R27" s="62"/>
      <c r="S27" s="62"/>
      <c r="T27" s="62"/>
      <c r="U27" s="62"/>
      <c r="V27" s="27"/>
      <c r="W27" s="27"/>
      <c r="X27" s="27"/>
      <c r="Y27" s="27">
        <v>1</v>
      </c>
      <c r="Z27" s="23"/>
      <c r="AA27" s="27"/>
      <c r="AB27" s="27"/>
      <c r="AC27" s="27"/>
      <c r="AD27" s="27"/>
      <c r="AE27" s="27"/>
      <c r="AF27" s="27"/>
      <c r="AG27" s="27"/>
      <c r="AH27" s="28"/>
      <c r="AI27" s="28"/>
      <c r="AJ27" s="28">
        <v>1</v>
      </c>
      <c r="AK27" s="28"/>
    </row>
    <row r="28" spans="1:37">
      <c r="A28" s="47">
        <v>27</v>
      </c>
      <c r="B28" s="23" t="s">
        <v>59</v>
      </c>
      <c r="C28" s="24">
        <v>36</v>
      </c>
      <c r="D28" s="25" t="s">
        <v>49</v>
      </c>
      <c r="E28" s="24">
        <f t="shared" si="16"/>
        <v>1</v>
      </c>
      <c r="F28" s="24">
        <f t="shared" si="17"/>
        <v>0</v>
      </c>
      <c r="G28" s="24">
        <f t="shared" si="18"/>
        <v>0</v>
      </c>
      <c r="H28" s="24">
        <f t="shared" si="19"/>
        <v>1</v>
      </c>
      <c r="I28" s="24">
        <f t="shared" si="20"/>
        <v>0</v>
      </c>
      <c r="J28" s="24">
        <f t="shared" si="21"/>
        <v>0</v>
      </c>
      <c r="K28" s="25" t="str">
        <f t="shared" si="22"/>
        <v>X</v>
      </c>
      <c r="L28" s="25" t="str">
        <f t="shared" si="23"/>
        <v>X</v>
      </c>
      <c r="M28" s="25" t="str">
        <f t="shared" si="24"/>
        <v>X</v>
      </c>
      <c r="N28" s="25" t="str">
        <f t="shared" si="25"/>
        <v>X</v>
      </c>
      <c r="O28" s="25" t="str">
        <f t="shared" si="26"/>
        <v>X</v>
      </c>
      <c r="P28" s="55" t="str">
        <f t="shared" si="27"/>
        <v>X</v>
      </c>
      <c r="Q28" s="23">
        <v>5</v>
      </c>
      <c r="R28" s="61"/>
      <c r="S28" s="61"/>
      <c r="T28" s="61"/>
      <c r="U28" s="61"/>
      <c r="V28" s="23">
        <v>1</v>
      </c>
      <c r="W28" s="23"/>
      <c r="X28" s="23">
        <v>1</v>
      </c>
      <c r="Y28" s="23">
        <v>1</v>
      </c>
      <c r="AA28" s="23">
        <v>1</v>
      </c>
      <c r="AB28" s="23"/>
      <c r="AC28" s="23"/>
      <c r="AD28" s="23"/>
      <c r="AE28" s="23"/>
      <c r="AF28" s="23"/>
      <c r="AG28" s="23"/>
      <c r="AH28" s="24"/>
      <c r="AI28" s="24"/>
      <c r="AJ28" s="24"/>
      <c r="AK28" s="24"/>
    </row>
    <row r="29" spans="1:37">
      <c r="A29" s="27">
        <v>28</v>
      </c>
      <c r="B29" s="27" t="s">
        <v>36</v>
      </c>
      <c r="C29" s="28">
        <v>7</v>
      </c>
      <c r="D29" s="29" t="s">
        <v>49</v>
      </c>
      <c r="E29" s="28">
        <f t="shared" si="16"/>
        <v>0</v>
      </c>
      <c r="F29" s="28">
        <f t="shared" si="17"/>
        <v>0</v>
      </c>
      <c r="G29" s="28">
        <f t="shared" si="18"/>
        <v>0</v>
      </c>
      <c r="H29" s="28">
        <f t="shared" si="19"/>
        <v>1</v>
      </c>
      <c r="I29" s="28">
        <f t="shared" si="20"/>
        <v>1</v>
      </c>
      <c r="J29" s="28">
        <f t="shared" si="21"/>
        <v>1</v>
      </c>
      <c r="K29" s="29" t="str">
        <f t="shared" si="22"/>
        <v>X</v>
      </c>
      <c r="L29" s="29" t="str">
        <f t="shared" si="23"/>
        <v>X</v>
      </c>
      <c r="M29" s="29" t="str">
        <f t="shared" si="24"/>
        <v>X</v>
      </c>
      <c r="N29" s="29" t="str">
        <f t="shared" si="25"/>
        <v>X</v>
      </c>
      <c r="O29" s="29" t="str">
        <f t="shared" si="26"/>
        <v>X</v>
      </c>
      <c r="P29" s="54" t="str">
        <f t="shared" si="27"/>
        <v>X</v>
      </c>
      <c r="Q29" s="27">
        <v>11</v>
      </c>
      <c r="R29" s="62"/>
      <c r="S29" s="62"/>
      <c r="T29" s="62"/>
      <c r="U29" s="62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>
        <v>1</v>
      </c>
      <c r="AI29" s="28"/>
      <c r="AJ29" s="28"/>
      <c r="AK29" s="28">
        <v>1</v>
      </c>
    </row>
    <row r="30" spans="1:37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3"/>
      <c r="R30" s="61"/>
      <c r="S30" s="61"/>
      <c r="T30" s="61"/>
      <c r="U30" s="6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4"/>
      <c r="R31" s="62"/>
      <c r="S31" s="62"/>
      <c r="T31" s="62"/>
      <c r="U31" s="62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3"/>
      <c r="R32" s="61"/>
      <c r="S32" s="61"/>
      <c r="T32" s="61"/>
      <c r="U32" s="6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4"/>
      <c r="R33" s="62"/>
      <c r="S33" s="62"/>
      <c r="T33" s="62"/>
      <c r="U33" s="62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3"/>
      <c r="R34" s="61"/>
      <c r="S34" s="61"/>
      <c r="T34" s="61"/>
      <c r="U34" s="6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4"/>
      <c r="R35" s="62"/>
      <c r="S35" s="62"/>
      <c r="T35" s="62"/>
      <c r="U35" s="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3"/>
      <c r="R36" s="61"/>
      <c r="S36" s="61"/>
      <c r="T36" s="61"/>
      <c r="U36" s="6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4"/>
      <c r="R37" s="62"/>
      <c r="S37" s="62"/>
      <c r="T37" s="62"/>
      <c r="U37" s="62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3"/>
      <c r="R38" s="61"/>
      <c r="S38" s="61"/>
      <c r="T38" s="61"/>
      <c r="U38" s="6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4"/>
      <c r="R39" s="62"/>
      <c r="S39" s="62"/>
      <c r="T39" s="62"/>
      <c r="U39" s="62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3"/>
      <c r="R40" s="61"/>
      <c r="S40" s="61"/>
      <c r="T40" s="61"/>
      <c r="U40" s="6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4"/>
      <c r="R41" s="62"/>
      <c r="S41" s="62"/>
      <c r="T41" s="62"/>
      <c r="U41" s="62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3"/>
      <c r="R42" s="61"/>
      <c r="S42" s="61"/>
      <c r="T42" s="61"/>
      <c r="U42" s="6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4"/>
      <c r="R43" s="62"/>
      <c r="S43" s="62"/>
      <c r="T43" s="62"/>
      <c r="U43" s="62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3"/>
      <c r="R44" s="61"/>
      <c r="S44" s="61"/>
      <c r="T44" s="61"/>
      <c r="U44" s="6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4"/>
      <c r="R45" s="62"/>
      <c r="S45" s="62"/>
      <c r="T45" s="62"/>
      <c r="U45" s="62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3"/>
      <c r="R46" s="61"/>
      <c r="S46" s="61"/>
      <c r="T46" s="61"/>
      <c r="U46" s="6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4"/>
      <c r="R47" s="62"/>
      <c r="S47" s="62"/>
      <c r="T47" s="62"/>
      <c r="U47" s="62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3"/>
      <c r="R48" s="61"/>
      <c r="S48" s="61"/>
      <c r="T48" s="61"/>
      <c r="U48" s="6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4"/>
      <c r="R49" s="62"/>
      <c r="S49" s="62"/>
      <c r="T49" s="62"/>
      <c r="U49" s="62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3"/>
      <c r="R50" s="61"/>
      <c r="S50" s="61"/>
      <c r="T50" s="61"/>
      <c r="U50" s="6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4"/>
      <c r="R51" s="62"/>
      <c r="S51" s="62"/>
      <c r="T51" s="62"/>
      <c r="U51" s="62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3"/>
      <c r="R52" s="61"/>
      <c r="S52" s="61"/>
      <c r="T52" s="61"/>
      <c r="U52" s="6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4"/>
      <c r="R53" s="62"/>
      <c r="S53" s="62"/>
      <c r="T53" s="62"/>
      <c r="U53" s="62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3"/>
      <c r="R54" s="61"/>
      <c r="S54" s="61"/>
      <c r="T54" s="61"/>
      <c r="U54" s="6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4"/>
      <c r="R55" s="62"/>
      <c r="S55" s="62"/>
      <c r="T55" s="62"/>
      <c r="U55" s="62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3"/>
      <c r="R56" s="61"/>
      <c r="S56" s="61"/>
      <c r="T56" s="61"/>
      <c r="U56" s="6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4"/>
      <c r="R57" s="62"/>
      <c r="S57" s="62"/>
      <c r="T57" s="62"/>
      <c r="U57" s="62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</sheetData>
  <protectedRanges>
    <protectedRange sqref="A1:D25 A30:D1048572 A26:D29" name="区域1" securityDescriptor=""/>
  </protectedRanges>
  <conditionalFormatting sqref="AJ1">
    <cfRule type="cellIs" priority="3" operator="notEqual">
      <formula>0</formula>
    </cfRule>
  </conditionalFormatting>
  <conditionalFormatting sqref="AK1">
    <cfRule type="cellIs" priority="2" operator="notEqual">
      <formula>0</formula>
    </cfRule>
  </conditionalFormatting>
  <conditionalFormatting sqref="Q26:Q29">
    <cfRule type="cellIs" dxfId="0" priority="1" operator="equal">
      <formula>1</formula>
    </cfRule>
  </conditionalFormatting>
  <conditionalFormatting sqref="V1:AG1 V58:AG1048576">
    <cfRule type="cellIs" priority="15" operator="notEqual">
      <formula>0</formula>
    </cfRule>
  </conditionalFormatting>
  <conditionalFormatting sqref="AH1:AI1 AH58:AI1048576">
    <cfRule type="cellIs" priority="9" operator="notEqual">
      <formula>0</formula>
    </cfRule>
  </conditionalFormatting>
  <conditionalFormatting sqref="Q2:AG25">
    <cfRule type="cellIs" dxfId="0" priority="10" operator="equal">
      <formula>1</formula>
    </cfRule>
  </conditionalFormatting>
  <conditionalFormatting sqref="AH2:AI25">
    <cfRule type="cellIs" dxfId="0" priority="7" operator="equal">
      <formula>1</formula>
    </cfRule>
  </conditionalFormatting>
  <conditionalFormatting sqref="AJ2:AK25">
    <cfRule type="cellIs" dxfId="0" priority="4" operator="equal">
      <formula>1</formula>
    </cfRule>
  </conditionalFormatting>
  <conditionalFormatting sqref="AA26:AG57 V26:Y57 Z26:Z27 Z29:Z57">
    <cfRule type="cellIs" dxfId="0" priority="11" operator="equal">
      <formula>1</formula>
    </cfRule>
  </conditionalFormatting>
  <conditionalFormatting sqref="AH26:AI57">
    <cfRule type="cellIs" dxfId="0" priority="8" operator="equal">
      <formula>1</formula>
    </cfRule>
  </conditionalFormatting>
  <conditionalFormatting sqref="AJ26:AK57">
    <cfRule type="cellIs" dxfId="0" priority="5" operator="equal">
      <formula>1</formula>
    </cfRule>
  </conditionalFormatting>
  <conditionalFormatting sqref="AJ58:AK1048576">
    <cfRule type="cellIs" priority="6" operator="notEqual">
      <formula>0</formula>
    </cfRule>
  </conditionalFormatting>
  <dataValidations count="9"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Z26 Z27 Z29:Z1048576 V1:AG25 AH1:AK25 V26:Y1048576 AH26:AK1048576 AA26:AG1048576"/>
    <dataValidation allowBlank="1" showInputMessage="1" showErrorMessage="1" promptTitle="指令描述符" prompt="指令助记符" sqref="B1:B25 B26:B29 B30:B1048576"/>
    <dataValidation allowBlank="1" showInputMessage="1" showErrorMessage="1" promptTitle="OpCode(10进制)" prompt="输入MIPS指令字的OpCode的十进制数，后续隐藏列会自动生成OpCode字段6位的二进制位" sqref="C1:C25 C26:C29 C30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25 D26:D29 D30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25 Q26:Q29 Q30:Q1048576"/>
    <dataValidation allowBlank="1" showInputMessage="1" showErrorMessage="1" promptTitle="OpCode" prompt="OpCode  6个二进制位" sqref="E1:J25 E30:J1048576 E26:J29"/>
    <dataValidation allowBlank="1" showInputMessage="1" showErrorMessage="1" promptTitle="Func字段二进制位" prompt="Func字段6个二进制位" sqref="K1:P25 K30:P1048576 K26:P29"/>
    <dataValidation allowBlank="1" showInputMessage="1" showErrorMessage="1" promptTitle="AluOP " prompt="AluOP 4位选择符二进制位&#10;" sqref="R2:U25 R26:U57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L77"/>
  <sheetViews>
    <sheetView tabSelected="1" zoomScale="70" zoomScaleNormal="70" workbookViewId="0">
      <selection activeCell="AC20" sqref="AC20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47.75" style="18" customWidth="1"/>
    <col min="17" max="20" width="4.62962962962963" style="18" customWidth="1"/>
    <col min="21" max="23" width="9" customWidth="1"/>
    <col min="33" max="36" width="9" style="19"/>
  </cols>
  <sheetData>
    <row r="1" s="17" customFormat="1" ht="26.4" spans="1:3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60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PCSrc1</v>
      </c>
      <c r="AH1" s="40" t="str">
        <f>真值表!AI1</f>
        <v>PCSrc0</v>
      </c>
      <c r="AI1" s="40" t="str">
        <f>真值表!AJ1</f>
        <v>LUI</v>
      </c>
      <c r="AJ1" s="40" t="str">
        <f>真值表!AK1</f>
        <v>BGTZ</v>
      </c>
      <c r="AK1" s="40" t="s">
        <v>61</v>
      </c>
      <c r="AL1" s="40" t="s">
        <v>62</v>
      </c>
    </row>
    <row r="2" ht="16.8" spans="1:38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>~OP5 </v>
      </c>
      <c r="E2" s="26" t="str">
        <f>IF(真值表!F2=1," "&amp;真值表!F$1&amp;" ",IF(真值表!F2=0,"~"&amp;真值表!F$1&amp;" ",""))</f>
        <v>~OP4 </v>
      </c>
      <c r="F2" s="26" t="str">
        <f>IF(真值表!G2=1," "&amp;真值表!G$1&amp;" ",IF(真值表!G2=0,"~"&amp;真值表!G$1&amp;" ",""))</f>
        <v>~OP3 </v>
      </c>
      <c r="G2" s="26" t="str">
        <f>IF(真值表!H2=1," "&amp;真值表!H$1&amp;" ",IF(真值表!H2=0,"~"&amp;真值表!H$1&amp;" ",""))</f>
        <v>~OP2 </v>
      </c>
      <c r="H2" s="26" t="str">
        <f>IF(真值表!I2=1," "&amp;真值表!I$1&amp;" ",IF(真值表!I2=0,"~"&amp;真值表!I$1&amp;" ",""))</f>
        <v>~OP1 </v>
      </c>
      <c r="I2" s="26" t="str">
        <f>IF(真值表!J2=1," "&amp;真值表!J$1&amp;" ",IF(真值表!J2=0,"~"&amp;真值表!J$1&amp;" ",""))</f>
        <v>~OP0 </v>
      </c>
      <c r="J2" s="32" t="str">
        <f>IF(真值表!K2=1," "&amp;真值表!K$1&amp;" ",IF(真值表!K2=0,"~"&amp;真值表!K$1&amp;" ",""))</f>
        <v>~F5 </v>
      </c>
      <c r="K2" s="32" t="str">
        <f>IF(真值表!L2=1," "&amp;真值表!L$1&amp;" ",IF(真值表!L2=0,"~"&amp;真值表!L$1&amp;" ",""))</f>
        <v>~F4 </v>
      </c>
      <c r="L2" s="32" t="str">
        <f>IF(真值表!M2=1," "&amp;真值表!M$1&amp;" ",IF(真值表!M2=0,"~"&amp;真值表!M$1&amp;" ",""))</f>
        <v>~F3 </v>
      </c>
      <c r="M2" s="32" t="str">
        <f>IF(真值表!N2=1," "&amp;真值表!N$1&amp;" ",IF(真值表!N2=0,"~"&amp;真值表!N$1&amp;" ",""))</f>
        <v>~F2 </v>
      </c>
      <c r="N2" s="32" t="str">
        <f>IF(真值表!O2=1," "&amp;真值表!O$1&amp;" ",IF(真值表!O2=0,"~"&amp;真值表!O$1&amp;" ",""))</f>
        <v>~F1 </v>
      </c>
      <c r="O2" s="32" t="str">
        <f>IF(真值表!P2=1," "&amp;真值表!P$1&amp;" ",IF(真值表!P2=0,"~"&amp;真值表!P$1&amp;" ",""))</f>
        <v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0</v>
      </c>
      <c r="AJ2" s="41">
        <f>真值表!AK2</f>
        <v>0</v>
      </c>
      <c r="AK2" s="41">
        <v>1</v>
      </c>
      <c r="AL2" s="41">
        <v>1</v>
      </c>
    </row>
    <row r="3" ht="16.8" spans="1:38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>~OP5 </v>
      </c>
      <c r="E3" s="30" t="str">
        <f>IF(真值表!F3=1," "&amp;真值表!F$1&amp;" ",IF(真值表!F3=0,"~"&amp;真值表!F$1&amp;" ",""))</f>
        <v>~OP4 </v>
      </c>
      <c r="F3" s="30" t="str">
        <f>IF(真值表!G3=1," "&amp;真值表!G$1&amp;" ",IF(真值表!G3=0,"~"&amp;真值表!G$1&amp;" ",""))</f>
        <v>~OP3 </v>
      </c>
      <c r="G3" s="30" t="str">
        <f>IF(真值表!H3=1," "&amp;真值表!H$1&amp;" ",IF(真值表!H3=0,"~"&amp;真值表!H$1&amp;" ",""))</f>
        <v>~OP2 </v>
      </c>
      <c r="H3" s="30" t="str">
        <f>IF(真值表!I3=1," "&amp;真值表!I$1&amp;" ",IF(真值表!I3=0,"~"&amp;真值表!I$1&amp;" ",""))</f>
        <v>~OP1 </v>
      </c>
      <c r="I3" s="30" t="str">
        <f>IF(真值表!J3=1," "&amp;真值表!J$1&amp;" ",IF(真值表!J3=0,"~"&amp;真值表!J$1&amp;" ",""))</f>
        <v>~OP0 </v>
      </c>
      <c r="J3" s="34" t="str">
        <f>IF(真值表!K3=1," "&amp;真值表!K$1&amp;" ",IF(真值表!K3=0,"~"&amp;真值表!K$1&amp;" ",""))</f>
        <v>~F5 </v>
      </c>
      <c r="K3" s="34" t="str">
        <f>IF(真值表!L3=1," "&amp;真值表!L$1&amp;" ",IF(真值表!L3=0,"~"&amp;真值表!L$1&amp;" ",""))</f>
        <v>~F4 </v>
      </c>
      <c r="L3" s="34" t="str">
        <f>IF(真值表!M3=1," "&amp;真值表!M$1&amp;" ",IF(真值表!M3=0,"~"&amp;真值表!M$1&amp;" ",""))</f>
        <v>~F3 </v>
      </c>
      <c r="M3" s="34" t="str">
        <f>IF(真值表!N3=1," "&amp;真值表!N$1&amp;" ",IF(真值表!N3=0,"~"&amp;真值表!N$1&amp;" ",""))</f>
        <v>~F2 </v>
      </c>
      <c r="N3" s="34" t="str">
        <f>IF(真值表!O3=1," "&amp;真值表!O$1&amp;" ",IF(真值表!O3=0,"~"&amp;真值表!O$1&amp;" ",""))</f>
        <v> F1 </v>
      </c>
      <c r="O3" s="34" t="str">
        <f>IF(真值表!P3=1," "&amp;真值表!P$1&amp;" ",IF(真值表!P3=0,"~"&amp;真值表!P$1&amp;" ",""))</f>
        <v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0</v>
      </c>
      <c r="AJ3" s="42">
        <f>真值表!AK3</f>
        <v>0</v>
      </c>
      <c r="AK3" s="42">
        <v>1</v>
      </c>
      <c r="AL3" s="42">
        <v>1</v>
      </c>
    </row>
    <row r="4" ht="16.8" spans="1:38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>~OP5 </v>
      </c>
      <c r="E4" s="26" t="str">
        <f>IF(真值表!F4=1," "&amp;真值表!F$1&amp;" ",IF(真值表!F4=0,"~"&amp;真值表!F$1&amp;" ",""))</f>
        <v>~OP4 </v>
      </c>
      <c r="F4" s="26" t="str">
        <f>IF(真值表!G4=1," "&amp;真值表!G$1&amp;" ",IF(真值表!G4=0,"~"&amp;真值表!G$1&amp;" ",""))</f>
        <v>~OP3 </v>
      </c>
      <c r="G4" s="26" t="str">
        <f>IF(真值表!H4=1," "&amp;真值表!H$1&amp;" ",IF(真值表!H4=0,"~"&amp;真值表!H$1&amp;" ",""))</f>
        <v>~OP2 </v>
      </c>
      <c r="H4" s="26" t="str">
        <f>IF(真值表!I4=1," "&amp;真值表!I$1&amp;" ",IF(真值表!I4=0,"~"&amp;真值表!I$1&amp;" ",""))</f>
        <v>~OP1 </v>
      </c>
      <c r="I4" s="26" t="str">
        <f>IF(真值表!J4=1," "&amp;真值表!J$1&amp;" ",IF(真值表!J4=0,"~"&amp;真值表!J$1&amp;" ",""))</f>
        <v>~OP0 </v>
      </c>
      <c r="J4" s="32" t="str">
        <f>IF(真值表!K4=1," "&amp;真值表!K$1&amp;" ",IF(真值表!K4=0,"~"&amp;真值表!K$1&amp;" ",""))</f>
        <v>~F5 </v>
      </c>
      <c r="K4" s="32" t="str">
        <f>IF(真值表!L4=1," "&amp;真值表!L$1&amp;" ",IF(真值表!L4=0,"~"&amp;真值表!L$1&amp;" ",""))</f>
        <v>~F4 </v>
      </c>
      <c r="L4" s="32" t="str">
        <f>IF(真值表!M4=1," "&amp;真值表!M$1&amp;" ",IF(真值表!M4=0,"~"&amp;真值表!M$1&amp;" ",""))</f>
        <v>~F3 </v>
      </c>
      <c r="M4" s="32" t="str">
        <f>IF(真值表!N4=1," "&amp;真值表!N$1&amp;" ",IF(真值表!N4=0,"~"&amp;真值表!N$1&amp;" ",""))</f>
        <v>~F2 </v>
      </c>
      <c r="N4" s="32" t="str">
        <f>IF(真值表!O4=1," "&amp;真值表!O$1&amp;" ",IF(真值表!O4=0,"~"&amp;真值表!O$1&amp;" ",""))</f>
        <v> F1 </v>
      </c>
      <c r="O4" s="32" t="str">
        <f>IF(真值表!P4=1," "&amp;真值表!P$1&amp;" ",IF(真值表!P4=0,"~"&amp;真值表!P$1&amp;" ",""))</f>
        <v>~F0 </v>
      </c>
      <c r="P4" s="33" t="str">
        <f t="shared" si="0"/>
        <v>~OP5 ~OP4 ~OP3 ~OP2 ~OP1 ~OP0 ~F5 ~F4 ~F3 ~F2  F1 ~F0 +</v>
      </c>
      <c r="Q4" s="38">
        <f>真值表!R4</f>
        <v>0</v>
      </c>
      <c r="R4" s="38">
        <f>真值表!S4</f>
        <v>0</v>
      </c>
      <c r="S4" s="38">
        <f>真值表!T4</f>
        <v>1</v>
      </c>
      <c r="T4" s="38">
        <f>真值表!U4</f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0</v>
      </c>
      <c r="AJ4" s="41">
        <f>真值表!AK4</f>
        <v>0</v>
      </c>
      <c r="AK4" s="41">
        <v>1</v>
      </c>
      <c r="AL4" s="41">
        <v>1</v>
      </c>
    </row>
    <row r="5" ht="16.8" spans="1:38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>~OP5 </v>
      </c>
      <c r="E5" s="30" t="str">
        <f>IF(真值表!F5=1," "&amp;真值表!F$1&amp;" ",IF(真值表!F5=0,"~"&amp;真值表!F$1&amp;" ",""))</f>
        <v>~OP4 </v>
      </c>
      <c r="F5" s="30" t="str">
        <f>IF(真值表!G5=1," "&amp;真值表!G$1&amp;" ",IF(真值表!G5=0,"~"&amp;真值表!G$1&amp;" ",""))</f>
        <v>~OP3 </v>
      </c>
      <c r="G5" s="30" t="str">
        <f>IF(真值表!H5=1," "&amp;真值表!H$1&amp;" ",IF(真值表!H5=0,"~"&amp;真值表!H$1&amp;" ",""))</f>
        <v>~OP2 </v>
      </c>
      <c r="H5" s="30" t="str">
        <f>IF(真值表!I5=1," "&amp;真值表!I$1&amp;" ",IF(真值表!I5=0,"~"&amp;真值表!I$1&amp;" ",""))</f>
        <v>~OP1 </v>
      </c>
      <c r="I5" s="30" t="str">
        <f>IF(真值表!J5=1," "&amp;真值表!J$1&amp;" ",IF(真值表!J5=0,"~"&amp;真值表!J$1&amp;" ",""))</f>
        <v>~OP0 </v>
      </c>
      <c r="J5" s="34" t="str">
        <f>IF(真值表!K5=1," "&amp;真值表!K$1&amp;" ",IF(真值表!K5=0,"~"&amp;真值表!K$1&amp;" ",""))</f>
        <v> F5 </v>
      </c>
      <c r="K5" s="34" t="str">
        <f>IF(真值表!L5=1," "&amp;真值表!L$1&amp;" ",IF(真值表!L5=0,"~"&amp;真值表!L$1&amp;" ",""))</f>
        <v>~F4 </v>
      </c>
      <c r="L5" s="34" t="str">
        <f>IF(真值表!M5=1," "&amp;真值表!M$1&amp;" ",IF(真值表!M5=0,"~"&amp;真值表!M$1&amp;" ",""))</f>
        <v>~F3 </v>
      </c>
      <c r="M5" s="34" t="str">
        <f>IF(真值表!N5=1," "&amp;真值表!N$1&amp;" ",IF(真值表!N5=0,"~"&amp;真值表!N$1&amp;" ",""))</f>
        <v>~F2 </v>
      </c>
      <c r="N5" s="34" t="str">
        <f>IF(真值表!O5=1," "&amp;真值表!O$1&amp;" ",IF(真值表!O5=0,"~"&amp;真值表!O$1&amp;" ",""))</f>
        <v>~F1 </v>
      </c>
      <c r="O5" s="34" t="str">
        <f>IF(真值表!P5=1," "&amp;真值表!P$1&amp;" ",IF(真值表!P5=0,"~"&amp;真值表!P$1&amp;" ",""))</f>
        <v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f>真值表!AK5</f>
        <v>0</v>
      </c>
      <c r="AK5" s="42">
        <v>1</v>
      </c>
      <c r="AL5" s="42">
        <v>1</v>
      </c>
    </row>
    <row r="6" ht="16.8" spans="1:38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>~OP5 </v>
      </c>
      <c r="E6" s="26" t="str">
        <f>IF(真值表!F6=1," "&amp;真值表!F$1&amp;" ",IF(真值表!F6=0,"~"&amp;真值表!F$1&amp;" ",""))</f>
        <v>~OP4 </v>
      </c>
      <c r="F6" s="26" t="str">
        <f>IF(真值表!G6=1," "&amp;真值表!G$1&amp;" ",IF(真值表!G6=0,"~"&amp;真值表!G$1&amp;" ",""))</f>
        <v>~OP3 </v>
      </c>
      <c r="G6" s="26" t="str">
        <f>IF(真值表!H6=1," "&amp;真值表!H$1&amp;" ",IF(真值表!H6=0,"~"&amp;真值表!H$1&amp;" ",""))</f>
        <v>~OP2 </v>
      </c>
      <c r="H6" s="26" t="str">
        <f>IF(真值表!I6=1," "&amp;真值表!I$1&amp;" ",IF(真值表!I6=0,"~"&amp;真值表!I$1&amp;" ",""))</f>
        <v>~OP1 </v>
      </c>
      <c r="I6" s="26" t="str">
        <f>IF(真值表!J6=1," "&amp;真值表!J$1&amp;" ",IF(真值表!J6=0,"~"&amp;真值表!J$1&amp;" ",""))</f>
        <v>~OP0 </v>
      </c>
      <c r="J6" s="32" t="str">
        <f>IF(真值表!K6=1," "&amp;真值表!K$1&amp;" ",IF(真值表!K6=0,"~"&amp;真值表!K$1&amp;" ",""))</f>
        <v> F5 </v>
      </c>
      <c r="K6" s="32" t="str">
        <f>IF(真值表!L6=1," "&amp;真值表!L$1&amp;" ",IF(真值表!L6=0,"~"&amp;真值表!L$1&amp;" ",""))</f>
        <v>~F4 </v>
      </c>
      <c r="L6" s="32" t="str">
        <f>IF(真值表!M6=1," "&amp;真值表!M$1&amp;" ",IF(真值表!M6=0,"~"&amp;真值表!M$1&amp;" ",""))</f>
        <v>~F3 </v>
      </c>
      <c r="M6" s="32" t="str">
        <f>IF(真值表!N6=1," "&amp;真值表!N$1&amp;" ",IF(真值表!N6=0,"~"&amp;真值表!N$1&amp;" ",""))</f>
        <v>~F2 </v>
      </c>
      <c r="N6" s="32" t="str">
        <f>IF(真值表!O6=1," "&amp;真值表!O$1&amp;" ",IF(真值表!O6=0,"~"&amp;真值表!O$1&amp;" ",""))</f>
        <v>~F1 </v>
      </c>
      <c r="O6" s="32" t="str">
        <f>IF(真值表!P6=1," "&amp;真值表!P$1&amp;" ",IF(真值表!P6=0,"~"&amp;真值表!P$1&amp;" ",""))</f>
        <v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f>真值表!AK6</f>
        <v>0</v>
      </c>
      <c r="AK6" s="41">
        <v>1</v>
      </c>
      <c r="AL6" s="41">
        <v>1</v>
      </c>
    </row>
    <row r="7" ht="16.8" spans="1:38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>~OP5 </v>
      </c>
      <c r="E7" s="30" t="str">
        <f>IF(真值表!F7=1," "&amp;真值表!F$1&amp;" ",IF(真值表!F7=0,"~"&amp;真值表!F$1&amp;" ",""))</f>
        <v>~OP4 </v>
      </c>
      <c r="F7" s="30" t="str">
        <f>IF(真值表!G7=1," "&amp;真值表!G$1&amp;" ",IF(真值表!G7=0,"~"&amp;真值表!G$1&amp;" ",""))</f>
        <v>~OP3 </v>
      </c>
      <c r="G7" s="30" t="str">
        <f>IF(真值表!H7=1," "&amp;真值表!H$1&amp;" ",IF(真值表!H7=0,"~"&amp;真值表!H$1&amp;" ",""))</f>
        <v>~OP2 </v>
      </c>
      <c r="H7" s="30" t="str">
        <f>IF(真值表!I7=1," "&amp;真值表!I$1&amp;" ",IF(真值表!I7=0,"~"&amp;真值表!I$1&amp;" ",""))</f>
        <v>~OP1 </v>
      </c>
      <c r="I7" s="30" t="str">
        <f>IF(真值表!J7=1," "&amp;真值表!J$1&amp;" ",IF(真值表!J7=0,"~"&amp;真值表!J$1&amp;" ",""))</f>
        <v>~OP0 </v>
      </c>
      <c r="J7" s="34" t="str">
        <f>IF(真值表!K7=1," "&amp;真值表!K$1&amp;" ",IF(真值表!K7=0,"~"&amp;真值表!K$1&amp;" ",""))</f>
        <v> F5 </v>
      </c>
      <c r="K7" s="34" t="str">
        <f>IF(真值表!L7=1," "&amp;真值表!L$1&amp;" ",IF(真值表!L7=0,"~"&amp;真值表!L$1&amp;" ",""))</f>
        <v>~F4 </v>
      </c>
      <c r="L7" s="34" t="str">
        <f>IF(真值表!M7=1," "&amp;真值表!M$1&amp;" ",IF(真值表!M7=0,"~"&amp;真值表!M$1&amp;" ",""))</f>
        <v>~F3 </v>
      </c>
      <c r="M7" s="34" t="str">
        <f>IF(真值表!N7=1," "&amp;真值表!N$1&amp;" ",IF(真值表!N7=0,"~"&amp;真值表!N$1&amp;" ",""))</f>
        <v>~F2 </v>
      </c>
      <c r="N7" s="34" t="str">
        <f>IF(真值表!O7=1," "&amp;真值表!O$1&amp;" ",IF(真值表!O7=0,"~"&amp;真值表!O$1&amp;" ",""))</f>
        <v> F1 </v>
      </c>
      <c r="O7" s="34" t="str">
        <f>IF(真值表!P7=1," "&amp;真值表!P$1&amp;" ",IF(真值表!P7=0,"~"&amp;真值表!P$1&amp;" ",""))</f>
        <v>~F0 </v>
      </c>
      <c r="P7" s="35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f>真值表!AK7</f>
        <v>0</v>
      </c>
      <c r="AK7" s="42">
        <v>1</v>
      </c>
      <c r="AL7" s="42">
        <v>1</v>
      </c>
    </row>
    <row r="8" ht="16.8" spans="1:38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>~OP5 </v>
      </c>
      <c r="E8" s="26" t="str">
        <f>IF(真值表!F8=1," "&amp;真值表!F$1&amp;" ",IF(真值表!F8=0,"~"&amp;真值表!F$1&amp;" ",""))</f>
        <v>~OP4 </v>
      </c>
      <c r="F8" s="26" t="str">
        <f>IF(真值表!G8=1," "&amp;真值表!G$1&amp;" ",IF(真值表!G8=0,"~"&amp;真值表!G$1&amp;" ",""))</f>
        <v>~OP3 </v>
      </c>
      <c r="G8" s="26" t="str">
        <f>IF(真值表!H8=1," "&amp;真值表!H$1&amp;" ",IF(真值表!H8=0,"~"&amp;真值表!H$1&amp;" ",""))</f>
        <v>~OP2 </v>
      </c>
      <c r="H8" s="26" t="str">
        <f>IF(真值表!I8=1," "&amp;真值表!I$1&amp;" ",IF(真值表!I8=0,"~"&amp;真值表!I$1&amp;" ",""))</f>
        <v>~OP1 </v>
      </c>
      <c r="I8" s="26" t="str">
        <f>IF(真值表!J8=1," "&amp;真值表!J$1&amp;" ",IF(真值表!J8=0,"~"&amp;真值表!J$1&amp;" ",""))</f>
        <v>~OP0 </v>
      </c>
      <c r="J8" s="32" t="str">
        <f>IF(真值表!K8=1," "&amp;真值表!K$1&amp;" ",IF(真值表!K8=0,"~"&amp;真值表!K$1&amp;" ",""))</f>
        <v> F5 </v>
      </c>
      <c r="K8" s="32" t="str">
        <f>IF(真值表!L8=1," "&amp;真值表!L$1&amp;" ",IF(真值表!L8=0,"~"&amp;真值表!L$1&amp;" ",""))</f>
        <v>~F4 </v>
      </c>
      <c r="L8" s="32" t="str">
        <f>IF(真值表!M8=1," "&amp;真值表!M$1&amp;" ",IF(真值表!M8=0,"~"&amp;真值表!M$1&amp;" ",""))</f>
        <v>~F3 </v>
      </c>
      <c r="M8" s="32" t="str">
        <f>IF(真值表!N8=1," "&amp;真值表!N$1&amp;" ",IF(真值表!N8=0,"~"&amp;真值表!N$1&amp;" ",""))</f>
        <v> F2 </v>
      </c>
      <c r="N8" s="32" t="str">
        <f>IF(真值表!O8=1," "&amp;真值表!O$1&amp;" ",IF(真值表!O8=0,"~"&amp;真值表!O$1&amp;" ",""))</f>
        <v>~F1 </v>
      </c>
      <c r="O8" s="32" t="str">
        <f>IF(真值表!P8=1," "&amp;真值表!P$1&amp;" ",IF(真值表!P8=0,"~"&amp;真值表!P$1&amp;" ",""))</f>
        <v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f>真值表!AK8</f>
        <v>0</v>
      </c>
      <c r="AK8" s="41">
        <v>1</v>
      </c>
      <c r="AL8" s="41">
        <v>1</v>
      </c>
    </row>
    <row r="9" ht="16.8" spans="1:38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>~OP5 </v>
      </c>
      <c r="E9" s="30" t="str">
        <f>IF(真值表!F9=1," "&amp;真值表!F$1&amp;" ",IF(真值表!F9=0,"~"&amp;真值表!F$1&amp;" ",""))</f>
        <v>~OP4 </v>
      </c>
      <c r="F9" s="30" t="str">
        <f>IF(真值表!G9=1," "&amp;真值表!G$1&amp;" ",IF(真值表!G9=0,"~"&amp;真值表!G$1&amp;" ",""))</f>
        <v>~OP3 </v>
      </c>
      <c r="G9" s="30" t="str">
        <f>IF(真值表!H9=1," "&amp;真值表!H$1&amp;" ",IF(真值表!H9=0,"~"&amp;真值表!H$1&amp;" ",""))</f>
        <v>~OP2 </v>
      </c>
      <c r="H9" s="30" t="str">
        <f>IF(真值表!I9=1," "&amp;真值表!I$1&amp;" ",IF(真值表!I9=0,"~"&amp;真值表!I$1&amp;" ",""))</f>
        <v>~OP1 </v>
      </c>
      <c r="I9" s="30" t="str">
        <f>IF(真值表!J9=1," "&amp;真值表!J$1&amp;" ",IF(真值表!J9=0,"~"&amp;真值表!J$1&amp;" ",""))</f>
        <v>~OP0 </v>
      </c>
      <c r="J9" s="34" t="str">
        <f>IF(真值表!K9=1," "&amp;真值表!K$1&amp;" ",IF(真值表!K9=0,"~"&amp;真值表!K$1&amp;" ",""))</f>
        <v> F5 </v>
      </c>
      <c r="K9" s="34" t="str">
        <f>IF(真值表!L9=1," "&amp;真值表!L$1&amp;" ",IF(真值表!L9=0,"~"&amp;真值表!L$1&amp;" ",""))</f>
        <v>~F4 </v>
      </c>
      <c r="L9" s="34" t="str">
        <f>IF(真值表!M9=1," "&amp;真值表!M$1&amp;" ",IF(真值表!M9=0,"~"&amp;真值表!M$1&amp;" ",""))</f>
        <v>~F3 </v>
      </c>
      <c r="M9" s="34" t="str">
        <f>IF(真值表!N9=1," "&amp;真值表!N$1&amp;" ",IF(真值表!N9=0,"~"&amp;真值表!N$1&amp;" ",""))</f>
        <v> F2 </v>
      </c>
      <c r="N9" s="34" t="str">
        <f>IF(真值表!O9=1," "&amp;真值表!O$1&amp;" ",IF(真值表!O9=0,"~"&amp;真值表!O$1&amp;" ",""))</f>
        <v>~F1 </v>
      </c>
      <c r="O9" s="34" t="str">
        <f>IF(真值表!P9=1," "&amp;真值表!P$1&amp;" ",IF(真值表!P9=0,"~"&amp;真值表!P$1&amp;" ",""))</f>
        <v> F0 </v>
      </c>
      <c r="P9" s="35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f>真值表!AK9</f>
        <v>0</v>
      </c>
      <c r="AK9" s="42">
        <v>1</v>
      </c>
      <c r="AL9" s="42">
        <v>1</v>
      </c>
    </row>
    <row r="10" ht="16.8" spans="1:38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>~OP5 </v>
      </c>
      <c r="E10" s="26" t="str">
        <f>IF(真值表!F10=1," "&amp;真值表!F$1&amp;" ",IF(真值表!F10=0,"~"&amp;真值表!F$1&amp;" ",""))</f>
        <v>~OP4 </v>
      </c>
      <c r="F10" s="26" t="str">
        <f>IF(真值表!G10=1," "&amp;真值表!G$1&amp;" ",IF(真值表!G10=0,"~"&amp;真值表!G$1&amp;" ",""))</f>
        <v>~OP3 </v>
      </c>
      <c r="G10" s="26" t="str">
        <f>IF(真值表!H10=1," "&amp;真值表!H$1&amp;" ",IF(真值表!H10=0,"~"&amp;真值表!H$1&amp;" ",""))</f>
        <v>~OP2 </v>
      </c>
      <c r="H10" s="26" t="str">
        <f>IF(真值表!I10=1," "&amp;真值表!I$1&amp;" ",IF(真值表!I10=0,"~"&amp;真值表!I$1&amp;" ",""))</f>
        <v>~OP1 </v>
      </c>
      <c r="I10" s="26" t="str">
        <f>IF(真值表!J10=1," "&amp;真值表!J$1&amp;" ",IF(真值表!J10=0,"~"&amp;真值表!J$1&amp;" ",""))</f>
        <v>~OP0 </v>
      </c>
      <c r="J10" s="32" t="str">
        <f>IF(真值表!K10=1," "&amp;真值表!K$1&amp;" ",IF(真值表!K10=0,"~"&amp;真值表!K$1&amp;" ",""))</f>
        <v> F5 </v>
      </c>
      <c r="K10" s="32" t="str">
        <f>IF(真值表!L10=1," "&amp;真值表!L$1&amp;" ",IF(真值表!L10=0,"~"&amp;真值表!L$1&amp;" ",""))</f>
        <v>~F4 </v>
      </c>
      <c r="L10" s="32" t="str">
        <f>IF(真值表!M10=1," "&amp;真值表!M$1&amp;" ",IF(真值表!M10=0,"~"&amp;真值表!M$1&amp;" ",""))</f>
        <v>~F3 </v>
      </c>
      <c r="M10" s="32" t="str">
        <f>IF(真值表!N10=1," "&amp;真值表!N$1&amp;" ",IF(真值表!N10=0,"~"&amp;真值表!N$1&amp;" ",""))</f>
        <v> F2 </v>
      </c>
      <c r="N10" s="32" t="str">
        <f>IF(真值表!O10=1," "&amp;真值表!O$1&amp;" ",IF(真值表!O10=0,"~"&amp;真值表!O$1&amp;" ",""))</f>
        <v> F1 </v>
      </c>
      <c r="O10" s="32" t="str">
        <f>IF(真值表!P10=1," "&amp;真值表!P$1&amp;" ",IF(真值表!P10=0,"~"&amp;真值表!P$1&amp;" ",""))</f>
        <v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f>真值表!AK10</f>
        <v>0</v>
      </c>
      <c r="AK10" s="41">
        <v>1</v>
      </c>
      <c r="AL10" s="41">
        <v>1</v>
      </c>
    </row>
    <row r="11" ht="16.8" spans="1:38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>~OP5 </v>
      </c>
      <c r="E11" s="30" t="str">
        <f>IF(真值表!F11=1," "&amp;真值表!F$1&amp;" ",IF(真值表!F11=0,"~"&amp;真值表!F$1&amp;" ",""))</f>
        <v>~OP4 </v>
      </c>
      <c r="F11" s="30" t="str">
        <f>IF(真值表!G11=1," "&amp;真值表!G$1&amp;" ",IF(真值表!G11=0,"~"&amp;真值表!G$1&amp;" ",""))</f>
        <v>~OP3 </v>
      </c>
      <c r="G11" s="30" t="str">
        <f>IF(真值表!H11=1," "&amp;真值表!H$1&amp;" ",IF(真值表!H11=0,"~"&amp;真值表!H$1&amp;" ",""))</f>
        <v>~OP2 </v>
      </c>
      <c r="H11" s="30" t="str">
        <f>IF(真值表!I11=1," "&amp;真值表!I$1&amp;" ",IF(真值表!I11=0,"~"&amp;真值表!I$1&amp;" ",""))</f>
        <v>~OP1 </v>
      </c>
      <c r="I11" s="30" t="str">
        <f>IF(真值表!J11=1," "&amp;真值表!J$1&amp;" ",IF(真值表!J11=0,"~"&amp;真值表!J$1&amp;" ",""))</f>
        <v>~OP0 </v>
      </c>
      <c r="J11" s="34" t="str">
        <f>IF(真值表!K11=1," "&amp;真值表!K$1&amp;" ",IF(真值表!K11=0,"~"&amp;真值表!K$1&amp;" ",""))</f>
        <v> F5 </v>
      </c>
      <c r="K11" s="34" t="str">
        <f>IF(真值表!L11=1," "&amp;真值表!L$1&amp;" ",IF(真值表!L11=0,"~"&amp;真值表!L$1&amp;" ",""))</f>
        <v>~F4 </v>
      </c>
      <c r="L11" s="34" t="str">
        <f>IF(真值表!M11=1," "&amp;真值表!M$1&amp;" ",IF(真值表!M11=0,"~"&amp;真值表!M$1&amp;" ",""))</f>
        <v> F3 </v>
      </c>
      <c r="M11" s="34" t="str">
        <f>IF(真值表!N11=1," "&amp;真值表!N$1&amp;" ",IF(真值表!N11=0,"~"&amp;真值表!N$1&amp;" ",""))</f>
        <v>~F2 </v>
      </c>
      <c r="N11" s="34" t="str">
        <f>IF(真值表!O11=1," "&amp;真值表!O$1&amp;" ",IF(真值表!O11=0,"~"&amp;真值表!O$1&amp;" ",""))</f>
        <v> F1 </v>
      </c>
      <c r="O11" s="34" t="str">
        <f>IF(真值表!P11=1," "&amp;真值表!P$1&amp;" ",IF(真值表!P11=0,"~"&amp;真值表!P$1&amp;" ",""))</f>
        <v>~F0 </v>
      </c>
      <c r="P11" s="35" t="str">
        <f t="shared" si="0"/>
        <v>~OP5 ~OP4 ~OP3 ~OP2 ~OP1 ~OP0  F5 ~F4  F3 ~F2  F1 ~F0 +</v>
      </c>
      <c r="Q11" s="39">
        <f>真值表!R11</f>
        <v>1</v>
      </c>
      <c r="R11" s="39">
        <f>真值表!S11</f>
        <v>0</v>
      </c>
      <c r="S11" s="39">
        <f>真值表!T11</f>
        <v>1</v>
      </c>
      <c r="T11" s="39">
        <f>真值表!U11</f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f>真值表!AK11</f>
        <v>0</v>
      </c>
      <c r="AK11" s="42">
        <v>1</v>
      </c>
      <c r="AL11" s="42">
        <v>1</v>
      </c>
    </row>
    <row r="12" ht="16.8" spans="1:38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>~OP5 </v>
      </c>
      <c r="E12" s="26" t="str">
        <f>IF(真值表!F12=1," "&amp;真值表!F$1&amp;" ",IF(真值表!F12=0,"~"&amp;真值表!F$1&amp;" ",""))</f>
        <v>~OP4 </v>
      </c>
      <c r="F12" s="26" t="str">
        <f>IF(真值表!G12=1," "&amp;真值表!G$1&amp;" ",IF(真值表!G12=0,"~"&amp;真值表!G$1&amp;" ",""))</f>
        <v>~OP3 </v>
      </c>
      <c r="G12" s="26" t="str">
        <f>IF(真值表!H12=1," "&amp;真值表!H$1&amp;" ",IF(真值表!H12=0,"~"&amp;真值表!H$1&amp;" ",""))</f>
        <v>~OP2 </v>
      </c>
      <c r="H12" s="26" t="str">
        <f>IF(真值表!I12=1," "&amp;真值表!I$1&amp;" ",IF(真值表!I12=0,"~"&amp;真值表!I$1&amp;" ",""))</f>
        <v>~OP1 </v>
      </c>
      <c r="I12" s="26" t="str">
        <f>IF(真值表!J12=1," "&amp;真值表!J$1&amp;" ",IF(真值表!J12=0,"~"&amp;真值表!J$1&amp;" ",""))</f>
        <v>~OP0 </v>
      </c>
      <c r="J12" s="32" t="str">
        <f>IF(真值表!K12=1," "&amp;真值表!K$1&amp;" ",IF(真值表!K12=0,"~"&amp;真值表!K$1&amp;" ",""))</f>
        <v> F5 </v>
      </c>
      <c r="K12" s="32" t="str">
        <f>IF(真值表!L12=1," "&amp;真值表!L$1&amp;" ",IF(真值表!L12=0,"~"&amp;真值表!L$1&amp;" ",""))</f>
        <v>~F4 </v>
      </c>
      <c r="L12" s="32" t="str">
        <f>IF(真值表!M12=1," "&amp;真值表!M$1&amp;" ",IF(真值表!M12=0,"~"&amp;真值表!M$1&amp;" ",""))</f>
        <v> F3 </v>
      </c>
      <c r="M12" s="32" t="str">
        <f>IF(真值表!N12=1," "&amp;真值表!N$1&amp;" ",IF(真值表!N12=0,"~"&amp;真值表!N$1&amp;" ",""))</f>
        <v>~F2 </v>
      </c>
      <c r="N12" s="32" t="str">
        <f>IF(真值表!O12=1," "&amp;真值表!O$1&amp;" ",IF(真值表!O12=0,"~"&amp;真值表!O$1&amp;" ",""))</f>
        <v> F1 </v>
      </c>
      <c r="O12" s="32" t="str">
        <f>IF(真值表!P12=1," "&amp;真值表!P$1&amp;" ",IF(真值表!P12=0,"~"&amp;真值表!P$1&amp;" ",""))</f>
        <v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f>真值表!AK12</f>
        <v>0</v>
      </c>
      <c r="AK12" s="41">
        <v>1</v>
      </c>
      <c r="AL12" s="41">
        <v>1</v>
      </c>
    </row>
    <row r="13" ht="16.8" spans="1:38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>~OP5 </v>
      </c>
      <c r="E13" s="30" t="str">
        <f>IF(真值表!F13=1," "&amp;真值表!F$1&amp;" ",IF(真值表!F13=0,"~"&amp;真值表!F$1&amp;" ",""))</f>
        <v>~OP4 </v>
      </c>
      <c r="F13" s="30" t="str">
        <f>IF(真值表!G13=1," "&amp;真值表!G$1&amp;" ",IF(真值表!G13=0,"~"&amp;真值表!G$1&amp;" ",""))</f>
        <v>~OP3 </v>
      </c>
      <c r="G13" s="30" t="str">
        <f>IF(真值表!H13=1," "&amp;真值表!H$1&amp;" ",IF(真值表!H13=0,"~"&amp;真值表!H$1&amp;" ",""))</f>
        <v>~OP2 </v>
      </c>
      <c r="H13" s="30" t="str">
        <f>IF(真值表!I13=1," "&amp;真值表!I$1&amp;" ",IF(真值表!I13=0,"~"&amp;真值表!I$1&amp;" ",""))</f>
        <v>~OP1 </v>
      </c>
      <c r="I13" s="30" t="str">
        <f>IF(真值表!J13=1," "&amp;真值表!J$1&amp;" ",IF(真值表!J13=0,"~"&amp;真值表!J$1&amp;" ",""))</f>
        <v>~OP0 </v>
      </c>
      <c r="J13" s="34" t="str">
        <f>IF(真值表!K13=1," "&amp;真值表!K$1&amp;" ",IF(真值表!K13=0,"~"&amp;真值表!K$1&amp;" ",""))</f>
        <v>~F5 </v>
      </c>
      <c r="K13" s="34" t="str">
        <f>IF(真值表!L13=1," "&amp;真值表!L$1&amp;" ",IF(真值表!L13=0,"~"&amp;真值表!L$1&amp;" ",""))</f>
        <v>~F4 </v>
      </c>
      <c r="L13" s="34" t="str">
        <f>IF(真值表!M13=1," "&amp;真值表!M$1&amp;" ",IF(真值表!M13=0,"~"&amp;真值表!M$1&amp;" ",""))</f>
        <v> F3 </v>
      </c>
      <c r="M13" s="34" t="str">
        <f>IF(真值表!N13=1," "&amp;真值表!N$1&amp;" ",IF(真值表!N13=0,"~"&amp;真值表!N$1&amp;" ",""))</f>
        <v>~F2 </v>
      </c>
      <c r="N13" s="34" t="str">
        <f>IF(真值表!O13=1," "&amp;真值表!O$1&amp;" ",IF(真值表!O13=0,"~"&amp;真值表!O$1&amp;" ",""))</f>
        <v>~F1 </v>
      </c>
      <c r="O13" s="34" t="str">
        <f>IF(真值表!P13=1," "&amp;真值表!P$1&amp;" ",IF(真值表!P13=0,"~"&amp;真值表!P$1&amp;" ",""))</f>
        <v>~F0 </v>
      </c>
      <c r="P13" s="35" t="str">
        <f t="shared" si="0"/>
        <v>~OP5 ~OP4 ~OP3 ~OP2 ~OP1 ~OP0 ~F5 ~F4  F3 ~F2 ~F1 ~F0 +</v>
      </c>
      <c r="Q13" s="39" t="str">
        <f>真值表!R13</f>
        <v>X</v>
      </c>
      <c r="R13" s="39" t="str">
        <f>真值表!S13</f>
        <v>X</v>
      </c>
      <c r="S13" s="39" t="str">
        <f>真值表!T13</f>
        <v>X</v>
      </c>
      <c r="T13" s="39" t="str">
        <f>真值表!U13</f>
        <v>X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1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1</v>
      </c>
      <c r="AF13" s="39">
        <f>真值表!AG13</f>
        <v>0</v>
      </c>
      <c r="AG13" s="42">
        <f>真值表!AH13</f>
        <v>0</v>
      </c>
      <c r="AH13" s="42">
        <f>真值表!AI13</f>
        <v>1</v>
      </c>
      <c r="AI13" s="42">
        <f>真值表!AJ13</f>
        <v>0</v>
      </c>
      <c r="AJ13" s="42">
        <f>真值表!AK13</f>
        <v>0</v>
      </c>
      <c r="AK13" s="42">
        <v>1</v>
      </c>
      <c r="AL13" s="42">
        <f>真值表!AM13</f>
        <v>0</v>
      </c>
    </row>
    <row r="14" ht="16.8" spans="1:38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>~OP5 </v>
      </c>
      <c r="E14" s="26" t="str">
        <f>IF(真值表!F14=1," "&amp;真值表!F$1&amp;" ",IF(真值表!F14=0,"~"&amp;真值表!F$1&amp;" ",""))</f>
        <v>~OP4 </v>
      </c>
      <c r="F14" s="26" t="str">
        <f>IF(真值表!G14=1," "&amp;真值表!G$1&amp;" ",IF(真值表!G14=0,"~"&amp;真值表!G$1&amp;" ",""))</f>
        <v>~OP3 </v>
      </c>
      <c r="G14" s="26" t="str">
        <f>IF(真值表!H14=1," "&amp;真值表!H$1&amp;" ",IF(真值表!H14=0,"~"&amp;真值表!H$1&amp;" ",""))</f>
        <v>~OP2 </v>
      </c>
      <c r="H14" s="26" t="str">
        <f>IF(真值表!I14=1," "&amp;真值表!I$1&amp;" ",IF(真值表!I14=0,"~"&amp;真值表!I$1&amp;" ",""))</f>
        <v>~OP1 </v>
      </c>
      <c r="I14" s="26" t="str">
        <f>IF(真值表!J14=1," "&amp;真值表!J$1&amp;" ",IF(真值表!J14=0,"~"&amp;真值表!J$1&amp;" ",""))</f>
        <v>~OP0 </v>
      </c>
      <c r="J14" s="32" t="str">
        <f>IF(真值表!K14=1," "&amp;真值表!K$1&amp;" ",IF(真值表!K14=0,"~"&amp;真值表!K$1&amp;" ",""))</f>
        <v>~F5 </v>
      </c>
      <c r="K14" s="32" t="str">
        <f>IF(真值表!L14=1," "&amp;真值表!L$1&amp;" ",IF(真值表!L14=0,"~"&amp;真值表!L$1&amp;" ",""))</f>
        <v>~F4 </v>
      </c>
      <c r="L14" s="32" t="str">
        <f>IF(真值表!M14=1," "&amp;真值表!M$1&amp;" ",IF(真值表!M14=0,"~"&amp;真值表!M$1&amp;" ",""))</f>
        <v> F3 </v>
      </c>
      <c r="M14" s="32" t="str">
        <f>IF(真值表!N14=1," "&amp;真值表!N$1&amp;" ",IF(真值表!N14=0,"~"&amp;真值表!N$1&amp;" ",""))</f>
        <v> F2 </v>
      </c>
      <c r="N14" s="32" t="str">
        <f>IF(真值表!O14=1," "&amp;真值表!O$1&amp;" ",IF(真值表!O14=0,"~"&amp;真值表!O$1&amp;" ",""))</f>
        <v>~F1 </v>
      </c>
      <c r="O14" s="32" t="str">
        <f>IF(真值表!P14=1," "&amp;真值表!P$1&amp;" ",IF(真值表!P14=0,"~"&amp;真值表!P$1&amp;" ",""))</f>
        <v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f>真值表!AK14</f>
        <v>0</v>
      </c>
      <c r="AK14" s="41">
        <v>1</v>
      </c>
      <c r="AL14" s="41">
        <v>1</v>
      </c>
    </row>
    <row r="15" ht="16.8" spans="1:38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>~OP5 </v>
      </c>
      <c r="E15" s="30" t="str">
        <f>IF(真值表!F15=1," "&amp;真值表!F$1&amp;" ",IF(真值表!F15=0,"~"&amp;真值表!F$1&amp;" ",""))</f>
        <v>~OP4 </v>
      </c>
      <c r="F15" s="30" t="str">
        <f>IF(真值表!G15=1," "&amp;真值表!G$1&amp;" ",IF(真值表!G15=0,"~"&amp;真值表!G$1&amp;" ",""))</f>
        <v>~OP3 </v>
      </c>
      <c r="G15" s="30" t="str">
        <f>IF(真值表!H15=1," "&amp;真值表!H$1&amp;" ",IF(真值表!H15=0,"~"&amp;真值表!H$1&amp;" ",""))</f>
        <v>~OP2 </v>
      </c>
      <c r="H15" s="30" t="str">
        <f>IF(真值表!I15=1," "&amp;真值表!I$1&amp;" ",IF(真值表!I15=0,"~"&amp;真值表!I$1&amp;" ",""))</f>
        <v> OP1 </v>
      </c>
      <c r="I15" s="30" t="str">
        <f>IF(真值表!J15=1," "&amp;真值表!J$1&amp;" ",IF(真值表!J15=0,"~"&amp;真值表!J$1&amp;" ",""))</f>
        <v>~OP0 </v>
      </c>
      <c r="J15" s="34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1</v>
      </c>
      <c r="AH15" s="42">
        <f>真值表!AI15</f>
        <v>1</v>
      </c>
      <c r="AI15" s="42">
        <f>真值表!AJ15</f>
        <v>0</v>
      </c>
      <c r="AJ15" s="42">
        <f>真值表!AK15</f>
        <v>0</v>
      </c>
      <c r="AK15" s="42">
        <f>真值表!AL15</f>
        <v>0</v>
      </c>
      <c r="AL15" s="42">
        <f>真值表!AM15</f>
        <v>0</v>
      </c>
    </row>
    <row r="16" ht="16.8" spans="1:38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>~OP5 </v>
      </c>
      <c r="E16" s="26" t="str">
        <f>IF(真值表!F16=1," "&amp;真值表!F$1&amp;" ",IF(真值表!F16=0,"~"&amp;真值表!F$1&amp;" ",""))</f>
        <v>~OP4 </v>
      </c>
      <c r="F16" s="26" t="str">
        <f>IF(真值表!G16=1," "&amp;真值表!G$1&amp;" ",IF(真值表!G16=0,"~"&amp;真值表!G$1&amp;" ",""))</f>
        <v>~OP3 </v>
      </c>
      <c r="G16" s="26" t="str">
        <f>IF(真值表!H16=1," "&amp;真值表!H$1&amp;" ",IF(真值表!H16=0,"~"&amp;真值表!H$1&amp;" ",""))</f>
        <v>~OP2 </v>
      </c>
      <c r="H16" s="26" t="str">
        <f>IF(真值表!I16=1," "&amp;真值表!I$1&amp;" ",IF(真值表!I16=0,"~"&amp;真值表!I$1&amp;" ",""))</f>
        <v> OP1 </v>
      </c>
      <c r="I16" s="26" t="str">
        <f>IF(真值表!J16=1," "&amp;真值表!J$1&amp;" ",IF(真值表!J16=0,"~"&amp;真值表!J$1&amp;" ",""))</f>
        <v> OP0 </v>
      </c>
      <c r="J16" s="32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1</v>
      </c>
      <c r="AF16" s="38">
        <f>真值表!AG16</f>
        <v>1</v>
      </c>
      <c r="AG16" s="41">
        <f>真值表!AH16</f>
        <v>1</v>
      </c>
      <c r="AH16" s="41">
        <f>真值表!AI16</f>
        <v>1</v>
      </c>
      <c r="AI16" s="41">
        <f>真值表!AJ16</f>
        <v>0</v>
      </c>
      <c r="AJ16" s="41">
        <f>真值表!AK16</f>
        <v>0</v>
      </c>
      <c r="AK16" s="41">
        <f>真值表!AL16</f>
        <v>0</v>
      </c>
      <c r="AL16" s="41">
        <f>真值表!AM16</f>
        <v>0</v>
      </c>
    </row>
    <row r="17" ht="16.8" spans="1:38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>~OP5 </v>
      </c>
      <c r="E17" s="30" t="str">
        <f>IF(真值表!F17=1," "&amp;真值表!F$1&amp;" ",IF(真值表!F17=0,"~"&amp;真值表!F$1&amp;" ",""))</f>
        <v>~OP4 </v>
      </c>
      <c r="F17" s="30" t="str">
        <f>IF(真值表!G17=1," "&amp;真值表!G$1&amp;" ",IF(真值表!G17=0,"~"&amp;真值表!G$1&amp;" ",""))</f>
        <v>~OP3 </v>
      </c>
      <c r="G17" s="30" t="str">
        <f>IF(真值表!H17=1," "&amp;真值表!H$1&amp;" ",IF(真值表!H17=0,"~"&amp;真值表!H$1&amp;" ",""))</f>
        <v> OP2 </v>
      </c>
      <c r="H17" s="30" t="str">
        <f>IF(真值表!I17=1," "&amp;真值表!I$1&amp;" ",IF(真值表!I17=0,"~"&amp;真值表!I$1&amp;" ",""))</f>
        <v>~OP1 </v>
      </c>
      <c r="I17" s="30" t="str">
        <f>IF(真值表!J17=1," "&amp;真值表!J$1&amp;" ",IF(真值表!J17=0,"~"&amp;真值表!J$1&amp;" ",""))</f>
        <v>~OP0 </v>
      </c>
      <c r="J17" s="34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0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1</v>
      </c>
      <c r="AH17" s="42">
        <f>真值表!AI17</f>
        <v>0</v>
      </c>
      <c r="AI17" s="42">
        <f>真值表!AJ17</f>
        <v>0</v>
      </c>
      <c r="AJ17" s="42">
        <f>真值表!AK17</f>
        <v>0</v>
      </c>
      <c r="AK17" s="42">
        <v>1</v>
      </c>
      <c r="AL17" s="42">
        <v>1</v>
      </c>
    </row>
    <row r="18" ht="16.8" spans="1:38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>~OP5 </v>
      </c>
      <c r="E18" s="26" t="str">
        <f>IF(真值表!F18=1," "&amp;真值表!F$1&amp;" ",IF(真值表!F18=0,"~"&amp;真值表!F$1&amp;" ",""))</f>
        <v>~OP4 </v>
      </c>
      <c r="F18" s="26" t="str">
        <f>IF(真值表!G18=1," "&amp;真值表!G$1&amp;" ",IF(真值表!G18=0,"~"&amp;真值表!G$1&amp;" ",""))</f>
        <v>~OP3 </v>
      </c>
      <c r="G18" s="26" t="str">
        <f>IF(真值表!H18=1," "&amp;真值表!H$1&amp;" ",IF(真值表!H18=0,"~"&amp;真值表!H$1&amp;" ",""))</f>
        <v> OP2 </v>
      </c>
      <c r="H18" s="26" t="str">
        <f>IF(真值表!I18=1," "&amp;真值表!I$1&amp;" ",IF(真值表!I18=0,"~"&amp;真值表!I$1&amp;" ",""))</f>
        <v>~OP1 </v>
      </c>
      <c r="I18" s="26" t="str">
        <f>IF(真值表!J18=1," "&amp;真值表!J$1&amp;" ",IF(真值表!J18=0,"~"&amp;真值表!J$1&amp;" ",""))</f>
        <v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0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1</v>
      </c>
      <c r="AH18" s="41">
        <f>真值表!AI18</f>
        <v>0</v>
      </c>
      <c r="AI18" s="41">
        <f>真值表!AJ18</f>
        <v>0</v>
      </c>
      <c r="AJ18" s="41">
        <f>真值表!AK18</f>
        <v>0</v>
      </c>
      <c r="AK18" s="41">
        <v>1</v>
      </c>
      <c r="AL18" s="41">
        <v>1</v>
      </c>
    </row>
    <row r="19" ht="16.8" spans="1:38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>~OP5 </v>
      </c>
      <c r="E19" s="30" t="str">
        <f>IF(真值表!F19=1," "&amp;真值表!F$1&amp;" ",IF(真值表!F19=0,"~"&amp;真值表!F$1&amp;" ",""))</f>
        <v>~OP4 </v>
      </c>
      <c r="F19" s="30" t="str">
        <f>IF(真值表!G19=1," "&amp;真值表!G$1&amp;" ",IF(真值表!G19=0,"~"&amp;真值表!G$1&amp;" ",""))</f>
        <v> OP3 </v>
      </c>
      <c r="G19" s="30" t="str">
        <f>IF(真值表!H19=1," "&amp;真值表!H$1&amp;" ",IF(真值表!H19=0,"~"&amp;真值表!H$1&amp;" ",""))</f>
        <v>~OP2 </v>
      </c>
      <c r="H19" s="30" t="str">
        <f>IF(真值表!I19=1," "&amp;真值表!I$1&amp;" ",IF(真值表!I19=0,"~"&amp;真值表!I$1&amp;" ",""))</f>
        <v>~OP1 </v>
      </c>
      <c r="I19" s="30" t="str">
        <f>IF(真值表!J19=1," "&amp;真值表!J$1&amp;" ",IF(真值表!J19=0,"~"&amp;真值表!J$1&amp;" ",""))</f>
        <v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f>真值表!AK19</f>
        <v>0</v>
      </c>
      <c r="AK19" s="42">
        <v>1</v>
      </c>
      <c r="AL19" s="42">
        <f>真值表!AM19</f>
        <v>0</v>
      </c>
    </row>
    <row r="20" ht="16.8" spans="1:38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>~OP5 </v>
      </c>
      <c r="E20" s="26" t="str">
        <f>IF(真值表!F20=1," "&amp;真值表!F$1&amp;" ",IF(真值表!F20=0,"~"&amp;真值表!F$1&amp;" ",""))</f>
        <v>~OP4 </v>
      </c>
      <c r="F20" s="26" t="str">
        <f>IF(真值表!G20=1," "&amp;真值表!G$1&amp;" ",IF(真值表!G20=0,"~"&amp;真值表!G$1&amp;" ",""))</f>
        <v> OP3 </v>
      </c>
      <c r="G20" s="26" t="str">
        <f>IF(真值表!H20=1," "&amp;真值表!H$1&amp;" ",IF(真值表!H20=0,"~"&amp;真值表!H$1&amp;" ",""))</f>
        <v> OP2 </v>
      </c>
      <c r="H20" s="26" t="str">
        <f>IF(真值表!I20=1," "&amp;真值表!I$1&amp;" ",IF(真值表!I20=0,"~"&amp;真值表!I$1&amp;" ",""))</f>
        <v>~OP1 </v>
      </c>
      <c r="I20" s="26" t="str">
        <f>IF(真值表!J20=1," "&amp;真值表!J$1&amp;" ",IF(真值表!J20=0,"~"&amp;真值表!J$1&amp;" ",""))</f>
        <v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f>真值表!AK20</f>
        <v>0</v>
      </c>
      <c r="AK20" s="41">
        <v>1</v>
      </c>
      <c r="AL20" s="41">
        <f>真值表!AM20</f>
        <v>0</v>
      </c>
    </row>
    <row r="21" ht="16.8" spans="1:38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>~OP5 </v>
      </c>
      <c r="E21" s="30" t="str">
        <f>IF(真值表!F21=1," "&amp;真值表!F$1&amp;" ",IF(真值表!F21=0,"~"&amp;真值表!F$1&amp;" ",""))</f>
        <v>~OP4 </v>
      </c>
      <c r="F21" s="30" t="str">
        <f>IF(真值表!G21=1," "&amp;真值表!G$1&amp;" ",IF(真值表!G21=0,"~"&amp;真值表!G$1&amp;" ",""))</f>
        <v> OP3 </v>
      </c>
      <c r="G21" s="30" t="str">
        <f>IF(真值表!H21=1," "&amp;真值表!H$1&amp;" ",IF(真值表!H21=0,"~"&amp;真值表!H$1&amp;" ",""))</f>
        <v>~OP2 </v>
      </c>
      <c r="H21" s="30" t="str">
        <f>IF(真值表!I21=1," "&amp;真值表!I$1&amp;" ",IF(真值表!I21=0,"~"&amp;真值表!I$1&amp;" ",""))</f>
        <v>~OP1 </v>
      </c>
      <c r="I21" s="30" t="str">
        <f>IF(真值表!J21=1," "&amp;真值表!J$1&amp;" ",IF(真值表!J21=0,"~"&amp;真值表!J$1&amp;" ",""))</f>
        <v> OP0 </v>
      </c>
      <c r="J21" s="34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f>真值表!AK21</f>
        <v>0</v>
      </c>
      <c r="AK21" s="42">
        <v>1</v>
      </c>
      <c r="AL21" s="42">
        <f>真值表!AM21</f>
        <v>0</v>
      </c>
    </row>
    <row r="22" ht="16.8" spans="1:38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>~OP5 </v>
      </c>
      <c r="E22" s="26" t="str">
        <f>IF(真值表!F22=1," "&amp;真值表!F$1&amp;" ",IF(真值表!F22=0,"~"&amp;真值表!F$1&amp;" ",""))</f>
        <v>~OP4 </v>
      </c>
      <c r="F22" s="26" t="str">
        <f>IF(真值表!G22=1," "&amp;真值表!G$1&amp;" ",IF(真值表!G22=0,"~"&amp;真值表!G$1&amp;" ",""))</f>
        <v> OP3 </v>
      </c>
      <c r="G22" s="26" t="str">
        <f>IF(真值表!H22=1," "&amp;真值表!H$1&amp;" ",IF(真值表!H22=0,"~"&amp;真值表!H$1&amp;" ",""))</f>
        <v>~OP2 </v>
      </c>
      <c r="H22" s="26" t="str">
        <f>IF(真值表!I22=1," "&amp;真值表!I$1&amp;" ",IF(真值表!I22=0,"~"&amp;真值表!I$1&amp;" ",""))</f>
        <v> OP1 </v>
      </c>
      <c r="I22" s="26" t="str">
        <f>IF(真值表!J22=1," "&amp;真值表!J$1&amp;" ",IF(真值表!J22=0,"~"&amp;真值表!J$1&amp;" ",""))</f>
        <v>~OP0 </v>
      </c>
      <c r="J22" s="32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f>真值表!R22</f>
        <v>1</v>
      </c>
      <c r="R22" s="38">
        <f>真值表!S22</f>
        <v>0</v>
      </c>
      <c r="S22" s="38">
        <f>真值表!T22</f>
        <v>1</v>
      </c>
      <c r="T22" s="38">
        <f>真值表!U22</f>
        <v>1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f>真值表!AK22</f>
        <v>0</v>
      </c>
      <c r="AK22" s="41">
        <v>1</v>
      </c>
      <c r="AL22" s="41">
        <f>真值表!AM22</f>
        <v>0</v>
      </c>
    </row>
    <row r="23" ht="16.8" spans="1:38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>~OP5 </v>
      </c>
      <c r="E23" s="30" t="str">
        <f>IF(真值表!F23=1," "&amp;真值表!F$1&amp;" ",IF(真值表!F23=0,"~"&amp;真值表!F$1&amp;" ",""))</f>
        <v>~OP4 </v>
      </c>
      <c r="F23" s="30" t="str">
        <f>IF(真值表!G23=1," "&amp;真值表!G$1&amp;" ",IF(真值表!G23=0,"~"&amp;真值表!G$1&amp;" ",""))</f>
        <v> OP3 </v>
      </c>
      <c r="G23" s="30" t="str">
        <f>IF(真值表!H23=1," "&amp;真值表!H$1&amp;" ",IF(真值表!H23=0,"~"&amp;真值表!H$1&amp;" ",""))</f>
        <v> OP2 </v>
      </c>
      <c r="H23" s="30" t="str">
        <f>IF(真值表!I23=1," "&amp;真值表!I$1&amp;" ",IF(真值表!I23=0,"~"&amp;真值表!I$1&amp;" ",""))</f>
        <v>~OP1 </v>
      </c>
      <c r="I23" s="30" t="str">
        <f>IF(真值表!J23=1," "&amp;真值表!J$1&amp;" ",IF(真值表!J23=0,"~"&amp;真值表!J$1&amp;" ",""))</f>
        <v> OP0 </v>
      </c>
      <c r="J23" s="34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9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f>真值表!AK23</f>
        <v>0</v>
      </c>
      <c r="AK23" s="42">
        <v>1</v>
      </c>
      <c r="AL23" s="42">
        <f>真值表!AM23</f>
        <v>0</v>
      </c>
    </row>
    <row r="24" ht="16.8" spans="1:38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> OP5 </v>
      </c>
      <c r="E24" s="26" t="str">
        <f>IF(真值表!F24=1," "&amp;真值表!F$1&amp;" ",IF(真值表!F24=0,"~"&amp;真值表!F$1&amp;" ",""))</f>
        <v>~OP4 </v>
      </c>
      <c r="F24" s="26" t="str">
        <f>IF(真值表!G24=1," "&amp;真值表!G$1&amp;" ",IF(真值表!G24=0,"~"&amp;真值表!G$1&amp;" ",""))</f>
        <v>~OP3 </v>
      </c>
      <c r="G24" s="26" t="str">
        <f>IF(真值表!H24=1," "&amp;真值表!H$1&amp;" ",IF(真值表!H24=0,"~"&amp;真值表!H$1&amp;" ",""))</f>
        <v>~OP2 </v>
      </c>
      <c r="H24" s="26" t="str">
        <f>IF(真值表!I24=1," "&amp;真值表!I$1&amp;" ",IF(真值表!I24=0,"~"&amp;真值表!I$1&amp;" ",""))</f>
        <v> OP1 </v>
      </c>
      <c r="I24" s="26" t="str">
        <f>IF(真值表!J24=1," "&amp;真值表!J$1&amp;" ",IF(真值表!J24=0,"~"&amp;真值表!J$1&amp;" ",""))</f>
        <v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> OP5 ~OP4 ~OP3 ~OP2  OP1  OP0 +</v>
      </c>
      <c r="Q24" s="38">
        <f>真值表!R24</f>
        <v>0</v>
      </c>
      <c r="R24" s="38">
        <f>真值表!S24</f>
        <v>1</v>
      </c>
      <c r="S24" s="38">
        <f>真值表!T24</f>
        <v>0</v>
      </c>
      <c r="T24" s="38">
        <f>真值表!U24</f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f>真值表!AK24</f>
        <v>0</v>
      </c>
      <c r="AK24" s="41">
        <v>1</v>
      </c>
      <c r="AL24" s="41">
        <v>0</v>
      </c>
    </row>
    <row r="25" ht="16.8" spans="1:38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> OP5 </v>
      </c>
      <c r="E25" s="30" t="str">
        <f>IF(真值表!F25=1," "&amp;真值表!F$1&amp;" ",IF(真值表!F25=0,"~"&amp;真值表!F$1&amp;" ",""))</f>
        <v>~OP4 </v>
      </c>
      <c r="F25" s="30" t="str">
        <f>IF(真值表!G25=1," "&amp;真值表!G$1&amp;" ",IF(真值表!G25=0,"~"&amp;真值表!G$1&amp;" ",""))</f>
        <v> OP3 </v>
      </c>
      <c r="G25" s="30" t="str">
        <f>IF(真值表!H25=1," "&amp;真值表!H$1&amp;" ",IF(真值表!H25=0,"~"&amp;真值表!H$1&amp;" ",""))</f>
        <v>~OP2 </v>
      </c>
      <c r="H25" s="30" t="str">
        <f>IF(真值表!I25=1," "&amp;真值表!I$1&amp;" ",IF(真值表!I25=0,"~"&amp;真值表!I$1&amp;" ",""))</f>
        <v> OP1 </v>
      </c>
      <c r="I25" s="30" t="str">
        <f>IF(真值表!J25=1," "&amp;真值表!J$1&amp;" ",IF(真值表!J25=0,"~"&amp;真值表!J$1&amp;" ",""))</f>
        <v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> OP5 ~OP4  OP3 ~OP2  OP1  OP0 +</v>
      </c>
      <c r="Q25" s="39">
        <f>真值表!R25</f>
        <v>0</v>
      </c>
      <c r="R25" s="39">
        <f>真值表!S25</f>
        <v>1</v>
      </c>
      <c r="S25" s="39">
        <f>真值表!T25</f>
        <v>0</v>
      </c>
      <c r="T25" s="39">
        <f>真值表!U25</f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f>真值表!AK25</f>
        <v>0</v>
      </c>
      <c r="AK25" s="42">
        <v>1</v>
      </c>
      <c r="AL25" s="42">
        <v>1</v>
      </c>
    </row>
    <row r="26" ht="16.8" spans="1:38">
      <c r="A26" s="23" t="str">
        <f>真值表!B26</f>
        <v>XOR</v>
      </c>
      <c r="B26" s="24">
        <f>真值表!C26</f>
        <v>0</v>
      </c>
      <c r="C26" s="25">
        <v>38</v>
      </c>
      <c r="D26" s="26" t="str">
        <f>IF(真值表!E26=1," "&amp;真值表!E$1&amp;" ",IF(真值表!E26=0,"~"&amp;真值表!E$1&amp;" ",""))</f>
        <v>~OP5 </v>
      </c>
      <c r="E26" s="26" t="str">
        <f>IF(真值表!F26=1," "&amp;真值表!F$1&amp;" ",IF(真值表!F26=0,"~"&amp;真值表!F$1&amp;" ",""))</f>
        <v>~OP4 </v>
      </c>
      <c r="F26" s="26" t="str">
        <f>IF(真值表!G26=1," "&amp;真值表!G$1&amp;" ",IF(真值表!G26=0,"~"&amp;真值表!G$1&amp;" ",""))</f>
        <v>~OP3 </v>
      </c>
      <c r="G26" s="26" t="str">
        <f>IF(真值表!H26=1," "&amp;真值表!H$1&amp;" ",IF(真值表!H26=0,"~"&amp;真值表!H$1&amp;" ",""))</f>
        <v>~OP2 </v>
      </c>
      <c r="H26" s="26" t="str">
        <f>IF(真值表!I26=1," "&amp;真值表!I$1&amp;" ",IF(真值表!I26=0,"~"&amp;真值表!I$1&amp;" ",""))</f>
        <v>~OP1 </v>
      </c>
      <c r="I26" s="26" t="str">
        <f>IF(真值表!J26=1," "&amp;真值表!J$1&amp;" ",IF(真值表!J26=0,"~"&amp;真值表!J$1&amp;" ",""))</f>
        <v>~OP0 </v>
      </c>
      <c r="J26" s="32" t="str">
        <f>IF(真值表!K26=1," "&amp;真值表!K$1&amp;" ",IF(真值表!K26=0,"~"&amp;真值表!K$1&amp;" ",""))</f>
        <v> F5 </v>
      </c>
      <c r="K26" s="32" t="str">
        <f>IF(真值表!L26=1," "&amp;真值表!L$1&amp;" ",IF(真值表!L26=0,"~"&amp;真值表!L$1&amp;" ",""))</f>
        <v>~F4 </v>
      </c>
      <c r="L26" s="32" t="str">
        <f>IF(真值表!M26=1," "&amp;真值表!M$1&amp;" ",IF(真值表!M26=0,"~"&amp;真值表!M$1&amp;" ",""))</f>
        <v>~F3 </v>
      </c>
      <c r="M26" s="32" t="str">
        <f>IF(真值表!N26=1," "&amp;真值表!N$1&amp;" ",IF(真值表!N26=0,"~"&amp;真值表!N$1&amp;" ",""))</f>
        <v> F2 </v>
      </c>
      <c r="N26" s="32" t="str">
        <f>IF(真值表!O26=1," "&amp;真值表!O$1&amp;" ",IF(真值表!O26=0,"~"&amp;真值表!O$1&amp;" ",""))</f>
        <v> F1 </v>
      </c>
      <c r="O26" s="32" t="str">
        <f>IF(真值表!P26=1," "&amp;真值表!P$1&amp;" ",IF(真值表!P26=0,"~"&amp;真值表!P$1&amp;" ",""))</f>
        <v>~F0 </v>
      </c>
      <c r="P26" s="33" t="str">
        <f t="shared" si="0"/>
        <v>~OP5 ~OP4 ~OP3 ~OP2 ~OP1 ~OP0  F5 ~F4 ~F3  F2  F1 ~F0 +</v>
      </c>
      <c r="Q26" s="38">
        <v>1</v>
      </c>
      <c r="R26" s="38">
        <f>真值表!S26</f>
        <v>0</v>
      </c>
      <c r="S26" s="38">
        <f>真值表!T26</f>
        <v>0</v>
      </c>
      <c r="T26" s="38">
        <v>1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0</v>
      </c>
      <c r="AH26" s="41">
        <f>真值表!AI26</f>
        <v>0</v>
      </c>
      <c r="AI26" s="41">
        <f>真值表!AJ26</f>
        <v>0</v>
      </c>
      <c r="AJ26" s="41">
        <f>真值表!AK26</f>
        <v>0</v>
      </c>
      <c r="AK26" s="41">
        <v>1</v>
      </c>
      <c r="AL26" s="41">
        <v>1</v>
      </c>
    </row>
    <row r="27" ht="16.8" spans="1:38">
      <c r="A27" s="27" t="str">
        <f>真值表!B27</f>
        <v>LUI</v>
      </c>
      <c r="B27" s="28">
        <f>真值表!C27</f>
        <v>15</v>
      </c>
      <c r="C27" s="29" t="str">
        <f>真值表!D28</f>
        <v>X</v>
      </c>
      <c r="D27" s="30" t="str">
        <f>IF(真值表!E27=1," "&amp;真值表!E$1&amp;" ",IF(真值表!E27=0,"~"&amp;真值表!E$1&amp;" ",""))</f>
        <v>~OP5 </v>
      </c>
      <c r="E27" s="30" t="str">
        <f>IF(真值表!F27=1," "&amp;真值表!F$1&amp;" ",IF(真值表!F27=0,"~"&amp;真值表!F$1&amp;" ",""))</f>
        <v>~OP4 </v>
      </c>
      <c r="F27" s="30" t="str">
        <f>IF(真值表!G27=1," "&amp;真值表!G$1&amp;" ",IF(真值表!G27=0,"~"&amp;真值表!G$1&amp;" ",""))</f>
        <v> OP3 </v>
      </c>
      <c r="G27" s="30" t="str">
        <f>IF(真值表!H27=1," "&amp;真值表!H$1&amp;" ",IF(真值表!H27=0,"~"&amp;真值表!H$1&amp;" ",""))</f>
        <v> OP2 </v>
      </c>
      <c r="H27" s="30" t="str">
        <f>IF(真值表!I27=1," "&amp;真值表!I$1&amp;" ",IF(真值表!I27=0,"~"&amp;真值表!I$1&amp;" ",""))</f>
        <v> OP1 </v>
      </c>
      <c r="I27" s="30" t="str">
        <f>IF(真值表!J27=1," "&amp;真值表!J$1&amp;" ",IF(真值表!J27=0,"~"&amp;真值表!J$1&amp;" ",""))</f>
        <v> OP0 </v>
      </c>
      <c r="J27" s="34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5" t="str">
        <f t="shared" si="0"/>
        <v>~OP5 ~OP4  OP3  OP2  OP1  OP0 +</v>
      </c>
      <c r="Q27" s="39">
        <f>真值表!R27</f>
        <v>0</v>
      </c>
      <c r="R27" s="39">
        <f>真值表!S27</f>
        <v>0</v>
      </c>
      <c r="S27" s="39">
        <f>真值表!T27</f>
        <v>0</v>
      </c>
      <c r="T27" s="39">
        <f>真值表!U27</f>
        <v>0</v>
      </c>
      <c r="U27" s="39">
        <f>真值表!V27</f>
        <v>0</v>
      </c>
      <c r="V27" s="39">
        <f>真值表!W27</f>
        <v>0</v>
      </c>
      <c r="W27" s="39">
        <f>真值表!X27</f>
        <v>0</v>
      </c>
      <c r="X27" s="39">
        <f>真值表!Y27</f>
        <v>1</v>
      </c>
      <c r="Y27" s="39">
        <v>0</v>
      </c>
      <c r="Z27" s="39">
        <f>真值表!AA27</f>
        <v>0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1</v>
      </c>
      <c r="AJ27" s="42">
        <f>真值表!AK27</f>
        <v>0</v>
      </c>
      <c r="AK27" s="42">
        <f>真值表!AL27</f>
        <v>0</v>
      </c>
      <c r="AL27" s="42">
        <f>真值表!AM27</f>
        <v>0</v>
      </c>
    </row>
    <row r="28" ht="16.8" spans="1:38">
      <c r="A28" s="23" t="str">
        <f>真值表!B28</f>
        <v>LBU</v>
      </c>
      <c r="B28" s="24">
        <f>真值表!C28</f>
        <v>36</v>
      </c>
      <c r="C28" s="25" t="s">
        <v>49</v>
      </c>
      <c r="D28" s="26" t="str">
        <f>IF(真值表!E28=1," "&amp;真值表!E$1&amp;" ",IF(真值表!E28=0,"~"&amp;真值表!E$1&amp;" ",""))</f>
        <v> OP5 </v>
      </c>
      <c r="E28" s="26" t="str">
        <f>IF(真值表!F28=1," "&amp;真值表!F$1&amp;" ",IF(真值表!F28=0,"~"&amp;真值表!F$1&amp;" ",""))</f>
        <v>~OP4 </v>
      </c>
      <c r="F28" s="26" t="str">
        <f>IF(真值表!G28=1," "&amp;真值表!G$1&amp;" ",IF(真值表!G28=0,"~"&amp;真值表!G$1&amp;" ",""))</f>
        <v>~OP3 </v>
      </c>
      <c r="G28" s="26" t="str">
        <f>IF(真值表!H28=1," "&amp;真值表!H$1&amp;" ",IF(真值表!H28=0,"~"&amp;真值表!H$1&amp;" ",""))</f>
        <v> OP2 </v>
      </c>
      <c r="H28" s="26" t="str">
        <f>IF(真值表!I28=1," "&amp;真值表!I$1&amp;" ",IF(真值表!I28=0,"~"&amp;真值表!I$1&amp;" ",""))</f>
        <v>~OP1 </v>
      </c>
      <c r="I28" s="26" t="str">
        <f>IF(真值表!J28=1," "&amp;真值表!J$1&amp;" ",IF(真值表!J28=0,"~"&amp;真值表!J$1&amp;" ",""))</f>
        <v>~OP0 </v>
      </c>
      <c r="J28" s="32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3" t="str">
        <f t="shared" si="0"/>
        <v> OP5 ~OP4 ~OP3  OP2 ~OP1 ~OP0 +</v>
      </c>
      <c r="Q28" s="38">
        <f>真值表!R28</f>
        <v>0</v>
      </c>
      <c r="R28" s="38">
        <v>1</v>
      </c>
      <c r="S28" s="38">
        <f>真值表!T28</f>
        <v>0</v>
      </c>
      <c r="T28" s="38">
        <v>1</v>
      </c>
      <c r="U28" s="38">
        <f>真值表!V28</f>
        <v>1</v>
      </c>
      <c r="V28" s="38">
        <f>真值表!W28</f>
        <v>0</v>
      </c>
      <c r="W28" s="38">
        <f>真值表!X28</f>
        <v>1</v>
      </c>
      <c r="X28" s="38">
        <f>真值表!Y28</f>
        <v>1</v>
      </c>
      <c r="Y28" s="38">
        <f>真值表!Z27</f>
        <v>0</v>
      </c>
      <c r="Z28" s="38">
        <f>真值表!AA28</f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0</v>
      </c>
      <c r="AH28" s="41">
        <f>真值表!AI28</f>
        <v>0</v>
      </c>
      <c r="AI28" s="41">
        <f>真值表!AJ28</f>
        <v>0</v>
      </c>
      <c r="AJ28" s="41">
        <f>真值表!AK28</f>
        <v>0</v>
      </c>
      <c r="AK28" s="41">
        <v>1</v>
      </c>
      <c r="AL28" s="41">
        <f>真值表!AM28</f>
        <v>0</v>
      </c>
    </row>
    <row r="29" ht="16.8" spans="1:38">
      <c r="A29" s="27" t="str">
        <f>真值表!B29</f>
        <v>BGTZ</v>
      </c>
      <c r="B29" s="28">
        <f>真值表!C29</f>
        <v>7</v>
      </c>
      <c r="C29" s="29" t="s">
        <v>49</v>
      </c>
      <c r="D29" s="30" t="str">
        <f>IF(真值表!E29=1," "&amp;真值表!E$1&amp;" ",IF(真值表!E29=0,"~"&amp;真值表!E$1&amp;" ",""))</f>
        <v>~OP5 </v>
      </c>
      <c r="E29" s="30" t="str">
        <f>IF(真值表!F29=1," "&amp;真值表!F$1&amp;" ",IF(真值表!F29=0,"~"&amp;真值表!F$1&amp;" ",""))</f>
        <v>~OP4 </v>
      </c>
      <c r="F29" s="30" t="str">
        <f>IF(真值表!G29=1," "&amp;真值表!G$1&amp;" ",IF(真值表!G29=0,"~"&amp;真值表!G$1&amp;" ",""))</f>
        <v>~OP3 </v>
      </c>
      <c r="G29" s="30" t="str">
        <f>IF(真值表!H29=1," "&amp;真值表!H$1&amp;" ",IF(真值表!H29=0,"~"&amp;真值表!H$1&amp;" ",""))</f>
        <v> OP2 </v>
      </c>
      <c r="H29" s="30" t="str">
        <f>IF(真值表!I29=1," "&amp;真值表!I$1&amp;" ",IF(真值表!I29=0,"~"&amp;真值表!I$1&amp;" ",""))</f>
        <v> OP1 </v>
      </c>
      <c r="I29" s="30" t="str">
        <f>IF(真值表!J29=1," "&amp;真值表!J$1&amp;" ",IF(真值表!J29=0,"~"&amp;真值表!J$1&amp;" ",""))</f>
        <v> OP0 </v>
      </c>
      <c r="J29" s="34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 OP2  OP1  OP0 +</v>
      </c>
      <c r="Q29" s="39">
        <f>真值表!R29</f>
        <v>0</v>
      </c>
      <c r="R29" s="39">
        <f>真值表!S29</f>
        <v>0</v>
      </c>
      <c r="S29" s="39">
        <f>真值表!T29</f>
        <v>0</v>
      </c>
      <c r="T29" s="39">
        <f>真值表!U29</f>
        <v>0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0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1</v>
      </c>
      <c r="AH29" s="42">
        <f>真值表!AI29</f>
        <v>0</v>
      </c>
      <c r="AI29" s="42">
        <f>真值表!AJ29</f>
        <v>0</v>
      </c>
      <c r="AJ29" s="42">
        <f>真值表!AK29</f>
        <v>1</v>
      </c>
      <c r="AK29" s="42">
        <v>1</v>
      </c>
      <c r="AL29" s="42">
        <v>1</v>
      </c>
    </row>
    <row r="30" ht="16.8" spans="1:36">
      <c r="A30" s="23"/>
      <c r="B30" s="24"/>
      <c r="C30" s="25"/>
      <c r="D30" s="26"/>
      <c r="E30" s="26"/>
      <c r="F30" s="26"/>
      <c r="G30" s="26"/>
      <c r="H30" s="26"/>
      <c r="I30" s="26"/>
      <c r="J30" s="32"/>
      <c r="K30" s="32"/>
      <c r="L30" s="32"/>
      <c r="M30" s="32"/>
      <c r="N30" s="32"/>
      <c r="O30" s="32"/>
      <c r="P30" s="33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41"/>
      <c r="AH30" s="41"/>
      <c r="AI30" s="41"/>
      <c r="AJ30" s="41"/>
    </row>
    <row r="31" ht="16.8" spans="1:36">
      <c r="A31" s="27"/>
      <c r="B31" s="28"/>
      <c r="C31" s="29"/>
      <c r="D31" s="30"/>
      <c r="E31" s="30"/>
      <c r="F31" s="30"/>
      <c r="G31" s="30"/>
      <c r="H31" s="30"/>
      <c r="I31" s="30"/>
      <c r="J31" s="34"/>
      <c r="K31" s="34"/>
      <c r="L31" s="34"/>
      <c r="M31" s="34"/>
      <c r="N31" s="34"/>
      <c r="O31" s="34"/>
      <c r="P31" s="35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2"/>
      <c r="AH31" s="42"/>
      <c r="AI31" s="42"/>
      <c r="AJ31" s="42"/>
    </row>
    <row r="32" ht="16.8" spans="1:36">
      <c r="A32" s="23"/>
      <c r="B32" s="24"/>
      <c r="C32" s="25"/>
      <c r="D32" s="26"/>
      <c r="E32" s="26"/>
      <c r="F32" s="26"/>
      <c r="G32" s="26"/>
      <c r="H32" s="26"/>
      <c r="I32" s="26"/>
      <c r="J32" s="32"/>
      <c r="K32" s="32"/>
      <c r="L32" s="32"/>
      <c r="M32" s="32"/>
      <c r="N32" s="32"/>
      <c r="O32" s="32"/>
      <c r="P32" s="33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41"/>
      <c r="AH32" s="41"/>
      <c r="AI32" s="41"/>
      <c r="AJ32" s="41"/>
    </row>
    <row r="33" ht="16.8" spans="1:36">
      <c r="A33" s="27"/>
      <c r="B33" s="28"/>
      <c r="C33" s="29"/>
      <c r="D33" s="30"/>
      <c r="E33" s="30"/>
      <c r="F33" s="30"/>
      <c r="G33" s="30"/>
      <c r="H33" s="30"/>
      <c r="I33" s="30"/>
      <c r="J33" s="34"/>
      <c r="K33" s="34"/>
      <c r="L33" s="34"/>
      <c r="M33" s="34"/>
      <c r="N33" s="34"/>
      <c r="O33" s="34"/>
      <c r="P33" s="35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2"/>
      <c r="AH33" s="42"/>
      <c r="AI33" s="42"/>
      <c r="AJ33" s="42"/>
    </row>
    <row r="34" ht="16.8" spans="1:36">
      <c r="A34" s="23"/>
      <c r="B34" s="24"/>
      <c r="C34" s="25"/>
      <c r="D34" s="26"/>
      <c r="E34" s="26"/>
      <c r="F34" s="26"/>
      <c r="G34" s="26"/>
      <c r="H34" s="26"/>
      <c r="I34" s="26"/>
      <c r="J34" s="32"/>
      <c r="K34" s="32"/>
      <c r="L34" s="32"/>
      <c r="M34" s="32"/>
      <c r="N34" s="32"/>
      <c r="O34" s="32"/>
      <c r="P34" s="33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41"/>
      <c r="AH34" s="41"/>
      <c r="AI34" s="41"/>
      <c r="AJ34" s="41"/>
    </row>
    <row r="35" ht="16.8" spans="1:36">
      <c r="A35" s="27"/>
      <c r="B35" s="28"/>
      <c r="C35" s="29"/>
      <c r="D35" s="30"/>
      <c r="E35" s="30"/>
      <c r="F35" s="30"/>
      <c r="G35" s="30"/>
      <c r="H35" s="30"/>
      <c r="I35" s="30"/>
      <c r="J35" s="34"/>
      <c r="K35" s="34"/>
      <c r="L35" s="34"/>
      <c r="M35" s="34"/>
      <c r="N35" s="34"/>
      <c r="O35" s="34"/>
      <c r="P35" s="35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2"/>
      <c r="AH35" s="42"/>
      <c r="AI35" s="42"/>
      <c r="AJ35" s="42"/>
    </row>
    <row r="36" ht="16.8" spans="1:36">
      <c r="A36" s="23"/>
      <c r="B36" s="24"/>
      <c r="C36" s="25"/>
      <c r="D36" s="26"/>
      <c r="E36" s="26"/>
      <c r="F36" s="26"/>
      <c r="G36" s="26"/>
      <c r="H36" s="26"/>
      <c r="I36" s="26"/>
      <c r="J36" s="32"/>
      <c r="K36" s="32"/>
      <c r="L36" s="32"/>
      <c r="M36" s="32"/>
      <c r="N36" s="32"/>
      <c r="O36" s="32"/>
      <c r="P36" s="33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41"/>
      <c r="AH36" s="41"/>
      <c r="AI36" s="41"/>
      <c r="AJ36" s="41"/>
    </row>
    <row r="37" ht="16.8" spans="1:36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ht="16.8" spans="1:36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ht="16.8" spans="1:36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ht="16.8" spans="1:36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ht="16.8" spans="1:36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ht="16.8" spans="1:36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ht="16.8" spans="1:36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ht="16.8" spans="1:36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ht="16.8" spans="1:36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ht="16.8" spans="1:36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ht="16.8" spans="1:36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ht="16.8" spans="1:36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ht="16.8" spans="1:36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ht="16.8" spans="1:36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ht="16.8" spans="1:36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ht="16.8" spans="1:36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ht="16.8" spans="1:36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ht="16.8" spans="1:36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ht="16.8" spans="1:36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ht="16.8" spans="1:36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ht="16.8" spans="1:36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ht="16.8" spans="1:36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ht="16.8" spans="1:36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ht="16.8" spans="1:36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ht="16.8" spans="1:36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ht="16.8" spans="1:36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ht="16.8" spans="1:36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ht="16.8" spans="1:36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ht="16.8" spans="1:36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ht="16.8" spans="1:36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ht="16.8" spans="1:36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ht="16.8" spans="1:36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ht="16.8" spans="1:36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ht="16.8" spans="1:36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ht="16.8" spans="1:36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ht="16.8" spans="1:36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ht="16.8" spans="1:36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ht="16.8" spans="1:36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ht="16.8" spans="1:36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ht="16.8" spans="1:36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ht="16.8" spans="1:36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</sheetData>
  <protectedRanges>
    <protectedRange sqref="A1:C1" name="区域1" securityDescriptor=""/>
  </protectedRanges>
  <autoFilter ref="A1:AL29">
    <extLst/>
  </autoFilter>
  <conditionalFormatting sqref="P1">
    <cfRule type="cellIs" dxfId="0" priority="3" operator="equal">
      <formula>1</formula>
    </cfRule>
  </conditionalFormatting>
  <conditionalFormatting sqref="Q1:AF3 Q78:AF1048576">
    <cfRule type="cellIs" dxfId="0" priority="7" operator="equal">
      <formula>1</formula>
    </cfRule>
  </conditionalFormatting>
  <conditionalFormatting sqref="AG1:AJ3 AG78:AJ1048576">
    <cfRule type="cellIs" dxfId="0" priority="5" operator="equal">
      <formula>1</formula>
    </cfRule>
  </conditionalFormatting>
  <conditionalFormatting sqref="AK1:AL3">
    <cfRule type="cellIs" dxfId="0" priority="2" operator="equal">
      <formula>1</formula>
    </cfRule>
  </conditionalFormatting>
  <conditionalFormatting sqref="Q4:AF77">
    <cfRule type="cellIs" dxfId="0" priority="6" operator="equal">
      <formula>1</formula>
    </cfRule>
  </conditionalFormatting>
  <conditionalFormatting sqref="AG4:AJ77">
    <cfRule type="cellIs" dxfId="0" priority="4" operator="equal">
      <formula>1</formula>
    </cfRule>
  </conditionalFormatting>
  <conditionalFormatting sqref="AK4:AL29">
    <cfRule type="cellIs" dxfId="0" priority="1" operator="equal">
      <formula>1</formula>
    </cfRule>
  </conditionalFormatting>
  <dataValidations count="9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25 P1:P24 P26:P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25 AF26:AF1048576"/>
    <dataValidation allowBlank="1" showInputMessage="1" showErrorMessage="1" promptTitle="运算器功能选择端ALU_OP 的四位" prompt="S3 S2 S1 S0" sqref="Q1:T25"/>
    <dataValidation allowBlank="1" showInputMessage="1" showErrorMessage="1" promptTitle="用户自定义控制信号" prompt="可直接将前列公式复制过来即可" sqref="AG1:AJ25 AG26:AJ1048576 AK1:AL25 AK26:AL29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E25 U26:AE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13" sqref="C13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63</v>
      </c>
      <c r="C1" s="10" t="s">
        <v>64</v>
      </c>
    </row>
    <row r="2" ht="18" customHeight="1" spans="1:3">
      <c r="A2" s="11" t="s">
        <v>65</v>
      </c>
      <c r="B2" s="12">
        <v>0</v>
      </c>
      <c r="C2" s="13" t="s">
        <v>66</v>
      </c>
    </row>
    <row r="3" ht="18" customHeight="1" spans="1:3">
      <c r="A3" s="11" t="s">
        <v>67</v>
      </c>
      <c r="B3" s="12">
        <v>1</v>
      </c>
      <c r="C3" s="13" t="s">
        <v>68</v>
      </c>
    </row>
    <row r="4" ht="18" customHeight="1" spans="1:3">
      <c r="A4" s="11" t="s">
        <v>69</v>
      </c>
      <c r="B4" s="12">
        <v>2</v>
      </c>
      <c r="C4" s="13" t="s">
        <v>70</v>
      </c>
    </row>
    <row r="5" ht="18" customHeight="1" spans="1:3">
      <c r="A5" s="11" t="s">
        <v>71</v>
      </c>
      <c r="B5" s="12">
        <v>3</v>
      </c>
      <c r="C5" s="13" t="s">
        <v>72</v>
      </c>
    </row>
    <row r="6" ht="18" customHeight="1" spans="1:3">
      <c r="A6" s="11" t="s">
        <v>73</v>
      </c>
      <c r="B6" s="12">
        <v>4</v>
      </c>
      <c r="C6" s="13" t="s">
        <v>74</v>
      </c>
    </row>
    <row r="7" ht="18" customHeight="1" spans="1:3">
      <c r="A7" s="11" t="s">
        <v>75</v>
      </c>
      <c r="B7" s="12">
        <v>5</v>
      </c>
      <c r="C7" s="13" t="s">
        <v>76</v>
      </c>
    </row>
    <row r="8" ht="18" customHeight="1" spans="1:3">
      <c r="A8" s="11" t="s">
        <v>77</v>
      </c>
      <c r="B8" s="12">
        <v>6</v>
      </c>
      <c r="C8" s="13" t="s">
        <v>78</v>
      </c>
    </row>
    <row r="9" ht="18" customHeight="1" spans="1:3">
      <c r="A9" s="11" t="s">
        <v>79</v>
      </c>
      <c r="B9" s="12">
        <v>7</v>
      </c>
      <c r="C9" s="13" t="s">
        <v>80</v>
      </c>
    </row>
    <row r="10" ht="18" customHeight="1" spans="1:3">
      <c r="A10" s="11">
        <v>1000</v>
      </c>
      <c r="B10" s="12">
        <v>8</v>
      </c>
      <c r="C10" s="13" t="s">
        <v>81</v>
      </c>
    </row>
    <row r="11" ht="18" customHeight="1" spans="1:3">
      <c r="A11" s="11">
        <v>1001</v>
      </c>
      <c r="B11" s="12">
        <v>9</v>
      </c>
      <c r="C11" s="13" t="s">
        <v>82</v>
      </c>
    </row>
    <row r="12" ht="18" customHeight="1" spans="1:3">
      <c r="A12" s="11">
        <v>1010</v>
      </c>
      <c r="B12" s="12">
        <v>10</v>
      </c>
      <c r="C12" s="13" t="s">
        <v>83</v>
      </c>
    </row>
    <row r="13" ht="18" customHeight="1" spans="1:3">
      <c r="A13" s="11">
        <v>1011</v>
      </c>
      <c r="B13" s="12">
        <v>11</v>
      </c>
      <c r="C13" s="13" t="s">
        <v>84</v>
      </c>
    </row>
    <row r="14" ht="18" customHeight="1" spans="1:3">
      <c r="A14" s="14">
        <v>1100</v>
      </c>
      <c r="B14" s="15">
        <v>12</v>
      </c>
      <c r="C14" s="16" t="s">
        <v>85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D3" sqref="D3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86</v>
      </c>
      <c r="C1" s="3" t="s">
        <v>87</v>
      </c>
      <c r="D1" s="3" t="s">
        <v>88</v>
      </c>
    </row>
    <row r="2" s="1" customFormat="1" ht="20.1" customHeight="1" spans="1:4">
      <c r="A2" s="4">
        <v>1</v>
      </c>
      <c r="B2" s="5" t="s">
        <v>24</v>
      </c>
      <c r="C2" s="5" t="s">
        <v>89</v>
      </c>
      <c r="D2" s="5" t="s">
        <v>90</v>
      </c>
    </row>
    <row r="3" s="1" customFormat="1" ht="20.1" customHeight="1" spans="1:4">
      <c r="A3" s="6">
        <v>2</v>
      </c>
      <c r="B3" s="7" t="s">
        <v>22</v>
      </c>
      <c r="C3" s="7" t="s">
        <v>91</v>
      </c>
      <c r="D3" s="7" t="s">
        <v>92</v>
      </c>
    </row>
    <row r="4" s="1" customFormat="1" ht="20.1" customHeight="1" spans="1:4">
      <c r="A4" s="4">
        <v>3</v>
      </c>
      <c r="B4" s="5" t="s">
        <v>93</v>
      </c>
      <c r="C4" s="5" t="s">
        <v>94</v>
      </c>
      <c r="D4" s="5" t="s">
        <v>95</v>
      </c>
    </row>
    <row r="5" s="1" customFormat="1" ht="20.1" customHeight="1" spans="1:4">
      <c r="A5" s="6">
        <v>4</v>
      </c>
      <c r="B5" s="7" t="s">
        <v>96</v>
      </c>
      <c r="C5" s="7" t="s">
        <v>97</v>
      </c>
      <c r="D5" s="7" t="s">
        <v>98</v>
      </c>
    </row>
    <row r="6" s="1" customFormat="1" ht="20.1" customHeight="1" spans="1:4">
      <c r="A6" s="4">
        <v>5</v>
      </c>
      <c r="B6" s="5" t="s">
        <v>27</v>
      </c>
      <c r="C6" s="5" t="s">
        <v>99</v>
      </c>
      <c r="D6" s="5" t="s">
        <v>100</v>
      </c>
    </row>
    <row r="7" s="1" customFormat="1" ht="20.1" customHeight="1" spans="1:4">
      <c r="A7" s="6">
        <v>6</v>
      </c>
      <c r="B7" s="7" t="s">
        <v>101</v>
      </c>
      <c r="C7" s="7" t="s">
        <v>102</v>
      </c>
      <c r="D7" s="7" t="s">
        <v>103</v>
      </c>
    </row>
    <row r="8" s="1" customFormat="1" ht="20.1" customHeight="1" spans="1:4">
      <c r="A8" s="4">
        <v>7</v>
      </c>
      <c r="B8" s="5" t="s">
        <v>26</v>
      </c>
      <c r="C8" s="5" t="s">
        <v>104</v>
      </c>
      <c r="D8" s="5" t="s">
        <v>105</v>
      </c>
    </row>
    <row r="9" s="1" customFormat="1" ht="20.1" customHeight="1" spans="1:4">
      <c r="A9" s="6">
        <v>8</v>
      </c>
      <c r="B9" s="7" t="s">
        <v>30</v>
      </c>
      <c r="C9" s="7" t="s">
        <v>106</v>
      </c>
      <c r="D9" s="7" t="s">
        <v>107</v>
      </c>
    </row>
    <row r="10" s="1" customFormat="1" ht="20.1" customHeight="1" spans="1:4">
      <c r="A10" s="4">
        <v>9</v>
      </c>
      <c r="B10" s="5" t="s">
        <v>32</v>
      </c>
      <c r="C10" s="5" t="s">
        <v>108</v>
      </c>
      <c r="D10" s="5" t="s">
        <v>109</v>
      </c>
    </row>
    <row r="11" s="1" customFormat="1" ht="20.1" customHeight="1" spans="1:4">
      <c r="A11" s="6">
        <v>11</v>
      </c>
      <c r="B11" s="7" t="s">
        <v>31</v>
      </c>
      <c r="C11" s="7" t="s">
        <v>110</v>
      </c>
      <c r="D11" s="7" t="s">
        <v>111</v>
      </c>
    </row>
    <row r="12" s="1" customFormat="1" ht="20.1" customHeight="1" spans="1:4">
      <c r="A12" s="4">
        <v>12</v>
      </c>
      <c r="B12" s="5" t="s">
        <v>112</v>
      </c>
      <c r="C12" s="5" t="s">
        <v>113</v>
      </c>
      <c r="D12" s="5" t="s">
        <v>114</v>
      </c>
    </row>
    <row r="13" s="1" customFormat="1" ht="20.1" customHeight="1" spans="1:4">
      <c r="A13" s="6">
        <v>13</v>
      </c>
      <c r="B13" s="7" t="s">
        <v>115</v>
      </c>
      <c r="C13" s="7" t="s">
        <v>116</v>
      </c>
      <c r="D13" s="7" t="s">
        <v>117</v>
      </c>
    </row>
    <row r="14" s="1" customFormat="1" ht="20.1" customHeight="1" spans="1:4">
      <c r="A14" s="4">
        <v>14</v>
      </c>
      <c r="B14" s="5" t="s">
        <v>118</v>
      </c>
      <c r="C14" s="5" t="s">
        <v>119</v>
      </c>
      <c r="D14" s="5" t="s">
        <v>120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日月山川</cp:lastModifiedBy>
  <dcterms:created xsi:type="dcterms:W3CDTF">2015-06-05T18:19:00Z</dcterms:created>
  <dcterms:modified xsi:type="dcterms:W3CDTF">2019-02-25T03:20:19Z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