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영진(2023년)\1급\2023년컴활1급\스프레드시트\(부록)함수사전\"/>
    </mc:Choice>
  </mc:AlternateContent>
  <bookViews>
    <workbookView xWindow="0" yWindow="0" windowWidth="19400" windowHeight="13660" tabRatio="991"/>
  </bookViews>
  <sheets>
    <sheet name="LEFT(예제)" sheetId="1" r:id="rId1"/>
    <sheet name="LEFT(결과)" sheetId="11" r:id="rId2"/>
    <sheet name="MID1(예제)" sheetId="26" r:id="rId3"/>
    <sheet name="MID1(결과)" sheetId="25" r:id="rId4"/>
    <sheet name="MID2(예제)" sheetId="28" r:id="rId5"/>
    <sheet name="MID2(결과)" sheetId="29" r:id="rId6"/>
    <sheet name="RIGHT(예제)" sheetId="4" r:id="rId7"/>
    <sheet name="RIGHT(결과)" sheetId="14" r:id="rId8"/>
    <sheet name="LOWER1(예제)" sheetId="5" r:id="rId9"/>
    <sheet name="LOWER1(결과)" sheetId="15" r:id="rId10"/>
    <sheet name="LOWER2(예제)" sheetId="30" r:id="rId11"/>
    <sheet name="LOWER2(결과)" sheetId="31" r:id="rId12"/>
    <sheet name="PROPER(예제)" sheetId="7" r:id="rId13"/>
    <sheet name="PROPER(결과)" sheetId="17" r:id="rId14"/>
    <sheet name="UPPER(예제)" sheetId="8" r:id="rId15"/>
    <sheet name="UPPER(결과)" sheetId="18" r:id="rId16"/>
    <sheet name="REPLACE(예제)" sheetId="32" r:id="rId17"/>
    <sheet name="REPLACE(결과)" sheetId="33" r:id="rId18"/>
    <sheet name="SUBSTITUET(예제)" sheetId="34" r:id="rId19"/>
    <sheet name="SUBSTITUET(결과)" sheetId="35" r:id="rId20"/>
    <sheet name="LEN1(예제)" sheetId="36" r:id="rId21"/>
    <sheet name="LEN1(결과)" sheetId="37" r:id="rId22"/>
    <sheet name="LEN2(예제)" sheetId="39" r:id="rId23"/>
    <sheet name="LEN2(결과)" sheetId="38" r:id="rId24"/>
    <sheet name="TEXT(예제)" sheetId="40" r:id="rId25"/>
    <sheet name="TEXT(결과)" sheetId="41" r:id="rId26"/>
    <sheet name="FIXED(예제)" sheetId="42" r:id="rId27"/>
    <sheet name="FIXED(결과)" sheetId="43" r:id="rId28"/>
    <sheet name="CONCATENATE(예제)" sheetId="44" r:id="rId29"/>
    <sheet name="CONCATENATE(결과)" sheetId="45" r:id="rId30"/>
    <sheet name="VALUE1(예제)" sheetId="47" r:id="rId31"/>
    <sheet name="VALUE1(결과)" sheetId="46" r:id="rId32"/>
    <sheet name="VALUE2(예제)" sheetId="48" r:id="rId33"/>
    <sheet name="VALUE2(결과)" sheetId="49" r:id="rId34"/>
    <sheet name="EXACT(예제)" sheetId="50" r:id="rId35"/>
    <sheet name="EXACT(결과)" sheetId="51" r:id="rId36"/>
    <sheet name="FIND(예제)" sheetId="52" r:id="rId37"/>
    <sheet name="FIND(결과)" sheetId="53" r:id="rId38"/>
    <sheet name="REPT(예제)" sheetId="54" r:id="rId39"/>
    <sheet name="REPT(결과)" sheetId="55" r:id="rId40"/>
    <sheet name="SEARCH(예제)" sheetId="10" r:id="rId41"/>
    <sheet name="SEARCH(결과)" sheetId="20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0" l="1"/>
  <c r="C7" i="20"/>
  <c r="D6" i="20"/>
  <c r="C6" i="20"/>
  <c r="D5" i="20"/>
  <c r="C5" i="20"/>
  <c r="D4" i="20"/>
  <c r="C4" i="20"/>
  <c r="D3" i="20"/>
  <c r="C3" i="20"/>
  <c r="C7" i="55"/>
  <c r="C6" i="55"/>
  <c r="C5" i="55"/>
  <c r="C4" i="55"/>
  <c r="C3" i="55"/>
  <c r="B8" i="53"/>
  <c r="B7" i="53"/>
  <c r="B6" i="53"/>
  <c r="B5" i="53"/>
  <c r="B4" i="53"/>
  <c r="B3" i="53"/>
  <c r="C8" i="51"/>
  <c r="C7" i="51"/>
  <c r="C6" i="51"/>
  <c r="C5" i="51"/>
  <c r="C4" i="51"/>
  <c r="C3" i="51"/>
  <c r="C11" i="49"/>
  <c r="C10" i="49"/>
  <c r="C9" i="49"/>
  <c r="C8" i="49"/>
  <c r="C7" i="49"/>
  <c r="C6" i="49"/>
  <c r="C5" i="49"/>
  <c r="C4" i="49"/>
  <c r="C3" i="49"/>
  <c r="C10" i="46"/>
  <c r="C9" i="46"/>
  <c r="C8" i="46"/>
  <c r="C7" i="46"/>
  <c r="C6" i="46"/>
  <c r="C5" i="46"/>
  <c r="E9" i="45"/>
  <c r="E8" i="45"/>
  <c r="E7" i="45"/>
  <c r="E6" i="45"/>
  <c r="E5" i="45"/>
  <c r="E4" i="45"/>
  <c r="E3" i="45"/>
  <c r="E9" i="43"/>
  <c r="E8" i="43"/>
  <c r="E7" i="43"/>
  <c r="E6" i="43"/>
  <c r="E5" i="43"/>
  <c r="B13" i="41"/>
  <c r="B12" i="41"/>
  <c r="B11" i="41"/>
  <c r="B10" i="41"/>
  <c r="B9" i="41"/>
  <c r="B8" i="41"/>
  <c r="B7" i="41"/>
  <c r="B6" i="41"/>
  <c r="B5" i="41"/>
  <c r="B4" i="41"/>
  <c r="B3" i="41"/>
  <c r="B5" i="38"/>
  <c r="B4" i="38"/>
  <c r="B3" i="38"/>
  <c r="B2" i="38"/>
  <c r="C7" i="37"/>
  <c r="C6" i="37"/>
  <c r="C5" i="37"/>
  <c r="C4" i="37"/>
  <c r="C6" i="35"/>
  <c r="C7" i="35"/>
  <c r="C5" i="35"/>
  <c r="B7" i="33"/>
  <c r="B6" i="33"/>
  <c r="B5" i="33"/>
  <c r="B4" i="33"/>
  <c r="B3" i="33"/>
  <c r="D3" i="31"/>
  <c r="C3" i="31"/>
  <c r="B3" i="31"/>
  <c r="E9" i="29"/>
  <c r="E8" i="29"/>
  <c r="E7" i="29"/>
  <c r="E6" i="29"/>
  <c r="E5" i="29"/>
  <c r="E4" i="29"/>
  <c r="E3" i="29"/>
  <c r="E4" i="25"/>
  <c r="E5" i="25"/>
  <c r="E6" i="25"/>
  <c r="E7" i="25"/>
  <c r="E8" i="25"/>
  <c r="E9" i="25"/>
  <c r="E10" i="25"/>
  <c r="E11" i="25"/>
  <c r="E12" i="25"/>
  <c r="E3" i="25"/>
  <c r="D4" i="18" l="1"/>
  <c r="D5" i="18"/>
  <c r="D6" i="18"/>
  <c r="D7" i="18"/>
  <c r="D8" i="18"/>
  <c r="D3" i="18"/>
  <c r="C4" i="17"/>
  <c r="C5" i="17"/>
  <c r="C3" i="17"/>
  <c r="C4" i="15"/>
  <c r="C5" i="15"/>
  <c r="C3" i="15"/>
  <c r="E4" i="14"/>
  <c r="E5" i="14"/>
  <c r="E6" i="14"/>
  <c r="E7" i="14"/>
  <c r="E8" i="14"/>
  <c r="E9" i="14"/>
  <c r="E10" i="14"/>
  <c r="E3" i="14"/>
  <c r="E4" i="11"/>
  <c r="E5" i="11"/>
  <c r="E6" i="11"/>
  <c r="E7" i="11"/>
  <c r="E8" i="11"/>
  <c r="E9" i="11"/>
  <c r="E10" i="11"/>
  <c r="E3" i="11"/>
</calcChain>
</file>

<file path=xl/sharedStrings.xml><?xml version="1.0" encoding="utf-8"?>
<sst xmlns="http://schemas.openxmlformats.org/spreadsheetml/2006/main" count="632" uniqueCount="317">
  <si>
    <t>동아리 회원 현황</t>
    <phoneticPr fontId="5" type="noConversion"/>
  </si>
  <si>
    <t>성명</t>
    <phoneticPr fontId="5" type="noConversion"/>
  </si>
  <si>
    <t>학번</t>
    <phoneticPr fontId="5" type="noConversion"/>
  </si>
  <si>
    <t>계열</t>
    <phoneticPr fontId="5" type="noConversion"/>
  </si>
  <si>
    <t>학과</t>
    <phoneticPr fontId="5" type="noConversion"/>
  </si>
  <si>
    <t>입학년도</t>
    <phoneticPr fontId="5" type="noConversion"/>
  </si>
  <si>
    <t>구영화</t>
    <phoneticPr fontId="5" type="noConversion"/>
  </si>
  <si>
    <t>문과</t>
    <phoneticPr fontId="5" type="noConversion"/>
  </si>
  <si>
    <t>철학</t>
    <phoneticPr fontId="5" type="noConversion"/>
  </si>
  <si>
    <t>조아영</t>
    <phoneticPr fontId="5" type="noConversion"/>
  </si>
  <si>
    <t>사범</t>
    <phoneticPr fontId="5" type="noConversion"/>
  </si>
  <si>
    <t>국어교육</t>
    <phoneticPr fontId="5" type="noConversion"/>
  </si>
  <si>
    <t>박천수</t>
    <phoneticPr fontId="5" type="noConversion"/>
  </si>
  <si>
    <t>공과</t>
    <phoneticPr fontId="5" type="noConversion"/>
  </si>
  <si>
    <t>전자</t>
    <phoneticPr fontId="5" type="noConversion"/>
  </si>
  <si>
    <t>안영자</t>
    <phoneticPr fontId="5" type="noConversion"/>
  </si>
  <si>
    <t>의과</t>
    <phoneticPr fontId="5" type="noConversion"/>
  </si>
  <si>
    <t>의예</t>
    <phoneticPr fontId="5" type="noConversion"/>
  </si>
  <si>
    <t>최경민</t>
    <phoneticPr fontId="5" type="noConversion"/>
  </si>
  <si>
    <t>문과</t>
    <phoneticPr fontId="5" type="noConversion"/>
  </si>
  <si>
    <t>사학</t>
    <phoneticPr fontId="5" type="noConversion"/>
  </si>
  <si>
    <t>김건호</t>
    <phoneticPr fontId="5" type="noConversion"/>
  </si>
  <si>
    <t>의과</t>
    <phoneticPr fontId="5" type="noConversion"/>
  </si>
  <si>
    <t>치의예</t>
    <phoneticPr fontId="5" type="noConversion"/>
  </si>
  <si>
    <t>오상철</t>
    <phoneticPr fontId="5" type="noConversion"/>
  </si>
  <si>
    <t>공과</t>
    <phoneticPr fontId="5" type="noConversion"/>
  </si>
  <si>
    <t>컴퓨터</t>
    <phoneticPr fontId="5" type="noConversion"/>
  </si>
  <si>
    <t>장성희</t>
    <phoneticPr fontId="5" type="noConversion"/>
  </si>
  <si>
    <t>이과</t>
    <phoneticPr fontId="5" type="noConversion"/>
  </si>
  <si>
    <t>수학</t>
    <phoneticPr fontId="5" type="noConversion"/>
  </si>
  <si>
    <t>단가(원)</t>
    <phoneticPr fontId="5" type="noConversion"/>
  </si>
  <si>
    <t>GU-200</t>
    <phoneticPr fontId="5" type="noConversion"/>
  </si>
  <si>
    <t>SN-300</t>
    <phoneticPr fontId="5" type="noConversion"/>
  </si>
  <si>
    <t>PI-301</t>
    <phoneticPr fontId="5" type="noConversion"/>
  </si>
  <si>
    <t>체크칩스</t>
    <phoneticPr fontId="5" type="noConversion"/>
  </si>
  <si>
    <t>CO-300</t>
    <phoneticPr fontId="5" type="noConversion"/>
  </si>
  <si>
    <t>투우유</t>
    <phoneticPr fontId="5" type="noConversion"/>
  </si>
  <si>
    <t>SN-302</t>
    <phoneticPr fontId="5" type="noConversion"/>
  </si>
  <si>
    <t>마가레티</t>
    <phoneticPr fontId="5" type="noConversion"/>
  </si>
  <si>
    <t>사내 서클회원 현황</t>
    <phoneticPr fontId="5" type="noConversion"/>
  </si>
  <si>
    <t>사원번호</t>
    <phoneticPr fontId="5" type="noConversion"/>
  </si>
  <si>
    <t>사원명</t>
    <phoneticPr fontId="5" type="noConversion"/>
  </si>
  <si>
    <t>부서</t>
    <phoneticPr fontId="5" type="noConversion"/>
  </si>
  <si>
    <t>구내번호</t>
    <phoneticPr fontId="5" type="noConversion"/>
  </si>
  <si>
    <t>직책</t>
    <phoneticPr fontId="5" type="noConversion"/>
  </si>
  <si>
    <t>9901S</t>
    <phoneticPr fontId="5" type="noConversion"/>
  </si>
  <si>
    <t>고상수</t>
    <phoneticPr fontId="5" type="noConversion"/>
  </si>
  <si>
    <t>영업부</t>
    <phoneticPr fontId="5" type="noConversion"/>
  </si>
  <si>
    <t>9603G</t>
    <phoneticPr fontId="5" type="noConversion"/>
  </si>
  <si>
    <t>정진호</t>
    <phoneticPr fontId="5" type="noConversion"/>
  </si>
  <si>
    <t>홍보부</t>
    <phoneticPr fontId="5" type="noConversion"/>
  </si>
  <si>
    <t>9211P</t>
    <phoneticPr fontId="5" type="noConversion"/>
  </si>
  <si>
    <t>장영자</t>
    <phoneticPr fontId="5" type="noConversion"/>
  </si>
  <si>
    <t>기획부</t>
    <phoneticPr fontId="5" type="noConversion"/>
  </si>
  <si>
    <t>9005P</t>
    <phoneticPr fontId="5" type="noConversion"/>
  </si>
  <si>
    <t>안경자</t>
    <phoneticPr fontId="5" type="noConversion"/>
  </si>
  <si>
    <t>홍보부</t>
    <phoneticPr fontId="5" type="noConversion"/>
  </si>
  <si>
    <t>9508G</t>
    <phoneticPr fontId="5" type="noConversion"/>
  </si>
  <si>
    <t>조호철</t>
    <phoneticPr fontId="5" type="noConversion"/>
  </si>
  <si>
    <t>9804S</t>
    <phoneticPr fontId="5" type="noConversion"/>
  </si>
  <si>
    <t>김성식</t>
    <phoneticPr fontId="5" type="noConversion"/>
  </si>
  <si>
    <t>총무부</t>
    <phoneticPr fontId="5" type="noConversion"/>
  </si>
  <si>
    <t>9907S</t>
    <phoneticPr fontId="5" type="noConversion"/>
  </si>
  <si>
    <t>이미나</t>
    <phoneticPr fontId="5" type="noConversion"/>
  </si>
  <si>
    <t>9403G</t>
    <phoneticPr fontId="5" type="noConversion"/>
  </si>
  <si>
    <t>장철진</t>
    <phoneticPr fontId="5" type="noConversion"/>
  </si>
  <si>
    <t>영업부</t>
    <phoneticPr fontId="5" type="noConversion"/>
  </si>
  <si>
    <t>원고 수정내용</t>
  </si>
  <si>
    <t>페이지</t>
    <phoneticPr fontId="5" type="noConversion"/>
  </si>
  <si>
    <t>…을</t>
    <phoneticPr fontId="5" type="noConversion"/>
  </si>
  <si>
    <t>…으로</t>
    <phoneticPr fontId="5" type="noConversion"/>
  </si>
  <si>
    <t>비고</t>
    <phoneticPr fontId="5" type="noConversion"/>
  </si>
  <si>
    <t>(PAPERLESS)</t>
    <phoneticPr fontId="5" type="noConversion"/>
  </si>
  <si>
    <t>위에서 3째줄</t>
    <phoneticPr fontId="5" type="noConversion"/>
  </si>
  <si>
    <t>(E-MAIL)</t>
    <phoneticPr fontId="5" type="noConversion"/>
  </si>
  <si>
    <t>위에서 9째줄</t>
    <phoneticPr fontId="5" type="noConversion"/>
  </si>
  <si>
    <t>HTTP://WWW.</t>
    <phoneticPr fontId="5" type="noConversion"/>
  </si>
  <si>
    <t>위에서 5째줄</t>
    <phoneticPr fontId="5" type="noConversion"/>
  </si>
  <si>
    <t>Jsp(재수강)_WEB</t>
    <phoneticPr fontId="5" type="noConversion"/>
  </si>
  <si>
    <t>nsapi/isapi_ASP</t>
    <phoneticPr fontId="5" type="noConversion"/>
  </si>
  <si>
    <t xml:space="preserve">영어단어 교정 </t>
  </si>
  <si>
    <t>시트 번호</t>
    <phoneticPr fontId="5" type="noConversion"/>
  </si>
  <si>
    <t>현재</t>
    <phoneticPr fontId="5" type="noConversion"/>
  </si>
  <si>
    <t>수정</t>
    <phoneticPr fontId="5" type="noConversion"/>
  </si>
  <si>
    <t>비고</t>
    <phoneticPr fontId="5" type="noConversion"/>
  </si>
  <si>
    <t>Sheet1</t>
    <phoneticPr fontId="5" type="noConversion"/>
  </si>
  <si>
    <t>average</t>
    <phoneticPr fontId="5" type="noConversion"/>
  </si>
  <si>
    <t>표2</t>
    <phoneticPr fontId="5" type="noConversion"/>
  </si>
  <si>
    <t>Sheet2</t>
    <phoneticPr fontId="5" type="noConversion"/>
  </si>
  <si>
    <t>total</t>
    <phoneticPr fontId="5" type="noConversion"/>
  </si>
  <si>
    <t>표7</t>
    <phoneticPr fontId="5" type="noConversion"/>
  </si>
  <si>
    <t>Sheet3</t>
    <phoneticPr fontId="5" type="noConversion"/>
  </si>
  <si>
    <t>sum</t>
    <phoneticPr fontId="5" type="noConversion"/>
  </si>
  <si>
    <t>표12</t>
    <phoneticPr fontId="5" type="noConversion"/>
  </si>
  <si>
    <t>[표1] 세계 클럽컵 축구대회</t>
    <phoneticPr fontId="5" type="noConversion"/>
  </si>
  <si>
    <t>순위</t>
    <phoneticPr fontId="5" type="noConversion"/>
  </si>
  <si>
    <t>팀명</t>
    <phoneticPr fontId="5" type="noConversion"/>
  </si>
  <si>
    <t>국가</t>
    <phoneticPr fontId="5" type="noConversion"/>
  </si>
  <si>
    <t>팀명(국가)</t>
    <phoneticPr fontId="5" type="noConversion"/>
  </si>
  <si>
    <t>susung</t>
    <phoneticPr fontId="5" type="noConversion"/>
  </si>
  <si>
    <t>korea</t>
    <phoneticPr fontId="5" type="noConversion"/>
  </si>
  <si>
    <t>baroserona</t>
    <phoneticPr fontId="5" type="noConversion"/>
  </si>
  <si>
    <t>spain</t>
    <phoneticPr fontId="5" type="noConversion"/>
  </si>
  <si>
    <t>chelsy</t>
    <phoneticPr fontId="5" type="noConversion"/>
  </si>
  <si>
    <t>england</t>
    <phoneticPr fontId="5" type="noConversion"/>
  </si>
  <si>
    <t>roma</t>
    <phoneticPr fontId="5" type="noConversion"/>
  </si>
  <si>
    <t>italy</t>
    <phoneticPr fontId="5" type="noConversion"/>
  </si>
  <si>
    <t>hoven</t>
    <phoneticPr fontId="5" type="noConversion"/>
  </si>
  <si>
    <t>netherlands</t>
    <phoneticPr fontId="5" type="noConversion"/>
  </si>
  <si>
    <t>isac</t>
    <phoneticPr fontId="5" type="noConversion"/>
  </si>
  <si>
    <t>france</t>
    <phoneticPr fontId="5" type="noConversion"/>
  </si>
  <si>
    <t>제과류 분류표</t>
    <phoneticPr fontId="5" type="noConversion"/>
  </si>
  <si>
    <t>제품코드</t>
    <phoneticPr fontId="5" type="noConversion"/>
  </si>
  <si>
    <t>출시연도</t>
    <phoneticPr fontId="5" type="noConversion"/>
  </si>
  <si>
    <t>제작회사</t>
    <phoneticPr fontId="5" type="noConversion"/>
  </si>
  <si>
    <t>BS-100</t>
    <phoneticPr fontId="5" type="noConversion"/>
  </si>
  <si>
    <t>에이시</t>
    <phoneticPr fontId="5" type="noConversion"/>
  </si>
  <si>
    <t>짜이리톨</t>
    <phoneticPr fontId="5" type="noConversion"/>
  </si>
  <si>
    <t>꼬깔스넥</t>
    <phoneticPr fontId="5" type="noConversion"/>
  </si>
  <si>
    <t>SN-301</t>
    <phoneticPr fontId="5" type="noConversion"/>
  </si>
  <si>
    <t>멋동산</t>
    <phoneticPr fontId="5" type="noConversion"/>
  </si>
  <si>
    <t>PI-200</t>
    <phoneticPr fontId="5" type="noConversion"/>
  </si>
  <si>
    <t>쵸코파이</t>
    <phoneticPr fontId="5" type="noConversion"/>
  </si>
  <si>
    <t>오예에스</t>
    <phoneticPr fontId="5" type="noConversion"/>
  </si>
  <si>
    <t>BS-101</t>
    <phoneticPr fontId="5" type="noConversion"/>
  </si>
  <si>
    <t>고래밥</t>
    <phoneticPr fontId="5" type="noConversion"/>
  </si>
  <si>
    <t>PI-202</t>
    <phoneticPr fontId="5" type="noConversion"/>
  </si>
  <si>
    <t>농구선수명단</t>
    <phoneticPr fontId="5" type="noConversion"/>
  </si>
  <si>
    <t>선수명</t>
    <phoneticPr fontId="5" type="noConversion"/>
  </si>
  <si>
    <t>관리코드</t>
    <phoneticPr fontId="5" type="noConversion"/>
  </si>
  <si>
    <t>경력</t>
    <phoneticPr fontId="5" type="noConversion"/>
  </si>
  <si>
    <t>포지션</t>
    <phoneticPr fontId="5" type="noConversion"/>
  </si>
  <si>
    <t>KCC</t>
    <phoneticPr fontId="5" type="noConversion"/>
  </si>
  <si>
    <t>안전해</t>
    <phoneticPr fontId="5" type="noConversion"/>
  </si>
  <si>
    <t>K99111</t>
    <phoneticPr fontId="5" type="noConversion"/>
  </si>
  <si>
    <t>3년</t>
    <phoneticPr fontId="5" type="noConversion"/>
  </si>
  <si>
    <t>TG</t>
    <phoneticPr fontId="5" type="noConversion"/>
  </si>
  <si>
    <t>이기자</t>
    <phoneticPr fontId="5" type="noConversion"/>
  </si>
  <si>
    <t>T02322</t>
    <phoneticPr fontId="5" type="noConversion"/>
  </si>
  <si>
    <t>1년</t>
    <phoneticPr fontId="5" type="noConversion"/>
  </si>
  <si>
    <t>SBS</t>
    <phoneticPr fontId="5" type="noConversion"/>
  </si>
  <si>
    <t>왕눈이</t>
    <phoneticPr fontId="5" type="noConversion"/>
  </si>
  <si>
    <t>S97101</t>
    <phoneticPr fontId="5" type="noConversion"/>
  </si>
  <si>
    <t>5년</t>
    <phoneticPr fontId="5" type="noConversion"/>
  </si>
  <si>
    <t>LG</t>
    <phoneticPr fontId="5" type="noConversion"/>
  </si>
  <si>
    <t>오골인</t>
    <phoneticPr fontId="5" type="noConversion"/>
  </si>
  <si>
    <t>L94303</t>
    <phoneticPr fontId="5" type="noConversion"/>
  </si>
  <si>
    <t>8년</t>
    <phoneticPr fontId="5" type="noConversion"/>
  </si>
  <si>
    <t>최고인</t>
    <phoneticPr fontId="5" type="noConversion"/>
  </si>
  <si>
    <t>L01202</t>
    <phoneticPr fontId="5" type="noConversion"/>
  </si>
  <si>
    <t>2년</t>
    <phoneticPr fontId="5" type="noConversion"/>
  </si>
  <si>
    <t>최수비</t>
    <phoneticPr fontId="5" type="noConversion"/>
  </si>
  <si>
    <t>T89322</t>
    <phoneticPr fontId="5" type="noConversion"/>
  </si>
  <si>
    <t>13년</t>
    <phoneticPr fontId="5" type="noConversion"/>
  </si>
  <si>
    <t>KCC</t>
    <phoneticPr fontId="5" type="noConversion"/>
  </si>
  <si>
    <t>나도해</t>
    <phoneticPr fontId="5" type="noConversion"/>
  </si>
  <si>
    <t>K95213</t>
    <phoneticPr fontId="5" type="noConversion"/>
  </si>
  <si>
    <t>7년</t>
    <phoneticPr fontId="5" type="noConversion"/>
  </si>
  <si>
    <t>문자열</t>
    <phoneticPr fontId="5" type="noConversion"/>
  </si>
  <si>
    <t>LOWER</t>
    <phoneticPr fontId="5" type="noConversion"/>
  </si>
  <si>
    <t>UPPER</t>
    <phoneticPr fontId="5" type="noConversion"/>
  </si>
  <si>
    <t>PROPER</t>
    <phoneticPr fontId="5" type="noConversion"/>
  </si>
  <si>
    <t>Youngjin</t>
    <phoneticPr fontId="5" type="noConversion"/>
  </si>
  <si>
    <t>코드 체계표</t>
    <phoneticPr fontId="5" type="noConversion"/>
  </si>
  <si>
    <t>REPLACE</t>
    <phoneticPr fontId="5" type="noConversion"/>
  </si>
  <si>
    <t>SK-0114-KO</t>
    <phoneticPr fontId="5" type="noConversion"/>
  </si>
  <si>
    <t>SK-0115-KO</t>
  </si>
  <si>
    <t>SK-0116-KO</t>
  </si>
  <si>
    <t>SK-0117-KO</t>
  </si>
  <si>
    <t>SK-0118-KO</t>
  </si>
  <si>
    <t>SUBSTITUTE 함수</t>
    <phoneticPr fontId="5" type="noConversion"/>
  </si>
  <si>
    <t>결과값</t>
    <phoneticPr fontId="5" type="noConversion"/>
  </si>
  <si>
    <t>Powerpoint 2010</t>
    <phoneticPr fontId="5" type="noConversion"/>
  </si>
  <si>
    <t>Powerpoint 2010</t>
    <phoneticPr fontId="5" type="noConversion"/>
  </si>
  <si>
    <t>Excel 2010</t>
    <phoneticPr fontId="5" type="noConversion"/>
  </si>
  <si>
    <t>Excel 2010</t>
    <phoneticPr fontId="5" type="noConversion"/>
  </si>
  <si>
    <t>Access 2010</t>
    <phoneticPr fontId="5" type="noConversion"/>
  </si>
  <si>
    <t>Access 2010</t>
    <phoneticPr fontId="5" type="noConversion"/>
  </si>
  <si>
    <t>LEN 함수</t>
    <phoneticPr fontId="5" type="noConversion"/>
  </si>
  <si>
    <t>문자열의 수</t>
    <phoneticPr fontId="5" type="noConversion"/>
  </si>
  <si>
    <t>영진닷컴</t>
    <phoneticPr fontId="5" type="noConversion"/>
  </si>
  <si>
    <t>★○☆</t>
    <phoneticPr fontId="5" type="noConversion"/>
  </si>
  <si>
    <t>Windows 10</t>
    <phoneticPr fontId="5" type="noConversion"/>
  </si>
  <si>
    <t>엑셀 2016</t>
    <phoneticPr fontId="5" type="noConversion"/>
  </si>
  <si>
    <t>초과강의명</t>
    <phoneticPr fontId="5" type="noConversion"/>
  </si>
  <si>
    <t>강의기호</t>
    <phoneticPr fontId="5" type="noConversion"/>
  </si>
  <si>
    <t>asp(공개강의)_WEB</t>
    <phoneticPr fontId="5" type="noConversion"/>
  </si>
  <si>
    <t>cgi(교양)_WEB</t>
    <phoneticPr fontId="5" type="noConversion"/>
  </si>
  <si>
    <t>날짜</t>
    <phoneticPr fontId="5" type="noConversion"/>
  </si>
  <si>
    <t>표시 형식</t>
    <phoneticPr fontId="5" type="noConversion"/>
  </si>
  <si>
    <t>FIXED 함수</t>
    <phoneticPr fontId="5" type="noConversion"/>
  </si>
  <si>
    <t>수치값</t>
    <phoneticPr fontId="5" type="noConversion"/>
  </si>
  <si>
    <t>소수 자릿수</t>
    <phoneticPr fontId="5" type="noConversion"/>
  </si>
  <si>
    <t>쉼표표시여부</t>
    <phoneticPr fontId="5" type="noConversion"/>
  </si>
  <si>
    <t>결과값</t>
    <phoneticPr fontId="5" type="noConversion"/>
  </si>
  <si>
    <t>이름</t>
    <phoneticPr fontId="5" type="noConversion"/>
  </si>
  <si>
    <t>주소1</t>
    <phoneticPr fontId="5" type="noConversion"/>
  </si>
  <si>
    <t>주소2</t>
    <phoneticPr fontId="5" type="noConversion"/>
  </si>
  <si>
    <t>주소3</t>
    <phoneticPr fontId="5" type="noConversion"/>
  </si>
  <si>
    <t>주소</t>
    <phoneticPr fontId="5" type="noConversion"/>
  </si>
  <si>
    <t>홍민영</t>
    <phoneticPr fontId="5" type="noConversion"/>
  </si>
  <si>
    <t>성남시</t>
    <phoneticPr fontId="5" type="noConversion"/>
  </si>
  <si>
    <t>중원구</t>
    <phoneticPr fontId="5" type="noConversion"/>
  </si>
  <si>
    <t>태평동</t>
    <phoneticPr fontId="5" type="noConversion"/>
  </si>
  <si>
    <t>이은영</t>
    <phoneticPr fontId="5" type="noConversion"/>
  </si>
  <si>
    <t>서울시</t>
    <phoneticPr fontId="5" type="noConversion"/>
  </si>
  <si>
    <t>동작구</t>
    <phoneticPr fontId="5" type="noConversion"/>
  </si>
  <si>
    <t>사당동</t>
    <phoneticPr fontId="5" type="noConversion"/>
  </si>
  <si>
    <t>박은경</t>
    <phoneticPr fontId="5" type="noConversion"/>
  </si>
  <si>
    <t>서울시</t>
    <phoneticPr fontId="5" type="noConversion"/>
  </si>
  <si>
    <t>은평구</t>
    <phoneticPr fontId="5" type="noConversion"/>
  </si>
  <si>
    <t>갈현동</t>
    <phoneticPr fontId="5" type="noConversion"/>
  </si>
  <si>
    <t>김소연</t>
    <phoneticPr fontId="5" type="noConversion"/>
  </si>
  <si>
    <t>부천시</t>
    <phoneticPr fontId="5" type="noConversion"/>
  </si>
  <si>
    <t>원미구</t>
    <phoneticPr fontId="5" type="noConversion"/>
  </si>
  <si>
    <t>중1동</t>
    <phoneticPr fontId="5" type="noConversion"/>
  </si>
  <si>
    <t>이소영</t>
    <phoneticPr fontId="5" type="noConversion"/>
  </si>
  <si>
    <t>송파구</t>
    <phoneticPr fontId="5" type="noConversion"/>
  </si>
  <si>
    <t>잠실1동</t>
    <phoneticPr fontId="5" type="noConversion"/>
  </si>
  <si>
    <t>변주연</t>
    <phoneticPr fontId="5" type="noConversion"/>
  </si>
  <si>
    <t>수원시</t>
    <phoneticPr fontId="5" type="noConversion"/>
  </si>
  <si>
    <t>팔달구</t>
    <phoneticPr fontId="5" type="noConversion"/>
  </si>
  <si>
    <t>영통동</t>
    <phoneticPr fontId="5" type="noConversion"/>
  </si>
  <si>
    <t>이명선</t>
    <phoneticPr fontId="5" type="noConversion"/>
  </si>
  <si>
    <t>관악구</t>
    <phoneticPr fontId="5" type="noConversion"/>
  </si>
  <si>
    <t>봉천동</t>
    <phoneticPr fontId="5" type="noConversion"/>
  </si>
  <si>
    <t>VALUE 함수</t>
    <phoneticPr fontId="5" type="noConversion"/>
  </si>
  <si>
    <t>변환이전 값</t>
    <phoneticPr fontId="5" type="noConversion"/>
  </si>
  <si>
    <t>영진출판사</t>
    <phoneticPr fontId="5" type="noConversion"/>
  </si>
  <si>
    <t>[표1]</t>
    <phoneticPr fontId="5" type="noConversion"/>
  </si>
  <si>
    <t>[표2]</t>
    <phoneticPr fontId="5" type="noConversion"/>
  </si>
  <si>
    <t>업무코드</t>
    <phoneticPr fontId="5" type="noConversion"/>
  </si>
  <si>
    <t>부서명</t>
    <phoneticPr fontId="5" type="noConversion"/>
  </si>
  <si>
    <t>코드</t>
    <phoneticPr fontId="5" type="noConversion"/>
  </si>
  <si>
    <t>팀1</t>
    <phoneticPr fontId="5" type="noConversion"/>
  </si>
  <si>
    <t>팀2</t>
    <phoneticPr fontId="5" type="noConversion"/>
  </si>
  <si>
    <t>부서명</t>
    <phoneticPr fontId="5" type="noConversion"/>
  </si>
  <si>
    <t>조예슬</t>
    <phoneticPr fontId="5" type="noConversion"/>
  </si>
  <si>
    <t>입고</t>
    <phoneticPr fontId="5" type="noConversion"/>
  </si>
  <si>
    <t>출고</t>
    <phoneticPr fontId="5" type="noConversion"/>
  </si>
  <si>
    <t>총무부</t>
    <phoneticPr fontId="5" type="noConversion"/>
  </si>
  <si>
    <t>김세환</t>
  </si>
  <si>
    <t>인사</t>
    <phoneticPr fontId="5" type="noConversion"/>
  </si>
  <si>
    <t>급여</t>
    <phoneticPr fontId="5" type="noConversion"/>
  </si>
  <si>
    <t>인사부</t>
    <phoneticPr fontId="5" type="noConversion"/>
  </si>
  <si>
    <t>김형대</t>
  </si>
  <si>
    <t>내수</t>
    <phoneticPr fontId="5" type="noConversion"/>
  </si>
  <si>
    <t>수출</t>
    <phoneticPr fontId="5" type="noConversion"/>
  </si>
  <si>
    <t>박영훈</t>
  </si>
  <si>
    <t>국내</t>
    <phoneticPr fontId="5" type="noConversion"/>
  </si>
  <si>
    <t>해외</t>
    <phoneticPr fontId="5" type="noConversion"/>
  </si>
  <si>
    <t>기술지원부</t>
    <phoneticPr fontId="5" type="noConversion"/>
  </si>
  <si>
    <t>방극준</t>
  </si>
  <si>
    <t>관리</t>
    <phoneticPr fontId="5" type="noConversion"/>
  </si>
  <si>
    <t>실무</t>
    <phoneticPr fontId="5" type="noConversion"/>
  </si>
  <si>
    <t>비서실</t>
    <phoneticPr fontId="5" type="noConversion"/>
  </si>
  <si>
    <t>안기순</t>
    <phoneticPr fontId="5" type="noConversion"/>
  </si>
  <si>
    <t>기획</t>
    <phoneticPr fontId="5" type="noConversion"/>
  </si>
  <si>
    <t>내사</t>
    <phoneticPr fontId="5" type="noConversion"/>
  </si>
  <si>
    <t>감사실</t>
    <phoneticPr fontId="5" type="noConversion"/>
  </si>
  <si>
    <t>안유경</t>
  </si>
  <si>
    <t>유응구</t>
    <phoneticPr fontId="5" type="noConversion"/>
  </si>
  <si>
    <t>이원섭</t>
  </si>
  <si>
    <t>텍스트1</t>
    <phoneticPr fontId="5" type="noConversion"/>
  </si>
  <si>
    <t>텍스트2</t>
    <phoneticPr fontId="5" type="noConversion"/>
  </si>
  <si>
    <t>동일여부</t>
    <phoneticPr fontId="5" type="noConversion"/>
  </si>
  <si>
    <t>쉽게 배우는 엑셀</t>
    <phoneticPr fontId="5" type="noConversion"/>
  </si>
  <si>
    <t>쉽게      배우는 엑셀</t>
    <phoneticPr fontId="5" type="noConversion"/>
  </si>
  <si>
    <t>컴퓨터</t>
    <phoneticPr fontId="5" type="noConversion"/>
  </si>
  <si>
    <t>EXCEL</t>
    <phoneticPr fontId="5" type="noConversion"/>
  </si>
  <si>
    <t>EXCEL</t>
    <phoneticPr fontId="5" type="noConversion"/>
  </si>
  <si>
    <t>excel</t>
    <phoneticPr fontId="5" type="noConversion"/>
  </si>
  <si>
    <t>함수 찾기</t>
    <phoneticPr fontId="5" type="noConversion"/>
  </si>
  <si>
    <t xml:space="preserve"> 함수 찾기</t>
    <phoneticPr fontId="5" type="noConversion"/>
  </si>
  <si>
    <t>책</t>
    <phoneticPr fontId="5" type="noConversion"/>
  </si>
  <si>
    <t>책이름</t>
    <phoneticPr fontId="5" type="noConversion"/>
  </si>
  <si>
    <t>돈키호테#123-TA-1526</t>
    <phoneticPr fontId="5" type="noConversion"/>
  </si>
  <si>
    <t>컴퓨터 활용능력#2359-5512</t>
    <phoneticPr fontId="5" type="noConversion"/>
  </si>
  <si>
    <t>수학의 정석#12222R-8956-1</t>
    <phoneticPr fontId="5" type="noConversion"/>
  </si>
  <si>
    <t>몸짓의 심리학#1231-8889</t>
    <phoneticPr fontId="5" type="noConversion"/>
  </si>
  <si>
    <t>그들이 말하지 않는 23가지#5269-554</t>
    <phoneticPr fontId="5" type="noConversion"/>
  </si>
  <si>
    <t>이름</t>
    <phoneticPr fontId="5" type="noConversion"/>
  </si>
  <si>
    <t>포인트 점수</t>
    <phoneticPr fontId="5" type="noConversion"/>
  </si>
  <si>
    <t>도형으로 표시</t>
    <phoneticPr fontId="5" type="noConversion"/>
  </si>
  <si>
    <t>김승윤</t>
    <phoneticPr fontId="5" type="noConversion"/>
  </si>
  <si>
    <t>장미진</t>
    <phoneticPr fontId="5" type="noConversion"/>
  </si>
  <si>
    <t>김지형</t>
    <phoneticPr fontId="5" type="noConversion"/>
  </si>
  <si>
    <t>이승운</t>
    <phoneticPr fontId="5" type="noConversion"/>
  </si>
  <si>
    <t>강혜정</t>
    <phoneticPr fontId="5" type="noConversion"/>
  </si>
  <si>
    <t>찾는 문자</t>
    <phoneticPr fontId="5" type="noConversion"/>
  </si>
  <si>
    <t>내용</t>
    <phoneticPr fontId="5" type="noConversion"/>
  </si>
  <si>
    <t>SEARCH</t>
    <phoneticPr fontId="5" type="noConversion"/>
  </si>
  <si>
    <t>SEARCHB</t>
    <phoneticPr fontId="5" type="noConversion"/>
  </si>
  <si>
    <t>터</t>
    <phoneticPr fontId="5" type="noConversion"/>
  </si>
  <si>
    <t>컴퓨터활용능력</t>
    <phoneticPr fontId="5" type="noConversion"/>
  </si>
  <si>
    <t>C</t>
    <phoneticPr fontId="5" type="noConversion"/>
  </si>
  <si>
    <t>Justice</t>
    <phoneticPr fontId="5" type="noConversion"/>
  </si>
  <si>
    <t>워</t>
    <phoneticPr fontId="5" type="noConversion"/>
  </si>
  <si>
    <t>쉽게 배워 폼나게 활용하자</t>
    <phoneticPr fontId="5" type="noConversion"/>
  </si>
  <si>
    <t>m</t>
    <phoneticPr fontId="5" type="noConversion"/>
  </si>
  <si>
    <t>ULTRA GMAT</t>
    <phoneticPr fontId="5" type="noConversion"/>
  </si>
  <si>
    <t>백합</t>
    <phoneticPr fontId="5" type="noConversion"/>
  </si>
  <si>
    <t>수요일에는 빨간 장미를</t>
    <phoneticPr fontId="5" type="noConversion"/>
  </si>
  <si>
    <t>찾는 문자</t>
    <phoneticPr fontId="5" type="noConversion"/>
  </si>
  <si>
    <t>내용</t>
    <phoneticPr fontId="5" type="noConversion"/>
  </si>
  <si>
    <t>SEARCH</t>
    <phoneticPr fontId="5" type="noConversion"/>
  </si>
  <si>
    <t>SEARCHB</t>
    <phoneticPr fontId="5" type="noConversion"/>
  </si>
  <si>
    <t>터</t>
    <phoneticPr fontId="5" type="noConversion"/>
  </si>
  <si>
    <t>컴퓨터활용능력</t>
    <phoneticPr fontId="5" type="noConversion"/>
  </si>
  <si>
    <t>C</t>
    <phoneticPr fontId="5" type="noConversion"/>
  </si>
  <si>
    <t>Justice</t>
    <phoneticPr fontId="5" type="noConversion"/>
  </si>
  <si>
    <t>워</t>
    <phoneticPr fontId="5" type="noConversion"/>
  </si>
  <si>
    <t>쉽게 배워 폼나게 활용하자</t>
    <phoneticPr fontId="5" type="noConversion"/>
  </si>
  <si>
    <t>m</t>
    <phoneticPr fontId="5" type="noConversion"/>
  </si>
  <si>
    <t>ULTRA GMAT</t>
    <phoneticPr fontId="5" type="noConversion"/>
  </si>
  <si>
    <t>백합</t>
    <phoneticPr fontId="5" type="noConversion"/>
  </si>
  <si>
    <t>통계학의 기초#8569-8956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</si>
</sst>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₩&quot;#,##0;[Red]\-&quot;₩&quot;#,##0"/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0" borderId="0"/>
  </cellStyleXfs>
  <cellXfs count="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0" fontId="3" fillId="0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4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5" applyFont="1" applyFill="1" applyAlignment="1">
      <alignment vertical="center"/>
    </xf>
    <xf numFmtId="0" fontId="3" fillId="0" borderId="6" xfId="5" applyFont="1" applyFill="1" applyBorder="1" applyAlignment="1">
      <alignment horizontal="center" vertical="center"/>
    </xf>
    <xf numFmtId="0" fontId="4" fillId="2" borderId="7" xfId="5" applyFont="1" applyFill="1" applyBorder="1" applyAlignment="1">
      <alignment horizontal="center" vertical="center"/>
    </xf>
    <xf numFmtId="0" fontId="3" fillId="0" borderId="8" xfId="5" applyFont="1" applyFill="1" applyBorder="1" applyAlignment="1">
      <alignment horizontal="left" vertical="center"/>
    </xf>
    <xf numFmtId="0" fontId="3" fillId="0" borderId="9" xfId="5" quotePrefix="1" applyFont="1" applyFill="1" applyBorder="1" applyAlignment="1">
      <alignment horizontal="left" vertical="center"/>
    </xf>
    <xf numFmtId="0" fontId="3" fillId="0" borderId="10" xfId="5" applyFont="1" applyFill="1" applyBorder="1" applyAlignment="1">
      <alignment horizontal="left" vertical="center"/>
    </xf>
    <xf numFmtId="0" fontId="3" fillId="0" borderId="11" xfId="5" quotePrefix="1" applyFont="1" applyFill="1" applyBorder="1" applyAlignment="1">
      <alignment horizontal="left" vertical="center"/>
    </xf>
    <xf numFmtId="0" fontId="3" fillId="0" borderId="8" xfId="5" applyFont="1" applyFill="1" applyBorder="1" applyAlignment="1">
      <alignment vertical="center"/>
    </xf>
    <xf numFmtId="0" fontId="3" fillId="0" borderId="9" xfId="5" applyFont="1" applyFill="1" applyBorder="1" applyAlignment="1">
      <alignment horizontal="center" vertical="center"/>
    </xf>
    <xf numFmtId="0" fontId="3" fillId="0" borderId="9" xfId="5" quotePrefix="1" applyFont="1" applyFill="1" applyBorder="1" applyAlignment="1">
      <alignment horizontal="center" vertical="center"/>
    </xf>
    <xf numFmtId="0" fontId="3" fillId="0" borderId="10" xfId="5" applyFont="1" applyFill="1" applyBorder="1" applyAlignment="1">
      <alignment vertical="center"/>
    </xf>
    <xf numFmtId="0" fontId="3" fillId="0" borderId="11" xfId="5" quotePrefix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2" xfId="5" applyFont="1" applyFill="1" applyBorder="1" applyAlignment="1">
      <alignment horizontal="center" vertical="center"/>
    </xf>
    <xf numFmtId="0" fontId="3" fillId="0" borderId="8" xfId="5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3" fillId="0" borderId="10" xfId="5" applyFont="1" applyFill="1" applyBorder="1" applyAlignment="1">
      <alignment horizontal="center" vertical="center"/>
    </xf>
    <xf numFmtId="0" fontId="3" fillId="0" borderId="13" xfId="5" applyFont="1" applyFill="1" applyBorder="1" applyAlignment="1">
      <alignment horizontal="center" vertical="center"/>
    </xf>
    <xf numFmtId="3" fontId="3" fillId="0" borderId="8" xfId="5" applyNumberFormat="1" applyFont="1" applyFill="1" applyBorder="1" applyAlignment="1">
      <alignment vertical="center"/>
    </xf>
    <xf numFmtId="0" fontId="3" fillId="0" borderId="9" xfId="5" quotePrefix="1" applyFont="1" applyFill="1" applyBorder="1" applyAlignment="1">
      <alignment horizontal="right" vertical="center"/>
    </xf>
    <xf numFmtId="6" fontId="3" fillId="0" borderId="8" xfId="5" applyNumberFormat="1" applyFont="1" applyFill="1" applyBorder="1" applyAlignment="1">
      <alignment vertical="center"/>
    </xf>
    <xf numFmtId="14" fontId="3" fillId="0" borderId="8" xfId="5" applyNumberFormat="1" applyFont="1" applyFill="1" applyBorder="1" applyAlignment="1">
      <alignment vertical="center"/>
    </xf>
    <xf numFmtId="21" fontId="3" fillId="0" borderId="8" xfId="5" applyNumberFormat="1" applyFont="1" applyFill="1" applyBorder="1" applyAlignment="1">
      <alignment vertical="center"/>
    </xf>
    <xf numFmtId="12" fontId="3" fillId="0" borderId="8" xfId="5" applyNumberFormat="1" applyFont="1" applyFill="1" applyBorder="1" applyAlignment="1">
      <alignment vertical="center"/>
    </xf>
    <xf numFmtId="0" fontId="3" fillId="0" borderId="11" xfId="5" quotePrefix="1" applyFont="1" applyFill="1" applyBorder="1" applyAlignment="1">
      <alignment horizontal="right" vertical="center"/>
    </xf>
    <xf numFmtId="49" fontId="3" fillId="0" borderId="0" xfId="0" applyNumberFormat="1" applyFont="1" applyFill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/>
    </xf>
    <xf numFmtId="0" fontId="4" fillId="0" borderId="5" xfId="5" applyFont="1" applyFill="1" applyBorder="1" applyAlignment="1">
      <alignment horizontal="center" vertical="center"/>
    </xf>
  </cellXfs>
  <cellStyles count="6">
    <cellStyle name="백분율" xfId="4" builtinId="5"/>
    <cellStyle name="쉼표 [0] 2 2" xfId="3"/>
    <cellStyle name="표준" xfId="0" builtinId="0"/>
    <cellStyle name="표준 2 2" xfId="2"/>
    <cellStyle name="표준_1급함수(문제)" xfId="5"/>
    <cellStyle name="표준_소책자(1급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7"/>
  <cols>
    <col min="5" max="5" width="10.1640625" customWidth="1"/>
  </cols>
  <sheetData>
    <row r="1" spans="1:5">
      <c r="A1" s="1"/>
      <c r="B1" s="2"/>
      <c r="C1" s="3" t="s">
        <v>0</v>
      </c>
      <c r="D1" s="2"/>
      <c r="E1" s="2"/>
    </row>
    <row r="2" spans="1:5">
      <c r="A2" s="4" t="s">
        <v>1</v>
      </c>
      <c r="B2" s="4" t="s">
        <v>2</v>
      </c>
      <c r="C2" s="4" t="s">
        <v>3</v>
      </c>
      <c r="D2" s="4" t="s">
        <v>4</v>
      </c>
      <c r="E2" s="22" t="s">
        <v>5</v>
      </c>
    </row>
    <row r="3" spans="1:5">
      <c r="A3" s="4" t="s">
        <v>6</v>
      </c>
      <c r="B3" s="5">
        <v>2021919</v>
      </c>
      <c r="C3" s="4" t="s">
        <v>7</v>
      </c>
      <c r="D3" s="4" t="s">
        <v>8</v>
      </c>
      <c r="E3" s="4"/>
    </row>
    <row r="4" spans="1:5">
      <c r="A4" s="4" t="s">
        <v>9</v>
      </c>
      <c r="B4" s="5">
        <v>2121934</v>
      </c>
      <c r="C4" s="4" t="s">
        <v>10</v>
      </c>
      <c r="D4" s="4" t="s">
        <v>11</v>
      </c>
      <c r="E4" s="4"/>
    </row>
    <row r="5" spans="1:5">
      <c r="A5" s="4" t="s">
        <v>12</v>
      </c>
      <c r="B5" s="5">
        <v>2051912</v>
      </c>
      <c r="C5" s="4" t="s">
        <v>13</v>
      </c>
      <c r="D5" s="4" t="s">
        <v>14</v>
      </c>
      <c r="E5" s="4"/>
    </row>
    <row r="6" spans="1:5">
      <c r="A6" s="4" t="s">
        <v>15</v>
      </c>
      <c r="B6" s="5">
        <v>2061905</v>
      </c>
      <c r="C6" s="4" t="s">
        <v>16</v>
      </c>
      <c r="D6" s="4" t="s">
        <v>17</v>
      </c>
      <c r="E6" s="4"/>
    </row>
    <row r="7" spans="1:5">
      <c r="A7" s="4" t="s">
        <v>18</v>
      </c>
      <c r="B7" s="5">
        <v>2190423</v>
      </c>
      <c r="C7" s="4" t="s">
        <v>19</v>
      </c>
      <c r="D7" s="4" t="s">
        <v>20</v>
      </c>
      <c r="E7" s="4"/>
    </row>
    <row r="8" spans="1:5">
      <c r="A8" s="4" t="s">
        <v>21</v>
      </c>
      <c r="B8" s="5">
        <v>2162007</v>
      </c>
      <c r="C8" s="4" t="s">
        <v>22</v>
      </c>
      <c r="D8" s="4" t="s">
        <v>23</v>
      </c>
      <c r="E8" s="4"/>
    </row>
    <row r="9" spans="1:5">
      <c r="A9" s="4" t="s">
        <v>24</v>
      </c>
      <c r="B9" s="5">
        <v>2051845</v>
      </c>
      <c r="C9" s="4" t="s">
        <v>25</v>
      </c>
      <c r="D9" s="4" t="s">
        <v>26</v>
      </c>
      <c r="E9" s="4"/>
    </row>
    <row r="10" spans="1:5">
      <c r="A10" s="4" t="s">
        <v>27</v>
      </c>
      <c r="B10" s="5">
        <v>2031922</v>
      </c>
      <c r="C10" s="4" t="s">
        <v>28</v>
      </c>
      <c r="D10" s="4" t="s">
        <v>29</v>
      </c>
      <c r="E10" s="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7"/>
  <cols>
    <col min="2" max="2" width="14" bestFit="1" customWidth="1"/>
    <col min="3" max="3" width="12.6640625" customWidth="1"/>
    <col min="4" max="4" width="14.6640625" customWidth="1"/>
  </cols>
  <sheetData>
    <row r="1" spans="1:4">
      <c r="A1" s="11"/>
      <c r="B1" s="3" t="s">
        <v>67</v>
      </c>
      <c r="C1" s="2"/>
      <c r="D1" s="2"/>
    </row>
    <row r="2" spans="1:4">
      <c r="A2" s="4" t="s">
        <v>68</v>
      </c>
      <c r="B2" s="12" t="s">
        <v>69</v>
      </c>
      <c r="C2" s="22" t="s">
        <v>70</v>
      </c>
      <c r="D2" s="13" t="s">
        <v>71</v>
      </c>
    </row>
    <row r="3" spans="1:4">
      <c r="A3" s="4">
        <v>23</v>
      </c>
      <c r="B3" s="14" t="s">
        <v>72</v>
      </c>
      <c r="C3" s="4" t="str">
        <f>LOWER(B3)</f>
        <v>(paperless)</v>
      </c>
      <c r="D3" s="15" t="s">
        <v>73</v>
      </c>
    </row>
    <row r="4" spans="1:4">
      <c r="A4" s="4">
        <v>46</v>
      </c>
      <c r="B4" s="16" t="s">
        <v>74</v>
      </c>
      <c r="C4" s="4" t="str">
        <f t="shared" ref="C4:C5" si="0">LOWER(B4)</f>
        <v>(e-mail)</v>
      </c>
      <c r="D4" s="15" t="s">
        <v>75</v>
      </c>
    </row>
    <row r="5" spans="1:4">
      <c r="A5" s="4">
        <v>73</v>
      </c>
      <c r="B5" s="16" t="s">
        <v>76</v>
      </c>
      <c r="C5" s="4" t="str">
        <f t="shared" si="0"/>
        <v>http://www.</v>
      </c>
      <c r="D5" s="15" t="s">
        <v>77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7"/>
  <cols>
    <col min="1" max="2" width="8.33203125" bestFit="1" customWidth="1"/>
    <col min="3" max="3" width="10.1640625" bestFit="1" customWidth="1"/>
    <col min="4" max="4" width="8.33203125" bestFit="1" customWidth="1"/>
  </cols>
  <sheetData>
    <row r="1" spans="1:4">
      <c r="A1" s="2"/>
      <c r="B1" s="2"/>
      <c r="C1" s="2"/>
      <c r="D1" s="2"/>
    </row>
    <row r="2" spans="1:4">
      <c r="A2" s="4" t="s">
        <v>158</v>
      </c>
      <c r="B2" s="28" t="s">
        <v>159</v>
      </c>
      <c r="C2" s="28" t="s">
        <v>160</v>
      </c>
      <c r="D2" s="28" t="s">
        <v>161</v>
      </c>
    </row>
    <row r="3" spans="1:4">
      <c r="A3" s="16" t="s">
        <v>162</v>
      </c>
      <c r="B3" s="16"/>
      <c r="C3" s="16"/>
      <c r="D3" s="16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7"/>
  <cols>
    <col min="1" max="2" width="8.33203125" bestFit="1" customWidth="1"/>
    <col min="3" max="3" width="10.1640625" bestFit="1" customWidth="1"/>
    <col min="4" max="4" width="8.33203125" bestFit="1" customWidth="1"/>
  </cols>
  <sheetData>
    <row r="1" spans="1:4">
      <c r="A1" s="2"/>
      <c r="B1" s="2"/>
      <c r="C1" s="2"/>
      <c r="D1" s="2"/>
    </row>
    <row r="2" spans="1:4">
      <c r="A2" s="4" t="s">
        <v>158</v>
      </c>
      <c r="B2" s="28" t="s">
        <v>159</v>
      </c>
      <c r="C2" s="28" t="s">
        <v>160</v>
      </c>
      <c r="D2" s="28" t="s">
        <v>161</v>
      </c>
    </row>
    <row r="3" spans="1:4">
      <c r="A3" s="16" t="s">
        <v>162</v>
      </c>
      <c r="B3" s="16" t="str">
        <f>LOWER(A3)</f>
        <v>youngjin</v>
      </c>
      <c r="C3" s="16" t="str">
        <f>UPPER(A3)</f>
        <v>YOUNGJIN</v>
      </c>
      <c r="D3" s="16" t="str">
        <f>PROPER(A3)</f>
        <v>Youngjin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7"/>
  <cols>
    <col min="2" max="2" width="10" customWidth="1"/>
  </cols>
  <sheetData>
    <row r="1" spans="1:4">
      <c r="A1" s="19"/>
      <c r="B1" s="20" t="s">
        <v>80</v>
      </c>
      <c r="C1" s="2"/>
      <c r="D1" s="2"/>
    </row>
    <row r="2" spans="1:4">
      <c r="A2" s="4" t="s">
        <v>81</v>
      </c>
      <c r="B2" s="12" t="s">
        <v>82</v>
      </c>
      <c r="C2" s="22" t="s">
        <v>83</v>
      </c>
      <c r="D2" s="13" t="s">
        <v>84</v>
      </c>
    </row>
    <row r="3" spans="1:4">
      <c r="A3" s="4" t="s">
        <v>85</v>
      </c>
      <c r="B3" s="14" t="s">
        <v>86</v>
      </c>
      <c r="C3" s="4"/>
      <c r="D3" s="13" t="s">
        <v>87</v>
      </c>
    </row>
    <row r="4" spans="1:4">
      <c r="A4" s="4" t="s">
        <v>88</v>
      </c>
      <c r="B4" s="16" t="s">
        <v>89</v>
      </c>
      <c r="C4" s="21"/>
      <c r="D4" s="13" t="s">
        <v>90</v>
      </c>
    </row>
    <row r="5" spans="1:4">
      <c r="A5" s="4" t="s">
        <v>91</v>
      </c>
      <c r="B5" s="16" t="s">
        <v>92</v>
      </c>
      <c r="C5" s="21"/>
      <c r="D5" s="13" t="s">
        <v>93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7"/>
  <cols>
    <col min="2" max="2" width="10" customWidth="1"/>
  </cols>
  <sheetData>
    <row r="1" spans="1:4">
      <c r="A1" s="19"/>
      <c r="B1" s="20" t="s">
        <v>80</v>
      </c>
      <c r="C1" s="2"/>
      <c r="D1" s="2"/>
    </row>
    <row r="2" spans="1:4">
      <c r="A2" s="4" t="s">
        <v>81</v>
      </c>
      <c r="B2" s="12" t="s">
        <v>82</v>
      </c>
      <c r="C2" s="22" t="s">
        <v>83</v>
      </c>
      <c r="D2" s="13" t="s">
        <v>84</v>
      </c>
    </row>
    <row r="3" spans="1:4">
      <c r="A3" s="4" t="s">
        <v>85</v>
      </c>
      <c r="B3" s="14" t="s">
        <v>86</v>
      </c>
      <c r="C3" s="4" t="str">
        <f>PROPER(B3)</f>
        <v>Average</v>
      </c>
      <c r="D3" s="13" t="s">
        <v>87</v>
      </c>
    </row>
    <row r="4" spans="1:4">
      <c r="A4" s="4" t="s">
        <v>88</v>
      </c>
      <c r="B4" s="16" t="s">
        <v>89</v>
      </c>
      <c r="C4" s="4" t="str">
        <f t="shared" ref="C4:C5" si="0">PROPER(B4)</f>
        <v>Total</v>
      </c>
      <c r="D4" s="13" t="s">
        <v>90</v>
      </c>
    </row>
    <row r="5" spans="1:4">
      <c r="A5" s="4" t="s">
        <v>91</v>
      </c>
      <c r="B5" s="16" t="s">
        <v>92</v>
      </c>
      <c r="C5" s="4" t="str">
        <f t="shared" si="0"/>
        <v>Sum</v>
      </c>
      <c r="D5" s="13" t="s">
        <v>93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7"/>
  <cols>
    <col min="2" max="2" width="11.1640625" bestFit="1" customWidth="1"/>
    <col min="3" max="3" width="11.6640625" bestFit="1" customWidth="1"/>
    <col min="4" max="4" width="23.25" customWidth="1"/>
  </cols>
  <sheetData>
    <row r="1" spans="1:4">
      <c r="A1" s="7" t="s">
        <v>94</v>
      </c>
      <c r="B1" s="7"/>
      <c r="C1" s="7"/>
      <c r="D1" s="7"/>
    </row>
    <row r="2" spans="1:4">
      <c r="A2" s="9" t="s">
        <v>95</v>
      </c>
      <c r="B2" s="8" t="s">
        <v>96</v>
      </c>
      <c r="C2" s="8" t="s">
        <v>97</v>
      </c>
      <c r="D2" s="23" t="s">
        <v>98</v>
      </c>
    </row>
    <row r="3" spans="1:4">
      <c r="A3" s="8">
        <v>1</v>
      </c>
      <c r="B3" s="8" t="s">
        <v>99</v>
      </c>
      <c r="C3" s="8" t="s">
        <v>100</v>
      </c>
      <c r="D3" s="8"/>
    </row>
    <row r="4" spans="1:4">
      <c r="A4" s="8">
        <v>2</v>
      </c>
      <c r="B4" s="8" t="s">
        <v>101</v>
      </c>
      <c r="C4" s="8" t="s">
        <v>102</v>
      </c>
      <c r="D4" s="8"/>
    </row>
    <row r="5" spans="1:4">
      <c r="A5" s="8">
        <v>3</v>
      </c>
      <c r="B5" s="8" t="s">
        <v>103</v>
      </c>
      <c r="C5" s="8" t="s">
        <v>104</v>
      </c>
      <c r="D5" s="8"/>
    </row>
    <row r="6" spans="1:4">
      <c r="A6" s="8">
        <v>4</v>
      </c>
      <c r="B6" s="8" t="s">
        <v>105</v>
      </c>
      <c r="C6" s="8" t="s">
        <v>106</v>
      </c>
      <c r="D6" s="8"/>
    </row>
    <row r="7" spans="1:4">
      <c r="A7" s="8">
        <v>5</v>
      </c>
      <c r="B7" s="8" t="s">
        <v>107</v>
      </c>
      <c r="C7" s="8" t="s">
        <v>108</v>
      </c>
      <c r="D7" s="8"/>
    </row>
    <row r="8" spans="1:4">
      <c r="A8" s="8">
        <v>6</v>
      </c>
      <c r="B8" s="8" t="s">
        <v>109</v>
      </c>
      <c r="C8" s="8" t="s">
        <v>110</v>
      </c>
      <c r="D8" s="8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7"/>
  <cols>
    <col min="2" max="2" width="11.1640625" bestFit="1" customWidth="1"/>
    <col min="3" max="3" width="11.6640625" bestFit="1" customWidth="1"/>
    <col min="4" max="4" width="23.25" customWidth="1"/>
  </cols>
  <sheetData>
    <row r="1" spans="1:4">
      <c r="A1" s="7" t="s">
        <v>94</v>
      </c>
      <c r="B1" s="7"/>
      <c r="C1" s="7"/>
      <c r="D1" s="7"/>
    </row>
    <row r="2" spans="1:4">
      <c r="A2" s="9" t="s">
        <v>95</v>
      </c>
      <c r="B2" s="8" t="s">
        <v>96</v>
      </c>
      <c r="C2" s="8" t="s">
        <v>97</v>
      </c>
      <c r="D2" s="23" t="s">
        <v>98</v>
      </c>
    </row>
    <row r="3" spans="1:4">
      <c r="A3" s="8">
        <v>1</v>
      </c>
      <c r="B3" s="8" t="s">
        <v>99</v>
      </c>
      <c r="C3" s="8" t="s">
        <v>100</v>
      </c>
      <c r="D3" s="8" t="str">
        <f t="shared" ref="D3:D8" si="0">UPPER(B3)&amp;"("&amp;PROPER(C3)&amp;")"</f>
        <v>SUSUNG(Korea)</v>
      </c>
    </row>
    <row r="4" spans="1:4">
      <c r="A4" s="8">
        <v>2</v>
      </c>
      <c r="B4" s="8" t="s">
        <v>101</v>
      </c>
      <c r="C4" s="8" t="s">
        <v>102</v>
      </c>
      <c r="D4" s="8" t="str">
        <f t="shared" si="0"/>
        <v>BAROSERONA(Spain)</v>
      </c>
    </row>
    <row r="5" spans="1:4">
      <c r="A5" s="8">
        <v>3</v>
      </c>
      <c r="B5" s="8" t="s">
        <v>103</v>
      </c>
      <c r="C5" s="8" t="s">
        <v>104</v>
      </c>
      <c r="D5" s="8" t="str">
        <f t="shared" si="0"/>
        <v>CHELSY(England)</v>
      </c>
    </row>
    <row r="6" spans="1:4">
      <c r="A6" s="8">
        <v>4</v>
      </c>
      <c r="B6" s="8" t="s">
        <v>105</v>
      </c>
      <c r="C6" s="8" t="s">
        <v>106</v>
      </c>
      <c r="D6" s="8" t="str">
        <f t="shared" si="0"/>
        <v>ROMA(Italy)</v>
      </c>
    </row>
    <row r="7" spans="1:4">
      <c r="A7" s="8">
        <v>5</v>
      </c>
      <c r="B7" s="8" t="s">
        <v>107</v>
      </c>
      <c r="C7" s="8" t="s">
        <v>108</v>
      </c>
      <c r="D7" s="8" t="str">
        <f t="shared" si="0"/>
        <v>HOVEN(Netherlands)</v>
      </c>
    </row>
    <row r="8" spans="1:4">
      <c r="A8" s="8">
        <v>6</v>
      </c>
      <c r="B8" s="8" t="s">
        <v>109</v>
      </c>
      <c r="C8" s="8" t="s">
        <v>110</v>
      </c>
      <c r="D8" s="8" t="str">
        <f t="shared" si="0"/>
        <v>ISAC(France)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7"/>
  <cols>
    <col min="1" max="1" width="11.33203125" bestFit="1" customWidth="1"/>
    <col min="2" max="2" width="12" bestFit="1" customWidth="1"/>
  </cols>
  <sheetData>
    <row r="1" spans="1:2">
      <c r="A1" s="2"/>
      <c r="B1" s="2"/>
    </row>
    <row r="2" spans="1:2">
      <c r="A2" s="4" t="s">
        <v>163</v>
      </c>
      <c r="B2" s="28" t="s">
        <v>164</v>
      </c>
    </row>
    <row r="3" spans="1:2">
      <c r="A3" s="4" t="s">
        <v>165</v>
      </c>
      <c r="B3" s="4"/>
    </row>
    <row r="4" spans="1:2">
      <c r="A4" s="4" t="s">
        <v>166</v>
      </c>
      <c r="B4" s="4"/>
    </row>
    <row r="5" spans="1:2">
      <c r="A5" s="4" t="s">
        <v>167</v>
      </c>
      <c r="B5" s="4"/>
    </row>
    <row r="6" spans="1:2">
      <c r="A6" s="4" t="s">
        <v>168</v>
      </c>
      <c r="B6" s="4"/>
    </row>
    <row r="7" spans="1:2">
      <c r="A7" s="4" t="s">
        <v>169</v>
      </c>
      <c r="B7" s="4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7"/>
  <cols>
    <col min="1" max="1" width="11.33203125" bestFit="1" customWidth="1"/>
    <col min="2" max="2" width="12" bestFit="1" customWidth="1"/>
  </cols>
  <sheetData>
    <row r="1" spans="1:2">
      <c r="A1" s="2"/>
      <c r="B1" s="2"/>
    </row>
    <row r="2" spans="1:2">
      <c r="A2" s="4" t="s">
        <v>163</v>
      </c>
      <c r="B2" s="28" t="s">
        <v>164</v>
      </c>
    </row>
    <row r="3" spans="1:2">
      <c r="A3" s="4" t="s">
        <v>165</v>
      </c>
      <c r="B3" s="4" t="str">
        <f>REPLACE(A3,9,2,"MN")</f>
        <v>SK-0114-MN</v>
      </c>
    </row>
    <row r="4" spans="1:2">
      <c r="A4" s="4" t="s">
        <v>166</v>
      </c>
      <c r="B4" s="4" t="str">
        <f>REPLACE(A4,9,2,"MN")</f>
        <v>SK-0115-MN</v>
      </c>
    </row>
    <row r="5" spans="1:2">
      <c r="A5" s="4" t="s">
        <v>167</v>
      </c>
      <c r="B5" s="4" t="str">
        <f>REPLACE(A5,9,2,"MN")</f>
        <v>SK-0116-MN</v>
      </c>
    </row>
    <row r="6" spans="1:2">
      <c r="A6" s="4" t="s">
        <v>168</v>
      </c>
      <c r="B6" s="4" t="str">
        <f>REPLACE(A6,9,2,"MN")</f>
        <v>SK-0117-MN</v>
      </c>
    </row>
    <row r="7" spans="1:2">
      <c r="A7" s="4" t="s">
        <v>169</v>
      </c>
      <c r="B7" s="4" t="str">
        <f>REPLACE(A7,9,2,"MN")</f>
        <v>SK-0118-MN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7"/>
  <cols>
    <col min="2" max="2" width="15.75" bestFit="1" customWidth="1"/>
    <col min="3" max="3" width="18.25" customWidth="1"/>
  </cols>
  <sheetData>
    <row r="1" spans="1:3">
      <c r="A1" s="29"/>
      <c r="B1" s="29"/>
      <c r="C1" s="29"/>
    </row>
    <row r="2" spans="1:3" ht="17.5" thickBot="1">
      <c r="A2" s="29"/>
      <c r="B2" s="65" t="s">
        <v>170</v>
      </c>
      <c r="C2" s="65"/>
    </row>
    <row r="3" spans="1:3" ht="18" thickTop="1" thickBot="1">
      <c r="A3" s="29"/>
      <c r="B3" s="29"/>
      <c r="C3" s="29"/>
    </row>
    <row r="4" spans="1:3">
      <c r="A4" s="29"/>
      <c r="B4" s="30" t="s">
        <v>158</v>
      </c>
      <c r="C4" s="31" t="s">
        <v>171</v>
      </c>
    </row>
    <row r="5" spans="1:3">
      <c r="A5" s="29"/>
      <c r="B5" s="32" t="s">
        <v>173</v>
      </c>
      <c r="C5" s="33"/>
    </row>
    <row r="6" spans="1:3">
      <c r="A6" s="29"/>
      <c r="B6" s="32" t="s">
        <v>175</v>
      </c>
      <c r="C6" s="33"/>
    </row>
    <row r="7" spans="1:3" ht="17.5" thickBot="1">
      <c r="A7" s="29"/>
      <c r="B7" s="34" t="s">
        <v>177</v>
      </c>
      <c r="C7" s="35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7"/>
  <cols>
    <col min="5" max="5" width="10.1640625" customWidth="1"/>
  </cols>
  <sheetData>
    <row r="1" spans="1:5">
      <c r="A1" s="1"/>
      <c r="B1" s="2"/>
      <c r="C1" s="3" t="s">
        <v>0</v>
      </c>
      <c r="D1" s="2"/>
      <c r="E1" s="2"/>
    </row>
    <row r="2" spans="1:5">
      <c r="A2" s="4" t="s">
        <v>1</v>
      </c>
      <c r="B2" s="4" t="s">
        <v>2</v>
      </c>
      <c r="C2" s="4" t="s">
        <v>3</v>
      </c>
      <c r="D2" s="4" t="s">
        <v>4</v>
      </c>
      <c r="E2" s="22" t="s">
        <v>5</v>
      </c>
    </row>
    <row r="3" spans="1:5">
      <c r="A3" s="4" t="s">
        <v>6</v>
      </c>
      <c r="B3" s="5">
        <v>2021919</v>
      </c>
      <c r="C3" s="4" t="s">
        <v>7</v>
      </c>
      <c r="D3" s="4" t="s">
        <v>8</v>
      </c>
      <c r="E3" s="4" t="str">
        <f>20&amp;LEFT(B3,2)&amp;"년"</f>
        <v>2020년</v>
      </c>
    </row>
    <row r="4" spans="1:5">
      <c r="A4" s="4" t="s">
        <v>9</v>
      </c>
      <c r="B4" s="5">
        <v>2121934</v>
      </c>
      <c r="C4" s="4" t="s">
        <v>10</v>
      </c>
      <c r="D4" s="4" t="s">
        <v>11</v>
      </c>
      <c r="E4" s="4" t="str">
        <f t="shared" ref="E4:E10" si="0">20&amp;LEFT(B4,2)&amp;"년"</f>
        <v>2021년</v>
      </c>
    </row>
    <row r="5" spans="1:5">
      <c r="A5" s="4" t="s">
        <v>12</v>
      </c>
      <c r="B5" s="5">
        <v>2051912</v>
      </c>
      <c r="C5" s="4" t="s">
        <v>13</v>
      </c>
      <c r="D5" s="4" t="s">
        <v>14</v>
      </c>
      <c r="E5" s="4" t="str">
        <f t="shared" si="0"/>
        <v>2020년</v>
      </c>
    </row>
    <row r="6" spans="1:5">
      <c r="A6" s="4" t="s">
        <v>15</v>
      </c>
      <c r="B6" s="5">
        <v>2061905</v>
      </c>
      <c r="C6" s="4" t="s">
        <v>16</v>
      </c>
      <c r="D6" s="4" t="s">
        <v>17</v>
      </c>
      <c r="E6" s="4" t="str">
        <f t="shared" si="0"/>
        <v>2020년</v>
      </c>
    </row>
    <row r="7" spans="1:5">
      <c r="A7" s="4" t="s">
        <v>18</v>
      </c>
      <c r="B7" s="5">
        <v>2190423</v>
      </c>
      <c r="C7" s="4" t="s">
        <v>19</v>
      </c>
      <c r="D7" s="4" t="s">
        <v>20</v>
      </c>
      <c r="E7" s="4" t="str">
        <f t="shared" si="0"/>
        <v>2021년</v>
      </c>
    </row>
    <row r="8" spans="1:5">
      <c r="A8" s="4" t="s">
        <v>21</v>
      </c>
      <c r="B8" s="5">
        <v>2162007</v>
      </c>
      <c r="C8" s="4" t="s">
        <v>22</v>
      </c>
      <c r="D8" s="4" t="s">
        <v>23</v>
      </c>
      <c r="E8" s="4" t="str">
        <f t="shared" si="0"/>
        <v>2021년</v>
      </c>
    </row>
    <row r="9" spans="1:5">
      <c r="A9" s="4" t="s">
        <v>24</v>
      </c>
      <c r="B9" s="5">
        <v>2051845</v>
      </c>
      <c r="C9" s="4" t="s">
        <v>25</v>
      </c>
      <c r="D9" s="4" t="s">
        <v>26</v>
      </c>
      <c r="E9" s="4" t="str">
        <f t="shared" si="0"/>
        <v>2020년</v>
      </c>
    </row>
    <row r="10" spans="1:5">
      <c r="A10" s="4" t="s">
        <v>27</v>
      </c>
      <c r="B10" s="5">
        <v>2031922</v>
      </c>
      <c r="C10" s="4" t="s">
        <v>28</v>
      </c>
      <c r="D10" s="4" t="s">
        <v>29</v>
      </c>
      <c r="E10" s="4" t="str">
        <f t="shared" si="0"/>
        <v>2020년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7"/>
  <cols>
    <col min="2" max="2" width="15.75" bestFit="1" customWidth="1"/>
    <col min="3" max="3" width="18.83203125" customWidth="1"/>
  </cols>
  <sheetData>
    <row r="1" spans="1:3">
      <c r="A1" s="29"/>
      <c r="B1" s="29"/>
      <c r="C1" s="29"/>
    </row>
    <row r="2" spans="1:3" ht="17.5" thickBot="1">
      <c r="A2" s="29"/>
      <c r="B2" s="65" t="s">
        <v>170</v>
      </c>
      <c r="C2" s="65"/>
    </row>
    <row r="3" spans="1:3" ht="18" thickTop="1" thickBot="1">
      <c r="A3" s="29"/>
      <c r="B3" s="29"/>
      <c r="C3" s="29"/>
    </row>
    <row r="4" spans="1:3">
      <c r="A4" s="29"/>
      <c r="B4" s="30" t="s">
        <v>158</v>
      </c>
      <c r="C4" s="31" t="s">
        <v>171</v>
      </c>
    </row>
    <row r="5" spans="1:3">
      <c r="A5" s="29"/>
      <c r="B5" s="32" t="s">
        <v>172</v>
      </c>
      <c r="C5" s="33" t="str">
        <f>SUBSTITUTE(B5,RIGHT(B5,2),"16")</f>
        <v>Powerpoint 2016</v>
      </c>
    </row>
    <row r="6" spans="1:3">
      <c r="A6" s="29"/>
      <c r="B6" s="32" t="s">
        <v>174</v>
      </c>
      <c r="C6" s="33" t="str">
        <f t="shared" ref="C6:C7" si="0">SUBSTITUTE(B6,RIGHT(B6,2),"16")</f>
        <v>Excel 2016</v>
      </c>
    </row>
    <row r="7" spans="1:3" ht="17.5" thickBot="1">
      <c r="A7" s="29"/>
      <c r="B7" s="34" t="s">
        <v>176</v>
      </c>
      <c r="C7" s="35" t="str">
        <f t="shared" si="0"/>
        <v>Access 2016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7"/>
  <cols>
    <col min="2" max="2" width="11.75" bestFit="1" customWidth="1"/>
    <col min="3" max="3" width="11.25" bestFit="1" customWidth="1"/>
  </cols>
  <sheetData>
    <row r="1" spans="1:3" ht="17.5" thickBot="1">
      <c r="A1" s="29"/>
      <c r="B1" s="65" t="s">
        <v>178</v>
      </c>
      <c r="C1" s="65"/>
    </row>
    <row r="2" spans="1:3" ht="18" thickTop="1" thickBot="1">
      <c r="A2" s="29"/>
      <c r="B2" s="29"/>
      <c r="C2" s="29"/>
    </row>
    <row r="3" spans="1:3">
      <c r="A3" s="29"/>
      <c r="B3" s="30" t="s">
        <v>158</v>
      </c>
      <c r="C3" s="31" t="s">
        <v>179</v>
      </c>
    </row>
    <row r="4" spans="1:3">
      <c r="A4" s="29"/>
      <c r="B4" s="36" t="s">
        <v>180</v>
      </c>
      <c r="C4" s="37"/>
    </row>
    <row r="5" spans="1:3">
      <c r="A5" s="29"/>
      <c r="B5" s="36" t="s">
        <v>182</v>
      </c>
      <c r="C5" s="38"/>
    </row>
    <row r="6" spans="1:3">
      <c r="A6" s="29"/>
      <c r="B6" s="36" t="s">
        <v>183</v>
      </c>
      <c r="C6" s="38"/>
    </row>
    <row r="7" spans="1:3" ht="17.5" thickBot="1">
      <c r="A7" s="29"/>
      <c r="B7" s="39" t="s">
        <v>181</v>
      </c>
      <c r="C7" s="40"/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7"/>
  <cols>
    <col min="2" max="2" width="11.75" bestFit="1" customWidth="1"/>
    <col min="3" max="3" width="11.25" bestFit="1" customWidth="1"/>
  </cols>
  <sheetData>
    <row r="1" spans="1:3" ht="17.5" thickBot="1">
      <c r="A1" s="29"/>
      <c r="B1" s="65" t="s">
        <v>178</v>
      </c>
      <c r="C1" s="65"/>
    </row>
    <row r="2" spans="1:3" ht="18" thickTop="1" thickBot="1">
      <c r="A2" s="29"/>
      <c r="B2" s="29"/>
      <c r="C2" s="29"/>
    </row>
    <row r="3" spans="1:3">
      <c r="A3" s="29"/>
      <c r="B3" s="30" t="s">
        <v>158</v>
      </c>
      <c r="C3" s="31" t="s">
        <v>179</v>
      </c>
    </row>
    <row r="4" spans="1:3">
      <c r="A4" s="29"/>
      <c r="B4" s="36" t="s">
        <v>180</v>
      </c>
      <c r="C4" s="37">
        <f>LEN(B4)</f>
        <v>4</v>
      </c>
    </row>
    <row r="5" spans="1:3">
      <c r="A5" s="29"/>
      <c r="B5" s="36" t="s">
        <v>182</v>
      </c>
      <c r="C5" s="38">
        <f>LEN(B5)</f>
        <v>10</v>
      </c>
    </row>
    <row r="6" spans="1:3">
      <c r="A6" s="29"/>
      <c r="B6" s="36" t="s">
        <v>183</v>
      </c>
      <c r="C6" s="38">
        <f>LEN(B6)</f>
        <v>7</v>
      </c>
    </row>
    <row r="7" spans="1:3" ht="17.5" thickBot="1">
      <c r="A7" s="29"/>
      <c r="B7" s="39" t="s">
        <v>181</v>
      </c>
      <c r="C7" s="40">
        <f>LEN(B7)</f>
        <v>3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"/>
  <cols>
    <col min="1" max="1" width="17.5" bestFit="1" customWidth="1"/>
    <col min="2" max="2" width="13.1640625" bestFit="1" customWidth="1"/>
  </cols>
  <sheetData>
    <row r="1" spans="1:2">
      <c r="A1" s="12" t="s">
        <v>184</v>
      </c>
      <c r="B1" s="28" t="s">
        <v>185</v>
      </c>
    </row>
    <row r="2" spans="1:2">
      <c r="A2" s="18" t="s">
        <v>186</v>
      </c>
      <c r="B2" s="16"/>
    </row>
    <row r="3" spans="1:2">
      <c r="A3" s="18" t="s">
        <v>78</v>
      </c>
      <c r="B3" s="16"/>
    </row>
    <row r="4" spans="1:2">
      <c r="A4" s="18" t="s">
        <v>187</v>
      </c>
      <c r="B4" s="16"/>
    </row>
    <row r="5" spans="1:2">
      <c r="A5" s="18" t="s">
        <v>79</v>
      </c>
      <c r="B5" s="16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7"/>
  <cols>
    <col min="1" max="1" width="17.5" bestFit="1" customWidth="1"/>
    <col min="2" max="2" width="13.1640625" bestFit="1" customWidth="1"/>
  </cols>
  <sheetData>
    <row r="1" spans="1:2">
      <c r="A1" s="12" t="s">
        <v>184</v>
      </c>
      <c r="B1" s="28" t="s">
        <v>185</v>
      </c>
    </row>
    <row r="2" spans="1:2">
      <c r="A2" s="18" t="s">
        <v>186</v>
      </c>
      <c r="B2" s="16" t="str">
        <f>UPPER(LEFT(A2,LEN(A2)-4))</f>
        <v>ASP(공개강의)</v>
      </c>
    </row>
    <row r="3" spans="1:2">
      <c r="A3" s="18" t="s">
        <v>78</v>
      </c>
      <c r="B3" s="16" t="str">
        <f>UPPER(LEFT(A3,LEN(A3)-4))</f>
        <v>JSP(재수강)</v>
      </c>
    </row>
    <row r="4" spans="1:2">
      <c r="A4" s="18" t="s">
        <v>187</v>
      </c>
      <c r="B4" s="16" t="str">
        <f>UPPER(LEFT(A4,LEN(A4)-4))</f>
        <v>CGI(교양)</v>
      </c>
    </row>
    <row r="5" spans="1:2">
      <c r="A5" s="18" t="s">
        <v>79</v>
      </c>
      <c r="B5" s="16" t="str">
        <f>UPPER(LEFT(A5,LEN(A5)-4))</f>
        <v>NSAPI/ISAPI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7"/>
  <cols>
    <col min="1" max="1" width="10.75" bestFit="1" customWidth="1"/>
    <col min="2" max="2" width="10.25" bestFit="1" customWidth="1"/>
  </cols>
  <sheetData>
    <row r="1" spans="1:2">
      <c r="A1" s="2"/>
      <c r="B1" s="41"/>
    </row>
    <row r="2" spans="1:2">
      <c r="A2" s="4" t="s">
        <v>188</v>
      </c>
      <c r="B2" s="28" t="s">
        <v>189</v>
      </c>
    </row>
    <row r="3" spans="1:2">
      <c r="A3" s="42">
        <v>45192</v>
      </c>
      <c r="B3" s="43"/>
    </row>
    <row r="4" spans="1:2">
      <c r="A4" s="42">
        <v>45192</v>
      </c>
      <c r="B4" s="43"/>
    </row>
    <row r="5" spans="1:2">
      <c r="A5" s="42">
        <v>45192</v>
      </c>
      <c r="B5" s="43"/>
    </row>
    <row r="6" spans="1:2">
      <c r="A6" s="42">
        <v>45192</v>
      </c>
      <c r="B6" s="43"/>
    </row>
    <row r="7" spans="1:2">
      <c r="A7" s="42">
        <v>45192</v>
      </c>
      <c r="B7" s="43"/>
    </row>
    <row r="8" spans="1:2">
      <c r="A8" s="42">
        <v>45192</v>
      </c>
      <c r="B8" s="43"/>
    </row>
    <row r="9" spans="1:2">
      <c r="A9" s="42">
        <v>45192</v>
      </c>
      <c r="B9" s="43"/>
    </row>
    <row r="10" spans="1:2">
      <c r="A10" s="42">
        <v>45192</v>
      </c>
      <c r="B10" s="43"/>
    </row>
    <row r="11" spans="1:2">
      <c r="A11" s="42">
        <v>45192</v>
      </c>
      <c r="B11" s="43"/>
    </row>
    <row r="12" spans="1:2">
      <c r="A12" s="42">
        <v>45192</v>
      </c>
      <c r="B12" s="43"/>
    </row>
    <row r="13" spans="1:2">
      <c r="A13" s="42">
        <v>45192</v>
      </c>
      <c r="B13" s="43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7"/>
  <cols>
    <col min="1" max="1" width="10.75" bestFit="1" customWidth="1"/>
    <col min="2" max="2" width="10.25" bestFit="1" customWidth="1"/>
  </cols>
  <sheetData>
    <row r="1" spans="1:2">
      <c r="A1" s="2"/>
      <c r="B1" s="41"/>
    </row>
    <row r="2" spans="1:2">
      <c r="A2" s="4" t="s">
        <v>188</v>
      </c>
      <c r="B2" s="28" t="s">
        <v>189</v>
      </c>
    </row>
    <row r="3" spans="1:2">
      <c r="A3" s="42">
        <v>45192</v>
      </c>
      <c r="B3" s="43" t="str">
        <f>TEXT(A3,"Y")</f>
        <v>23</v>
      </c>
    </row>
    <row r="4" spans="1:2">
      <c r="A4" s="42">
        <v>45192</v>
      </c>
      <c r="B4" s="43" t="str">
        <f>TEXT(A4,"YYY")</f>
        <v>2023</v>
      </c>
    </row>
    <row r="5" spans="1:2">
      <c r="A5" s="42">
        <v>45192</v>
      </c>
      <c r="B5" s="43" t="str">
        <f>TEXT(A5,"M")</f>
        <v>9</v>
      </c>
    </row>
    <row r="6" spans="1:2">
      <c r="A6" s="42">
        <v>45192</v>
      </c>
      <c r="B6" s="43" t="str">
        <f>TEXT(A6,"MM")</f>
        <v>09</v>
      </c>
    </row>
    <row r="7" spans="1:2">
      <c r="A7" s="42">
        <v>45192</v>
      </c>
      <c r="B7" s="43" t="str">
        <f>TEXT(A7,"MMM")</f>
        <v>Sep</v>
      </c>
    </row>
    <row r="8" spans="1:2">
      <c r="A8" s="42">
        <v>45192</v>
      </c>
      <c r="B8" s="43" t="str">
        <f>TEXT(A8,"MMMM")</f>
        <v>September</v>
      </c>
    </row>
    <row r="9" spans="1:2">
      <c r="A9" s="42">
        <v>45192</v>
      </c>
      <c r="B9" s="43" t="str">
        <f>TEXT(A9,"D")</f>
        <v>23</v>
      </c>
    </row>
    <row r="10" spans="1:2">
      <c r="A10" s="42">
        <v>45192</v>
      </c>
      <c r="B10" s="43" t="str">
        <f>TEXT(A10,"DDD")</f>
        <v>Sat</v>
      </c>
    </row>
    <row r="11" spans="1:2">
      <c r="A11" s="42">
        <v>45192</v>
      </c>
      <c r="B11" s="43" t="str">
        <f>TEXT(A11,"DDDD")</f>
        <v>Saturday</v>
      </c>
    </row>
    <row r="12" spans="1:2">
      <c r="A12" s="42">
        <v>45192</v>
      </c>
      <c r="B12" s="43" t="str">
        <f>TEXT(A12,"AAA")</f>
        <v>토</v>
      </c>
    </row>
    <row r="13" spans="1:2">
      <c r="A13" s="42">
        <v>45192</v>
      </c>
      <c r="B13" s="43" t="str">
        <f>TEXT(A13,"AAAA")</f>
        <v>토요일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cols>
    <col min="1" max="1" width="2.6640625" customWidth="1"/>
    <col min="3" max="3" width="11.1640625" bestFit="1" customWidth="1"/>
    <col min="4" max="4" width="12.33203125" bestFit="1" customWidth="1"/>
    <col min="5" max="5" width="9.83203125" customWidth="1"/>
  </cols>
  <sheetData>
    <row r="1" spans="1:5">
      <c r="A1" s="29"/>
      <c r="B1" s="29"/>
      <c r="C1" s="29"/>
      <c r="D1" s="29"/>
      <c r="E1" s="29"/>
    </row>
    <row r="2" spans="1:5" ht="17.5" thickBot="1">
      <c r="A2" s="29"/>
      <c r="B2" s="65" t="s">
        <v>190</v>
      </c>
      <c r="C2" s="65"/>
      <c r="D2" s="65"/>
      <c r="E2" s="65"/>
    </row>
    <row r="3" spans="1:5" ht="18" thickTop="1" thickBot="1">
      <c r="A3" s="29"/>
      <c r="B3" s="29"/>
      <c r="C3" s="29"/>
      <c r="D3" s="29"/>
      <c r="E3" s="29"/>
    </row>
    <row r="4" spans="1:5">
      <c r="A4" s="29"/>
      <c r="B4" s="30" t="s">
        <v>191</v>
      </c>
      <c r="C4" s="44" t="s">
        <v>192</v>
      </c>
      <c r="D4" s="44" t="s">
        <v>193</v>
      </c>
      <c r="E4" s="31" t="s">
        <v>194</v>
      </c>
    </row>
    <row r="5" spans="1:5">
      <c r="A5" s="29"/>
      <c r="B5" s="45">
        <v>12345.678</v>
      </c>
      <c r="C5" s="46">
        <v>-2</v>
      </c>
      <c r="D5" s="46" t="b">
        <v>0</v>
      </c>
      <c r="E5" s="33"/>
    </row>
    <row r="6" spans="1:5">
      <c r="A6" s="29"/>
      <c r="B6" s="45">
        <v>12345.678</v>
      </c>
      <c r="C6" s="46">
        <v>-1</v>
      </c>
      <c r="D6" s="46" t="b">
        <v>1</v>
      </c>
      <c r="E6" s="33"/>
    </row>
    <row r="7" spans="1:5">
      <c r="A7" s="29"/>
      <c r="B7" s="45">
        <v>12345.678</v>
      </c>
      <c r="C7" s="46">
        <v>0</v>
      </c>
      <c r="D7" s="46" t="b">
        <v>0</v>
      </c>
      <c r="E7" s="33"/>
    </row>
    <row r="8" spans="1:5">
      <c r="A8" s="29"/>
      <c r="B8" s="45">
        <v>12345.678</v>
      </c>
      <c r="C8" s="46">
        <v>1</v>
      </c>
      <c r="D8" s="46" t="b">
        <v>1</v>
      </c>
      <c r="E8" s="33"/>
    </row>
    <row r="9" spans="1:5" ht="17.5" thickBot="1">
      <c r="A9" s="29"/>
      <c r="B9" s="47">
        <v>12345.678</v>
      </c>
      <c r="C9" s="48">
        <v>2</v>
      </c>
      <c r="D9" s="48" t="b">
        <v>0</v>
      </c>
      <c r="E9" s="35"/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cols>
    <col min="1" max="1" width="2.6640625" customWidth="1"/>
    <col min="3" max="3" width="11.1640625" bestFit="1" customWidth="1"/>
    <col min="4" max="4" width="12.33203125" bestFit="1" customWidth="1"/>
    <col min="5" max="5" width="9.83203125" customWidth="1"/>
  </cols>
  <sheetData>
    <row r="1" spans="1:5">
      <c r="A1" s="29"/>
      <c r="B1" s="29"/>
      <c r="C1" s="29"/>
      <c r="D1" s="29"/>
      <c r="E1" s="29"/>
    </row>
    <row r="2" spans="1:5" ht="17.5" thickBot="1">
      <c r="A2" s="29"/>
      <c r="B2" s="65" t="s">
        <v>190</v>
      </c>
      <c r="C2" s="65"/>
      <c r="D2" s="65"/>
      <c r="E2" s="65"/>
    </row>
    <row r="3" spans="1:5" ht="18" thickTop="1" thickBot="1">
      <c r="A3" s="29"/>
      <c r="B3" s="29"/>
      <c r="C3" s="29"/>
      <c r="D3" s="29"/>
      <c r="E3" s="29"/>
    </row>
    <row r="4" spans="1:5">
      <c r="A4" s="29"/>
      <c r="B4" s="30" t="s">
        <v>191</v>
      </c>
      <c r="C4" s="44" t="s">
        <v>192</v>
      </c>
      <c r="D4" s="44" t="s">
        <v>193</v>
      </c>
      <c r="E4" s="31" t="s">
        <v>194</v>
      </c>
    </row>
    <row r="5" spans="1:5">
      <c r="A5" s="29"/>
      <c r="B5" s="45">
        <v>12345.678</v>
      </c>
      <c r="C5" s="46">
        <v>-2</v>
      </c>
      <c r="D5" s="46" t="b">
        <v>0</v>
      </c>
      <c r="E5" s="33" t="str">
        <f>FIXED(B5,C5,D5)</f>
        <v>12,300</v>
      </c>
    </row>
    <row r="6" spans="1:5">
      <c r="A6" s="29"/>
      <c r="B6" s="45">
        <v>12345.678</v>
      </c>
      <c r="C6" s="46">
        <v>-1</v>
      </c>
      <c r="D6" s="46" t="b">
        <v>1</v>
      </c>
      <c r="E6" s="33" t="str">
        <f>FIXED(B6,C6,D6)</f>
        <v>12350</v>
      </c>
    </row>
    <row r="7" spans="1:5">
      <c r="A7" s="29"/>
      <c r="B7" s="45">
        <v>12345.678</v>
      </c>
      <c r="C7" s="46">
        <v>0</v>
      </c>
      <c r="D7" s="46" t="b">
        <v>0</v>
      </c>
      <c r="E7" s="33" t="str">
        <f>FIXED(B7,C7,D7)</f>
        <v>12,346</v>
      </c>
    </row>
    <row r="8" spans="1:5">
      <c r="A8" s="29"/>
      <c r="B8" s="45">
        <v>12345.678</v>
      </c>
      <c r="C8" s="46">
        <v>1</v>
      </c>
      <c r="D8" s="46" t="b">
        <v>1</v>
      </c>
      <c r="E8" s="33" t="str">
        <f>FIXED(B8,C8,D8)</f>
        <v>12345.7</v>
      </c>
    </row>
    <row r="9" spans="1:5" ht="17.5" thickBot="1">
      <c r="A9" s="29"/>
      <c r="B9" s="47">
        <v>12345.678</v>
      </c>
      <c r="C9" s="48">
        <v>2</v>
      </c>
      <c r="D9" s="48" t="b">
        <v>0</v>
      </c>
      <c r="E9" s="35" t="str">
        <f>FIXED(B9,C9,D9)</f>
        <v>12,345.68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cols>
    <col min="5" max="5" width="20.75" bestFit="1" customWidth="1"/>
  </cols>
  <sheetData>
    <row r="1" spans="1:5">
      <c r="A1" s="41"/>
      <c r="B1" s="41"/>
      <c r="C1" s="41"/>
      <c r="D1" s="41"/>
      <c r="E1" s="2"/>
    </row>
    <row r="2" spans="1:5">
      <c r="A2" s="4" t="s">
        <v>195</v>
      </c>
      <c r="B2" s="4" t="s">
        <v>196</v>
      </c>
      <c r="C2" s="4" t="s">
        <v>197</v>
      </c>
      <c r="D2" s="4" t="s">
        <v>198</v>
      </c>
      <c r="E2" s="28" t="s">
        <v>199</v>
      </c>
    </row>
    <row r="3" spans="1:5">
      <c r="A3" s="4" t="s">
        <v>200</v>
      </c>
      <c r="B3" s="4" t="s">
        <v>201</v>
      </c>
      <c r="C3" s="4" t="s">
        <v>202</v>
      </c>
      <c r="D3" s="4" t="s">
        <v>203</v>
      </c>
      <c r="E3" s="16"/>
    </row>
    <row r="4" spans="1:5">
      <c r="A4" s="4" t="s">
        <v>204</v>
      </c>
      <c r="B4" s="4" t="s">
        <v>205</v>
      </c>
      <c r="C4" s="4" t="s">
        <v>206</v>
      </c>
      <c r="D4" s="4" t="s">
        <v>207</v>
      </c>
      <c r="E4" s="16"/>
    </row>
    <row r="5" spans="1:5">
      <c r="A5" s="4" t="s">
        <v>208</v>
      </c>
      <c r="B5" s="4" t="s">
        <v>209</v>
      </c>
      <c r="C5" s="4" t="s">
        <v>210</v>
      </c>
      <c r="D5" s="4" t="s">
        <v>211</v>
      </c>
      <c r="E5" s="16"/>
    </row>
    <row r="6" spans="1:5">
      <c r="A6" s="4" t="s">
        <v>212</v>
      </c>
      <c r="B6" s="4" t="s">
        <v>213</v>
      </c>
      <c r="C6" s="4" t="s">
        <v>214</v>
      </c>
      <c r="D6" s="4" t="s">
        <v>215</v>
      </c>
      <c r="E6" s="16"/>
    </row>
    <row r="7" spans="1:5">
      <c r="A7" s="4" t="s">
        <v>216</v>
      </c>
      <c r="B7" s="4" t="s">
        <v>205</v>
      </c>
      <c r="C7" s="4" t="s">
        <v>217</v>
      </c>
      <c r="D7" s="4" t="s">
        <v>218</v>
      </c>
      <c r="E7" s="16"/>
    </row>
    <row r="8" spans="1:5">
      <c r="A8" s="4" t="s">
        <v>219</v>
      </c>
      <c r="B8" s="4" t="s">
        <v>220</v>
      </c>
      <c r="C8" s="4" t="s">
        <v>221</v>
      </c>
      <c r="D8" s="4" t="s">
        <v>222</v>
      </c>
      <c r="E8" s="16"/>
    </row>
    <row r="9" spans="1:5">
      <c r="A9" s="4" t="s">
        <v>223</v>
      </c>
      <c r="B9" s="4" t="s">
        <v>205</v>
      </c>
      <c r="C9" s="4" t="s">
        <v>224</v>
      </c>
      <c r="D9" s="4" t="s">
        <v>225</v>
      </c>
      <c r="E9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7"/>
  <sheetData>
    <row r="1" spans="1:5">
      <c r="A1" s="10" t="s">
        <v>111</v>
      </c>
      <c r="B1" s="7"/>
      <c r="C1" s="7"/>
      <c r="D1" s="7"/>
      <c r="E1" s="7"/>
    </row>
    <row r="2" spans="1:5">
      <c r="A2" s="8" t="s">
        <v>112</v>
      </c>
      <c r="B2" s="8" t="s">
        <v>1</v>
      </c>
      <c r="C2" s="8" t="s">
        <v>113</v>
      </c>
      <c r="D2" s="8" t="s">
        <v>30</v>
      </c>
      <c r="E2" s="24" t="s">
        <v>114</v>
      </c>
    </row>
    <row r="3" spans="1:5">
      <c r="A3" s="8" t="s">
        <v>115</v>
      </c>
      <c r="B3" s="8" t="s">
        <v>116</v>
      </c>
      <c r="C3" s="8">
        <v>1974</v>
      </c>
      <c r="D3" s="8">
        <v>500</v>
      </c>
      <c r="E3" s="8"/>
    </row>
    <row r="4" spans="1:5">
      <c r="A4" s="8" t="s">
        <v>31</v>
      </c>
      <c r="B4" s="8" t="s">
        <v>117</v>
      </c>
      <c r="C4" s="8">
        <v>2000</v>
      </c>
      <c r="D4" s="8">
        <v>500</v>
      </c>
      <c r="E4" s="8"/>
    </row>
    <row r="5" spans="1:5">
      <c r="A5" s="8" t="s">
        <v>32</v>
      </c>
      <c r="B5" s="8" t="s">
        <v>118</v>
      </c>
      <c r="C5" s="8">
        <v>1983</v>
      </c>
      <c r="D5" s="8">
        <v>500</v>
      </c>
      <c r="E5" s="8"/>
    </row>
    <row r="6" spans="1:5">
      <c r="A6" s="8" t="s">
        <v>119</v>
      </c>
      <c r="B6" s="8" t="s">
        <v>120</v>
      </c>
      <c r="C6" s="8">
        <v>1975</v>
      </c>
      <c r="D6" s="8">
        <v>700</v>
      </c>
      <c r="E6" s="8"/>
    </row>
    <row r="7" spans="1:5">
      <c r="A7" s="8" t="s">
        <v>121</v>
      </c>
      <c r="B7" s="8" t="s">
        <v>122</v>
      </c>
      <c r="C7" s="8">
        <v>1974</v>
      </c>
      <c r="D7" s="8">
        <v>500</v>
      </c>
      <c r="E7" s="8"/>
    </row>
    <row r="8" spans="1:5">
      <c r="A8" s="8" t="s">
        <v>33</v>
      </c>
      <c r="B8" s="8" t="s">
        <v>123</v>
      </c>
      <c r="C8" s="8">
        <v>1984</v>
      </c>
      <c r="D8" s="8">
        <v>400</v>
      </c>
      <c r="E8" s="8"/>
    </row>
    <row r="9" spans="1:5">
      <c r="A9" s="8" t="s">
        <v>124</v>
      </c>
      <c r="B9" s="8" t="s">
        <v>34</v>
      </c>
      <c r="C9" s="8">
        <v>1994</v>
      </c>
      <c r="D9" s="8">
        <v>700</v>
      </c>
      <c r="E9" s="8"/>
    </row>
    <row r="10" spans="1:5">
      <c r="A10" s="8" t="s">
        <v>35</v>
      </c>
      <c r="B10" s="8" t="s">
        <v>36</v>
      </c>
      <c r="C10" s="8">
        <v>1987</v>
      </c>
      <c r="D10" s="8">
        <v>500</v>
      </c>
      <c r="E10" s="8"/>
    </row>
    <row r="11" spans="1:5">
      <c r="A11" s="8" t="s">
        <v>37</v>
      </c>
      <c r="B11" s="8" t="s">
        <v>125</v>
      </c>
      <c r="C11" s="8">
        <v>1984</v>
      </c>
      <c r="D11" s="8">
        <v>500</v>
      </c>
      <c r="E11" s="8"/>
    </row>
    <row r="12" spans="1:5">
      <c r="A12" s="8" t="s">
        <v>126</v>
      </c>
      <c r="B12" s="8" t="s">
        <v>38</v>
      </c>
      <c r="C12" s="8">
        <v>1987</v>
      </c>
      <c r="D12" s="8">
        <v>300</v>
      </c>
      <c r="E12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cols>
    <col min="5" max="5" width="20.75" bestFit="1" customWidth="1"/>
  </cols>
  <sheetData>
    <row r="1" spans="1:5">
      <c r="A1" s="41"/>
      <c r="B1" s="41"/>
      <c r="C1" s="41"/>
      <c r="D1" s="41"/>
      <c r="E1" s="2"/>
    </row>
    <row r="2" spans="1:5">
      <c r="A2" s="4" t="s">
        <v>195</v>
      </c>
      <c r="B2" s="4" t="s">
        <v>196</v>
      </c>
      <c r="C2" s="4" t="s">
        <v>197</v>
      </c>
      <c r="D2" s="4" t="s">
        <v>198</v>
      </c>
      <c r="E2" s="28" t="s">
        <v>199</v>
      </c>
    </row>
    <row r="3" spans="1:5">
      <c r="A3" s="4" t="s">
        <v>200</v>
      </c>
      <c r="B3" s="4" t="s">
        <v>201</v>
      </c>
      <c r="C3" s="4" t="s">
        <v>202</v>
      </c>
      <c r="D3" s="4" t="s">
        <v>203</v>
      </c>
      <c r="E3" s="16" t="str">
        <f t="shared" ref="E3:E9" si="0">CONCATENATE(B3," ",C3," ",D3)</f>
        <v>성남시 중원구 태평동</v>
      </c>
    </row>
    <row r="4" spans="1:5">
      <c r="A4" s="4" t="s">
        <v>204</v>
      </c>
      <c r="B4" s="4" t="s">
        <v>205</v>
      </c>
      <c r="C4" s="4" t="s">
        <v>206</v>
      </c>
      <c r="D4" s="4" t="s">
        <v>207</v>
      </c>
      <c r="E4" s="16" t="str">
        <f t="shared" si="0"/>
        <v>서울시 동작구 사당동</v>
      </c>
    </row>
    <row r="5" spans="1:5">
      <c r="A5" s="4" t="s">
        <v>208</v>
      </c>
      <c r="B5" s="4" t="s">
        <v>209</v>
      </c>
      <c r="C5" s="4" t="s">
        <v>210</v>
      </c>
      <c r="D5" s="4" t="s">
        <v>211</v>
      </c>
      <c r="E5" s="16" t="str">
        <f t="shared" si="0"/>
        <v>서울시 은평구 갈현동</v>
      </c>
    </row>
    <row r="6" spans="1:5">
      <c r="A6" s="4" t="s">
        <v>212</v>
      </c>
      <c r="B6" s="4" t="s">
        <v>213</v>
      </c>
      <c r="C6" s="4" t="s">
        <v>214</v>
      </c>
      <c r="D6" s="4" t="s">
        <v>215</v>
      </c>
      <c r="E6" s="16" t="str">
        <f t="shared" si="0"/>
        <v>부천시 원미구 중1동</v>
      </c>
    </row>
    <row r="7" spans="1:5">
      <c r="A7" s="4" t="s">
        <v>216</v>
      </c>
      <c r="B7" s="4" t="s">
        <v>205</v>
      </c>
      <c r="C7" s="4" t="s">
        <v>217</v>
      </c>
      <c r="D7" s="4" t="s">
        <v>218</v>
      </c>
      <c r="E7" s="16" t="str">
        <f t="shared" si="0"/>
        <v>서울시 송파구 잠실1동</v>
      </c>
    </row>
    <row r="8" spans="1:5">
      <c r="A8" s="4" t="s">
        <v>219</v>
      </c>
      <c r="B8" s="4" t="s">
        <v>220</v>
      </c>
      <c r="C8" s="4" t="s">
        <v>221</v>
      </c>
      <c r="D8" s="4" t="s">
        <v>222</v>
      </c>
      <c r="E8" s="16" t="str">
        <f t="shared" si="0"/>
        <v>수원시 팔달구 영통동</v>
      </c>
    </row>
    <row r="9" spans="1:5">
      <c r="A9" s="4" t="s">
        <v>223</v>
      </c>
      <c r="B9" s="4" t="s">
        <v>205</v>
      </c>
      <c r="C9" s="4" t="s">
        <v>224</v>
      </c>
      <c r="D9" s="4" t="s">
        <v>225</v>
      </c>
      <c r="E9" s="16" t="str">
        <f t="shared" si="0"/>
        <v>서울시 관악구 봉천동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7"/>
  <cols>
    <col min="1" max="1" width="2.6640625" customWidth="1"/>
    <col min="2" max="2" width="11.1640625" bestFit="1" customWidth="1"/>
    <col min="3" max="3" width="12.33203125" bestFit="1" customWidth="1"/>
  </cols>
  <sheetData>
    <row r="1" spans="1:3">
      <c r="A1" s="29"/>
      <c r="B1" s="29"/>
      <c r="C1" s="29"/>
    </row>
    <row r="2" spans="1:3" ht="17.5" thickBot="1">
      <c r="A2" s="29"/>
      <c r="B2" s="65" t="s">
        <v>226</v>
      </c>
      <c r="C2" s="65"/>
    </row>
    <row r="3" spans="1:3" ht="18" thickTop="1" thickBot="1">
      <c r="A3" s="29"/>
      <c r="B3" s="29"/>
      <c r="C3" s="29"/>
    </row>
    <row r="4" spans="1:3">
      <c r="A4" s="29"/>
      <c r="B4" s="30" t="s">
        <v>227</v>
      </c>
      <c r="C4" s="31" t="s">
        <v>171</v>
      </c>
    </row>
    <row r="5" spans="1:3">
      <c r="A5" s="29"/>
      <c r="B5" s="49">
        <v>65123</v>
      </c>
      <c r="C5" s="50"/>
    </row>
    <row r="6" spans="1:3">
      <c r="A6" s="29"/>
      <c r="B6" s="51">
        <v>1500</v>
      </c>
      <c r="C6" s="50"/>
    </row>
    <row r="7" spans="1:3">
      <c r="A7" s="29"/>
      <c r="B7" s="52">
        <v>44927</v>
      </c>
      <c r="C7" s="50"/>
    </row>
    <row r="8" spans="1:3">
      <c r="A8" s="29"/>
      <c r="B8" s="53">
        <v>0.5072916666666667</v>
      </c>
      <c r="C8" s="50"/>
    </row>
    <row r="9" spans="1:3">
      <c r="A9" s="29"/>
      <c r="B9" s="54">
        <v>1.25</v>
      </c>
      <c r="C9" s="50"/>
    </row>
    <row r="10" spans="1:3" ht="17.5" thickBot="1">
      <c r="A10" s="29"/>
      <c r="B10" s="39" t="s">
        <v>228</v>
      </c>
      <c r="C10" s="55"/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7"/>
  <cols>
    <col min="1" max="1" width="2.6640625" customWidth="1"/>
    <col min="2" max="2" width="11.1640625" bestFit="1" customWidth="1"/>
    <col min="3" max="3" width="12.33203125" bestFit="1" customWidth="1"/>
  </cols>
  <sheetData>
    <row r="1" spans="1:3">
      <c r="A1" s="29"/>
      <c r="B1" s="29"/>
      <c r="C1" s="29"/>
    </row>
    <row r="2" spans="1:3" ht="17.5" thickBot="1">
      <c r="A2" s="29"/>
      <c r="B2" s="65" t="s">
        <v>226</v>
      </c>
      <c r="C2" s="65"/>
    </row>
    <row r="3" spans="1:3" ht="18" thickTop="1" thickBot="1">
      <c r="A3" s="29"/>
      <c r="B3" s="29"/>
      <c r="C3" s="29"/>
    </row>
    <row r="4" spans="1:3">
      <c r="A4" s="29"/>
      <c r="B4" s="30" t="s">
        <v>227</v>
      </c>
      <c r="C4" s="31" t="s">
        <v>171</v>
      </c>
    </row>
    <row r="5" spans="1:3">
      <c r="A5" s="29"/>
      <c r="B5" s="49">
        <v>65123</v>
      </c>
      <c r="C5" s="50">
        <f t="shared" ref="C5:C10" si="0">VALUE(B5)</f>
        <v>65123</v>
      </c>
    </row>
    <row r="6" spans="1:3">
      <c r="A6" s="29"/>
      <c r="B6" s="51">
        <v>1500</v>
      </c>
      <c r="C6" s="50">
        <f t="shared" si="0"/>
        <v>1500</v>
      </c>
    </row>
    <row r="7" spans="1:3">
      <c r="A7" s="29"/>
      <c r="B7" s="52">
        <v>44927</v>
      </c>
      <c r="C7" s="50">
        <f t="shared" si="0"/>
        <v>44927</v>
      </c>
    </row>
    <row r="8" spans="1:3">
      <c r="A8" s="29"/>
      <c r="B8" s="53">
        <v>0.5072916666666667</v>
      </c>
      <c r="C8" s="50">
        <f t="shared" si="0"/>
        <v>0.5072916666666667</v>
      </c>
    </row>
    <row r="9" spans="1:3">
      <c r="A9" s="29"/>
      <c r="B9" s="54">
        <v>1.25</v>
      </c>
      <c r="C9" s="50">
        <f t="shared" si="0"/>
        <v>1.25</v>
      </c>
    </row>
    <row r="10" spans="1:3" ht="17.5" thickBot="1">
      <c r="A10" s="29"/>
      <c r="B10" s="39" t="s">
        <v>228</v>
      </c>
      <c r="C10" s="55" t="e">
        <f t="shared" si="0"/>
        <v>#VALUE!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7"/>
  <cols>
    <col min="3" max="3" width="10.33203125" bestFit="1" customWidth="1"/>
    <col min="4" max="4" width="2.6640625" customWidth="1"/>
    <col min="8" max="8" width="10.33203125" bestFit="1" customWidth="1"/>
  </cols>
  <sheetData>
    <row r="1" spans="1:8">
      <c r="A1" s="2" t="s">
        <v>229</v>
      </c>
      <c r="B1" s="2"/>
      <c r="C1" s="2"/>
      <c r="D1" s="2"/>
      <c r="E1" s="56" t="s">
        <v>230</v>
      </c>
      <c r="F1" s="41"/>
      <c r="G1" s="41"/>
      <c r="H1" s="41"/>
    </row>
    <row r="2" spans="1:8">
      <c r="A2" s="4" t="s">
        <v>1</v>
      </c>
      <c r="B2" s="4" t="s">
        <v>231</v>
      </c>
      <c r="C2" s="28" t="s">
        <v>232</v>
      </c>
      <c r="D2" s="2"/>
      <c r="E2" s="57" t="s">
        <v>233</v>
      </c>
      <c r="F2" s="57" t="s">
        <v>234</v>
      </c>
      <c r="G2" s="57" t="s">
        <v>235</v>
      </c>
      <c r="H2" s="57" t="s">
        <v>236</v>
      </c>
    </row>
    <row r="3" spans="1:8">
      <c r="A3" s="4" t="s">
        <v>237</v>
      </c>
      <c r="B3" s="4">
        <v>13</v>
      </c>
      <c r="C3" s="58"/>
      <c r="D3" s="2"/>
      <c r="E3" s="59">
        <v>1</v>
      </c>
      <c r="F3" s="59" t="s">
        <v>238</v>
      </c>
      <c r="G3" s="59" t="s">
        <v>239</v>
      </c>
      <c r="H3" s="60" t="s">
        <v>240</v>
      </c>
    </row>
    <row r="4" spans="1:8">
      <c r="A4" s="4" t="s">
        <v>241</v>
      </c>
      <c r="B4" s="4">
        <v>35</v>
      </c>
      <c r="C4" s="58"/>
      <c r="D4" s="2"/>
      <c r="E4" s="61">
        <v>2</v>
      </c>
      <c r="F4" s="61" t="s">
        <v>242</v>
      </c>
      <c r="G4" s="61" t="s">
        <v>243</v>
      </c>
      <c r="H4" s="62" t="s">
        <v>244</v>
      </c>
    </row>
    <row r="5" spans="1:8">
      <c r="A5" s="4" t="s">
        <v>245</v>
      </c>
      <c r="B5" s="4">
        <v>43</v>
      </c>
      <c r="C5" s="58"/>
      <c r="D5" s="2"/>
      <c r="E5" s="61">
        <v>3</v>
      </c>
      <c r="F5" s="61" t="s">
        <v>246</v>
      </c>
      <c r="G5" s="61" t="s">
        <v>247</v>
      </c>
      <c r="H5" s="62" t="s">
        <v>47</v>
      </c>
    </row>
    <row r="6" spans="1:8">
      <c r="A6" s="4" t="s">
        <v>248</v>
      </c>
      <c r="B6" s="4">
        <v>53</v>
      </c>
      <c r="C6" s="58"/>
      <c r="D6" s="2"/>
      <c r="E6" s="61">
        <v>4</v>
      </c>
      <c r="F6" s="61" t="s">
        <v>249</v>
      </c>
      <c r="G6" s="61" t="s">
        <v>250</v>
      </c>
      <c r="H6" s="62" t="s">
        <v>251</v>
      </c>
    </row>
    <row r="7" spans="1:8">
      <c r="A7" s="4" t="s">
        <v>252</v>
      </c>
      <c r="B7" s="4">
        <v>22</v>
      </c>
      <c r="C7" s="58"/>
      <c r="D7" s="2"/>
      <c r="E7" s="61">
        <v>5</v>
      </c>
      <c r="F7" s="61" t="s">
        <v>253</v>
      </c>
      <c r="G7" s="61" t="s">
        <v>254</v>
      </c>
      <c r="H7" s="62" t="s">
        <v>255</v>
      </c>
    </row>
    <row r="8" spans="1:8">
      <c r="A8" s="4" t="s">
        <v>256</v>
      </c>
      <c r="B8" s="4">
        <v>63</v>
      </c>
      <c r="C8" s="58"/>
      <c r="D8" s="2"/>
      <c r="E8" s="63">
        <v>6</v>
      </c>
      <c r="F8" s="63" t="s">
        <v>257</v>
      </c>
      <c r="G8" s="63" t="s">
        <v>258</v>
      </c>
      <c r="H8" s="64" t="s">
        <v>259</v>
      </c>
    </row>
    <row r="9" spans="1:8">
      <c r="A9" s="4" t="s">
        <v>260</v>
      </c>
      <c r="B9" s="4">
        <v>54</v>
      </c>
      <c r="C9" s="58"/>
      <c r="D9" s="2"/>
      <c r="E9" s="2"/>
      <c r="F9" s="2"/>
      <c r="G9" s="2"/>
      <c r="H9" s="2"/>
    </row>
    <row r="10" spans="1:8">
      <c r="A10" s="4" t="s">
        <v>261</v>
      </c>
      <c r="B10" s="4">
        <v>14</v>
      </c>
      <c r="C10" s="58"/>
      <c r="D10" s="2"/>
      <c r="E10" s="2"/>
      <c r="F10" s="2"/>
      <c r="G10" s="2"/>
      <c r="H10" s="2"/>
    </row>
    <row r="11" spans="1:8">
      <c r="A11" s="4" t="s">
        <v>262</v>
      </c>
      <c r="B11" s="4">
        <v>54</v>
      </c>
      <c r="C11" s="58"/>
      <c r="D11" s="2"/>
      <c r="E11" s="2"/>
      <c r="F11" s="2"/>
      <c r="G11" s="2"/>
      <c r="H11" s="2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7"/>
  <cols>
    <col min="3" max="3" width="10.33203125" bestFit="1" customWidth="1"/>
    <col min="4" max="4" width="2.6640625" customWidth="1"/>
    <col min="8" max="8" width="10.33203125" bestFit="1" customWidth="1"/>
  </cols>
  <sheetData>
    <row r="1" spans="1:8">
      <c r="A1" s="2" t="s">
        <v>229</v>
      </c>
      <c r="B1" s="2"/>
      <c r="C1" s="2"/>
      <c r="D1" s="2"/>
      <c r="E1" s="56" t="s">
        <v>230</v>
      </c>
      <c r="F1" s="41"/>
      <c r="G1" s="41"/>
      <c r="H1" s="41"/>
    </row>
    <row r="2" spans="1:8">
      <c r="A2" s="4" t="s">
        <v>1</v>
      </c>
      <c r="B2" s="4" t="s">
        <v>231</v>
      </c>
      <c r="C2" s="28" t="s">
        <v>232</v>
      </c>
      <c r="D2" s="2"/>
      <c r="E2" s="57" t="s">
        <v>233</v>
      </c>
      <c r="F2" s="57" t="s">
        <v>234</v>
      </c>
      <c r="G2" s="57" t="s">
        <v>235</v>
      </c>
      <c r="H2" s="57" t="s">
        <v>236</v>
      </c>
    </row>
    <row r="3" spans="1:8">
      <c r="A3" s="4" t="s">
        <v>237</v>
      </c>
      <c r="B3" s="4">
        <v>13</v>
      </c>
      <c r="C3" s="58" t="str">
        <f>VLOOKUP(VALUE(LEFT(B3,1)),$E$3:$H$8,4,0)</f>
        <v>총무부</v>
      </c>
      <c r="D3" s="2"/>
      <c r="E3" s="59">
        <v>1</v>
      </c>
      <c r="F3" s="59" t="s">
        <v>238</v>
      </c>
      <c r="G3" s="59" t="s">
        <v>239</v>
      </c>
      <c r="H3" s="60" t="s">
        <v>240</v>
      </c>
    </row>
    <row r="4" spans="1:8">
      <c r="A4" s="4" t="s">
        <v>241</v>
      </c>
      <c r="B4" s="4">
        <v>35</v>
      </c>
      <c r="C4" s="58" t="str">
        <f t="shared" ref="C4:C11" si="0">VLOOKUP(VALUE(LEFT(B4,1)),$E$3:$H$8,4,0)</f>
        <v>영업부</v>
      </c>
      <c r="D4" s="2"/>
      <c r="E4" s="61">
        <v>2</v>
      </c>
      <c r="F4" s="61" t="s">
        <v>242</v>
      </c>
      <c r="G4" s="61" t="s">
        <v>243</v>
      </c>
      <c r="H4" s="62" t="s">
        <v>244</v>
      </c>
    </row>
    <row r="5" spans="1:8">
      <c r="A5" s="4" t="s">
        <v>245</v>
      </c>
      <c r="B5" s="4">
        <v>43</v>
      </c>
      <c r="C5" s="58" t="str">
        <f t="shared" si="0"/>
        <v>기술지원부</v>
      </c>
      <c r="D5" s="2"/>
      <c r="E5" s="61">
        <v>3</v>
      </c>
      <c r="F5" s="61" t="s">
        <v>246</v>
      </c>
      <c r="G5" s="61" t="s">
        <v>247</v>
      </c>
      <c r="H5" s="62" t="s">
        <v>47</v>
      </c>
    </row>
    <row r="6" spans="1:8">
      <c r="A6" s="4" t="s">
        <v>248</v>
      </c>
      <c r="B6" s="4">
        <v>53</v>
      </c>
      <c r="C6" s="58" t="str">
        <f t="shared" si="0"/>
        <v>비서실</v>
      </c>
      <c r="D6" s="2"/>
      <c r="E6" s="61">
        <v>4</v>
      </c>
      <c r="F6" s="61" t="s">
        <v>249</v>
      </c>
      <c r="G6" s="61" t="s">
        <v>250</v>
      </c>
      <c r="H6" s="62" t="s">
        <v>251</v>
      </c>
    </row>
    <row r="7" spans="1:8">
      <c r="A7" s="4" t="s">
        <v>252</v>
      </c>
      <c r="B7" s="4">
        <v>22</v>
      </c>
      <c r="C7" s="58" t="str">
        <f t="shared" si="0"/>
        <v>인사부</v>
      </c>
      <c r="D7" s="2"/>
      <c r="E7" s="61">
        <v>5</v>
      </c>
      <c r="F7" s="61" t="s">
        <v>253</v>
      </c>
      <c r="G7" s="61" t="s">
        <v>254</v>
      </c>
      <c r="H7" s="62" t="s">
        <v>255</v>
      </c>
    </row>
    <row r="8" spans="1:8">
      <c r="A8" s="4" t="s">
        <v>256</v>
      </c>
      <c r="B8" s="4">
        <v>63</v>
      </c>
      <c r="C8" s="58" t="str">
        <f t="shared" si="0"/>
        <v>감사실</v>
      </c>
      <c r="D8" s="2"/>
      <c r="E8" s="63">
        <v>6</v>
      </c>
      <c r="F8" s="63" t="s">
        <v>257</v>
      </c>
      <c r="G8" s="63" t="s">
        <v>258</v>
      </c>
      <c r="H8" s="64" t="s">
        <v>259</v>
      </c>
    </row>
    <row r="9" spans="1:8">
      <c r="A9" s="4" t="s">
        <v>260</v>
      </c>
      <c r="B9" s="4">
        <v>54</v>
      </c>
      <c r="C9" s="58" t="str">
        <f t="shared" si="0"/>
        <v>비서실</v>
      </c>
      <c r="D9" s="2"/>
      <c r="E9" s="2"/>
      <c r="F9" s="2"/>
      <c r="G9" s="2"/>
      <c r="H9" s="2"/>
    </row>
    <row r="10" spans="1:8">
      <c r="A10" s="4" t="s">
        <v>261</v>
      </c>
      <c r="B10" s="4">
        <v>14</v>
      </c>
      <c r="C10" s="58" t="str">
        <f t="shared" si="0"/>
        <v>총무부</v>
      </c>
      <c r="D10" s="2"/>
      <c r="E10" s="2"/>
      <c r="F10" s="2"/>
      <c r="G10" s="2"/>
      <c r="H10" s="2"/>
    </row>
    <row r="11" spans="1:8">
      <c r="A11" s="4" t="s">
        <v>262</v>
      </c>
      <c r="B11" s="4">
        <v>54</v>
      </c>
      <c r="C11" s="58" t="str">
        <f t="shared" si="0"/>
        <v>비서실</v>
      </c>
      <c r="D11" s="2"/>
      <c r="E11" s="2"/>
      <c r="F11" s="2"/>
      <c r="G11" s="2"/>
      <c r="H11" s="2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7"/>
  <cols>
    <col min="1" max="1" width="15.75" bestFit="1" customWidth="1"/>
    <col min="2" max="2" width="19.33203125" bestFit="1" customWidth="1"/>
  </cols>
  <sheetData>
    <row r="1" spans="1:3">
      <c r="A1" s="2"/>
      <c r="B1" s="2"/>
      <c r="C1" s="2"/>
    </row>
    <row r="2" spans="1:3">
      <c r="A2" s="4" t="s">
        <v>263</v>
      </c>
      <c r="B2" s="4" t="s">
        <v>264</v>
      </c>
      <c r="C2" s="28" t="s">
        <v>265</v>
      </c>
    </row>
    <row r="3" spans="1:3">
      <c r="A3" s="58" t="s">
        <v>266</v>
      </c>
      <c r="B3" s="58" t="s">
        <v>267</v>
      </c>
      <c r="C3" s="16"/>
    </row>
    <row r="4" spans="1:3">
      <c r="A4" s="58" t="s">
        <v>268</v>
      </c>
      <c r="B4" s="58" t="s">
        <v>26</v>
      </c>
      <c r="C4" s="16"/>
    </row>
    <row r="5" spans="1:3">
      <c r="A5" s="58" t="s">
        <v>269</v>
      </c>
      <c r="B5" s="58" t="s">
        <v>270</v>
      </c>
      <c r="C5" s="16"/>
    </row>
    <row r="6" spans="1:3">
      <c r="A6" s="58" t="s">
        <v>270</v>
      </c>
      <c r="B6" s="58" t="s">
        <v>271</v>
      </c>
      <c r="C6" s="16"/>
    </row>
    <row r="7" spans="1:3">
      <c r="A7" s="58" t="s">
        <v>272</v>
      </c>
      <c r="B7" s="58" t="s">
        <v>273</v>
      </c>
      <c r="C7" s="16"/>
    </row>
    <row r="8" spans="1:3">
      <c r="A8" s="58">
        <v>120000</v>
      </c>
      <c r="B8" s="58">
        <v>122100</v>
      </c>
      <c r="C8" s="16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7"/>
  <cols>
    <col min="1" max="1" width="15.75" bestFit="1" customWidth="1"/>
    <col min="2" max="2" width="19.33203125" bestFit="1" customWidth="1"/>
  </cols>
  <sheetData>
    <row r="1" spans="1:3">
      <c r="A1" s="2"/>
      <c r="B1" s="2"/>
      <c r="C1" s="2"/>
    </row>
    <row r="2" spans="1:3">
      <c r="A2" s="4" t="s">
        <v>263</v>
      </c>
      <c r="B2" s="4" t="s">
        <v>264</v>
      </c>
      <c r="C2" s="28" t="s">
        <v>265</v>
      </c>
    </row>
    <row r="3" spans="1:3">
      <c r="A3" s="58" t="s">
        <v>266</v>
      </c>
      <c r="B3" s="58" t="s">
        <v>267</v>
      </c>
      <c r="C3" s="16" t="b">
        <f>EXACT(A3,B3)</f>
        <v>0</v>
      </c>
    </row>
    <row r="4" spans="1:3">
      <c r="A4" s="58" t="s">
        <v>268</v>
      </c>
      <c r="B4" s="58" t="s">
        <v>26</v>
      </c>
      <c r="C4" s="16" t="b">
        <f t="shared" ref="C4:C8" si="0">EXACT(A4,B4)</f>
        <v>1</v>
      </c>
    </row>
    <row r="5" spans="1:3">
      <c r="A5" s="58" t="s">
        <v>269</v>
      </c>
      <c r="B5" s="58" t="s">
        <v>270</v>
      </c>
      <c r="C5" s="16" t="b">
        <f t="shared" si="0"/>
        <v>1</v>
      </c>
    </row>
    <row r="6" spans="1:3">
      <c r="A6" s="58" t="s">
        <v>270</v>
      </c>
      <c r="B6" s="58" t="s">
        <v>271</v>
      </c>
      <c r="C6" s="16" t="b">
        <f t="shared" si="0"/>
        <v>0</v>
      </c>
    </row>
    <row r="7" spans="1:3">
      <c r="A7" s="58" t="s">
        <v>272</v>
      </c>
      <c r="B7" s="58" t="s">
        <v>273</v>
      </c>
      <c r="C7" s="16" t="b">
        <f>EXACT(A7,B7)</f>
        <v>0</v>
      </c>
    </row>
    <row r="8" spans="1:3">
      <c r="A8" s="58">
        <v>120000</v>
      </c>
      <c r="B8" s="58">
        <v>122100</v>
      </c>
      <c r="C8" s="16" t="b">
        <f t="shared" si="0"/>
        <v>0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7"/>
  <cols>
    <col min="1" max="1" width="34" bestFit="1" customWidth="1"/>
    <col min="2" max="2" width="24.5" bestFit="1" customWidth="1"/>
  </cols>
  <sheetData>
    <row r="1" spans="1:2">
      <c r="A1" s="2"/>
      <c r="B1" s="2"/>
    </row>
    <row r="2" spans="1:2">
      <c r="A2" s="4" t="s">
        <v>274</v>
      </c>
      <c r="B2" s="28" t="s">
        <v>275</v>
      </c>
    </row>
    <row r="3" spans="1:2">
      <c r="A3" s="16" t="s">
        <v>276</v>
      </c>
      <c r="B3" s="4"/>
    </row>
    <row r="4" spans="1:2">
      <c r="A4" s="16" t="s">
        <v>277</v>
      </c>
      <c r="B4" s="4"/>
    </row>
    <row r="5" spans="1:2">
      <c r="A5" s="16" t="s">
        <v>278</v>
      </c>
      <c r="B5" s="4"/>
    </row>
    <row r="6" spans="1:2">
      <c r="A6" s="16" t="s">
        <v>316</v>
      </c>
      <c r="B6" s="4"/>
    </row>
    <row r="7" spans="1:2">
      <c r="A7" s="16" t="s">
        <v>279</v>
      </c>
      <c r="B7" s="4"/>
    </row>
    <row r="8" spans="1:2">
      <c r="A8" s="16" t="s">
        <v>280</v>
      </c>
      <c r="B8" s="4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7"/>
  <cols>
    <col min="1" max="1" width="34" bestFit="1" customWidth="1"/>
    <col min="2" max="2" width="24.5" bestFit="1" customWidth="1"/>
  </cols>
  <sheetData>
    <row r="1" spans="1:2">
      <c r="A1" s="2"/>
      <c r="B1" s="2"/>
    </row>
    <row r="2" spans="1:2">
      <c r="A2" s="4" t="s">
        <v>274</v>
      </c>
      <c r="B2" s="28" t="s">
        <v>275</v>
      </c>
    </row>
    <row r="3" spans="1:2">
      <c r="A3" s="16" t="s">
        <v>276</v>
      </c>
      <c r="B3" s="4" t="str">
        <f>MID(A3,1,FIND("#",A3)-1)</f>
        <v>돈키호테</v>
      </c>
    </row>
    <row r="4" spans="1:2">
      <c r="A4" s="16" t="s">
        <v>277</v>
      </c>
      <c r="B4" s="4" t="str">
        <f t="shared" ref="B4:B8" si="0">MID(A4,1,FIND("#",A4)-1)</f>
        <v>컴퓨터 활용능력</v>
      </c>
    </row>
    <row r="5" spans="1:2">
      <c r="A5" s="16" t="s">
        <v>278</v>
      </c>
      <c r="B5" s="4" t="str">
        <f t="shared" si="0"/>
        <v>수학의 정석</v>
      </c>
    </row>
    <row r="6" spans="1:2">
      <c r="A6" s="16" t="s">
        <v>316</v>
      </c>
      <c r="B6" s="4" t="str">
        <f t="shared" si="0"/>
        <v>통계학의 기초</v>
      </c>
    </row>
    <row r="7" spans="1:2">
      <c r="A7" s="16" t="s">
        <v>279</v>
      </c>
      <c r="B7" s="4" t="str">
        <f t="shared" si="0"/>
        <v>몸짓의 심리학</v>
      </c>
    </row>
    <row r="8" spans="1:2">
      <c r="A8" s="16" t="s">
        <v>280</v>
      </c>
      <c r="B8" s="4" t="str">
        <f t="shared" si="0"/>
        <v>그들이 말하지 않는 23가지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7"/>
  <cols>
    <col min="2" max="2" width="11.1640625" bestFit="1" customWidth="1"/>
    <col min="3" max="3" width="16.25" bestFit="1" customWidth="1"/>
  </cols>
  <sheetData>
    <row r="1" spans="1:3">
      <c r="A1" s="2"/>
      <c r="B1" s="2"/>
      <c r="C1" s="2"/>
    </row>
    <row r="2" spans="1:3">
      <c r="A2" s="4" t="s">
        <v>281</v>
      </c>
      <c r="B2" s="4" t="s">
        <v>282</v>
      </c>
      <c r="C2" s="28" t="s">
        <v>283</v>
      </c>
    </row>
    <row r="3" spans="1:3">
      <c r="A3" s="4" t="s">
        <v>284</v>
      </c>
      <c r="B3" s="4">
        <v>3</v>
      </c>
      <c r="C3" s="16"/>
    </row>
    <row r="4" spans="1:3">
      <c r="A4" s="4" t="s">
        <v>285</v>
      </c>
      <c r="B4" s="4">
        <v>6</v>
      </c>
      <c r="C4" s="16"/>
    </row>
    <row r="5" spans="1:3">
      <c r="A5" s="4" t="s">
        <v>286</v>
      </c>
      <c r="B5" s="4">
        <v>7</v>
      </c>
      <c r="C5" s="16"/>
    </row>
    <row r="6" spans="1:3">
      <c r="A6" s="4" t="s">
        <v>287</v>
      </c>
      <c r="B6" s="4">
        <v>8</v>
      </c>
      <c r="C6" s="16"/>
    </row>
    <row r="7" spans="1:3">
      <c r="A7" s="4" t="s">
        <v>288</v>
      </c>
      <c r="B7" s="4">
        <v>2</v>
      </c>
      <c r="C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7"/>
  <sheetData>
    <row r="1" spans="1:5">
      <c r="A1" s="10" t="s">
        <v>111</v>
      </c>
      <c r="B1" s="7"/>
      <c r="C1" s="7"/>
      <c r="D1" s="7"/>
      <c r="E1" s="7"/>
    </row>
    <row r="2" spans="1:5">
      <c r="A2" s="8" t="s">
        <v>112</v>
      </c>
      <c r="B2" s="8" t="s">
        <v>1</v>
      </c>
      <c r="C2" s="8" t="s">
        <v>113</v>
      </c>
      <c r="D2" s="8" t="s">
        <v>30</v>
      </c>
      <c r="E2" s="24" t="s">
        <v>114</v>
      </c>
    </row>
    <row r="3" spans="1:5">
      <c r="A3" s="8" t="s">
        <v>115</v>
      </c>
      <c r="B3" s="8" t="s">
        <v>116</v>
      </c>
      <c r="C3" s="8">
        <v>1974</v>
      </c>
      <c r="D3" s="8">
        <v>500</v>
      </c>
      <c r="E3" s="8" t="str">
        <f>CHOOSE(MID(A3,4,1),"해피제과","참존제과","파랑제과")</f>
        <v>해피제과</v>
      </c>
    </row>
    <row r="4" spans="1:5">
      <c r="A4" s="8" t="s">
        <v>31</v>
      </c>
      <c r="B4" s="8" t="s">
        <v>117</v>
      </c>
      <c r="C4" s="8">
        <v>2000</v>
      </c>
      <c r="D4" s="8">
        <v>500</v>
      </c>
      <c r="E4" s="8" t="str">
        <f t="shared" ref="E4:E12" si="0">CHOOSE(MID(A4,4,1),"해피제과","참존제과","파랑제과")</f>
        <v>참존제과</v>
      </c>
    </row>
    <row r="5" spans="1:5">
      <c r="A5" s="8" t="s">
        <v>32</v>
      </c>
      <c r="B5" s="8" t="s">
        <v>118</v>
      </c>
      <c r="C5" s="8">
        <v>1983</v>
      </c>
      <c r="D5" s="8">
        <v>500</v>
      </c>
      <c r="E5" s="8" t="str">
        <f t="shared" si="0"/>
        <v>파랑제과</v>
      </c>
    </row>
    <row r="6" spans="1:5">
      <c r="A6" s="8" t="s">
        <v>119</v>
      </c>
      <c r="B6" s="8" t="s">
        <v>120</v>
      </c>
      <c r="C6" s="8">
        <v>1975</v>
      </c>
      <c r="D6" s="8">
        <v>700</v>
      </c>
      <c r="E6" s="8" t="str">
        <f t="shared" si="0"/>
        <v>파랑제과</v>
      </c>
    </row>
    <row r="7" spans="1:5">
      <c r="A7" s="8" t="s">
        <v>121</v>
      </c>
      <c r="B7" s="8" t="s">
        <v>122</v>
      </c>
      <c r="C7" s="8">
        <v>1974</v>
      </c>
      <c r="D7" s="8">
        <v>500</v>
      </c>
      <c r="E7" s="8" t="str">
        <f t="shared" si="0"/>
        <v>참존제과</v>
      </c>
    </row>
    <row r="8" spans="1:5">
      <c r="A8" s="8" t="s">
        <v>33</v>
      </c>
      <c r="B8" s="8" t="s">
        <v>123</v>
      </c>
      <c r="C8" s="8">
        <v>1984</v>
      </c>
      <c r="D8" s="8">
        <v>400</v>
      </c>
      <c r="E8" s="8" t="str">
        <f t="shared" si="0"/>
        <v>파랑제과</v>
      </c>
    </row>
    <row r="9" spans="1:5">
      <c r="A9" s="8" t="s">
        <v>124</v>
      </c>
      <c r="B9" s="8" t="s">
        <v>34</v>
      </c>
      <c r="C9" s="8">
        <v>1994</v>
      </c>
      <c r="D9" s="8">
        <v>700</v>
      </c>
      <c r="E9" s="8" t="str">
        <f t="shared" si="0"/>
        <v>해피제과</v>
      </c>
    </row>
    <row r="10" spans="1:5">
      <c r="A10" s="8" t="s">
        <v>35</v>
      </c>
      <c r="B10" s="8" t="s">
        <v>36</v>
      </c>
      <c r="C10" s="8">
        <v>1987</v>
      </c>
      <c r="D10" s="8">
        <v>500</v>
      </c>
      <c r="E10" s="8" t="str">
        <f t="shared" si="0"/>
        <v>파랑제과</v>
      </c>
    </row>
    <row r="11" spans="1:5">
      <c r="A11" s="8" t="s">
        <v>37</v>
      </c>
      <c r="B11" s="8" t="s">
        <v>125</v>
      </c>
      <c r="C11" s="8">
        <v>1984</v>
      </c>
      <c r="D11" s="8">
        <v>500</v>
      </c>
      <c r="E11" s="8" t="str">
        <f t="shared" si="0"/>
        <v>파랑제과</v>
      </c>
    </row>
    <row r="12" spans="1:5">
      <c r="A12" s="8" t="s">
        <v>126</v>
      </c>
      <c r="B12" s="8" t="s">
        <v>38</v>
      </c>
      <c r="C12" s="8">
        <v>1987</v>
      </c>
      <c r="D12" s="8">
        <v>300</v>
      </c>
      <c r="E12" s="8" t="str">
        <f t="shared" si="0"/>
        <v>참존제과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7"/>
  <cols>
    <col min="2" max="2" width="11.1640625" bestFit="1" customWidth="1"/>
    <col min="3" max="3" width="16.25" bestFit="1" customWidth="1"/>
  </cols>
  <sheetData>
    <row r="1" spans="1:3">
      <c r="A1" s="2"/>
      <c r="B1" s="2"/>
      <c r="C1" s="2"/>
    </row>
    <row r="2" spans="1:3">
      <c r="A2" s="4" t="s">
        <v>281</v>
      </c>
      <c r="B2" s="4" t="s">
        <v>282</v>
      </c>
      <c r="C2" s="28" t="s">
        <v>283</v>
      </c>
    </row>
    <row r="3" spans="1:3">
      <c r="A3" s="4" t="s">
        <v>284</v>
      </c>
      <c r="B3" s="4">
        <v>3</v>
      </c>
      <c r="C3" s="16" t="str">
        <f>REPT("★",B3)</f>
        <v>★★★</v>
      </c>
    </row>
    <row r="4" spans="1:3">
      <c r="A4" s="4" t="s">
        <v>285</v>
      </c>
      <c r="B4" s="4">
        <v>6</v>
      </c>
      <c r="C4" s="16" t="str">
        <f t="shared" ref="C4:C7" si="0">REPT("★",B4)</f>
        <v>★★★★★★</v>
      </c>
    </row>
    <row r="5" spans="1:3">
      <c r="A5" s="4" t="s">
        <v>286</v>
      </c>
      <c r="B5" s="4">
        <v>7</v>
      </c>
      <c r="C5" s="16" t="str">
        <f t="shared" si="0"/>
        <v>★★★★★★★</v>
      </c>
    </row>
    <row r="6" spans="1:3">
      <c r="A6" s="4" t="s">
        <v>287</v>
      </c>
      <c r="B6" s="4">
        <v>8</v>
      </c>
      <c r="C6" s="16" t="str">
        <f t="shared" si="0"/>
        <v>★★★★★★★★</v>
      </c>
    </row>
    <row r="7" spans="1:3">
      <c r="A7" s="4" t="s">
        <v>288</v>
      </c>
      <c r="B7" s="4">
        <v>2</v>
      </c>
      <c r="C7" s="16" t="str">
        <f t="shared" si="0"/>
        <v>★★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7"/>
  <cols>
    <col min="1" max="1" width="9.83203125" customWidth="1"/>
    <col min="2" max="2" width="25.25" customWidth="1"/>
    <col min="3" max="3" width="10.6640625" customWidth="1"/>
    <col min="4" max="4" width="11.1640625" customWidth="1"/>
  </cols>
  <sheetData>
    <row r="1" spans="1:6">
      <c r="A1" s="2"/>
      <c r="B1" s="2"/>
      <c r="C1" s="2"/>
      <c r="D1" s="2"/>
      <c r="E1" s="2"/>
      <c r="F1" s="2"/>
    </row>
    <row r="2" spans="1:6">
      <c r="A2" s="4" t="s">
        <v>289</v>
      </c>
      <c r="B2" s="4" t="s">
        <v>290</v>
      </c>
      <c r="C2" s="28" t="s">
        <v>291</v>
      </c>
      <c r="D2" s="28" t="s">
        <v>292</v>
      </c>
      <c r="E2" s="2"/>
      <c r="F2" s="2"/>
    </row>
    <row r="3" spans="1:6">
      <c r="A3" s="16" t="s">
        <v>293</v>
      </c>
      <c r="B3" s="16" t="s">
        <v>294</v>
      </c>
      <c r="C3" s="16"/>
      <c r="D3" s="16"/>
      <c r="E3" s="2"/>
      <c r="F3" s="2"/>
    </row>
    <row r="4" spans="1:6">
      <c r="A4" s="16" t="s">
        <v>295</v>
      </c>
      <c r="B4" s="16" t="s">
        <v>296</v>
      </c>
      <c r="C4" s="16"/>
      <c r="D4" s="16"/>
      <c r="E4" s="2"/>
      <c r="F4" s="2"/>
    </row>
    <row r="5" spans="1:6">
      <c r="A5" s="16" t="s">
        <v>297</v>
      </c>
      <c r="B5" s="16" t="s">
        <v>298</v>
      </c>
      <c r="C5" s="16"/>
      <c r="D5" s="16"/>
      <c r="E5" s="2"/>
      <c r="F5" s="2"/>
    </row>
    <row r="6" spans="1:6">
      <c r="A6" s="16" t="s">
        <v>299</v>
      </c>
      <c r="B6" s="16" t="s">
        <v>300</v>
      </c>
      <c r="C6" s="16"/>
      <c r="D6" s="16"/>
      <c r="E6" s="2"/>
      <c r="F6" s="2"/>
    </row>
    <row r="7" spans="1:6">
      <c r="A7" s="16" t="s">
        <v>301</v>
      </c>
      <c r="B7" s="16" t="s">
        <v>302</v>
      </c>
      <c r="C7" s="16"/>
      <c r="D7" s="16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7"/>
  <cols>
    <col min="1" max="1" width="9.83203125" customWidth="1"/>
    <col min="2" max="2" width="25.25" customWidth="1"/>
    <col min="3" max="3" width="10.6640625" customWidth="1"/>
    <col min="4" max="4" width="11.1640625" customWidth="1"/>
  </cols>
  <sheetData>
    <row r="1" spans="1:4">
      <c r="A1" s="2"/>
      <c r="B1" s="2"/>
      <c r="C1" s="2"/>
      <c r="D1" s="2"/>
    </row>
    <row r="2" spans="1:4">
      <c r="A2" s="4" t="s">
        <v>303</v>
      </c>
      <c r="B2" s="4" t="s">
        <v>304</v>
      </c>
      <c r="C2" s="28" t="s">
        <v>305</v>
      </c>
      <c r="D2" s="28" t="s">
        <v>306</v>
      </c>
    </row>
    <row r="3" spans="1:4">
      <c r="A3" s="16" t="s">
        <v>307</v>
      </c>
      <c r="B3" s="16" t="s">
        <v>308</v>
      </c>
      <c r="C3" s="16">
        <f>SEARCH(A3,B3)</f>
        <v>3</v>
      </c>
      <c r="D3" s="16">
        <f>SEARCHB(A3,B3)</f>
        <v>5</v>
      </c>
    </row>
    <row r="4" spans="1:4">
      <c r="A4" s="16" t="s">
        <v>309</v>
      </c>
      <c r="B4" s="16" t="s">
        <v>310</v>
      </c>
      <c r="C4" s="16">
        <f t="shared" ref="C4:C7" si="0">SEARCH(A4,B4)</f>
        <v>6</v>
      </c>
      <c r="D4" s="16">
        <f t="shared" ref="D4:D7" si="1">SEARCHB(A4,B4)</f>
        <v>6</v>
      </c>
    </row>
    <row r="5" spans="1:4">
      <c r="A5" s="16" t="s">
        <v>311</v>
      </c>
      <c r="B5" s="16" t="s">
        <v>312</v>
      </c>
      <c r="C5" s="16">
        <f t="shared" si="0"/>
        <v>5</v>
      </c>
      <c r="D5" s="16">
        <f t="shared" si="1"/>
        <v>8</v>
      </c>
    </row>
    <row r="6" spans="1:4">
      <c r="A6" s="16" t="s">
        <v>313</v>
      </c>
      <c r="B6" s="16" t="s">
        <v>314</v>
      </c>
      <c r="C6" s="16">
        <f t="shared" si="0"/>
        <v>8</v>
      </c>
      <c r="D6" s="16">
        <f t="shared" si="1"/>
        <v>8</v>
      </c>
    </row>
    <row r="7" spans="1:4">
      <c r="A7" s="16" t="s">
        <v>315</v>
      </c>
      <c r="B7" s="16" t="s">
        <v>302</v>
      </c>
      <c r="C7" s="16" t="e">
        <f t="shared" si="0"/>
        <v>#VALUE!</v>
      </c>
      <c r="D7" s="16" t="e">
        <f t="shared" si="1"/>
        <v>#VALUE!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sheetData>
    <row r="1" spans="1:5">
      <c r="A1" s="6"/>
      <c r="B1" s="25" t="s">
        <v>127</v>
      </c>
      <c r="C1" s="7"/>
      <c r="D1" s="7"/>
      <c r="E1" s="7"/>
    </row>
    <row r="2" spans="1:5">
      <c r="A2" s="8" t="s">
        <v>96</v>
      </c>
      <c r="B2" s="8" t="s">
        <v>128</v>
      </c>
      <c r="C2" s="8" t="s">
        <v>129</v>
      </c>
      <c r="D2" s="8" t="s">
        <v>130</v>
      </c>
      <c r="E2" s="24" t="s">
        <v>131</v>
      </c>
    </row>
    <row r="3" spans="1:5">
      <c r="A3" s="8" t="s">
        <v>132</v>
      </c>
      <c r="B3" s="8" t="s">
        <v>133</v>
      </c>
      <c r="C3" s="26" t="s">
        <v>134</v>
      </c>
      <c r="D3" s="26" t="s">
        <v>135</v>
      </c>
      <c r="E3" s="27"/>
    </row>
    <row r="4" spans="1:5">
      <c r="A4" s="8" t="s">
        <v>136</v>
      </c>
      <c r="B4" s="8" t="s">
        <v>137</v>
      </c>
      <c r="C4" s="26" t="s">
        <v>138</v>
      </c>
      <c r="D4" s="26" t="s">
        <v>139</v>
      </c>
      <c r="E4" s="27"/>
    </row>
    <row r="5" spans="1:5">
      <c r="A5" s="8" t="s">
        <v>140</v>
      </c>
      <c r="B5" s="8" t="s">
        <v>141</v>
      </c>
      <c r="C5" s="26" t="s">
        <v>142</v>
      </c>
      <c r="D5" s="26" t="s">
        <v>143</v>
      </c>
      <c r="E5" s="27"/>
    </row>
    <row r="6" spans="1:5">
      <c r="A6" s="8" t="s">
        <v>144</v>
      </c>
      <c r="B6" s="8" t="s">
        <v>145</v>
      </c>
      <c r="C6" s="26" t="s">
        <v>146</v>
      </c>
      <c r="D6" s="26" t="s">
        <v>147</v>
      </c>
      <c r="E6" s="27"/>
    </row>
    <row r="7" spans="1:5">
      <c r="A7" s="8" t="s">
        <v>144</v>
      </c>
      <c r="B7" s="8" t="s">
        <v>148</v>
      </c>
      <c r="C7" s="26" t="s">
        <v>149</v>
      </c>
      <c r="D7" s="26" t="s">
        <v>150</v>
      </c>
      <c r="E7" s="27"/>
    </row>
    <row r="8" spans="1:5">
      <c r="A8" s="8" t="s">
        <v>136</v>
      </c>
      <c r="B8" s="8" t="s">
        <v>151</v>
      </c>
      <c r="C8" s="26" t="s">
        <v>152</v>
      </c>
      <c r="D8" s="26" t="s">
        <v>153</v>
      </c>
      <c r="E8" s="27"/>
    </row>
    <row r="9" spans="1:5">
      <c r="A9" s="8" t="s">
        <v>154</v>
      </c>
      <c r="B9" s="8" t="s">
        <v>155</v>
      </c>
      <c r="C9" s="26" t="s">
        <v>156</v>
      </c>
      <c r="D9" s="26" t="s">
        <v>157</v>
      </c>
      <c r="E9" s="2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7"/>
  <sheetData>
    <row r="1" spans="1:5">
      <c r="A1" s="6"/>
      <c r="B1" s="25" t="s">
        <v>127</v>
      </c>
      <c r="C1" s="7"/>
      <c r="D1" s="7"/>
      <c r="E1" s="7"/>
    </row>
    <row r="2" spans="1:5">
      <c r="A2" s="8" t="s">
        <v>96</v>
      </c>
      <c r="B2" s="8" t="s">
        <v>128</v>
      </c>
      <c r="C2" s="8" t="s">
        <v>129</v>
      </c>
      <c r="D2" s="8" t="s">
        <v>130</v>
      </c>
      <c r="E2" s="24" t="s">
        <v>131</v>
      </c>
    </row>
    <row r="3" spans="1:5">
      <c r="A3" s="8" t="s">
        <v>132</v>
      </c>
      <c r="B3" s="8" t="s">
        <v>133</v>
      </c>
      <c r="C3" s="26" t="s">
        <v>134</v>
      </c>
      <c r="D3" s="26" t="s">
        <v>135</v>
      </c>
      <c r="E3" s="27" t="str">
        <f t="shared" ref="E3:E9" si="0">IF(MID(C3,4,1)="1","센터",IF(MID(C3,4,1)="2","포드","가드"))</f>
        <v>센터</v>
      </c>
    </row>
    <row r="4" spans="1:5">
      <c r="A4" s="8" t="s">
        <v>136</v>
      </c>
      <c r="B4" s="8" t="s">
        <v>137</v>
      </c>
      <c r="C4" s="26" t="s">
        <v>138</v>
      </c>
      <c r="D4" s="26" t="s">
        <v>139</v>
      </c>
      <c r="E4" s="27" t="str">
        <f t="shared" si="0"/>
        <v>가드</v>
      </c>
    </row>
    <row r="5" spans="1:5">
      <c r="A5" s="8" t="s">
        <v>140</v>
      </c>
      <c r="B5" s="8" t="s">
        <v>141</v>
      </c>
      <c r="C5" s="26" t="s">
        <v>142</v>
      </c>
      <c r="D5" s="26" t="s">
        <v>143</v>
      </c>
      <c r="E5" s="27" t="str">
        <f t="shared" si="0"/>
        <v>센터</v>
      </c>
    </row>
    <row r="6" spans="1:5">
      <c r="A6" s="8" t="s">
        <v>144</v>
      </c>
      <c r="B6" s="8" t="s">
        <v>145</v>
      </c>
      <c r="C6" s="26" t="s">
        <v>146</v>
      </c>
      <c r="D6" s="26" t="s">
        <v>147</v>
      </c>
      <c r="E6" s="27" t="str">
        <f t="shared" si="0"/>
        <v>가드</v>
      </c>
    </row>
    <row r="7" spans="1:5">
      <c r="A7" s="8" t="s">
        <v>144</v>
      </c>
      <c r="B7" s="8" t="s">
        <v>148</v>
      </c>
      <c r="C7" s="26" t="s">
        <v>149</v>
      </c>
      <c r="D7" s="26" t="s">
        <v>150</v>
      </c>
      <c r="E7" s="27" t="str">
        <f t="shared" si="0"/>
        <v>포드</v>
      </c>
    </row>
    <row r="8" spans="1:5">
      <c r="A8" s="8" t="s">
        <v>136</v>
      </c>
      <c r="B8" s="8" t="s">
        <v>151</v>
      </c>
      <c r="C8" s="26" t="s">
        <v>152</v>
      </c>
      <c r="D8" s="26" t="s">
        <v>153</v>
      </c>
      <c r="E8" s="27" t="str">
        <f t="shared" si="0"/>
        <v>가드</v>
      </c>
    </row>
    <row r="9" spans="1:5">
      <c r="A9" s="8" t="s">
        <v>154</v>
      </c>
      <c r="B9" s="8" t="s">
        <v>155</v>
      </c>
      <c r="C9" s="26" t="s">
        <v>156</v>
      </c>
      <c r="D9" s="26" t="s">
        <v>157</v>
      </c>
      <c r="E9" s="27" t="str">
        <f t="shared" si="0"/>
        <v>포드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7"/>
  <sheetData>
    <row r="1" spans="1:5">
      <c r="A1" s="1"/>
      <c r="B1" s="2"/>
      <c r="C1" s="3" t="s">
        <v>39</v>
      </c>
      <c r="D1" s="2"/>
      <c r="E1" s="2"/>
    </row>
    <row r="2" spans="1:5">
      <c r="A2" s="4" t="s">
        <v>40</v>
      </c>
      <c r="B2" s="4" t="s">
        <v>41</v>
      </c>
      <c r="C2" s="4" t="s">
        <v>42</v>
      </c>
      <c r="D2" s="4" t="s">
        <v>43</v>
      </c>
      <c r="E2" s="22" t="s">
        <v>44</v>
      </c>
    </row>
    <row r="3" spans="1:5">
      <c r="A3" s="4" t="s">
        <v>45</v>
      </c>
      <c r="B3" s="4" t="s">
        <v>46</v>
      </c>
      <c r="C3" s="4" t="s">
        <v>47</v>
      </c>
      <c r="D3" s="4">
        <v>101</v>
      </c>
      <c r="E3" s="4"/>
    </row>
    <row r="4" spans="1:5">
      <c r="A4" s="4" t="s">
        <v>48</v>
      </c>
      <c r="B4" s="4" t="s">
        <v>49</v>
      </c>
      <c r="C4" s="4" t="s">
        <v>50</v>
      </c>
      <c r="D4" s="4">
        <v>203</v>
      </c>
      <c r="E4" s="4"/>
    </row>
    <row r="5" spans="1:5">
      <c r="A5" s="4" t="s">
        <v>51</v>
      </c>
      <c r="B5" s="4" t="s">
        <v>52</v>
      </c>
      <c r="C5" s="4" t="s">
        <v>53</v>
      </c>
      <c r="D5" s="4">
        <v>302</v>
      </c>
      <c r="E5" s="4"/>
    </row>
    <row r="6" spans="1:5">
      <c r="A6" s="4" t="s">
        <v>54</v>
      </c>
      <c r="B6" s="4" t="s">
        <v>55</v>
      </c>
      <c r="C6" s="4" t="s">
        <v>56</v>
      </c>
      <c r="D6" s="4">
        <v>202</v>
      </c>
      <c r="E6" s="4"/>
    </row>
    <row r="7" spans="1:5">
      <c r="A7" s="4" t="s">
        <v>57</v>
      </c>
      <c r="B7" s="4" t="s">
        <v>58</v>
      </c>
      <c r="C7" s="4" t="s">
        <v>53</v>
      </c>
      <c r="D7" s="4">
        <v>303</v>
      </c>
      <c r="E7" s="4"/>
    </row>
    <row r="8" spans="1:5">
      <c r="A8" s="4" t="s">
        <v>59</v>
      </c>
      <c r="B8" s="4" t="s">
        <v>60</v>
      </c>
      <c r="C8" s="4" t="s">
        <v>61</v>
      </c>
      <c r="D8" s="4">
        <v>402</v>
      </c>
      <c r="E8" s="4"/>
    </row>
    <row r="9" spans="1:5">
      <c r="A9" s="4" t="s">
        <v>62</v>
      </c>
      <c r="B9" s="4" t="s">
        <v>63</v>
      </c>
      <c r="C9" s="4" t="s">
        <v>47</v>
      </c>
      <c r="D9" s="4">
        <v>103</v>
      </c>
      <c r="E9" s="4"/>
    </row>
    <row r="10" spans="1:5">
      <c r="A10" s="4" t="s">
        <v>64</v>
      </c>
      <c r="B10" s="4" t="s">
        <v>65</v>
      </c>
      <c r="C10" s="4" t="s">
        <v>66</v>
      </c>
      <c r="D10" s="4">
        <v>102</v>
      </c>
      <c r="E10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7"/>
  <sheetData>
    <row r="1" spans="1:5">
      <c r="A1" s="1"/>
      <c r="B1" s="2"/>
      <c r="C1" s="3" t="s">
        <v>39</v>
      </c>
      <c r="D1" s="2"/>
      <c r="E1" s="2"/>
    </row>
    <row r="2" spans="1:5">
      <c r="A2" s="4" t="s">
        <v>40</v>
      </c>
      <c r="B2" s="4" t="s">
        <v>41</v>
      </c>
      <c r="C2" s="4" t="s">
        <v>42</v>
      </c>
      <c r="D2" s="4" t="s">
        <v>43</v>
      </c>
      <c r="E2" s="22" t="s">
        <v>44</v>
      </c>
    </row>
    <row r="3" spans="1:5">
      <c r="A3" s="4" t="s">
        <v>45</v>
      </c>
      <c r="B3" s="4" t="s">
        <v>46</v>
      </c>
      <c r="C3" s="4" t="s">
        <v>47</v>
      </c>
      <c r="D3" s="4">
        <v>101</v>
      </c>
      <c r="E3" s="4" t="str">
        <f>IF(RIGHT(A3,1)="P","부장",IF(RIGHT(A3,1)="G","과장","사원"))</f>
        <v>사원</v>
      </c>
    </row>
    <row r="4" spans="1:5">
      <c r="A4" s="4" t="s">
        <v>48</v>
      </c>
      <c r="B4" s="4" t="s">
        <v>49</v>
      </c>
      <c r="C4" s="4" t="s">
        <v>50</v>
      </c>
      <c r="D4" s="4">
        <v>203</v>
      </c>
      <c r="E4" s="4" t="str">
        <f t="shared" ref="E4:E10" si="0">IF(RIGHT(A4,1)="P","부장",IF(RIGHT(A4,1)="G","과장","사원"))</f>
        <v>과장</v>
      </c>
    </row>
    <row r="5" spans="1:5">
      <c r="A5" s="4" t="s">
        <v>51</v>
      </c>
      <c r="B5" s="4" t="s">
        <v>52</v>
      </c>
      <c r="C5" s="4" t="s">
        <v>53</v>
      </c>
      <c r="D5" s="4">
        <v>302</v>
      </c>
      <c r="E5" s="4" t="str">
        <f t="shared" si="0"/>
        <v>부장</v>
      </c>
    </row>
    <row r="6" spans="1:5">
      <c r="A6" s="4" t="s">
        <v>54</v>
      </c>
      <c r="B6" s="4" t="s">
        <v>55</v>
      </c>
      <c r="C6" s="4" t="s">
        <v>56</v>
      </c>
      <c r="D6" s="4">
        <v>202</v>
      </c>
      <c r="E6" s="4" t="str">
        <f t="shared" si="0"/>
        <v>부장</v>
      </c>
    </row>
    <row r="7" spans="1:5">
      <c r="A7" s="4" t="s">
        <v>57</v>
      </c>
      <c r="B7" s="4" t="s">
        <v>58</v>
      </c>
      <c r="C7" s="4" t="s">
        <v>53</v>
      </c>
      <c r="D7" s="4">
        <v>303</v>
      </c>
      <c r="E7" s="4" t="str">
        <f t="shared" si="0"/>
        <v>과장</v>
      </c>
    </row>
    <row r="8" spans="1:5">
      <c r="A8" s="4" t="s">
        <v>59</v>
      </c>
      <c r="B8" s="4" t="s">
        <v>60</v>
      </c>
      <c r="C8" s="4" t="s">
        <v>61</v>
      </c>
      <c r="D8" s="4">
        <v>402</v>
      </c>
      <c r="E8" s="4" t="str">
        <f t="shared" si="0"/>
        <v>사원</v>
      </c>
    </row>
    <row r="9" spans="1:5">
      <c r="A9" s="4" t="s">
        <v>62</v>
      </c>
      <c r="B9" s="4" t="s">
        <v>63</v>
      </c>
      <c r="C9" s="4" t="s">
        <v>47</v>
      </c>
      <c r="D9" s="4">
        <v>103</v>
      </c>
      <c r="E9" s="4" t="str">
        <f t="shared" si="0"/>
        <v>사원</v>
      </c>
    </row>
    <row r="10" spans="1:5">
      <c r="A10" s="4" t="s">
        <v>64</v>
      </c>
      <c r="B10" s="4" t="s">
        <v>65</v>
      </c>
      <c r="C10" s="4" t="s">
        <v>66</v>
      </c>
      <c r="D10" s="4">
        <v>102</v>
      </c>
      <c r="E10" s="4" t="str">
        <f t="shared" si="0"/>
        <v>과장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7"/>
  <cols>
    <col min="2" max="2" width="14" bestFit="1" customWidth="1"/>
    <col min="3" max="3" width="12.6640625" customWidth="1"/>
    <col min="4" max="4" width="14.6640625" customWidth="1"/>
  </cols>
  <sheetData>
    <row r="1" spans="1:4">
      <c r="A1" s="11"/>
      <c r="B1" s="3" t="s">
        <v>67</v>
      </c>
      <c r="C1" s="2"/>
      <c r="D1" s="2"/>
    </row>
    <row r="2" spans="1:4">
      <c r="A2" s="4" t="s">
        <v>68</v>
      </c>
      <c r="B2" s="12" t="s">
        <v>69</v>
      </c>
      <c r="C2" s="22" t="s">
        <v>70</v>
      </c>
      <c r="D2" s="13" t="s">
        <v>71</v>
      </c>
    </row>
    <row r="3" spans="1:4">
      <c r="A3" s="4">
        <v>23</v>
      </c>
      <c r="B3" s="14" t="s">
        <v>72</v>
      </c>
      <c r="C3" s="4"/>
      <c r="D3" s="15" t="s">
        <v>73</v>
      </c>
    </row>
    <row r="4" spans="1:4">
      <c r="A4" s="4">
        <v>46</v>
      </c>
      <c r="B4" s="16" t="s">
        <v>74</v>
      </c>
      <c r="C4" s="17"/>
      <c r="D4" s="15" t="s">
        <v>75</v>
      </c>
    </row>
    <row r="5" spans="1:4">
      <c r="A5" s="4">
        <v>73</v>
      </c>
      <c r="B5" s="16" t="s">
        <v>76</v>
      </c>
      <c r="C5" s="4"/>
      <c r="D5" s="15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LEFT(예제)</vt:lpstr>
      <vt:lpstr>LEFT(결과)</vt:lpstr>
      <vt:lpstr>MID1(예제)</vt:lpstr>
      <vt:lpstr>MID1(결과)</vt:lpstr>
      <vt:lpstr>MID2(예제)</vt:lpstr>
      <vt:lpstr>MID2(결과)</vt:lpstr>
      <vt:lpstr>RIGHT(예제)</vt:lpstr>
      <vt:lpstr>RIGHT(결과)</vt:lpstr>
      <vt:lpstr>LOWER1(예제)</vt:lpstr>
      <vt:lpstr>LOWER1(결과)</vt:lpstr>
      <vt:lpstr>LOWER2(예제)</vt:lpstr>
      <vt:lpstr>LOWER2(결과)</vt:lpstr>
      <vt:lpstr>PROPER(예제)</vt:lpstr>
      <vt:lpstr>PROPER(결과)</vt:lpstr>
      <vt:lpstr>UPPER(예제)</vt:lpstr>
      <vt:lpstr>UPPER(결과)</vt:lpstr>
      <vt:lpstr>REPLACE(예제)</vt:lpstr>
      <vt:lpstr>REPLACE(결과)</vt:lpstr>
      <vt:lpstr>SUBSTITUET(예제)</vt:lpstr>
      <vt:lpstr>SUBSTITUET(결과)</vt:lpstr>
      <vt:lpstr>LEN1(예제)</vt:lpstr>
      <vt:lpstr>LEN1(결과)</vt:lpstr>
      <vt:lpstr>LEN2(예제)</vt:lpstr>
      <vt:lpstr>LEN2(결과)</vt:lpstr>
      <vt:lpstr>TEXT(예제)</vt:lpstr>
      <vt:lpstr>TEXT(결과)</vt:lpstr>
      <vt:lpstr>FIXED(예제)</vt:lpstr>
      <vt:lpstr>FIXED(결과)</vt:lpstr>
      <vt:lpstr>CONCATENATE(예제)</vt:lpstr>
      <vt:lpstr>CONCATENATE(결과)</vt:lpstr>
      <vt:lpstr>VALUE1(예제)</vt:lpstr>
      <vt:lpstr>VALUE1(결과)</vt:lpstr>
      <vt:lpstr>VALUE2(예제)</vt:lpstr>
      <vt:lpstr>VALUE2(결과)</vt:lpstr>
      <vt:lpstr>EXACT(예제)</vt:lpstr>
      <vt:lpstr>EXACT(결과)</vt:lpstr>
      <vt:lpstr>FIND(예제)</vt:lpstr>
      <vt:lpstr>FIND(결과)</vt:lpstr>
      <vt:lpstr>REPT(예제)</vt:lpstr>
      <vt:lpstr>REPT(결과)</vt:lpstr>
      <vt:lpstr>SEARCH(예제)</vt:lpstr>
      <vt:lpstr>SEARCH(결과)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2020-04-05T14:14:50Z</dcterms:created>
  <dcterms:modified xsi:type="dcterms:W3CDTF">2022-04-27T09:36:57Z</dcterms:modified>
</cp:coreProperties>
</file>