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iynzi\Desktop\HK2\phân tích dữ liệu kinh doanh\lớp chính thức\Guidance for Practice Lab02 (Inferential Statistics)-20240320\"/>
    </mc:Choice>
  </mc:AlternateContent>
  <xr:revisionPtr revIDLastSave="0" documentId="13_ncr:1_{036FCF01-0690-4637-A657-B085CCD4BE0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urance Survey" sheetId="1" r:id="rId1"/>
    <sheet name="Sheet1" sheetId="2" r:id="rId2"/>
    <sheet name="Sheet3" sheetId="4" r:id="rId3"/>
    <sheet name="Sheet2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3" l="1"/>
  <c r="B18" i="4"/>
  <c r="M23" i="3"/>
  <c r="F8" i="4"/>
  <c r="F7" i="4"/>
  <c r="F6" i="4"/>
  <c r="F5" i="4"/>
  <c r="D8" i="4"/>
  <c r="C8" i="4"/>
  <c r="B8" i="4"/>
  <c r="K18" i="3"/>
  <c r="K17" i="3"/>
  <c r="K19" i="3"/>
  <c r="K16" i="3"/>
  <c r="I19" i="3"/>
  <c r="H19" i="3"/>
  <c r="G19" i="3"/>
  <c r="M11" i="3"/>
  <c r="L11" i="3"/>
  <c r="K11" i="3"/>
  <c r="J11" i="3"/>
  <c r="L3" i="3"/>
  <c r="L4" i="3"/>
  <c r="L5" i="3"/>
  <c r="L6" i="3"/>
  <c r="L7" i="3"/>
  <c r="L8" i="3"/>
  <c r="L2" i="3"/>
  <c r="K3" i="3"/>
  <c r="K4" i="3"/>
  <c r="K5" i="3"/>
  <c r="K6" i="3"/>
  <c r="K7" i="3"/>
  <c r="K8" i="3"/>
  <c r="K9" i="3"/>
  <c r="K2" i="3"/>
  <c r="H11" i="3"/>
  <c r="G11" i="3"/>
  <c r="J10" i="3"/>
  <c r="J3" i="3"/>
  <c r="J4" i="3"/>
  <c r="J5" i="3"/>
  <c r="J6" i="3"/>
  <c r="J7" i="3"/>
  <c r="J8" i="3"/>
  <c r="J9" i="3"/>
  <c r="J2" i="3"/>
  <c r="F11" i="3"/>
</calcChain>
</file>

<file path=xl/sharedStrings.xml><?xml version="1.0" encoding="utf-8"?>
<sst xmlns="http://schemas.openxmlformats.org/spreadsheetml/2006/main" count="212" uniqueCount="42">
  <si>
    <t>Age</t>
  </si>
  <si>
    <t>Gender</t>
  </si>
  <si>
    <t>Education</t>
  </si>
  <si>
    <t>Marital Status</t>
  </si>
  <si>
    <t>Years Employed</t>
  </si>
  <si>
    <t>F</t>
  </si>
  <si>
    <t>M</t>
  </si>
  <si>
    <t>Some college</t>
  </si>
  <si>
    <t>Graduate degree</t>
  </si>
  <si>
    <t>College graduate</t>
  </si>
  <si>
    <t>Divorced</t>
  </si>
  <si>
    <t>Widowed</t>
  </si>
  <si>
    <t>Married</t>
  </si>
  <si>
    <t>Single</t>
  </si>
  <si>
    <t>N</t>
  </si>
  <si>
    <t>Y</t>
  </si>
  <si>
    <t>Insurance Survey</t>
  </si>
  <si>
    <t xml:space="preserve">Satisfaction* </t>
  </si>
  <si>
    <t>Premium/Deductible**</t>
  </si>
  <si>
    <t xml:space="preserve">**Would you be willing to pay a lower premium for a higher deductible? </t>
  </si>
  <si>
    <t>*Measured from 1-5 with 5 being highly satisfied.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</si>
  <si>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</si>
  <si>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</si>
  <si>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</si>
  <si>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</si>
  <si>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</si>
  <si>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</si>
  <si>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</si>
  <si>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</si>
  <si>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</si>
  <si>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</si>
  <si>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</si>
  <si>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</si>
  <si>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</si>
  <si>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</si>
  <si>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</si>
  <si>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</si>
  <si>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</si>
  <si>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average</t>
  </si>
  <si>
    <t>sum</t>
  </si>
  <si>
    <t>Q-statistics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</si>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</sst>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0" borderId="4" xfId="0" applyBorder="1"/>
    <xf numFmtId="0" fontId="4" fillId="0" borderId="4" xfId="0" applyFont="1" applyBorder="1"/>
    <xf numFmtId="0" fontId="5" fillId="0" borderId="4" xfId="0" applyFont="1" applyBorder="1"/>
    <xf numFmtId="0" fontId="0" fillId="2" borderId="4" xfId="0" applyFill="1" applyBorder="1"/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38101</xdr:colOff>
      <xdr:row>0</xdr:row>
      <xdr:rowOff>68581</xdr:rowOff>
    </xdr:from>
    <xdr:to>
      <xdr:col>14</xdr:col>
      <xdr:colOff>326993</xdr:colOff>
      <xdr:row>11</xdr:row>
      <xdr:rowOff>83821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938906-C48B-713A-0019-053037909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1" y="68581"/>
          <a:ext cx="3946492" cy="2049780"/>
        </a:xfrm>
        <a:prstGeom prst="rect">
          <a:avLst/>
        </a:prstGeom>
      </xdr:spPr>
    </xdr:pic>
    <xdr:clientData/>
  </xdr:twoCellAnchor>
  <xdr:twoCellAnchor editAs="oneCell">
    <xdr:from>
      <xdr:col>7</xdr:col>
      <xdr:colOff>601981</xdr:colOff>
      <xdr:row>12</xdr:row>
      <xdr:rowOff>177470</xdr:rowOff>
    </xdr:from>
    <xdr:to>
      <xdr:col>14</xdr:col>
      <xdr:colOff>152400</xdr:colOff>
      <xdr:row>26</xdr:row>
      <xdr:rowOff>95737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1EB9DE-36EF-F330-BEB0-6ED9B1786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8881" y="2394890"/>
          <a:ext cx="3817619" cy="24862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534746</xdr:colOff>
      <xdr:row>1</xdr:row>
      <xdr:rowOff>22744</xdr:rowOff>
    </xdr:from>
    <xdr:to>
      <xdr:col>19</xdr:col>
      <xdr:colOff>73512</xdr:colOff>
      <xdr:row>2</xdr:row>
      <xdr:rowOff>103147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B6DD1E-E431-EEEB-72E6-0A97646D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5452" y="211003"/>
          <a:ext cx="3196366" cy="268662"/>
        </a:xfrm>
        <a:prstGeom prst="rect">
          <a:avLst/>
        </a:prstGeom>
      </xdr:spPr>
    </xdr:pic>
    <xdr:clientData/>
  </xdr:twoCellAnchor>
  <xdr:twoCellAnchor editAs="oneCell">
    <xdr:from>
      <xdr:col>13</xdr:col>
      <xdr:colOff>570606</xdr:colOff>
      <xdr:row>3</xdr:row>
      <xdr:rowOff>1199</xdr:rowOff>
    </xdr:from>
    <xdr:to>
      <xdr:col>18</xdr:col>
      <xdr:colOff>80683</xdr:colOff>
      <xdr:row>8</xdr:row>
      <xdr:rowOff>59919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CF9AA4-C872-899D-C07D-5CD5EF0AD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1312" y="557011"/>
          <a:ext cx="2558077" cy="955190"/>
        </a:xfrm>
        <a:prstGeom prst="rect">
          <a:avLst/>
        </a:prstGeom>
      </xdr:spPr>
    </xdr:pic>
    <xdr:clientData/>
  </xdr:twoCellAnchor>
  <xdr:twoCellAnchor editAs="oneCell">
    <xdr:from>
      <xdr:col>13</xdr:col>
      <xdr:colOff>555813</xdr:colOff>
      <xdr:row>8</xdr:row>
      <xdr:rowOff>99047</xdr:rowOff>
    </xdr:from>
    <xdr:to>
      <xdr:col>20</xdr:col>
      <xdr:colOff>475130</xdr:colOff>
      <xdr:row>12</xdr:row>
      <xdr:rowOff>37669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CFEF3A-16D4-96D8-3406-588984012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06519" y="1551329"/>
          <a:ext cx="4186517" cy="655799"/>
        </a:xfrm>
        <a:prstGeom prst="rect">
          <a:avLst/>
        </a:prstGeom>
      </xdr:spPr>
    </xdr:pic>
    <xdr:clientData/>
  </xdr:twoCellAnchor>
  <xdr:twoCellAnchor editAs="oneCell">
    <xdr:from>
      <xdr:col>13</xdr:col>
      <xdr:colOff>555812</xdr:colOff>
      <xdr:row>12</xdr:row>
      <xdr:rowOff>153685</xdr:rowOff>
    </xdr:from>
    <xdr:to>
      <xdr:col>18</xdr:col>
      <xdr:colOff>466165</xdr:colOff>
      <xdr:row>15</xdr:row>
      <xdr:rowOff>116063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71EC16-AEDF-2193-1DF4-86F48FFB4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06518" y="2323144"/>
          <a:ext cx="2958353" cy="509225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16</xdr:row>
      <xdr:rowOff>144455</xdr:rowOff>
    </xdr:from>
    <xdr:to>
      <xdr:col>21</xdr:col>
      <xdr:colOff>161365</xdr:colOff>
      <xdr:row>29</xdr:row>
      <xdr:rowOff>170712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D9CC70-F9EA-8386-0B92-2A63CC054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60307" y="3040055"/>
          <a:ext cx="4428564" cy="2383975"/>
        </a:xfrm>
        <a:prstGeom prst="rect">
          <a:avLst/>
        </a:prstGeom>
      </xdr:spPr>
    </xdr:pic>
    <xdr:clientData/>
  </xdr:twoCellAnchor>
  <xdr:twoCellAnchor editAs="oneCell">
    <xdr:from>
      <xdr:col>9</xdr:col>
      <xdr:colOff>726142</xdr:colOff>
      <xdr:row>28</xdr:row>
      <xdr:rowOff>40207</xdr:rowOff>
    </xdr:from>
    <xdr:to>
      <xdr:col>13</xdr:col>
      <xdr:colOff>35859</xdr:colOff>
      <xdr:row>32</xdr:row>
      <xdr:rowOff>51713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B522E39-75C1-021E-84B8-C96DA88C4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01318" y="5114231"/>
          <a:ext cx="2985247" cy="728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zoomScale="96" zoomScaleNormal="96" zoomScalePageLayoutView="150" workbookViewId="0">
      <selection activeCell="C4" sqref="C4"/>
    </sheetView>
  </sheetViews>
  <sheetFormatPr defaultColWidth="17.109375" defaultRowHeight="13.2" x14ac:dyDescent="0.25"/>
  <cols>
    <col min="1" max="1" width="17.109375" style="3"/>
    <col min="2" max="2" width="8" style="3" bestFit="1" customWidth="1"/>
    <col min="3" max="3" width="15.5546875" style="3" bestFit="1" customWidth="1"/>
    <col min="4" max="4" width="14.109375" style="3" bestFit="1" customWidth="1"/>
    <col min="5" max="5" width="16.44140625" style="3" bestFit="1" customWidth="1"/>
    <col min="6" max="6" width="13.44140625" style="3" bestFit="1" customWidth="1"/>
    <col min="7" max="7" width="22.33203125" style="3" bestFit="1" customWidth="1"/>
    <col min="8" max="16384" width="17.109375" style="3"/>
  </cols>
  <sheetData>
    <row r="1" spans="1:7" s="1" customFormat="1" x14ac:dyDescent="0.25">
      <c r="A1" s="1" t="s">
        <v>16</v>
      </c>
    </row>
    <row r="3" spans="1:7" s="4" customFormat="1" ht="13.8" thickBot="1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17</v>
      </c>
      <c r="G3" s="5" t="s">
        <v>18</v>
      </c>
    </row>
    <row r="4" spans="1:7" ht="13.8" thickTop="1" x14ac:dyDescent="0.25">
      <c r="A4" s="2">
        <v>36</v>
      </c>
      <c r="B4" s="2" t="s">
        <v>5</v>
      </c>
      <c r="C4" s="2" t="s">
        <v>7</v>
      </c>
      <c r="D4" s="2" t="s">
        <v>10</v>
      </c>
      <c r="E4" s="2">
        <v>4</v>
      </c>
      <c r="F4" s="2">
        <v>4</v>
      </c>
      <c r="G4" s="2" t="s">
        <v>14</v>
      </c>
    </row>
    <row r="5" spans="1:7" x14ac:dyDescent="0.25">
      <c r="A5" s="2">
        <v>55</v>
      </c>
      <c r="B5" s="2" t="s">
        <v>5</v>
      </c>
      <c r="C5" s="2" t="s">
        <v>7</v>
      </c>
      <c r="D5" s="2" t="s">
        <v>10</v>
      </c>
      <c r="E5" s="2">
        <v>2</v>
      </c>
      <c r="F5" s="2">
        <v>1</v>
      </c>
      <c r="G5" s="2" t="s">
        <v>14</v>
      </c>
    </row>
    <row r="6" spans="1:7" x14ac:dyDescent="0.25">
      <c r="A6" s="2">
        <v>61</v>
      </c>
      <c r="B6" s="2" t="s">
        <v>6</v>
      </c>
      <c r="C6" s="2" t="s">
        <v>8</v>
      </c>
      <c r="D6" s="2" t="s">
        <v>11</v>
      </c>
      <c r="E6" s="2">
        <v>26</v>
      </c>
      <c r="F6" s="2">
        <v>3</v>
      </c>
      <c r="G6" s="2" t="s">
        <v>14</v>
      </c>
    </row>
    <row r="7" spans="1:7" x14ac:dyDescent="0.25">
      <c r="A7" s="2">
        <v>65</v>
      </c>
      <c r="B7" s="2" t="s">
        <v>5</v>
      </c>
      <c r="C7" s="2" t="s">
        <v>7</v>
      </c>
      <c r="D7" s="2" t="s">
        <v>12</v>
      </c>
      <c r="E7" s="2">
        <v>9</v>
      </c>
      <c r="F7" s="2">
        <v>4</v>
      </c>
      <c r="G7" s="2" t="s">
        <v>14</v>
      </c>
    </row>
    <row r="8" spans="1:7" x14ac:dyDescent="0.25">
      <c r="A8" s="2">
        <v>53</v>
      </c>
      <c r="B8" s="2" t="s">
        <v>5</v>
      </c>
      <c r="C8" s="2" t="s">
        <v>8</v>
      </c>
      <c r="D8" s="2" t="s">
        <v>12</v>
      </c>
      <c r="E8" s="2">
        <v>6</v>
      </c>
      <c r="F8" s="2">
        <v>4</v>
      </c>
      <c r="G8" s="2" t="s">
        <v>14</v>
      </c>
    </row>
    <row r="9" spans="1:7" x14ac:dyDescent="0.25">
      <c r="A9" s="2">
        <v>50</v>
      </c>
      <c r="B9" s="2" t="s">
        <v>5</v>
      </c>
      <c r="C9" s="2" t="s">
        <v>8</v>
      </c>
      <c r="D9" s="2" t="s">
        <v>12</v>
      </c>
      <c r="E9" s="2">
        <v>10</v>
      </c>
      <c r="F9" s="2">
        <v>5</v>
      </c>
      <c r="G9" s="2" t="s">
        <v>14</v>
      </c>
    </row>
    <row r="10" spans="1:7" x14ac:dyDescent="0.25">
      <c r="A10" s="2">
        <v>28</v>
      </c>
      <c r="B10" s="2" t="s">
        <v>5</v>
      </c>
      <c r="C10" s="2" t="s">
        <v>9</v>
      </c>
      <c r="D10" s="2" t="s">
        <v>12</v>
      </c>
      <c r="E10" s="2">
        <v>4</v>
      </c>
      <c r="F10" s="2">
        <v>5</v>
      </c>
      <c r="G10" s="2" t="s">
        <v>14</v>
      </c>
    </row>
    <row r="11" spans="1:7" x14ac:dyDescent="0.25">
      <c r="A11" s="2">
        <v>62</v>
      </c>
      <c r="B11" s="2" t="s">
        <v>5</v>
      </c>
      <c r="C11" s="2" t="s">
        <v>9</v>
      </c>
      <c r="D11" s="2" t="s">
        <v>10</v>
      </c>
      <c r="E11" s="2">
        <v>9</v>
      </c>
      <c r="F11" s="2">
        <v>3</v>
      </c>
      <c r="G11" s="2" t="s">
        <v>14</v>
      </c>
    </row>
    <row r="12" spans="1:7" x14ac:dyDescent="0.25">
      <c r="A12" s="2">
        <v>48</v>
      </c>
      <c r="B12" s="2" t="s">
        <v>6</v>
      </c>
      <c r="C12" s="2" t="s">
        <v>8</v>
      </c>
      <c r="D12" s="2" t="s">
        <v>12</v>
      </c>
      <c r="E12" s="2">
        <v>6</v>
      </c>
      <c r="F12" s="2">
        <v>5</v>
      </c>
      <c r="G12" s="2" t="s">
        <v>14</v>
      </c>
    </row>
    <row r="13" spans="1:7" x14ac:dyDescent="0.25">
      <c r="A13" s="2">
        <v>31</v>
      </c>
      <c r="B13" s="2" t="s">
        <v>6</v>
      </c>
      <c r="C13" s="2" t="s">
        <v>8</v>
      </c>
      <c r="D13" s="2" t="s">
        <v>12</v>
      </c>
      <c r="E13" s="2">
        <v>1</v>
      </c>
      <c r="F13" s="2">
        <v>5</v>
      </c>
      <c r="G13" s="2" t="s">
        <v>14</v>
      </c>
    </row>
    <row r="14" spans="1:7" x14ac:dyDescent="0.25">
      <c r="A14" s="2">
        <v>57</v>
      </c>
      <c r="B14" s="2" t="s">
        <v>5</v>
      </c>
      <c r="C14" s="2" t="s">
        <v>9</v>
      </c>
      <c r="D14" s="2" t="s">
        <v>12</v>
      </c>
      <c r="E14" s="2">
        <v>4</v>
      </c>
      <c r="F14" s="2">
        <v>5</v>
      </c>
      <c r="G14" s="2" t="s">
        <v>14</v>
      </c>
    </row>
    <row r="15" spans="1:7" x14ac:dyDescent="0.25">
      <c r="A15" s="2">
        <v>44</v>
      </c>
      <c r="B15" s="2" t="s">
        <v>6</v>
      </c>
      <c r="C15" s="2" t="s">
        <v>9</v>
      </c>
      <c r="D15" s="2" t="s">
        <v>12</v>
      </c>
      <c r="E15" s="2">
        <v>2</v>
      </c>
      <c r="F15" s="2">
        <v>3</v>
      </c>
      <c r="G15" s="2" t="s">
        <v>14</v>
      </c>
    </row>
    <row r="16" spans="1:7" x14ac:dyDescent="0.25">
      <c r="A16" s="2">
        <v>38</v>
      </c>
      <c r="B16" s="2" t="s">
        <v>6</v>
      </c>
      <c r="C16" s="2" t="s">
        <v>7</v>
      </c>
      <c r="D16" s="2" t="s">
        <v>12</v>
      </c>
      <c r="E16" s="2">
        <v>3</v>
      </c>
      <c r="F16" s="2">
        <v>2</v>
      </c>
      <c r="G16" s="2" t="s">
        <v>14</v>
      </c>
    </row>
    <row r="17" spans="1:7" x14ac:dyDescent="0.25">
      <c r="A17" s="2">
        <v>27</v>
      </c>
      <c r="B17" s="2" t="s">
        <v>6</v>
      </c>
      <c r="C17" s="2" t="s">
        <v>7</v>
      </c>
      <c r="D17" s="2" t="s">
        <v>12</v>
      </c>
      <c r="E17" s="2">
        <v>2</v>
      </c>
      <c r="F17" s="2">
        <v>3</v>
      </c>
      <c r="G17" s="2" t="s">
        <v>14</v>
      </c>
    </row>
    <row r="18" spans="1:7" x14ac:dyDescent="0.25">
      <c r="A18" s="2">
        <v>56</v>
      </c>
      <c r="B18" s="2" t="s">
        <v>6</v>
      </c>
      <c r="C18" s="2" t="s">
        <v>8</v>
      </c>
      <c r="D18" s="2" t="s">
        <v>12</v>
      </c>
      <c r="E18" s="2">
        <v>4</v>
      </c>
      <c r="F18" s="2">
        <v>4</v>
      </c>
      <c r="G18" s="2" t="s">
        <v>15</v>
      </c>
    </row>
    <row r="19" spans="1:7" x14ac:dyDescent="0.25">
      <c r="A19" s="2">
        <v>43</v>
      </c>
      <c r="B19" s="2" t="s">
        <v>5</v>
      </c>
      <c r="C19" s="2" t="s">
        <v>9</v>
      </c>
      <c r="D19" s="2" t="s">
        <v>12</v>
      </c>
      <c r="E19" s="2">
        <v>5</v>
      </c>
      <c r="F19" s="2">
        <v>3</v>
      </c>
      <c r="G19" s="2" t="s">
        <v>15</v>
      </c>
    </row>
    <row r="20" spans="1:7" x14ac:dyDescent="0.25">
      <c r="A20" s="2">
        <v>45</v>
      </c>
      <c r="B20" s="2" t="s">
        <v>6</v>
      </c>
      <c r="C20" s="2" t="s">
        <v>9</v>
      </c>
      <c r="D20" s="2" t="s">
        <v>12</v>
      </c>
      <c r="E20" s="2">
        <v>15</v>
      </c>
      <c r="F20" s="2">
        <v>3</v>
      </c>
      <c r="G20" s="2" t="s">
        <v>15</v>
      </c>
    </row>
    <row r="21" spans="1:7" x14ac:dyDescent="0.25">
      <c r="A21" s="2">
        <v>42</v>
      </c>
      <c r="B21" s="2" t="s">
        <v>5</v>
      </c>
      <c r="C21" s="2" t="s">
        <v>9</v>
      </c>
      <c r="D21" s="2" t="s">
        <v>12</v>
      </c>
      <c r="E21" s="2">
        <v>12</v>
      </c>
      <c r="F21" s="2">
        <v>3</v>
      </c>
      <c r="G21" s="2" t="s">
        <v>15</v>
      </c>
    </row>
    <row r="22" spans="1:7" x14ac:dyDescent="0.25">
      <c r="A22" s="2">
        <v>29</v>
      </c>
      <c r="B22" s="2" t="s">
        <v>6</v>
      </c>
      <c r="C22" s="2" t="s">
        <v>8</v>
      </c>
      <c r="D22" s="2" t="s">
        <v>13</v>
      </c>
      <c r="E22" s="2">
        <v>10</v>
      </c>
      <c r="F22" s="2">
        <v>5</v>
      </c>
      <c r="G22" s="2" t="s">
        <v>14</v>
      </c>
    </row>
    <row r="23" spans="1:7" x14ac:dyDescent="0.25">
      <c r="A23" s="2">
        <v>28</v>
      </c>
      <c r="B23" s="2" t="s">
        <v>5</v>
      </c>
      <c r="C23" s="2" t="s">
        <v>7</v>
      </c>
      <c r="D23" s="2" t="s">
        <v>12</v>
      </c>
      <c r="E23" s="2">
        <v>3</v>
      </c>
      <c r="F23" s="2">
        <v>4</v>
      </c>
      <c r="G23" s="2" t="s">
        <v>15</v>
      </c>
    </row>
    <row r="24" spans="1:7" x14ac:dyDescent="0.25">
      <c r="A24" s="2">
        <v>36</v>
      </c>
      <c r="B24" s="2" t="s">
        <v>6</v>
      </c>
      <c r="C24" s="2" t="s">
        <v>7</v>
      </c>
      <c r="D24" s="2" t="s">
        <v>10</v>
      </c>
      <c r="E24" s="2">
        <v>15</v>
      </c>
      <c r="F24" s="2">
        <v>4</v>
      </c>
      <c r="G24" s="2" t="s">
        <v>15</v>
      </c>
    </row>
    <row r="25" spans="1:7" x14ac:dyDescent="0.25">
      <c r="A25" s="2">
        <v>49</v>
      </c>
      <c r="B25" s="2" t="s">
        <v>5</v>
      </c>
      <c r="C25" s="2" t="s">
        <v>8</v>
      </c>
      <c r="D25" s="2" t="s">
        <v>12</v>
      </c>
      <c r="E25" s="2">
        <v>2</v>
      </c>
      <c r="F25" s="2">
        <v>5</v>
      </c>
      <c r="G25" s="2" t="s">
        <v>14</v>
      </c>
    </row>
    <row r="26" spans="1:7" x14ac:dyDescent="0.25">
      <c r="A26" s="2">
        <v>46</v>
      </c>
      <c r="B26" s="2" t="s">
        <v>5</v>
      </c>
      <c r="C26" s="2" t="s">
        <v>9</v>
      </c>
      <c r="D26" s="2" t="s">
        <v>10</v>
      </c>
      <c r="E26" s="2">
        <v>20</v>
      </c>
      <c r="F26" s="2">
        <v>4</v>
      </c>
      <c r="G26" s="2" t="s">
        <v>14</v>
      </c>
    </row>
    <row r="27" spans="1:7" x14ac:dyDescent="0.25">
      <c r="A27" s="2">
        <v>52</v>
      </c>
      <c r="B27" s="2" t="s">
        <v>5</v>
      </c>
      <c r="C27" s="2" t="s">
        <v>9</v>
      </c>
      <c r="D27" s="2" t="s">
        <v>12</v>
      </c>
      <c r="E27" s="2">
        <v>18</v>
      </c>
      <c r="F27" s="2">
        <v>2</v>
      </c>
      <c r="G27" s="2" t="s">
        <v>14</v>
      </c>
    </row>
    <row r="29" spans="1:7" x14ac:dyDescent="0.25">
      <c r="A29" s="3" t="s">
        <v>20</v>
      </c>
    </row>
    <row r="30" spans="1:7" x14ac:dyDescent="0.25">
      <c r="A30" s="3" t="s">
        <v>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G19" sqref="G19"/>
    </sheetView>
  </sheetViews>
  <sheetFormatPr defaultRowHeight="14.4" x14ac:dyDescent="0.3"/>
  <cols>
    <col min="1" max="1" width="14.77734375" bestFit="1" customWidth="1"/>
    <col min="2" max="2" width="12.5546875" bestFit="1" customWidth="1"/>
  </cols>
  <sheetData>
    <row r="1" spans="1:2" ht="15" thickBot="1" x14ac:dyDescent="0.35">
      <c r="A1" s="5" t="s">
        <v>2</v>
      </c>
      <c r="B1" s="5" t="s">
        <v>17</v>
      </c>
    </row>
    <row r="2" spans="1:2" ht="15" thickTop="1" x14ac:dyDescent="0.3">
      <c r="A2" s="2" t="s">
        <v>7</v>
      </c>
      <c r="B2" s="2">
        <v>4</v>
      </c>
    </row>
    <row r="3" spans="1:2" x14ac:dyDescent="0.3">
      <c r="A3" s="2" t="s">
        <v>7</v>
      </c>
      <c r="B3" s="2">
        <v>1</v>
      </c>
    </row>
    <row r="4" spans="1:2" x14ac:dyDescent="0.3">
      <c r="A4" s="2" t="s">
        <v>8</v>
      </c>
      <c r="B4" s="2">
        <v>3</v>
      </c>
    </row>
    <row r="5" spans="1:2" x14ac:dyDescent="0.3">
      <c r="A5" s="2" t="s">
        <v>7</v>
      </c>
      <c r="B5" s="2">
        <v>4</v>
      </c>
    </row>
    <row r="6" spans="1:2" x14ac:dyDescent="0.3">
      <c r="A6" s="2" t="s">
        <v>8</v>
      </c>
      <c r="B6" s="2">
        <v>4</v>
      </c>
    </row>
    <row r="7" spans="1:2" x14ac:dyDescent="0.3">
      <c r="A7" s="2" t="s">
        <v>8</v>
      </c>
      <c r="B7" s="2">
        <v>5</v>
      </c>
    </row>
    <row r="8" spans="1:2" x14ac:dyDescent="0.3">
      <c r="A8" s="2" t="s">
        <v>9</v>
      </c>
      <c r="B8" s="2">
        <v>5</v>
      </c>
    </row>
    <row r="9" spans="1:2" x14ac:dyDescent="0.3">
      <c r="A9" s="2" t="s">
        <v>9</v>
      </c>
      <c r="B9" s="2">
        <v>3</v>
      </c>
    </row>
    <row r="10" spans="1:2" x14ac:dyDescent="0.3">
      <c r="A10" s="2" t="s">
        <v>8</v>
      </c>
      <c r="B10" s="2">
        <v>5</v>
      </c>
    </row>
    <row r="11" spans="1:2" x14ac:dyDescent="0.3">
      <c r="A11" s="2" t="s">
        <v>8</v>
      </c>
      <c r="B11" s="2">
        <v>5</v>
      </c>
    </row>
    <row r="12" spans="1:2" x14ac:dyDescent="0.3">
      <c r="A12" s="2" t="s">
        <v>9</v>
      </c>
      <c r="B12" s="2">
        <v>5</v>
      </c>
    </row>
    <row r="13" spans="1:2" x14ac:dyDescent="0.3">
      <c r="A13" s="2" t="s">
        <v>9</v>
      </c>
      <c r="B13" s="2">
        <v>3</v>
      </c>
    </row>
    <row r="14" spans="1:2" x14ac:dyDescent="0.3">
      <c r="A14" s="2" t="s">
        <v>7</v>
      </c>
      <c r="B14" s="2">
        <v>2</v>
      </c>
    </row>
    <row r="15" spans="1:2" x14ac:dyDescent="0.3">
      <c r="A15" s="2" t="s">
        <v>7</v>
      </c>
      <c r="B15" s="2">
        <v>3</v>
      </c>
    </row>
    <row r="16" spans="1:2" x14ac:dyDescent="0.3">
      <c r="A16" s="2" t="s">
        <v>8</v>
      </c>
      <c r="B16" s="2">
        <v>4</v>
      </c>
    </row>
    <row r="17" spans="1:2" x14ac:dyDescent="0.3">
      <c r="A17" s="2" t="s">
        <v>9</v>
      </c>
      <c r="B17" s="2">
        <v>3</v>
      </c>
    </row>
    <row r="18" spans="1:2" x14ac:dyDescent="0.3">
      <c r="A18" s="2" t="s">
        <v>9</v>
      </c>
      <c r="B18" s="2">
        <v>3</v>
      </c>
    </row>
    <row r="19" spans="1:2" x14ac:dyDescent="0.3">
      <c r="A19" s="2" t="s">
        <v>9</v>
      </c>
      <c r="B19" s="2">
        <v>3</v>
      </c>
    </row>
    <row r="20" spans="1:2" x14ac:dyDescent="0.3">
      <c r="A20" s="2" t="s">
        <v>8</v>
      </c>
      <c r="B20" s="2">
        <v>5</v>
      </c>
    </row>
    <row r="21" spans="1:2" x14ac:dyDescent="0.3">
      <c r="A21" s="2" t="s">
        <v>7</v>
      </c>
      <c r="B21" s="2">
        <v>4</v>
      </c>
    </row>
    <row r="22" spans="1:2" x14ac:dyDescent="0.3">
      <c r="A22" s="2" t="s">
        <v>7</v>
      </c>
      <c r="B22" s="2">
        <v>4</v>
      </c>
    </row>
    <row r="23" spans="1:2" x14ac:dyDescent="0.3">
      <c r="A23" s="2" t="s">
        <v>8</v>
      </c>
      <c r="B23" s="2">
        <v>5</v>
      </c>
    </row>
    <row r="24" spans="1:2" x14ac:dyDescent="0.3">
      <c r="A24" s="2" t="s">
        <v>9</v>
      </c>
      <c r="B24" s="2">
        <v>4</v>
      </c>
    </row>
    <row r="25" spans="1:2" x14ac:dyDescent="0.3">
      <c r="A25" s="2" t="s">
        <v>9</v>
      </c>
      <c r="B25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5004-1A0C-4CFB-8B52-D6700C86FB1A}">
  <dimension ref="A1:G18"/>
  <sheetViews>
    <sheetView workbookViewId="0">
      <selection activeCell="G20" sqref="G20"/>
    </sheetView>
  </sheetViews>
  <sheetFormatPr defaultRowHeight="14.4" x14ac:dyDescent="0.3"/>
  <cols>
    <col min="1" max="1" width="17.6640625" bestFit="1" customWidth="1"/>
    <col min="2" max="2" width="12" bestFit="1" customWidth="1"/>
    <col min="3" max="3" width="5.109375" bestFit="1" customWidth="1"/>
    <col min="4" max="7" width="12" bestFit="1" customWidth="1"/>
  </cols>
  <sheetData>
    <row r="1" spans="1:7" x14ac:dyDescent="0.3">
      <c r="A1" t="s">
        <v>21</v>
      </c>
    </row>
    <row r="3" spans="1:7" ht="15" thickBot="1" x14ac:dyDescent="0.35">
      <c r="A3" t="s">
        <v>22</v>
      </c>
    </row>
    <row r="4" spans="1:7" x14ac:dyDescent="0.3">
      <c r="A4" s="7" t="s">
        <v>23</v>
      </c>
      <c r="B4" s="7" t="s">
        <v>24</v>
      </c>
      <c r="C4" s="7" t="s">
        <v>25</v>
      </c>
      <c r="D4" s="7" t="s">
        <v>26</v>
      </c>
      <c r="E4" s="7" t="s">
        <v>27</v>
      </c>
    </row>
    <row r="5" spans="1:7" x14ac:dyDescent="0.3">
      <c r="A5" t="s">
        <v>9</v>
      </c>
      <c r="B5">
        <v>9</v>
      </c>
      <c r="C5">
        <v>31</v>
      </c>
      <c r="D5">
        <v>3.4444444444444446</v>
      </c>
      <c r="E5">
        <v>1.0277777777777786</v>
      </c>
      <c r="F5">
        <f>9*(D5-$D$8)^2</f>
        <v>0.62673611111111094</v>
      </c>
    </row>
    <row r="6" spans="1:7" x14ac:dyDescent="0.3">
      <c r="A6" t="s">
        <v>8</v>
      </c>
      <c r="B6">
        <v>8</v>
      </c>
      <c r="C6">
        <v>36</v>
      </c>
      <c r="D6">
        <v>4.5</v>
      </c>
      <c r="E6">
        <v>0.5714285714285714</v>
      </c>
      <c r="F6">
        <f>8*(D6-$D$8)^2</f>
        <v>5.0138888888888866</v>
      </c>
    </row>
    <row r="7" spans="1:7" ht="15" thickBot="1" x14ac:dyDescent="0.35">
      <c r="A7" s="6" t="s">
        <v>7</v>
      </c>
      <c r="B7">
        <v>7</v>
      </c>
      <c r="C7">
        <v>22</v>
      </c>
      <c r="D7">
        <v>3.1428571428571428</v>
      </c>
      <c r="E7" s="6">
        <v>1.4761904761904769</v>
      </c>
      <c r="F7">
        <f>7*(D7-$D$8)^2</f>
        <v>2.2383432539682557</v>
      </c>
    </row>
    <row r="8" spans="1:7" x14ac:dyDescent="0.3">
      <c r="B8" s="8">
        <f>SUM(B5:B7)</f>
        <v>24</v>
      </c>
      <c r="C8" s="8">
        <f>SUM(C5:C7)</f>
        <v>89</v>
      </c>
      <c r="D8" s="8">
        <f>C8/B8</f>
        <v>3.7083333333333335</v>
      </c>
      <c r="F8" s="8">
        <f>SUM(F5:F7)</f>
        <v>7.8789682539682531</v>
      </c>
    </row>
    <row r="10" spans="1:7" ht="15" thickBot="1" x14ac:dyDescent="0.35">
      <c r="A10" t="s">
        <v>28</v>
      </c>
    </row>
    <row r="11" spans="1:7" x14ac:dyDescent="0.3">
      <c r="A11" s="7" t="s">
        <v>29</v>
      </c>
      <c r="B11" s="7" t="s">
        <v>30</v>
      </c>
      <c r="C11" s="7" t="s">
        <v>31</v>
      </c>
      <c r="D11" s="7" t="s">
        <v>32</v>
      </c>
      <c r="E11" s="7" t="s">
        <v>5</v>
      </c>
      <c r="F11" s="7" t="s">
        <v>33</v>
      </c>
      <c r="G11" s="7" t="s">
        <v>34</v>
      </c>
    </row>
    <row r="12" spans="1:7" x14ac:dyDescent="0.3">
      <c r="A12" t="s">
        <v>35</v>
      </c>
      <c r="B12">
        <v>7.8789682539682495</v>
      </c>
      <c r="C12">
        <v>2</v>
      </c>
      <c r="D12">
        <v>3.9394841269841248</v>
      </c>
      <c r="E12">
        <v>3.924651731927709</v>
      </c>
      <c r="F12">
        <v>3.5635397564890016E-2</v>
      </c>
      <c r="G12">
        <v>3.4668001115424172</v>
      </c>
    </row>
    <row r="13" spans="1:7" x14ac:dyDescent="0.3">
      <c r="A13" t="s">
        <v>36</v>
      </c>
      <c r="B13">
        <v>21.079365079365076</v>
      </c>
      <c r="C13">
        <v>21</v>
      </c>
      <c r="D13">
        <v>1.0037792894935751</v>
      </c>
    </row>
    <row r="15" spans="1:7" ht="15" thickBot="1" x14ac:dyDescent="0.35">
      <c r="A15" s="6" t="s">
        <v>37</v>
      </c>
      <c r="B15" s="6">
        <v>28.958333333333325</v>
      </c>
      <c r="C15" s="6">
        <v>23</v>
      </c>
      <c r="D15" s="6"/>
      <c r="E15" s="6"/>
      <c r="F15" s="6"/>
      <c r="G15" s="6"/>
    </row>
    <row r="17" spans="1:2" x14ac:dyDescent="0.3">
      <c r="A17" s="8" t="s">
        <v>40</v>
      </c>
      <c r="B17" s="11">
        <v>3.5649999999999999</v>
      </c>
    </row>
    <row r="18" spans="1:2" x14ac:dyDescent="0.3">
      <c r="A18" s="8" t="s">
        <v>41</v>
      </c>
      <c r="B18" s="11">
        <f>B17*SQRT(D13/7)</f>
        <v>1.3499871343574237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abSelected="1" zoomScale="85" zoomScaleNormal="85" workbookViewId="0">
      <selection activeCell="R33" sqref="R33"/>
    </sheetView>
  </sheetViews>
  <sheetFormatPr defaultRowHeight="14.4" x14ac:dyDescent="0.3"/>
  <cols>
    <col min="1" max="1" width="14.77734375" bestFit="1" customWidth="1"/>
    <col min="2" max="2" width="12.5546875" bestFit="1" customWidth="1"/>
    <col min="6" max="6" width="17.6640625" bestFit="1" customWidth="1"/>
    <col min="7" max="7" width="14.77734375" bestFit="1" customWidth="1"/>
    <col min="8" max="9" width="12" bestFit="1" customWidth="1"/>
    <col min="10" max="11" width="14.77734375" bestFit="1" customWidth="1"/>
    <col min="12" max="13" width="12" bestFit="1" customWidth="1"/>
  </cols>
  <sheetData>
    <row r="1" spans="1:13" ht="15" thickBot="1" x14ac:dyDescent="0.35">
      <c r="A1" s="5" t="s">
        <v>2</v>
      </c>
      <c r="B1" s="5" t="s">
        <v>17</v>
      </c>
      <c r="F1" s="2" t="s">
        <v>9</v>
      </c>
      <c r="G1" s="2" t="s">
        <v>8</v>
      </c>
      <c r="H1" s="2" t="s">
        <v>7</v>
      </c>
      <c r="J1" s="2" t="s">
        <v>9</v>
      </c>
      <c r="K1" s="2" t="s">
        <v>8</v>
      </c>
      <c r="L1" s="2" t="s">
        <v>7</v>
      </c>
    </row>
    <row r="2" spans="1:13" ht="15" thickTop="1" x14ac:dyDescent="0.3">
      <c r="A2" s="2" t="s">
        <v>9</v>
      </c>
      <c r="B2" s="2">
        <v>5</v>
      </c>
      <c r="F2" s="2">
        <v>5</v>
      </c>
      <c r="G2" s="2">
        <v>3</v>
      </c>
      <c r="H2" s="2">
        <v>4</v>
      </c>
      <c r="J2">
        <f>(F2-$F$11)^2</f>
        <v>2.4197530864197523</v>
      </c>
      <c r="K2">
        <f>(G2-$G$11)^2</f>
        <v>2.25</v>
      </c>
      <c r="L2">
        <f>(H2-$H$11)^2</f>
        <v>0.73469387755102056</v>
      </c>
    </row>
    <row r="3" spans="1:13" x14ac:dyDescent="0.3">
      <c r="A3" s="2" t="s">
        <v>9</v>
      </c>
      <c r="B3" s="2">
        <v>3</v>
      </c>
      <c r="F3" s="2">
        <v>3</v>
      </c>
      <c r="G3" s="2">
        <v>4</v>
      </c>
      <c r="H3" s="2">
        <v>1</v>
      </c>
      <c r="J3">
        <f t="shared" ref="J3:J10" si="0">(F3-$F$11)^2</f>
        <v>0.19753086419753105</v>
      </c>
      <c r="K3">
        <f t="shared" ref="K3:K9" si="1">(G3-$G$11)^2</f>
        <v>0.25</v>
      </c>
      <c r="L3">
        <f t="shared" ref="L3:L8" si="2">(H3-$H$11)^2</f>
        <v>4.5918367346938771</v>
      </c>
    </row>
    <row r="4" spans="1:13" x14ac:dyDescent="0.3">
      <c r="A4" s="2" t="s">
        <v>9</v>
      </c>
      <c r="B4" s="2">
        <v>5</v>
      </c>
      <c r="F4" s="2">
        <v>5</v>
      </c>
      <c r="G4" s="2">
        <v>5</v>
      </c>
      <c r="H4" s="2">
        <v>4</v>
      </c>
      <c r="J4">
        <f t="shared" si="0"/>
        <v>2.4197530864197523</v>
      </c>
      <c r="K4">
        <f t="shared" si="1"/>
        <v>0.25</v>
      </c>
      <c r="L4">
        <f t="shared" si="2"/>
        <v>0.73469387755102056</v>
      </c>
    </row>
    <row r="5" spans="1:13" x14ac:dyDescent="0.3">
      <c r="A5" s="2" t="s">
        <v>9</v>
      </c>
      <c r="B5" s="2">
        <v>3</v>
      </c>
      <c r="F5" s="2">
        <v>3</v>
      </c>
      <c r="G5" s="2">
        <v>5</v>
      </c>
      <c r="H5" s="2">
        <v>2</v>
      </c>
      <c r="J5">
        <f t="shared" si="0"/>
        <v>0.19753086419753105</v>
      </c>
      <c r="K5">
        <f t="shared" si="1"/>
        <v>0.25</v>
      </c>
      <c r="L5">
        <f t="shared" si="2"/>
        <v>1.3061224489795917</v>
      </c>
    </row>
    <row r="6" spans="1:13" x14ac:dyDescent="0.3">
      <c r="A6" s="2" t="s">
        <v>9</v>
      </c>
      <c r="B6" s="2">
        <v>3</v>
      </c>
      <c r="F6" s="2">
        <v>3</v>
      </c>
      <c r="G6" s="2">
        <v>5</v>
      </c>
      <c r="H6" s="2">
        <v>3</v>
      </c>
      <c r="J6">
        <f t="shared" si="0"/>
        <v>0.19753086419753105</v>
      </c>
      <c r="K6">
        <f t="shared" si="1"/>
        <v>0.25</v>
      </c>
      <c r="L6">
        <f t="shared" si="2"/>
        <v>2.0408163265306103E-2</v>
      </c>
    </row>
    <row r="7" spans="1:13" x14ac:dyDescent="0.3">
      <c r="A7" s="2" t="s">
        <v>9</v>
      </c>
      <c r="B7" s="2">
        <v>3</v>
      </c>
      <c r="F7" s="2">
        <v>3</v>
      </c>
      <c r="G7" s="2">
        <v>4</v>
      </c>
      <c r="H7" s="2">
        <v>4</v>
      </c>
      <c r="J7">
        <f t="shared" si="0"/>
        <v>0.19753086419753105</v>
      </c>
      <c r="K7">
        <f t="shared" si="1"/>
        <v>0.25</v>
      </c>
      <c r="L7">
        <f t="shared" si="2"/>
        <v>0.73469387755102056</v>
      </c>
    </row>
    <row r="8" spans="1:13" x14ac:dyDescent="0.3">
      <c r="A8" s="2" t="s">
        <v>9</v>
      </c>
      <c r="B8" s="2">
        <v>3</v>
      </c>
      <c r="F8" s="2">
        <v>3</v>
      </c>
      <c r="G8" s="2">
        <v>5</v>
      </c>
      <c r="H8" s="2">
        <v>4</v>
      </c>
      <c r="J8">
        <f t="shared" si="0"/>
        <v>0.19753086419753105</v>
      </c>
      <c r="K8">
        <f t="shared" si="1"/>
        <v>0.25</v>
      </c>
      <c r="L8">
        <f t="shared" si="2"/>
        <v>0.73469387755102056</v>
      </c>
    </row>
    <row r="9" spans="1:13" x14ac:dyDescent="0.3">
      <c r="A9" s="2" t="s">
        <v>9</v>
      </c>
      <c r="B9" s="2">
        <v>4</v>
      </c>
      <c r="F9" s="2">
        <v>4</v>
      </c>
      <c r="G9" s="2">
        <v>5</v>
      </c>
      <c r="J9">
        <f t="shared" si="0"/>
        <v>0.30864197530864174</v>
      </c>
      <c r="K9">
        <f t="shared" si="1"/>
        <v>0.25</v>
      </c>
    </row>
    <row r="10" spans="1:13" x14ac:dyDescent="0.3">
      <c r="A10" s="2" t="s">
        <v>9</v>
      </c>
      <c r="B10" s="2">
        <v>2</v>
      </c>
      <c r="F10" s="2">
        <v>2</v>
      </c>
      <c r="J10">
        <f t="shared" si="0"/>
        <v>2.0864197530864201</v>
      </c>
    </row>
    <row r="11" spans="1:13" x14ac:dyDescent="0.3">
      <c r="A11" s="2" t="s">
        <v>8</v>
      </c>
      <c r="B11" s="2">
        <v>3</v>
      </c>
      <c r="E11" s="9" t="s">
        <v>38</v>
      </c>
      <c r="F11" s="8">
        <f>AVERAGE(F2:F10)</f>
        <v>3.4444444444444446</v>
      </c>
      <c r="G11" s="8">
        <f>AVERAGE(G2:G9)</f>
        <v>4.5</v>
      </c>
      <c r="H11" s="8">
        <f>AVERAGE(H2:H8)</f>
        <v>3.1428571428571428</v>
      </c>
      <c r="I11" s="9" t="s">
        <v>39</v>
      </c>
      <c r="J11" s="8">
        <f>SUM(J2:J10)</f>
        <v>8.2222222222222214</v>
      </c>
      <c r="K11" s="8">
        <f>SUM(K2:K9)</f>
        <v>4</v>
      </c>
      <c r="L11" s="8">
        <f>SUM(L2:L8)</f>
        <v>8.8571428571428559</v>
      </c>
      <c r="M11" s="10">
        <f>SUM(J11:L11)</f>
        <v>21.079365079365076</v>
      </c>
    </row>
    <row r="12" spans="1:13" x14ac:dyDescent="0.3">
      <c r="A12" s="2" t="s">
        <v>8</v>
      </c>
      <c r="B12" s="2">
        <v>4</v>
      </c>
      <c r="F12" t="s">
        <v>21</v>
      </c>
    </row>
    <row r="13" spans="1:13" x14ac:dyDescent="0.3">
      <c r="A13" s="2" t="s">
        <v>8</v>
      </c>
      <c r="B13" s="2">
        <v>5</v>
      </c>
    </row>
    <row r="14" spans="1:13" ht="15" thickBot="1" x14ac:dyDescent="0.35">
      <c r="A14" s="2" t="s">
        <v>8</v>
      </c>
      <c r="B14" s="2">
        <v>5</v>
      </c>
      <c r="F14" t="s">
        <v>22</v>
      </c>
    </row>
    <row r="15" spans="1:13" x14ac:dyDescent="0.3">
      <c r="A15" s="2" t="s">
        <v>8</v>
      </c>
      <c r="B15" s="2">
        <v>5</v>
      </c>
      <c r="F15" s="7" t="s">
        <v>23</v>
      </c>
      <c r="G15" s="7" t="s">
        <v>24</v>
      </c>
      <c r="H15" s="7" t="s">
        <v>25</v>
      </c>
      <c r="I15" s="7" t="s">
        <v>26</v>
      </c>
      <c r="J15" s="7" t="s">
        <v>27</v>
      </c>
    </row>
    <row r="16" spans="1:13" x14ac:dyDescent="0.3">
      <c r="A16" s="2" t="s">
        <v>8</v>
      </c>
      <c r="B16" s="2">
        <v>4</v>
      </c>
      <c r="F16" t="s">
        <v>9</v>
      </c>
      <c r="G16">
        <v>9</v>
      </c>
      <c r="H16">
        <v>31</v>
      </c>
      <c r="I16">
        <v>3.4444444444444446</v>
      </c>
      <c r="J16">
        <v>1.0277777777777786</v>
      </c>
      <c r="K16" s="8">
        <f>9*(I16-$I$19)^2</f>
        <v>0.62673611111111094</v>
      </c>
    </row>
    <row r="17" spans="1:13" x14ac:dyDescent="0.3">
      <c r="A17" s="2" t="s">
        <v>8</v>
      </c>
      <c r="B17" s="2">
        <v>5</v>
      </c>
      <c r="F17" t="s">
        <v>8</v>
      </c>
      <c r="G17">
        <v>8</v>
      </c>
      <c r="H17">
        <v>36</v>
      </c>
      <c r="I17">
        <v>4.5</v>
      </c>
      <c r="J17">
        <v>0.5714285714285714</v>
      </c>
      <c r="K17" s="8">
        <f>8*(I17-$I$19)^2</f>
        <v>5.0138888888888866</v>
      </c>
    </row>
    <row r="18" spans="1:13" ht="15" thickBot="1" x14ac:dyDescent="0.35">
      <c r="A18" s="2" t="s">
        <v>8</v>
      </c>
      <c r="B18" s="2">
        <v>5</v>
      </c>
      <c r="F18" s="6" t="s">
        <v>7</v>
      </c>
      <c r="G18">
        <v>7</v>
      </c>
      <c r="H18">
        <v>22</v>
      </c>
      <c r="I18">
        <v>3.1428571428571428</v>
      </c>
      <c r="J18" s="6">
        <v>1.4761904761904769</v>
      </c>
      <c r="K18" s="8">
        <f>7*(I18-$I$19)^2</f>
        <v>2.2383432539682557</v>
      </c>
    </row>
    <row r="19" spans="1:13" x14ac:dyDescent="0.3">
      <c r="A19" s="2" t="s">
        <v>7</v>
      </c>
      <c r="B19" s="2">
        <v>4</v>
      </c>
      <c r="G19" s="11">
        <f>SUM(G16:G18)</f>
        <v>24</v>
      </c>
      <c r="H19" s="11">
        <f>SUM(H16:H18)</f>
        <v>89</v>
      </c>
      <c r="I19" s="11">
        <f>H19/G19</f>
        <v>3.7083333333333335</v>
      </c>
      <c r="K19" s="11">
        <f>SUM(K16:K18)</f>
        <v>7.8789682539682531</v>
      </c>
    </row>
    <row r="20" spans="1:13" x14ac:dyDescent="0.3">
      <c r="A20" s="2" t="s">
        <v>7</v>
      </c>
      <c r="B20" s="2">
        <v>1</v>
      </c>
    </row>
    <row r="21" spans="1:13" ht="15" thickBot="1" x14ac:dyDescent="0.35">
      <c r="A21" s="2" t="s">
        <v>7</v>
      </c>
      <c r="B21" s="2">
        <v>4</v>
      </c>
      <c r="F21" t="s">
        <v>28</v>
      </c>
    </row>
    <row r="22" spans="1:13" x14ac:dyDescent="0.3">
      <c r="A22" s="2" t="s">
        <v>7</v>
      </c>
      <c r="B22" s="2">
        <v>2</v>
      </c>
      <c r="F22" s="7" t="s">
        <v>29</v>
      </c>
      <c r="G22" s="12" t="s">
        <v>30</v>
      </c>
      <c r="H22" s="12" t="s">
        <v>31</v>
      </c>
      <c r="I22" s="12" t="s">
        <v>32</v>
      </c>
      <c r="J22" s="12" t="s">
        <v>5</v>
      </c>
      <c r="K22" s="12" t="s">
        <v>33</v>
      </c>
      <c r="L22" s="12" t="s">
        <v>34</v>
      </c>
    </row>
    <row r="23" spans="1:13" x14ac:dyDescent="0.3">
      <c r="A23" s="2" t="s">
        <v>7</v>
      </c>
      <c r="B23" s="2">
        <v>3</v>
      </c>
      <c r="F23" t="s">
        <v>35</v>
      </c>
      <c r="G23">
        <v>7.8789682539682495</v>
      </c>
      <c r="H23">
        <v>2</v>
      </c>
      <c r="I23">
        <v>3.9394841269841248</v>
      </c>
      <c r="J23">
        <v>3.924651731927709</v>
      </c>
      <c r="K23">
        <v>3.5635397564890016E-2</v>
      </c>
      <c r="L23">
        <v>3.4668001115424172</v>
      </c>
      <c r="M23">
        <f>_xlfn.F.INV.RT(0.05,2,21)</f>
        <v>3.4668001115424172</v>
      </c>
    </row>
    <row r="24" spans="1:13" x14ac:dyDescent="0.3">
      <c r="A24" s="2" t="s">
        <v>7</v>
      </c>
      <c r="B24" s="2">
        <v>4</v>
      </c>
      <c r="F24" t="s">
        <v>36</v>
      </c>
      <c r="G24">
        <v>21.0793650793651</v>
      </c>
      <c r="H24">
        <v>21</v>
      </c>
      <c r="I24">
        <v>1.00377928949358</v>
      </c>
    </row>
    <row r="25" spans="1:13" x14ac:dyDescent="0.3">
      <c r="A25" s="2" t="s">
        <v>7</v>
      </c>
      <c r="B25" s="2">
        <v>4</v>
      </c>
    </row>
    <row r="26" spans="1:13" ht="15" thickBot="1" x14ac:dyDescent="0.35">
      <c r="F26" s="6" t="s">
        <v>37</v>
      </c>
      <c r="G26" s="6">
        <v>28.958333333333325</v>
      </c>
      <c r="H26" s="6">
        <v>23</v>
      </c>
      <c r="I26" s="6"/>
      <c r="J26" s="6"/>
      <c r="K26" s="6"/>
      <c r="L26" s="6"/>
    </row>
    <row r="28" spans="1:13" x14ac:dyDescent="0.3">
      <c r="F28" s="8" t="s">
        <v>40</v>
      </c>
      <c r="G28" s="8">
        <v>3.5649999999999999</v>
      </c>
    </row>
    <row r="29" spans="1:13" x14ac:dyDescent="0.3">
      <c r="F29" s="8" t="s">
        <v>41</v>
      </c>
      <c r="G29" s="8">
        <f>G28*SQRT(I24/7)</f>
        <v>1.349987134357427</v>
      </c>
    </row>
  </sheetData>
  <sortState xmlns:xlrd2="http://schemas.microsoft.com/office/spreadsheetml/2017/richdata2" ref="A2:B25">
    <sortCondition ref="A2:A25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 Survey</vt:lpstr>
      <vt:lpstr>Sheet1</vt:lpstr>
      <vt:lpstr>Sheet3</vt:lpstr>
      <vt:lpstr>Sheet2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Nguyễn Minh Duy</cp:lastModifiedBy>
  <dcterms:created xsi:type="dcterms:W3CDTF">2010-10-06T19:28:06Z</dcterms:created>
  <dcterms:modified xsi:type="dcterms:W3CDTF">2024-03-28T03:32:14Z</dcterms:modified>
</cp:coreProperties>
</file>