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94" documentId="11_A33CE574F727B3AE79BEBB6272F121B081F0488C" xr6:coauthVersionLast="47" xr6:coauthVersionMax="47" xr10:uidLastSave="{355F6424-C864-47CF-88A1-17E78C5BE338}"/>
  <bookViews>
    <workbookView xWindow="4812" yWindow="4812" windowWidth="34560" windowHeight="18744" activeTab="2" xr2:uid="{00000000-000D-0000-FFFF-FFFF00000000}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<sst xmlns="http://schemas.openxmlformats.org/spreadsheetml/2006/main" count="365" uniqueCount="160">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</sst>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4"/>
  <sheetViews>
    <sheetView view="pageBreakPreview" zoomScaleNormal="100" zoomScaleSheetLayoutView="100" workbookViewId="0">
      <selection activeCell="H11" sqref="H11:H57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44809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150</v>
      </c>
      <c r="G5" s="92"/>
      <c r="H5" s="93">
        <v>44806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81654097</v>
      </c>
      <c r="D10" s="21">
        <f>SUM(D11:D57)</f>
        <v>3934</v>
      </c>
      <c r="E10" s="11">
        <f>(C10-D10)/$B10</f>
        <v>0.64843550534757299</v>
      </c>
      <c r="F10" s="21">
        <f>SUM(F11:F57)</f>
        <v>283231</v>
      </c>
      <c r="G10" s="11">
        <f>F10/$B10</f>
        <v>2.2493162275144321E-3</v>
      </c>
      <c r="H10" s="21">
        <f>SUM(H11:H57)</f>
        <v>46551</v>
      </c>
      <c r="I10" s="11">
        <f>H10/$B10</f>
        <v>3.6969088732174206E-4</v>
      </c>
    </row>
    <row r="11" spans="1:9" x14ac:dyDescent="0.45">
      <c r="A11" s="12" t="s">
        <v>12</v>
      </c>
      <c r="B11" s="20">
        <v>5181747</v>
      </c>
      <c r="C11" s="21">
        <v>3480868</v>
      </c>
      <c r="D11" s="21">
        <v>66</v>
      </c>
      <c r="E11" s="11">
        <f t="shared" ref="E11:E57" si="0">(C11-D11)/$B11</f>
        <v>0.67174294692504288</v>
      </c>
      <c r="F11" s="21">
        <v>11138</v>
      </c>
      <c r="G11" s="11">
        <f t="shared" ref="G11:G57" si="1">F11/$B11</f>
        <v>2.1494681233954495E-3</v>
      </c>
      <c r="H11" s="21">
        <v>1681</v>
      </c>
      <c r="I11" s="11">
        <f t="shared" ref="I11:I57" si="2">H11/$B11</f>
        <v>3.2440796511292428E-4</v>
      </c>
    </row>
    <row r="12" spans="1:9" x14ac:dyDescent="0.45">
      <c r="A12" s="12" t="s">
        <v>13</v>
      </c>
      <c r="B12" s="20">
        <v>1242614</v>
      </c>
      <c r="C12" s="21">
        <v>893028</v>
      </c>
      <c r="D12" s="21">
        <v>39</v>
      </c>
      <c r="E12" s="11">
        <f t="shared" si="0"/>
        <v>0.71863748517238657</v>
      </c>
      <c r="F12" s="21">
        <v>2655</v>
      </c>
      <c r="G12" s="11">
        <f t="shared" si="1"/>
        <v>2.13662488914498E-3</v>
      </c>
      <c r="H12" s="21">
        <v>447</v>
      </c>
      <c r="I12" s="11">
        <f t="shared" si="2"/>
        <v>3.5972554630802483E-4</v>
      </c>
    </row>
    <row r="13" spans="1:9" x14ac:dyDescent="0.45">
      <c r="A13" s="12" t="s">
        <v>14</v>
      </c>
      <c r="B13" s="20">
        <v>1206138</v>
      </c>
      <c r="C13" s="21">
        <v>879975</v>
      </c>
      <c r="D13" s="21">
        <v>58</v>
      </c>
      <c r="E13" s="11">
        <f t="shared" si="0"/>
        <v>0.72953260737991843</v>
      </c>
      <c r="F13" s="21">
        <v>2108</v>
      </c>
      <c r="G13" s="11">
        <f t="shared" si="1"/>
        <v>1.7477270428425272E-3</v>
      </c>
      <c r="H13" s="21">
        <v>356</v>
      </c>
      <c r="I13" s="11">
        <f t="shared" si="2"/>
        <v>2.9515693892407004E-4</v>
      </c>
    </row>
    <row r="14" spans="1:9" x14ac:dyDescent="0.45">
      <c r="A14" s="12" t="s">
        <v>15</v>
      </c>
      <c r="B14" s="20">
        <v>2268244</v>
      </c>
      <c r="C14" s="21">
        <v>1540621</v>
      </c>
      <c r="D14" s="21">
        <v>30</v>
      </c>
      <c r="E14" s="11">
        <f t="shared" si="0"/>
        <v>0.67919985680552886</v>
      </c>
      <c r="F14" s="21">
        <v>6165</v>
      </c>
      <c r="G14" s="11">
        <f t="shared" si="1"/>
        <v>2.7179615596911091E-3</v>
      </c>
      <c r="H14" s="21">
        <v>683</v>
      </c>
      <c r="I14" s="11">
        <f t="shared" si="2"/>
        <v>3.0111398950024779E-4</v>
      </c>
    </row>
    <row r="15" spans="1:9" x14ac:dyDescent="0.45">
      <c r="A15" s="12" t="s">
        <v>16</v>
      </c>
      <c r="B15" s="20">
        <v>956417</v>
      </c>
      <c r="C15" s="21">
        <v>728376</v>
      </c>
      <c r="D15" s="21">
        <v>5</v>
      </c>
      <c r="E15" s="11">
        <f t="shared" si="0"/>
        <v>0.76156216378420705</v>
      </c>
      <c r="F15" s="21">
        <v>1539</v>
      </c>
      <c r="G15" s="11">
        <f t="shared" si="1"/>
        <v>1.6091307452711526E-3</v>
      </c>
      <c r="H15" s="21">
        <v>212</v>
      </c>
      <c r="I15" s="11">
        <f t="shared" si="2"/>
        <v>2.2166063547594825E-4</v>
      </c>
    </row>
    <row r="16" spans="1:9" x14ac:dyDescent="0.45">
      <c r="A16" s="12" t="s">
        <v>17</v>
      </c>
      <c r="B16" s="20">
        <v>1056157</v>
      </c>
      <c r="C16" s="21">
        <v>778027</v>
      </c>
      <c r="D16" s="21">
        <v>38</v>
      </c>
      <c r="E16" s="11">
        <f t="shared" si="0"/>
        <v>0.73662249078498743</v>
      </c>
      <c r="F16" s="21">
        <v>2404</v>
      </c>
      <c r="G16" s="11">
        <f t="shared" si="1"/>
        <v>2.2761767426623127E-3</v>
      </c>
      <c r="H16" s="21">
        <v>390</v>
      </c>
      <c r="I16" s="11">
        <f t="shared" si="2"/>
        <v>3.6926328187949332E-4</v>
      </c>
    </row>
    <row r="17" spans="1:9" x14ac:dyDescent="0.45">
      <c r="A17" s="12" t="s">
        <v>18</v>
      </c>
      <c r="B17" s="20">
        <v>1840525</v>
      </c>
      <c r="C17" s="21">
        <v>1321019</v>
      </c>
      <c r="D17" s="21">
        <v>82</v>
      </c>
      <c r="E17" s="11">
        <f t="shared" si="0"/>
        <v>0.71769576615367903</v>
      </c>
      <c r="F17" s="21">
        <v>3706</v>
      </c>
      <c r="G17" s="11">
        <f t="shared" si="1"/>
        <v>2.0135559147525842E-3</v>
      </c>
      <c r="H17" s="21">
        <v>848</v>
      </c>
      <c r="I17" s="11">
        <f t="shared" si="2"/>
        <v>4.6073810461688919E-4</v>
      </c>
    </row>
    <row r="18" spans="1:9" x14ac:dyDescent="0.45">
      <c r="A18" s="12" t="s">
        <v>19</v>
      </c>
      <c r="B18" s="20">
        <v>2890374</v>
      </c>
      <c r="C18" s="21">
        <v>1994370</v>
      </c>
      <c r="D18" s="21">
        <v>46</v>
      </c>
      <c r="E18" s="11">
        <f t="shared" si="0"/>
        <v>0.68998821605785277</v>
      </c>
      <c r="F18" s="21">
        <v>6701</v>
      </c>
      <c r="G18" s="11">
        <f t="shared" si="1"/>
        <v>2.3183850948008803E-3</v>
      </c>
      <c r="H18" s="21">
        <v>1095</v>
      </c>
      <c r="I18" s="11">
        <f t="shared" si="2"/>
        <v>3.7884370673137803E-4</v>
      </c>
    </row>
    <row r="19" spans="1:9" x14ac:dyDescent="0.45">
      <c r="A19" s="12" t="s">
        <v>20</v>
      </c>
      <c r="B19" s="20">
        <v>1942493</v>
      </c>
      <c r="C19" s="21">
        <v>1329314</v>
      </c>
      <c r="D19" s="21">
        <v>39</v>
      </c>
      <c r="E19" s="11">
        <f t="shared" si="0"/>
        <v>0.68431392030756355</v>
      </c>
      <c r="F19" s="21">
        <v>5004</v>
      </c>
      <c r="G19" s="11">
        <f t="shared" si="1"/>
        <v>2.5760710592007282E-3</v>
      </c>
      <c r="H19" s="21">
        <v>1160</v>
      </c>
      <c r="I19" s="11">
        <f t="shared" si="2"/>
        <v>5.9717074913526072E-4</v>
      </c>
    </row>
    <row r="20" spans="1:9" x14ac:dyDescent="0.45">
      <c r="A20" s="12" t="s">
        <v>21</v>
      </c>
      <c r="B20" s="20">
        <v>1943567</v>
      </c>
      <c r="C20" s="21">
        <v>1300324</v>
      </c>
      <c r="D20" s="21">
        <v>45</v>
      </c>
      <c r="E20" s="11">
        <f t="shared" si="0"/>
        <v>0.6690168129012275</v>
      </c>
      <c r="F20" s="21">
        <v>3801</v>
      </c>
      <c r="G20" s="11">
        <f t="shared" si="1"/>
        <v>1.9556825157043723E-3</v>
      </c>
      <c r="H20" s="21">
        <v>749</v>
      </c>
      <c r="I20" s="11">
        <f t="shared" si="2"/>
        <v>3.8537390272627594E-4</v>
      </c>
    </row>
    <row r="21" spans="1:9" x14ac:dyDescent="0.45">
      <c r="A21" s="12" t="s">
        <v>22</v>
      </c>
      <c r="B21" s="20">
        <v>7385810</v>
      </c>
      <c r="C21" s="21">
        <v>4832616</v>
      </c>
      <c r="D21" s="21">
        <v>139</v>
      </c>
      <c r="E21" s="11">
        <f t="shared" si="0"/>
        <v>0.65429208170803199</v>
      </c>
      <c r="F21" s="21">
        <v>19834</v>
      </c>
      <c r="G21" s="11">
        <f t="shared" si="1"/>
        <v>2.6854197440768176E-3</v>
      </c>
      <c r="H21" s="21">
        <v>2907</v>
      </c>
      <c r="I21" s="11">
        <f t="shared" si="2"/>
        <v>3.9359257820063067E-4</v>
      </c>
    </row>
    <row r="22" spans="1:9" x14ac:dyDescent="0.45">
      <c r="A22" s="12" t="s">
        <v>23</v>
      </c>
      <c r="B22" s="20">
        <v>6310821</v>
      </c>
      <c r="C22" s="21">
        <v>4204392</v>
      </c>
      <c r="D22" s="21">
        <v>214</v>
      </c>
      <c r="E22" s="11">
        <f t="shared" si="0"/>
        <v>0.66618558821427509</v>
      </c>
      <c r="F22" s="21">
        <v>15113</v>
      </c>
      <c r="G22" s="11">
        <f t="shared" si="1"/>
        <v>2.3947755767435015E-3</v>
      </c>
      <c r="H22" s="21">
        <v>2251</v>
      </c>
      <c r="I22" s="11">
        <f t="shared" si="2"/>
        <v>3.5668893159859864E-4</v>
      </c>
    </row>
    <row r="23" spans="1:9" x14ac:dyDescent="0.45">
      <c r="A23" s="12" t="s">
        <v>24</v>
      </c>
      <c r="B23" s="20">
        <v>13794837</v>
      </c>
      <c r="C23" s="21">
        <v>8749843</v>
      </c>
      <c r="D23" s="21">
        <v>554</v>
      </c>
      <c r="E23" s="11">
        <f t="shared" si="0"/>
        <v>0.63424373916125287</v>
      </c>
      <c r="F23" s="21">
        <v>28433</v>
      </c>
      <c r="G23" s="11">
        <f t="shared" si="1"/>
        <v>2.0611334515949699E-3</v>
      </c>
      <c r="H23" s="21">
        <v>4679</v>
      </c>
      <c r="I23" s="11">
        <f t="shared" si="2"/>
        <v>3.3918487039752627E-4</v>
      </c>
    </row>
    <row r="24" spans="1:9" x14ac:dyDescent="0.45">
      <c r="A24" s="12" t="s">
        <v>25</v>
      </c>
      <c r="B24" s="20">
        <v>9215144</v>
      </c>
      <c r="C24" s="21">
        <v>5957134</v>
      </c>
      <c r="D24" s="21">
        <v>276</v>
      </c>
      <c r="E24" s="11">
        <f t="shared" si="0"/>
        <v>0.64642050086249325</v>
      </c>
      <c r="F24" s="21">
        <v>21739</v>
      </c>
      <c r="G24" s="11">
        <f t="shared" si="1"/>
        <v>2.3590515785754406E-3</v>
      </c>
      <c r="H24" s="21">
        <v>3336</v>
      </c>
      <c r="I24" s="11">
        <f t="shared" si="2"/>
        <v>3.6201279111861955E-4</v>
      </c>
    </row>
    <row r="25" spans="1:9" x14ac:dyDescent="0.45">
      <c r="A25" s="12" t="s">
        <v>26</v>
      </c>
      <c r="B25" s="20">
        <v>2188274</v>
      </c>
      <c r="C25" s="21">
        <v>1599922</v>
      </c>
      <c r="D25" s="21">
        <v>4</v>
      </c>
      <c r="E25" s="11">
        <f t="shared" si="0"/>
        <v>0.73113239018514131</v>
      </c>
      <c r="F25" s="21">
        <v>3122</v>
      </c>
      <c r="G25" s="11">
        <f t="shared" si="1"/>
        <v>1.426695194477474E-3</v>
      </c>
      <c r="H25" s="21">
        <v>602</v>
      </c>
      <c r="I25" s="11">
        <f t="shared" si="2"/>
        <v>2.7510266081852636E-4</v>
      </c>
    </row>
    <row r="26" spans="1:9" x14ac:dyDescent="0.45">
      <c r="A26" s="12" t="s">
        <v>27</v>
      </c>
      <c r="B26" s="20">
        <v>1037280</v>
      </c>
      <c r="C26" s="21">
        <v>719474</v>
      </c>
      <c r="D26" s="21">
        <v>10</v>
      </c>
      <c r="E26" s="11">
        <f t="shared" si="0"/>
        <v>0.69360635508252355</v>
      </c>
      <c r="F26" s="21">
        <v>2286</v>
      </c>
      <c r="G26" s="11">
        <f t="shared" si="1"/>
        <v>2.2038408144377602E-3</v>
      </c>
      <c r="H26" s="21">
        <v>361</v>
      </c>
      <c r="I26" s="11">
        <f t="shared" si="2"/>
        <v>3.4802560542958506E-4</v>
      </c>
    </row>
    <row r="27" spans="1:9" x14ac:dyDescent="0.45">
      <c r="A27" s="12" t="s">
        <v>28</v>
      </c>
      <c r="B27" s="20">
        <v>1124501</v>
      </c>
      <c r="C27" s="21">
        <v>740758</v>
      </c>
      <c r="D27" s="21">
        <v>53</v>
      </c>
      <c r="E27" s="11">
        <f t="shared" si="0"/>
        <v>0.65869661298656024</v>
      </c>
      <c r="F27" s="21">
        <v>2536</v>
      </c>
      <c r="G27" s="11">
        <f t="shared" si="1"/>
        <v>2.2552225387082805E-3</v>
      </c>
      <c r="H27" s="21">
        <v>448</v>
      </c>
      <c r="I27" s="11">
        <f t="shared" si="2"/>
        <v>3.9839893428285079E-4</v>
      </c>
    </row>
    <row r="28" spans="1:9" x14ac:dyDescent="0.45">
      <c r="A28" s="12" t="s">
        <v>29</v>
      </c>
      <c r="B28" s="20">
        <v>767548</v>
      </c>
      <c r="C28" s="21">
        <v>517853</v>
      </c>
      <c r="D28" s="21">
        <v>35</v>
      </c>
      <c r="E28" s="11">
        <f t="shared" si="0"/>
        <v>0.67463924080318105</v>
      </c>
      <c r="F28" s="21">
        <v>1476</v>
      </c>
      <c r="G28" s="11">
        <f t="shared" si="1"/>
        <v>1.923006769609197E-3</v>
      </c>
      <c r="H28" s="21">
        <v>155</v>
      </c>
      <c r="I28" s="11">
        <f t="shared" si="2"/>
        <v>2.0194176781126392E-4</v>
      </c>
    </row>
    <row r="29" spans="1:9" x14ac:dyDescent="0.45">
      <c r="A29" s="12" t="s">
        <v>30</v>
      </c>
      <c r="B29" s="20">
        <v>816231</v>
      </c>
      <c r="C29" s="21">
        <v>545012</v>
      </c>
      <c r="D29" s="21">
        <v>5</v>
      </c>
      <c r="E29" s="11">
        <f t="shared" si="0"/>
        <v>0.66771171396332651</v>
      </c>
      <c r="F29" s="21">
        <v>1737</v>
      </c>
      <c r="G29" s="11">
        <f t="shared" si="1"/>
        <v>2.1280740378642809E-3</v>
      </c>
      <c r="H29" s="21">
        <v>205</v>
      </c>
      <c r="I29" s="11">
        <f t="shared" si="2"/>
        <v>2.5115439134264689E-4</v>
      </c>
    </row>
    <row r="30" spans="1:9" x14ac:dyDescent="0.45">
      <c r="A30" s="12" t="s">
        <v>31</v>
      </c>
      <c r="B30" s="20">
        <v>2056494</v>
      </c>
      <c r="C30" s="21">
        <v>1434057</v>
      </c>
      <c r="D30" s="21">
        <v>18</v>
      </c>
      <c r="E30" s="11">
        <f t="shared" si="0"/>
        <v>0.69732223872279719</v>
      </c>
      <c r="F30" s="21">
        <v>5004</v>
      </c>
      <c r="G30" s="11">
        <f t="shared" si="1"/>
        <v>2.4332674931217889E-3</v>
      </c>
      <c r="H30" s="21">
        <v>667</v>
      </c>
      <c r="I30" s="11">
        <f t="shared" si="2"/>
        <v>3.2433841285216491E-4</v>
      </c>
    </row>
    <row r="31" spans="1:9" x14ac:dyDescent="0.45">
      <c r="A31" s="12" t="s">
        <v>32</v>
      </c>
      <c r="B31" s="20">
        <v>1996605</v>
      </c>
      <c r="C31" s="21">
        <v>1346305</v>
      </c>
      <c r="D31" s="21">
        <v>45</v>
      </c>
      <c r="E31" s="11">
        <f t="shared" si="0"/>
        <v>0.67427458110141969</v>
      </c>
      <c r="F31" s="21">
        <v>4166</v>
      </c>
      <c r="G31" s="11">
        <f t="shared" si="1"/>
        <v>2.08654190488354E-3</v>
      </c>
      <c r="H31" s="21">
        <v>534</v>
      </c>
      <c r="I31" s="11">
        <f t="shared" si="2"/>
        <v>2.6745400317038174E-4</v>
      </c>
    </row>
    <row r="32" spans="1:9" x14ac:dyDescent="0.45">
      <c r="A32" s="12" t="s">
        <v>33</v>
      </c>
      <c r="B32" s="20">
        <v>3658300</v>
      </c>
      <c r="C32" s="21">
        <v>2458790</v>
      </c>
      <c r="D32" s="21">
        <v>51</v>
      </c>
      <c r="E32" s="11">
        <f t="shared" si="0"/>
        <v>0.67209878905502551</v>
      </c>
      <c r="F32" s="21">
        <v>9062</v>
      </c>
      <c r="G32" s="11">
        <f t="shared" si="1"/>
        <v>2.4771068529098215E-3</v>
      </c>
      <c r="H32" s="21">
        <v>1600</v>
      </c>
      <c r="I32" s="11">
        <f t="shared" si="2"/>
        <v>4.3736161605117133E-4</v>
      </c>
    </row>
    <row r="33" spans="1:9" x14ac:dyDescent="0.45">
      <c r="A33" s="12" t="s">
        <v>34</v>
      </c>
      <c r="B33" s="20">
        <v>7528445</v>
      </c>
      <c r="C33" s="21">
        <v>4630706</v>
      </c>
      <c r="D33" s="21">
        <v>231</v>
      </c>
      <c r="E33" s="11">
        <f t="shared" si="0"/>
        <v>0.615063934185612</v>
      </c>
      <c r="F33" s="21">
        <v>16514</v>
      </c>
      <c r="G33" s="11">
        <f t="shared" si="1"/>
        <v>2.1935472730424412E-3</v>
      </c>
      <c r="H33" s="21">
        <v>2783</v>
      </c>
      <c r="I33" s="11">
        <f t="shared" si="2"/>
        <v>3.6966465186369829E-4</v>
      </c>
    </row>
    <row r="34" spans="1:9" x14ac:dyDescent="0.45">
      <c r="A34" s="12" t="s">
        <v>35</v>
      </c>
      <c r="B34" s="20">
        <v>1784880</v>
      </c>
      <c r="C34" s="21">
        <v>1167043</v>
      </c>
      <c r="D34" s="21">
        <v>44</v>
      </c>
      <c r="E34" s="11">
        <f t="shared" si="0"/>
        <v>0.65382490699654883</v>
      </c>
      <c r="F34" s="21">
        <v>4759</v>
      </c>
      <c r="G34" s="11">
        <f t="shared" si="1"/>
        <v>2.6662856886737482E-3</v>
      </c>
      <c r="H34" s="21">
        <v>730</v>
      </c>
      <c r="I34" s="11">
        <f t="shared" si="2"/>
        <v>4.0899108063287168E-4</v>
      </c>
    </row>
    <row r="35" spans="1:9" x14ac:dyDescent="0.45">
      <c r="A35" s="12" t="s">
        <v>36</v>
      </c>
      <c r="B35" s="20">
        <v>1415176</v>
      </c>
      <c r="C35" s="21">
        <v>897345</v>
      </c>
      <c r="D35" s="21">
        <v>13</v>
      </c>
      <c r="E35" s="11">
        <f t="shared" si="0"/>
        <v>0.63407802280423076</v>
      </c>
      <c r="F35" s="21">
        <v>3212</v>
      </c>
      <c r="G35" s="11">
        <f t="shared" si="1"/>
        <v>2.2696823575300883E-3</v>
      </c>
      <c r="H35" s="21">
        <v>544</v>
      </c>
      <c r="I35" s="11">
        <f t="shared" si="2"/>
        <v>3.8440448396524529E-4</v>
      </c>
    </row>
    <row r="36" spans="1:9" x14ac:dyDescent="0.45">
      <c r="A36" s="12" t="s">
        <v>37</v>
      </c>
      <c r="B36" s="20">
        <v>2511426</v>
      </c>
      <c r="C36" s="21">
        <v>1552487</v>
      </c>
      <c r="D36" s="21">
        <v>69</v>
      </c>
      <c r="E36" s="11">
        <f t="shared" si="0"/>
        <v>0.61814204360391267</v>
      </c>
      <c r="F36" s="21">
        <v>7129</v>
      </c>
      <c r="G36" s="11">
        <f t="shared" si="1"/>
        <v>2.8386263421657657E-3</v>
      </c>
      <c r="H36" s="21">
        <v>984</v>
      </c>
      <c r="I36" s="11">
        <f t="shared" si="2"/>
        <v>3.9180927489004255E-4</v>
      </c>
    </row>
    <row r="37" spans="1:9" x14ac:dyDescent="0.45">
      <c r="A37" s="12" t="s">
        <v>38</v>
      </c>
      <c r="B37" s="20">
        <v>8800726</v>
      </c>
      <c r="C37" s="21">
        <v>5129142</v>
      </c>
      <c r="D37" s="21">
        <v>439</v>
      </c>
      <c r="E37" s="11">
        <f t="shared" si="0"/>
        <v>0.58275908146668809</v>
      </c>
      <c r="F37" s="21">
        <v>20964</v>
      </c>
      <c r="G37" s="11">
        <f t="shared" si="1"/>
        <v>2.3820762059857336E-3</v>
      </c>
      <c r="H37" s="21">
        <v>4127</v>
      </c>
      <c r="I37" s="11">
        <f t="shared" si="2"/>
        <v>4.6893858529398598E-4</v>
      </c>
    </row>
    <row r="38" spans="1:9" x14ac:dyDescent="0.45">
      <c r="A38" s="12" t="s">
        <v>39</v>
      </c>
      <c r="B38" s="20">
        <v>5488603</v>
      </c>
      <c r="C38" s="21">
        <v>3404666</v>
      </c>
      <c r="D38" s="21">
        <v>84</v>
      </c>
      <c r="E38" s="11">
        <f t="shared" si="0"/>
        <v>0.62030028406135407</v>
      </c>
      <c r="F38" s="21">
        <v>13136</v>
      </c>
      <c r="G38" s="11">
        <f t="shared" si="1"/>
        <v>2.3933230368456235E-3</v>
      </c>
      <c r="H38" s="21">
        <v>2281</v>
      </c>
      <c r="I38" s="11">
        <f t="shared" si="2"/>
        <v>4.1558844755213667E-4</v>
      </c>
    </row>
    <row r="39" spans="1:9" x14ac:dyDescent="0.45">
      <c r="A39" s="12" t="s">
        <v>40</v>
      </c>
      <c r="B39" s="20">
        <v>1335166</v>
      </c>
      <c r="C39" s="21">
        <v>860052</v>
      </c>
      <c r="D39" s="21">
        <v>42</v>
      </c>
      <c r="E39" s="11">
        <f t="shared" si="0"/>
        <v>0.64412215409919071</v>
      </c>
      <c r="F39" s="21">
        <v>3040</v>
      </c>
      <c r="G39" s="11">
        <f t="shared" si="1"/>
        <v>2.2768704415780509E-3</v>
      </c>
      <c r="H39" s="21">
        <v>658</v>
      </c>
      <c r="I39" s="11">
        <f t="shared" si="2"/>
        <v>4.9282261531524924E-4</v>
      </c>
    </row>
    <row r="40" spans="1:9" x14ac:dyDescent="0.45">
      <c r="A40" s="12" t="s">
        <v>41</v>
      </c>
      <c r="B40" s="20">
        <v>934751</v>
      </c>
      <c r="C40" s="21">
        <v>603511</v>
      </c>
      <c r="D40" s="21">
        <v>14</v>
      </c>
      <c r="E40" s="11">
        <f t="shared" si="0"/>
        <v>0.64562327293578714</v>
      </c>
      <c r="F40" s="21">
        <v>2206</v>
      </c>
      <c r="G40" s="11">
        <f t="shared" si="1"/>
        <v>2.3599867772273043E-3</v>
      </c>
      <c r="H40" s="21">
        <v>523</v>
      </c>
      <c r="I40" s="11">
        <f t="shared" si="2"/>
        <v>5.5950729124654586E-4</v>
      </c>
    </row>
    <row r="41" spans="1:9" x14ac:dyDescent="0.45">
      <c r="A41" s="12" t="s">
        <v>42</v>
      </c>
      <c r="B41" s="20">
        <v>551609</v>
      </c>
      <c r="C41" s="21">
        <v>355380</v>
      </c>
      <c r="D41" s="21">
        <v>0</v>
      </c>
      <c r="E41" s="11">
        <f t="shared" si="0"/>
        <v>0.64426069915465489</v>
      </c>
      <c r="F41" s="21">
        <v>946</v>
      </c>
      <c r="G41" s="11">
        <f t="shared" si="1"/>
        <v>1.7149828954930032E-3</v>
      </c>
      <c r="H41" s="21">
        <v>134</v>
      </c>
      <c r="I41" s="11">
        <f t="shared" si="2"/>
        <v>2.4292569555609136E-4</v>
      </c>
    </row>
    <row r="42" spans="1:9" x14ac:dyDescent="0.45">
      <c r="A42" s="12" t="s">
        <v>43</v>
      </c>
      <c r="B42" s="20">
        <v>666176</v>
      </c>
      <c r="C42" s="21">
        <v>457270</v>
      </c>
      <c r="D42" s="21">
        <v>11</v>
      </c>
      <c r="E42" s="11">
        <f t="shared" si="0"/>
        <v>0.68639368575271398</v>
      </c>
      <c r="F42" s="21">
        <v>1252</v>
      </c>
      <c r="G42" s="11">
        <f t="shared" si="1"/>
        <v>1.8793832260543761E-3</v>
      </c>
      <c r="H42" s="21">
        <v>163</v>
      </c>
      <c r="I42" s="11">
        <f t="shared" si="2"/>
        <v>2.446800845422231E-4</v>
      </c>
    </row>
    <row r="43" spans="1:9" x14ac:dyDescent="0.45">
      <c r="A43" s="12" t="s">
        <v>44</v>
      </c>
      <c r="B43" s="20">
        <v>1879187</v>
      </c>
      <c r="C43" s="21">
        <v>1204562</v>
      </c>
      <c r="D43" s="21">
        <v>31</v>
      </c>
      <c r="E43" s="11">
        <f t="shared" si="0"/>
        <v>0.64098517071478256</v>
      </c>
      <c r="F43" s="21">
        <v>4783</v>
      </c>
      <c r="G43" s="11">
        <f t="shared" si="1"/>
        <v>2.5452496212457834E-3</v>
      </c>
      <c r="H43" s="21">
        <v>919</v>
      </c>
      <c r="I43" s="11">
        <f t="shared" si="2"/>
        <v>4.8904127157116352E-4</v>
      </c>
    </row>
    <row r="44" spans="1:9" x14ac:dyDescent="0.45">
      <c r="A44" s="12" t="s">
        <v>45</v>
      </c>
      <c r="B44" s="20">
        <v>2788648</v>
      </c>
      <c r="C44" s="21">
        <v>1747887</v>
      </c>
      <c r="D44" s="21">
        <v>26</v>
      </c>
      <c r="E44" s="11">
        <f t="shared" si="0"/>
        <v>0.62677720529805125</v>
      </c>
      <c r="F44" s="21">
        <v>5146</v>
      </c>
      <c r="G44" s="11">
        <f t="shared" si="1"/>
        <v>1.8453386730774195E-3</v>
      </c>
      <c r="H44" s="21">
        <v>927</v>
      </c>
      <c r="I44" s="11">
        <f t="shared" si="2"/>
        <v>3.3241915078561368E-4</v>
      </c>
    </row>
    <row r="45" spans="1:9" x14ac:dyDescent="0.45">
      <c r="A45" s="12" t="s">
        <v>46</v>
      </c>
      <c r="B45" s="20">
        <v>1340431</v>
      </c>
      <c r="C45" s="21">
        <v>918639</v>
      </c>
      <c r="D45" s="21">
        <v>48</v>
      </c>
      <c r="E45" s="11">
        <f t="shared" si="0"/>
        <v>0.68529525204952735</v>
      </c>
      <c r="F45" s="21">
        <v>3079</v>
      </c>
      <c r="G45" s="11">
        <f t="shared" si="1"/>
        <v>2.2970223756388804E-3</v>
      </c>
      <c r="H45" s="21">
        <v>315</v>
      </c>
      <c r="I45" s="11">
        <f t="shared" si="2"/>
        <v>2.3499904135311701E-4</v>
      </c>
    </row>
    <row r="46" spans="1:9" x14ac:dyDescent="0.45">
      <c r="A46" s="12" t="s">
        <v>47</v>
      </c>
      <c r="B46" s="20">
        <v>726558</v>
      </c>
      <c r="C46" s="21">
        <v>484208</v>
      </c>
      <c r="D46" s="21">
        <v>4</v>
      </c>
      <c r="E46" s="11">
        <f t="shared" si="0"/>
        <v>0.66643543942809791</v>
      </c>
      <c r="F46" s="21">
        <v>1391</v>
      </c>
      <c r="G46" s="11">
        <f t="shared" si="1"/>
        <v>1.914506481244443E-3</v>
      </c>
      <c r="H46" s="21">
        <v>110</v>
      </c>
      <c r="I46" s="11">
        <f t="shared" si="2"/>
        <v>1.5139878715807959E-4</v>
      </c>
    </row>
    <row r="47" spans="1:9" x14ac:dyDescent="0.45">
      <c r="A47" s="12" t="s">
        <v>48</v>
      </c>
      <c r="B47" s="20">
        <v>964857</v>
      </c>
      <c r="C47" s="21">
        <v>620431</v>
      </c>
      <c r="D47" s="21">
        <v>12</v>
      </c>
      <c r="E47" s="11">
        <f t="shared" si="0"/>
        <v>0.64301652991064995</v>
      </c>
      <c r="F47" s="21">
        <v>1983</v>
      </c>
      <c r="G47" s="11">
        <f t="shared" si="1"/>
        <v>2.0552268367229547E-3</v>
      </c>
      <c r="H47" s="21">
        <v>163</v>
      </c>
      <c r="I47" s="11">
        <f t="shared" si="2"/>
        <v>1.6893695127879053E-4</v>
      </c>
    </row>
    <row r="48" spans="1:9" x14ac:dyDescent="0.45">
      <c r="A48" s="12" t="s">
        <v>49</v>
      </c>
      <c r="B48" s="20">
        <v>1341487</v>
      </c>
      <c r="C48" s="21">
        <v>896183</v>
      </c>
      <c r="D48" s="21">
        <v>39</v>
      </c>
      <c r="E48" s="11">
        <f t="shared" si="0"/>
        <v>0.66802287312512165</v>
      </c>
      <c r="F48" s="21">
        <v>2807</v>
      </c>
      <c r="G48" s="11">
        <f t="shared" si="1"/>
        <v>2.0924541199430183E-3</v>
      </c>
      <c r="H48" s="21">
        <v>172</v>
      </c>
      <c r="I48" s="11">
        <f t="shared" si="2"/>
        <v>1.2821592754905565E-4</v>
      </c>
    </row>
    <row r="49" spans="1:9" x14ac:dyDescent="0.45">
      <c r="A49" s="12" t="s">
        <v>50</v>
      </c>
      <c r="B49" s="20">
        <v>692927</v>
      </c>
      <c r="C49" s="21">
        <v>446336</v>
      </c>
      <c r="D49" s="21">
        <v>16</v>
      </c>
      <c r="E49" s="11">
        <f t="shared" si="0"/>
        <v>0.64410825382760373</v>
      </c>
      <c r="F49" s="21">
        <v>1168</v>
      </c>
      <c r="G49" s="11">
        <f t="shared" si="1"/>
        <v>1.6856032453635087E-3</v>
      </c>
      <c r="H49" s="21">
        <v>149</v>
      </c>
      <c r="I49" s="11">
        <f t="shared" si="2"/>
        <v>2.1502986606092707E-4</v>
      </c>
    </row>
    <row r="50" spans="1:9" x14ac:dyDescent="0.45">
      <c r="A50" s="12" t="s">
        <v>51</v>
      </c>
      <c r="B50" s="20">
        <v>5108414</v>
      </c>
      <c r="C50" s="21">
        <v>3137715</v>
      </c>
      <c r="D50" s="21">
        <v>376</v>
      </c>
      <c r="E50" s="11">
        <f t="shared" si="0"/>
        <v>0.61415128061273028</v>
      </c>
      <c r="F50" s="21">
        <v>10971</v>
      </c>
      <c r="G50" s="11">
        <f t="shared" si="1"/>
        <v>2.1476332967531606E-3</v>
      </c>
      <c r="H50" s="21">
        <v>1781</v>
      </c>
      <c r="I50" s="11">
        <f t="shared" si="2"/>
        <v>3.4864049781399862E-4</v>
      </c>
    </row>
    <row r="51" spans="1:9" x14ac:dyDescent="0.45">
      <c r="A51" s="12" t="s">
        <v>52</v>
      </c>
      <c r="B51" s="20">
        <v>812168</v>
      </c>
      <c r="C51" s="21">
        <v>510505</v>
      </c>
      <c r="D51" s="21">
        <v>145</v>
      </c>
      <c r="E51" s="11">
        <f t="shared" si="0"/>
        <v>0.62839215531761905</v>
      </c>
      <c r="F51" s="21">
        <v>1759</v>
      </c>
      <c r="G51" s="11">
        <f t="shared" si="1"/>
        <v>2.1658080594162783E-3</v>
      </c>
      <c r="H51" s="21">
        <v>410</v>
      </c>
      <c r="I51" s="11">
        <f t="shared" si="2"/>
        <v>5.0482166251317466E-4</v>
      </c>
    </row>
    <row r="52" spans="1:9" x14ac:dyDescent="0.45">
      <c r="A52" s="12" t="s">
        <v>53</v>
      </c>
      <c r="B52" s="20">
        <v>1319965</v>
      </c>
      <c r="C52" s="21">
        <v>902809</v>
      </c>
      <c r="D52" s="21">
        <v>10</v>
      </c>
      <c r="E52" s="11">
        <f t="shared" si="0"/>
        <v>0.6839567715810646</v>
      </c>
      <c r="F52" s="21">
        <v>2576</v>
      </c>
      <c r="G52" s="11">
        <f t="shared" si="1"/>
        <v>1.9515668976071334E-3</v>
      </c>
      <c r="H52" s="21">
        <v>417</v>
      </c>
      <c r="I52" s="11">
        <f t="shared" si="2"/>
        <v>3.1591746750860819E-4</v>
      </c>
    </row>
    <row r="53" spans="1:9" x14ac:dyDescent="0.45">
      <c r="A53" s="12" t="s">
        <v>54</v>
      </c>
      <c r="B53" s="20">
        <v>1747317</v>
      </c>
      <c r="C53" s="21">
        <v>1169422</v>
      </c>
      <c r="D53" s="21">
        <v>50</v>
      </c>
      <c r="E53" s="11">
        <f t="shared" si="0"/>
        <v>0.6692386098229457</v>
      </c>
      <c r="F53" s="21">
        <v>3775</v>
      </c>
      <c r="G53" s="11">
        <f t="shared" si="1"/>
        <v>2.1604551435143136E-3</v>
      </c>
      <c r="H53" s="21">
        <v>785</v>
      </c>
      <c r="I53" s="11">
        <f t="shared" si="2"/>
        <v>4.4926020865132088E-4</v>
      </c>
    </row>
    <row r="54" spans="1:9" x14ac:dyDescent="0.45">
      <c r="A54" s="12" t="s">
        <v>55</v>
      </c>
      <c r="B54" s="20">
        <v>1131106</v>
      </c>
      <c r="C54" s="21">
        <v>742117</v>
      </c>
      <c r="D54" s="21">
        <v>111</v>
      </c>
      <c r="E54" s="11">
        <f t="shared" si="0"/>
        <v>0.65600041021796363</v>
      </c>
      <c r="F54" s="21">
        <v>2156</v>
      </c>
      <c r="G54" s="11">
        <f t="shared" si="1"/>
        <v>1.9060989863019027E-3</v>
      </c>
      <c r="H54" s="21">
        <v>235</v>
      </c>
      <c r="I54" s="11">
        <f t="shared" si="2"/>
        <v>2.0776125314515172E-4</v>
      </c>
    </row>
    <row r="55" spans="1:9" x14ac:dyDescent="0.45">
      <c r="A55" s="12" t="s">
        <v>56</v>
      </c>
      <c r="B55" s="20">
        <v>1078190</v>
      </c>
      <c r="C55" s="21">
        <v>690407</v>
      </c>
      <c r="D55" s="21">
        <v>121</v>
      </c>
      <c r="E55" s="11">
        <f t="shared" si="0"/>
        <v>0.64022667618879792</v>
      </c>
      <c r="F55" s="21">
        <v>2318</v>
      </c>
      <c r="G55" s="11">
        <f t="shared" si="1"/>
        <v>2.1498993683859058E-3</v>
      </c>
      <c r="H55" s="21">
        <v>574</v>
      </c>
      <c r="I55" s="11">
        <f t="shared" si="2"/>
        <v>5.3237370036820966E-4</v>
      </c>
    </row>
    <row r="56" spans="1:9" x14ac:dyDescent="0.45">
      <c r="A56" s="12" t="s">
        <v>57</v>
      </c>
      <c r="B56" s="20">
        <v>1605061</v>
      </c>
      <c r="C56" s="21">
        <v>1059397</v>
      </c>
      <c r="D56" s="21">
        <v>63</v>
      </c>
      <c r="E56" s="11">
        <f t="shared" si="0"/>
        <v>0.65999609983670404</v>
      </c>
      <c r="F56" s="21">
        <v>4046</v>
      </c>
      <c r="G56" s="11">
        <f t="shared" si="1"/>
        <v>2.5207764689317105E-3</v>
      </c>
      <c r="H56" s="21">
        <v>828</v>
      </c>
      <c r="I56" s="11">
        <f t="shared" si="2"/>
        <v>5.1586824425987551E-4</v>
      </c>
    </row>
    <row r="57" spans="1:9" x14ac:dyDescent="0.45">
      <c r="A57" s="12" t="s">
        <v>58</v>
      </c>
      <c r="B57" s="20">
        <v>1485316</v>
      </c>
      <c r="C57" s="21">
        <v>713799</v>
      </c>
      <c r="D57" s="21">
        <v>83</v>
      </c>
      <c r="E57" s="11">
        <f t="shared" si="0"/>
        <v>0.4805145841019689</v>
      </c>
      <c r="F57" s="21">
        <v>2386</v>
      </c>
      <c r="G57" s="11">
        <f t="shared" si="1"/>
        <v>1.606392175133103E-3</v>
      </c>
      <c r="H57" s="21">
        <v>473</v>
      </c>
      <c r="I57" s="11">
        <f t="shared" si="2"/>
        <v>3.1845075391364529E-4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158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6"/>
  <sheetViews>
    <sheetView view="pageBreakPreview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44809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44806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17042117</v>
      </c>
      <c r="D10" s="21">
        <f>SUM(D11:D30)</f>
        <v>689</v>
      </c>
      <c r="E10" s="11">
        <f>(C10-D10)/$B10</f>
        <v>0.6200320817884768</v>
      </c>
      <c r="F10" s="21">
        <f>SUM(F11:F30)</f>
        <v>64511</v>
      </c>
      <c r="G10" s="11">
        <f>F10/$B10</f>
        <v>2.3471559794317953E-3</v>
      </c>
      <c r="H10" s="21">
        <f>SUM(H11:H30)</f>
        <v>10495</v>
      </c>
      <c r="I10" s="11">
        <f>H10/$B10</f>
        <v>3.8184808798711375E-4</v>
      </c>
    </row>
    <row r="11" spans="1:9" x14ac:dyDescent="0.45">
      <c r="A11" s="12" t="s">
        <v>68</v>
      </c>
      <c r="B11" s="20">
        <v>1960668</v>
      </c>
      <c r="C11" s="21">
        <v>1228201</v>
      </c>
      <c r="D11" s="21">
        <v>13</v>
      </c>
      <c r="E11" s="11">
        <f t="shared" ref="E11:E30" si="0">(C11-D11)/$B11</f>
        <v>0.62641303882146293</v>
      </c>
      <c r="F11" s="21">
        <v>5358</v>
      </c>
      <c r="G11" s="11">
        <f t="shared" ref="G11:G30" si="1">F11/$B11</f>
        <v>2.7327421062617436E-3</v>
      </c>
      <c r="H11" s="21">
        <v>847</v>
      </c>
      <c r="I11" s="11">
        <f t="shared" ref="I11:I30" si="2">H11/$B11</f>
        <v>4.3199562598053316E-4</v>
      </c>
    </row>
    <row r="12" spans="1:9" x14ac:dyDescent="0.45">
      <c r="A12" s="12" t="s">
        <v>69</v>
      </c>
      <c r="B12" s="20">
        <v>1065365</v>
      </c>
      <c r="C12" s="21">
        <v>685747</v>
      </c>
      <c r="D12" s="21">
        <v>10</v>
      </c>
      <c r="E12" s="11">
        <f t="shared" si="0"/>
        <v>0.64366390861347988</v>
      </c>
      <c r="F12" s="21">
        <v>3637</v>
      </c>
      <c r="G12" s="11">
        <f t="shared" si="1"/>
        <v>3.4138534680602422E-3</v>
      </c>
      <c r="H12" s="21">
        <v>222</v>
      </c>
      <c r="I12" s="11">
        <f t="shared" si="2"/>
        <v>2.0837928784970408E-4</v>
      </c>
    </row>
    <row r="13" spans="1:9" x14ac:dyDescent="0.45">
      <c r="A13" s="12" t="s">
        <v>70</v>
      </c>
      <c r="B13" s="20">
        <v>1332226</v>
      </c>
      <c r="C13" s="21">
        <v>863312</v>
      </c>
      <c r="D13" s="21">
        <v>8</v>
      </c>
      <c r="E13" s="11">
        <f t="shared" si="0"/>
        <v>0.64801617743536011</v>
      </c>
      <c r="F13" s="21">
        <v>2344</v>
      </c>
      <c r="G13" s="11">
        <f t="shared" si="1"/>
        <v>1.7594612325536358E-3</v>
      </c>
      <c r="H13" s="21">
        <v>310</v>
      </c>
      <c r="I13" s="11">
        <f t="shared" si="2"/>
        <v>2.3269325174557471E-4</v>
      </c>
    </row>
    <row r="14" spans="1:9" x14ac:dyDescent="0.45">
      <c r="A14" s="12" t="s">
        <v>71</v>
      </c>
      <c r="B14" s="20">
        <v>976328</v>
      </c>
      <c r="C14" s="21">
        <v>644810</v>
      </c>
      <c r="D14" s="21">
        <v>0</v>
      </c>
      <c r="E14" s="11">
        <f t="shared" si="0"/>
        <v>0.66044403110430105</v>
      </c>
      <c r="F14" s="21">
        <v>1867</v>
      </c>
      <c r="G14" s="11">
        <f t="shared" si="1"/>
        <v>1.9122671888955351E-3</v>
      </c>
      <c r="H14" s="21">
        <v>421</v>
      </c>
      <c r="I14" s="11">
        <f t="shared" si="2"/>
        <v>4.3120754500536703E-4</v>
      </c>
    </row>
    <row r="15" spans="1:9" x14ac:dyDescent="0.45">
      <c r="A15" s="12" t="s">
        <v>72</v>
      </c>
      <c r="B15" s="20">
        <v>3755776</v>
      </c>
      <c r="C15" s="21">
        <v>2440333</v>
      </c>
      <c r="D15" s="21">
        <v>70</v>
      </c>
      <c r="E15" s="11">
        <f t="shared" si="0"/>
        <v>0.64973603324585916</v>
      </c>
      <c r="F15" s="21">
        <v>8734</v>
      </c>
      <c r="G15" s="11">
        <f t="shared" si="1"/>
        <v>2.3254847999454706E-3</v>
      </c>
      <c r="H15" s="21">
        <v>1495</v>
      </c>
      <c r="I15" s="11">
        <f t="shared" si="2"/>
        <v>3.9805355803967007E-4</v>
      </c>
    </row>
    <row r="16" spans="1:9" x14ac:dyDescent="0.45">
      <c r="A16" s="12" t="s">
        <v>73</v>
      </c>
      <c r="B16" s="20">
        <v>1522390</v>
      </c>
      <c r="C16" s="21">
        <v>946438</v>
      </c>
      <c r="D16" s="21">
        <v>61</v>
      </c>
      <c r="E16" s="11">
        <f t="shared" si="0"/>
        <v>0.62163900183264476</v>
      </c>
      <c r="F16" s="21">
        <v>3924</v>
      </c>
      <c r="G16" s="11">
        <f t="shared" si="1"/>
        <v>2.5775261266823874E-3</v>
      </c>
      <c r="H16" s="21">
        <v>748</v>
      </c>
      <c r="I16" s="11">
        <f t="shared" si="2"/>
        <v>4.9133270712498111E-4</v>
      </c>
    </row>
    <row r="17" spans="1:9" x14ac:dyDescent="0.45">
      <c r="A17" s="12" t="s">
        <v>74</v>
      </c>
      <c r="B17" s="20">
        <v>719112</v>
      </c>
      <c r="C17" s="21">
        <v>470512</v>
      </c>
      <c r="D17" s="21">
        <v>17</v>
      </c>
      <c r="E17" s="11">
        <f t="shared" si="0"/>
        <v>0.65427221350777065</v>
      </c>
      <c r="F17" s="21">
        <v>1358</v>
      </c>
      <c r="G17" s="11">
        <f t="shared" si="1"/>
        <v>1.8884401873421664E-3</v>
      </c>
      <c r="H17" s="21">
        <v>349</v>
      </c>
      <c r="I17" s="11">
        <f t="shared" si="2"/>
        <v>4.8532078452313409E-4</v>
      </c>
    </row>
    <row r="18" spans="1:9" x14ac:dyDescent="0.45">
      <c r="A18" s="12" t="s">
        <v>75</v>
      </c>
      <c r="B18" s="20">
        <v>779613</v>
      </c>
      <c r="C18" s="21">
        <v>545715</v>
      </c>
      <c r="D18" s="21">
        <v>3</v>
      </c>
      <c r="E18" s="11">
        <f t="shared" si="0"/>
        <v>0.69997806604045854</v>
      </c>
      <c r="F18" s="21">
        <v>1516</v>
      </c>
      <c r="G18" s="11">
        <f t="shared" si="1"/>
        <v>1.9445545418047159E-3</v>
      </c>
      <c r="H18" s="21">
        <v>260</v>
      </c>
      <c r="I18" s="11">
        <f t="shared" si="2"/>
        <v>3.3349880004566367E-4</v>
      </c>
    </row>
    <row r="19" spans="1:9" x14ac:dyDescent="0.45">
      <c r="A19" s="12" t="s">
        <v>76</v>
      </c>
      <c r="B19" s="20">
        <v>689079</v>
      </c>
      <c r="C19" s="21">
        <v>462973</v>
      </c>
      <c r="D19" s="21">
        <v>12</v>
      </c>
      <c r="E19" s="11">
        <f t="shared" si="0"/>
        <v>0.67185475105176617</v>
      </c>
      <c r="F19" s="21">
        <v>2194</v>
      </c>
      <c r="G19" s="11">
        <f t="shared" si="1"/>
        <v>3.1839600394149292E-3</v>
      </c>
      <c r="H19" s="21">
        <v>298</v>
      </c>
      <c r="I19" s="11">
        <f t="shared" si="2"/>
        <v>4.3246129979291199E-4</v>
      </c>
    </row>
    <row r="20" spans="1:9" x14ac:dyDescent="0.45">
      <c r="A20" s="12" t="s">
        <v>77</v>
      </c>
      <c r="B20" s="20">
        <v>795771</v>
      </c>
      <c r="C20" s="21">
        <v>524090</v>
      </c>
      <c r="D20" s="21">
        <v>5</v>
      </c>
      <c r="E20" s="11">
        <f t="shared" si="0"/>
        <v>0.65858770927817178</v>
      </c>
      <c r="F20" s="21">
        <v>1847</v>
      </c>
      <c r="G20" s="11">
        <f t="shared" si="1"/>
        <v>2.3210194892751808E-3</v>
      </c>
      <c r="H20" s="21">
        <v>320</v>
      </c>
      <c r="I20" s="11">
        <f t="shared" si="2"/>
        <v>4.0212573717815801E-4</v>
      </c>
    </row>
    <row r="21" spans="1:9" x14ac:dyDescent="0.45">
      <c r="A21" s="12" t="s">
        <v>78</v>
      </c>
      <c r="B21" s="20">
        <v>2293433</v>
      </c>
      <c r="C21" s="21">
        <v>1379229</v>
      </c>
      <c r="D21" s="21">
        <v>31</v>
      </c>
      <c r="E21" s="11">
        <f t="shared" si="0"/>
        <v>0.60136834169561526</v>
      </c>
      <c r="F21" s="21">
        <v>4371</v>
      </c>
      <c r="G21" s="11">
        <f t="shared" si="1"/>
        <v>1.9058764742636912E-3</v>
      </c>
      <c r="H21" s="21">
        <v>872</v>
      </c>
      <c r="I21" s="11">
        <f t="shared" si="2"/>
        <v>3.8021603421595484E-4</v>
      </c>
    </row>
    <row r="22" spans="1:9" x14ac:dyDescent="0.45">
      <c r="A22" s="12" t="s">
        <v>79</v>
      </c>
      <c r="B22" s="20">
        <v>1388807</v>
      </c>
      <c r="C22" s="21">
        <v>834946</v>
      </c>
      <c r="D22" s="21">
        <v>37</v>
      </c>
      <c r="E22" s="11">
        <f t="shared" si="0"/>
        <v>0.60116992497877675</v>
      </c>
      <c r="F22" s="21">
        <v>4780</v>
      </c>
      <c r="G22" s="11">
        <f t="shared" si="1"/>
        <v>3.4418029287006761E-3</v>
      </c>
      <c r="H22" s="21">
        <v>576</v>
      </c>
      <c r="I22" s="11">
        <f t="shared" si="2"/>
        <v>4.1474445333296853E-4</v>
      </c>
    </row>
    <row r="23" spans="1:9" x14ac:dyDescent="0.45">
      <c r="A23" s="12" t="s">
        <v>80</v>
      </c>
      <c r="B23" s="20">
        <v>2732197</v>
      </c>
      <c r="C23" s="21">
        <v>1496994</v>
      </c>
      <c r="D23" s="21">
        <v>105</v>
      </c>
      <c r="E23" s="11">
        <f t="shared" si="0"/>
        <v>0.54787008403859605</v>
      </c>
      <c r="F23" s="21">
        <v>6279</v>
      </c>
      <c r="G23" s="11">
        <f t="shared" si="1"/>
        <v>2.2981505359972211E-3</v>
      </c>
      <c r="H23" s="21">
        <v>1189</v>
      </c>
      <c r="I23" s="11">
        <f t="shared" si="2"/>
        <v>4.3518091850624244E-4</v>
      </c>
    </row>
    <row r="24" spans="1:9" x14ac:dyDescent="0.45">
      <c r="A24" s="12" t="s">
        <v>81</v>
      </c>
      <c r="B24" s="20">
        <v>826154</v>
      </c>
      <c r="C24" s="21">
        <v>490964</v>
      </c>
      <c r="D24" s="21">
        <v>15</v>
      </c>
      <c r="E24" s="11">
        <f t="shared" si="0"/>
        <v>0.59425845544535283</v>
      </c>
      <c r="F24" s="21">
        <v>1725</v>
      </c>
      <c r="G24" s="11">
        <f t="shared" si="1"/>
        <v>2.0879884379909797E-3</v>
      </c>
      <c r="H24" s="21">
        <v>268</v>
      </c>
      <c r="I24" s="11">
        <f t="shared" si="2"/>
        <v>3.2439472543859861E-4</v>
      </c>
    </row>
    <row r="25" spans="1:9" x14ac:dyDescent="0.45">
      <c r="A25" s="12" t="s">
        <v>82</v>
      </c>
      <c r="B25" s="20">
        <v>1517627</v>
      </c>
      <c r="C25" s="21">
        <v>905429</v>
      </c>
      <c r="D25" s="21">
        <v>7</v>
      </c>
      <c r="E25" s="11">
        <f t="shared" si="0"/>
        <v>0.59660377681736021</v>
      </c>
      <c r="F25" s="21">
        <v>3905</v>
      </c>
      <c r="G25" s="11">
        <f t="shared" si="1"/>
        <v>2.5730960242536537E-3</v>
      </c>
      <c r="H25" s="21">
        <v>702</v>
      </c>
      <c r="I25" s="11">
        <f t="shared" si="2"/>
        <v>4.6256425327171962E-4</v>
      </c>
    </row>
    <row r="26" spans="1:9" x14ac:dyDescent="0.45">
      <c r="A26" s="12" t="s">
        <v>83</v>
      </c>
      <c r="B26" s="20">
        <v>704487</v>
      </c>
      <c r="C26" s="21">
        <v>431136</v>
      </c>
      <c r="D26" s="21">
        <v>11</v>
      </c>
      <c r="E26" s="11">
        <f t="shared" si="0"/>
        <v>0.61197012861841316</v>
      </c>
      <c r="F26" s="21">
        <v>1959</v>
      </c>
      <c r="G26" s="11">
        <f t="shared" si="1"/>
        <v>2.7807468413185766E-3</v>
      </c>
      <c r="H26" s="21">
        <v>349</v>
      </c>
      <c r="I26" s="11">
        <f t="shared" si="2"/>
        <v>4.9539594059223239E-4</v>
      </c>
    </row>
    <row r="27" spans="1:9" x14ac:dyDescent="0.45">
      <c r="A27" s="12" t="s">
        <v>84</v>
      </c>
      <c r="B27" s="20">
        <v>1189149</v>
      </c>
      <c r="C27" s="21">
        <v>711294</v>
      </c>
      <c r="D27" s="21">
        <v>4</v>
      </c>
      <c r="E27" s="11">
        <f t="shared" si="0"/>
        <v>0.59815044203880252</v>
      </c>
      <c r="F27" s="21">
        <v>2114</v>
      </c>
      <c r="G27" s="11">
        <f t="shared" si="1"/>
        <v>1.777741897777318E-3</v>
      </c>
      <c r="H27" s="21">
        <v>392</v>
      </c>
      <c r="I27" s="11">
        <f t="shared" si="2"/>
        <v>3.2964750422360864E-4</v>
      </c>
    </row>
    <row r="28" spans="1:9" x14ac:dyDescent="0.45">
      <c r="A28" s="12" t="s">
        <v>85</v>
      </c>
      <c r="B28" s="20">
        <v>936583</v>
      </c>
      <c r="C28" s="21">
        <v>600838</v>
      </c>
      <c r="D28" s="21">
        <v>268</v>
      </c>
      <c r="E28" s="11">
        <f t="shared" si="0"/>
        <v>0.64123521353686752</v>
      </c>
      <c r="F28" s="21">
        <v>1986</v>
      </c>
      <c r="G28" s="11">
        <f t="shared" si="1"/>
        <v>2.1204741064059459E-3</v>
      </c>
      <c r="H28" s="21">
        <v>182</v>
      </c>
      <c r="I28" s="11">
        <f t="shared" si="2"/>
        <v>1.9432340753569092E-4</v>
      </c>
    </row>
    <row r="29" spans="1:9" x14ac:dyDescent="0.45">
      <c r="A29" s="12" t="s">
        <v>86</v>
      </c>
      <c r="B29" s="20">
        <v>1568265</v>
      </c>
      <c r="C29" s="21">
        <v>915619</v>
      </c>
      <c r="D29" s="21">
        <v>4</v>
      </c>
      <c r="E29" s="11">
        <f t="shared" si="0"/>
        <v>0.58383946590659108</v>
      </c>
      <c r="F29" s="21">
        <v>2682</v>
      </c>
      <c r="G29" s="11">
        <f t="shared" si="1"/>
        <v>1.7101701561917149E-3</v>
      </c>
      <c r="H29" s="21">
        <v>369</v>
      </c>
      <c r="I29" s="11">
        <f t="shared" si="2"/>
        <v>2.3529186712704806E-4</v>
      </c>
    </row>
    <row r="30" spans="1:9" x14ac:dyDescent="0.45">
      <c r="A30" s="12" t="s">
        <v>87</v>
      </c>
      <c r="B30" s="20">
        <v>731722</v>
      </c>
      <c r="C30" s="21">
        <v>463537</v>
      </c>
      <c r="D30" s="21">
        <v>8</v>
      </c>
      <c r="E30" s="11">
        <f t="shared" si="0"/>
        <v>0.63347692156310731</v>
      </c>
      <c r="F30" s="21">
        <v>1931</v>
      </c>
      <c r="G30" s="11">
        <f t="shared" si="1"/>
        <v>2.6389803777937524E-3</v>
      </c>
      <c r="H30" s="21">
        <v>326</v>
      </c>
      <c r="I30" s="11">
        <f t="shared" si="2"/>
        <v>4.4552439314384423E-4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44806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156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5961199</v>
      </c>
      <c r="D39" s="21">
        <v>491</v>
      </c>
      <c r="E39" s="11">
        <f t="shared" ref="E39" si="3">(C39-D39)/$B39</f>
        <v>0.62593595713562045</v>
      </c>
      <c r="F39" s="21">
        <v>19213</v>
      </c>
      <c r="G39" s="11">
        <f t="shared" ref="G39" si="4">F39/$B39</f>
        <v>2.0175636089616662E-3</v>
      </c>
      <c r="H39" s="21">
        <v>3407</v>
      </c>
      <c r="I39" s="11">
        <f t="shared" ref="I39" si="5">H39/$B39</f>
        <v>3.5777021890034857E-4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158</v>
      </c>
      <c r="B45" s="59"/>
      <c r="C45" s="59"/>
      <c r="D45" s="59"/>
      <c r="F45" s="59"/>
      <c r="H45" s="59"/>
    </row>
    <row r="46" spans="1:9" x14ac:dyDescent="0.45">
      <c r="A46" s="49" t="s">
        <v>159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62"/>
  <sheetViews>
    <sheetView tabSelected="1" view="pageBreakPreview" zoomScaleNormal="100" zoomScaleSheetLayoutView="100" workbookViewId="0">
      <selection activeCell="D8" sqref="D8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44809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接種回数（9月4日まで）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149</v>
      </c>
      <c r="U5" s="63" t="s">
        <v>154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148</v>
      </c>
      <c r="AB5" s="61" t="s">
        <v>155</v>
      </c>
    </row>
    <row r="6" spans="1:30" x14ac:dyDescent="0.45">
      <c r="A6" s="113"/>
      <c r="B6" s="113"/>
      <c r="C6" s="52" t="s">
        <v>7</v>
      </c>
      <c r="D6" s="78" t="s">
        <v>151</v>
      </c>
      <c r="E6" s="60" t="s">
        <v>108</v>
      </c>
      <c r="F6" s="52" t="s">
        <v>7</v>
      </c>
      <c r="G6" s="78" t="s">
        <v>151</v>
      </c>
      <c r="H6" s="60" t="s">
        <v>108</v>
      </c>
      <c r="I6" s="52" t="s">
        <v>7</v>
      </c>
      <c r="J6" s="78" t="s">
        <v>151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316931467</v>
      </c>
      <c r="C7" s="30">
        <f>SUM(C8:C54)</f>
        <v>104125285</v>
      </c>
      <c r="D7" s="30">
        <f>SUM(D8:D54)</f>
        <v>1555760</v>
      </c>
      <c r="E7" s="73">
        <f t="shared" ref="E7:E54" si="0">(C7-D7)/AD7</f>
        <v>0.81456936928142476</v>
      </c>
      <c r="F7" s="30">
        <f>SUM(F8:F54)</f>
        <v>102697927</v>
      </c>
      <c r="G7" s="30">
        <f>SUM(G8:G54)</f>
        <v>1460167</v>
      </c>
      <c r="H7" s="73">
        <f>(F7-G7)/AD7</f>
        <v>0.80399298242498685</v>
      </c>
      <c r="I7" s="30">
        <f>SUM(I8:I54)</f>
        <v>81654097</v>
      </c>
      <c r="J7" s="30">
        <f>SUM(J8:J54)</f>
        <v>3934</v>
      </c>
      <c r="K7" s="73">
        <f>(I7-J7)/AD7</f>
        <v>0.64843550534757299</v>
      </c>
      <c r="L7" s="53">
        <f>SUM(L8:L54)</f>
        <v>1039533</v>
      </c>
      <c r="M7" s="53">
        <f t="shared" ref="M7" si="1">SUM(M8:M54)</f>
        <v>5305614</v>
      </c>
      <c r="N7" s="53">
        <f t="shared" ref="N7:U7" si="2">SUM(N8:N54)</f>
        <v>23299058</v>
      </c>
      <c r="O7" s="53">
        <f t="shared" si="2"/>
        <v>25511455</v>
      </c>
      <c r="P7" s="53">
        <f t="shared" si="2"/>
        <v>13755934</v>
      </c>
      <c r="Q7" s="53">
        <f t="shared" si="2"/>
        <v>6561601</v>
      </c>
      <c r="R7" s="53">
        <f t="shared" si="2"/>
        <v>2731476</v>
      </c>
      <c r="S7" s="53">
        <f t="shared" ref="S7:T7" si="3">SUM(S8:S54)</f>
        <v>1862551</v>
      </c>
      <c r="T7" s="53">
        <f t="shared" si="3"/>
        <v>1502235</v>
      </c>
      <c r="U7" s="53">
        <f t="shared" si="2"/>
        <v>84640</v>
      </c>
      <c r="V7" s="53">
        <f>SUM(V8:V54)</f>
        <v>28454158</v>
      </c>
      <c r="W7" s="54">
        <f>V7/AD7</f>
        <v>0.22597243709078313</v>
      </c>
      <c r="X7" s="53">
        <f>SUM(X8:X54)</f>
        <v>6870</v>
      </c>
      <c r="Y7" s="53">
        <f t="shared" ref="Y7" si="4">SUM(Y8:Y54)</f>
        <v>755434</v>
      </c>
      <c r="Z7" s="53">
        <f t="shared" ref="Z7:AB7" si="5">SUM(Z8:Z54)</f>
        <v>12656731</v>
      </c>
      <c r="AA7" s="53">
        <f t="shared" ref="AA7" si="6">SUM(AA8:AA54)</f>
        <v>14214370</v>
      </c>
      <c r="AB7" s="53">
        <f t="shared" si="5"/>
        <v>820753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13368699</v>
      </c>
      <c r="C8" s="32">
        <f>SUM(一般接種!D7+一般接種!G7+一般接種!J7+一般接種!M7+医療従事者等!C5)</f>
        <v>4333742</v>
      </c>
      <c r="D8" s="32">
        <v>63213</v>
      </c>
      <c r="E8" s="73">
        <f t="shared" si="0"/>
        <v>0.82414849663636602</v>
      </c>
      <c r="F8" s="32">
        <f>SUM(一般接種!E7+一般接種!H7+一般接種!K7+一般接種!N7+医療従事者等!D5)</f>
        <v>4270272</v>
      </c>
      <c r="G8" s="32">
        <v>58789</v>
      </c>
      <c r="H8" s="73">
        <f t="shared" ref="H8:H54" si="7">(F8-G8)/AD8</f>
        <v>0.8127534979998059</v>
      </c>
      <c r="I8" s="29">
        <f>SUM(L8:U8)</f>
        <v>3480868</v>
      </c>
      <c r="J8" s="32">
        <v>66</v>
      </c>
      <c r="K8" s="73">
        <f t="shared" ref="K8:K54" si="8">(I8-J8)/AD8</f>
        <v>0.67174294692504288</v>
      </c>
      <c r="L8" s="67">
        <v>42119</v>
      </c>
      <c r="M8" s="67">
        <v>231729</v>
      </c>
      <c r="N8" s="67">
        <v>923898</v>
      </c>
      <c r="O8" s="67">
        <v>1075994</v>
      </c>
      <c r="P8" s="67">
        <v>656453</v>
      </c>
      <c r="Q8" s="67">
        <v>306426</v>
      </c>
      <c r="R8" s="67">
        <v>120389</v>
      </c>
      <c r="S8" s="67">
        <v>68270</v>
      </c>
      <c r="T8" s="67">
        <v>54049</v>
      </c>
      <c r="U8" s="67">
        <v>1541</v>
      </c>
      <c r="V8" s="67">
        <f>SUM(X8:AB8)</f>
        <v>1283817</v>
      </c>
      <c r="W8" s="68">
        <f t="shared" ref="W8:W54" si="9">V8/AD8</f>
        <v>0.24775756130123683</v>
      </c>
      <c r="X8" s="67">
        <v>156</v>
      </c>
      <c r="Y8" s="67">
        <v>26223</v>
      </c>
      <c r="Z8" s="67">
        <v>525112</v>
      </c>
      <c r="AA8" s="67">
        <v>706900</v>
      </c>
      <c r="AB8" s="67">
        <v>25426</v>
      </c>
      <c r="AD8" s="59">
        <v>5181747</v>
      </c>
    </row>
    <row r="9" spans="1:30" x14ac:dyDescent="0.45">
      <c r="A9" s="31" t="s">
        <v>13</v>
      </c>
      <c r="B9" s="30">
        <f>C9+F9+I9+V9</f>
        <v>3371595</v>
      </c>
      <c r="C9" s="32">
        <f>SUM(一般接種!D8+一般接種!G8+一般接種!J8+一般接種!M8+医療従事者等!C6)</f>
        <v>1098283</v>
      </c>
      <c r="D9" s="32">
        <v>17829</v>
      </c>
      <c r="E9" s="73">
        <f t="shared" si="0"/>
        <v>0.86950090695903959</v>
      </c>
      <c r="F9" s="32">
        <f>SUM(一般接種!E8+一般接種!H8+一般接種!K8+一般接種!N8+医療従事者等!D6)</f>
        <v>1084682</v>
      </c>
      <c r="G9" s="32">
        <v>16740</v>
      </c>
      <c r="H9" s="73">
        <f t="shared" si="7"/>
        <v>0.85943181068296348</v>
      </c>
      <c r="I9" s="29">
        <f t="shared" ref="I9:I54" si="10">SUM(L9:U9)</f>
        <v>893028</v>
      </c>
      <c r="J9" s="32">
        <v>39</v>
      </c>
      <c r="K9" s="73">
        <f t="shared" si="8"/>
        <v>0.71863748517238657</v>
      </c>
      <c r="L9" s="67">
        <v>10726</v>
      </c>
      <c r="M9" s="67">
        <v>43976</v>
      </c>
      <c r="N9" s="67">
        <v>228416</v>
      </c>
      <c r="O9" s="67">
        <v>263822</v>
      </c>
      <c r="P9" s="67">
        <v>181638</v>
      </c>
      <c r="Q9" s="67">
        <v>92280</v>
      </c>
      <c r="R9" s="67">
        <v>41302</v>
      </c>
      <c r="S9" s="67">
        <v>18888</v>
      </c>
      <c r="T9" s="67">
        <v>11472</v>
      </c>
      <c r="U9" s="67">
        <v>508</v>
      </c>
      <c r="V9" s="67">
        <f t="shared" ref="V9:V54" si="11">SUM(X9:AB9)</f>
        <v>295602</v>
      </c>
      <c r="W9" s="68">
        <f t="shared" si="9"/>
        <v>0.23788722805312026</v>
      </c>
      <c r="X9" s="67">
        <v>70</v>
      </c>
      <c r="Y9" s="67">
        <v>5722</v>
      </c>
      <c r="Z9" s="67">
        <v>120506</v>
      </c>
      <c r="AA9" s="67">
        <v>161313</v>
      </c>
      <c r="AB9" s="67">
        <v>7991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3301347</v>
      </c>
      <c r="C10" s="32">
        <f>SUM(一般接種!D9+一般接種!G9+一般接種!J9+一般接種!M9+医療従事者等!C7)</f>
        <v>1063418</v>
      </c>
      <c r="D10" s="32">
        <v>19034</v>
      </c>
      <c r="E10" s="73">
        <f t="shared" si="0"/>
        <v>0.86589096770021345</v>
      </c>
      <c r="F10" s="32">
        <f>SUM(一般接種!E9+一般接種!H9+一般接種!K9+一般接種!N9+医療従事者等!D7)</f>
        <v>1048386</v>
      </c>
      <c r="G10" s="32">
        <v>17913</v>
      </c>
      <c r="H10" s="73">
        <f t="shared" si="7"/>
        <v>0.85435746158399783</v>
      </c>
      <c r="I10" s="29">
        <f t="shared" si="10"/>
        <v>879975</v>
      </c>
      <c r="J10" s="32">
        <v>58</v>
      </c>
      <c r="K10" s="73">
        <f t="shared" si="8"/>
        <v>0.72953260737991843</v>
      </c>
      <c r="L10" s="67">
        <v>10460</v>
      </c>
      <c r="M10" s="67">
        <v>47791</v>
      </c>
      <c r="N10" s="67">
        <v>221629</v>
      </c>
      <c r="O10" s="67">
        <v>256800</v>
      </c>
      <c r="P10" s="67">
        <v>168632</v>
      </c>
      <c r="Q10" s="67">
        <v>106796</v>
      </c>
      <c r="R10" s="67">
        <v>40175</v>
      </c>
      <c r="S10" s="67">
        <v>17191</v>
      </c>
      <c r="T10" s="67">
        <v>9688</v>
      </c>
      <c r="U10" s="67">
        <v>813</v>
      </c>
      <c r="V10" s="67">
        <f t="shared" si="11"/>
        <v>309568</v>
      </c>
      <c r="W10" s="68">
        <f t="shared" si="9"/>
        <v>0.25666051480013069</v>
      </c>
      <c r="X10" s="67">
        <v>6</v>
      </c>
      <c r="Y10" s="67">
        <v>5454</v>
      </c>
      <c r="Z10" s="67">
        <v>132080</v>
      </c>
      <c r="AA10" s="67">
        <v>158188</v>
      </c>
      <c r="AB10" s="67">
        <v>13840</v>
      </c>
      <c r="AD10" s="59">
        <v>1206138</v>
      </c>
    </row>
    <row r="11" spans="1:30" x14ac:dyDescent="0.45">
      <c r="A11" s="31" t="s">
        <v>15</v>
      </c>
      <c r="B11" s="30">
        <f t="shared" si="12"/>
        <v>5947701</v>
      </c>
      <c r="C11" s="32">
        <f>SUM(一般接種!D10+一般接種!G10+一般接種!J10+一般接種!M10+医療従事者等!C8)</f>
        <v>1941991</v>
      </c>
      <c r="D11" s="32">
        <v>27112</v>
      </c>
      <c r="E11" s="73">
        <f t="shared" si="0"/>
        <v>0.84421208653037327</v>
      </c>
      <c r="F11" s="32">
        <f>SUM(一般接種!E10+一般接種!H10+一般接種!K10+一般接種!N10+医療従事者等!D8)</f>
        <v>1908205</v>
      </c>
      <c r="G11" s="32">
        <v>25495</v>
      </c>
      <c r="H11" s="73">
        <f t="shared" si="7"/>
        <v>0.83002974988581479</v>
      </c>
      <c r="I11" s="29">
        <f t="shared" si="10"/>
        <v>1540621</v>
      </c>
      <c r="J11" s="32">
        <v>30</v>
      </c>
      <c r="K11" s="73">
        <f t="shared" si="8"/>
        <v>0.67919985680552886</v>
      </c>
      <c r="L11" s="67">
        <v>18971</v>
      </c>
      <c r="M11" s="67">
        <v>126041</v>
      </c>
      <c r="N11" s="67">
        <v>460692</v>
      </c>
      <c r="O11" s="67">
        <v>394089</v>
      </c>
      <c r="P11" s="67">
        <v>269906</v>
      </c>
      <c r="Q11" s="67">
        <v>151273</v>
      </c>
      <c r="R11" s="67">
        <v>60455</v>
      </c>
      <c r="S11" s="67">
        <v>35534</v>
      </c>
      <c r="T11" s="67">
        <v>23279</v>
      </c>
      <c r="U11" s="67">
        <v>381</v>
      </c>
      <c r="V11" s="67">
        <f t="shared" si="11"/>
        <v>556884</v>
      </c>
      <c r="W11" s="68">
        <f t="shared" si="9"/>
        <v>0.24551326929554315</v>
      </c>
      <c r="X11" s="67">
        <v>26</v>
      </c>
      <c r="Y11" s="67">
        <v>24629</v>
      </c>
      <c r="Z11" s="67">
        <v>275514</v>
      </c>
      <c r="AA11" s="67">
        <v>249591</v>
      </c>
      <c r="AB11" s="67">
        <v>7124</v>
      </c>
      <c r="AD11" s="59">
        <v>2268244</v>
      </c>
    </row>
    <row r="12" spans="1:30" x14ac:dyDescent="0.45">
      <c r="A12" s="31" t="s">
        <v>16</v>
      </c>
      <c r="B12" s="30">
        <f t="shared" si="12"/>
        <v>2647930</v>
      </c>
      <c r="C12" s="32">
        <f>SUM(一般接種!D11+一般接種!G11+一般接種!J11+一般接種!M11+医療従事者等!C9)</f>
        <v>858818</v>
      </c>
      <c r="D12" s="32">
        <v>15863</v>
      </c>
      <c r="E12" s="73">
        <f t="shared" si="0"/>
        <v>0.88136764612088658</v>
      </c>
      <c r="F12" s="32">
        <f>SUM(一般接種!E11+一般接種!H11+一般接種!K11+一般接種!N11+医療従事者等!D9)</f>
        <v>848963</v>
      </c>
      <c r="G12" s="32">
        <v>14870</v>
      </c>
      <c r="H12" s="73">
        <f t="shared" si="7"/>
        <v>0.87210181333037784</v>
      </c>
      <c r="I12" s="29">
        <f t="shared" si="10"/>
        <v>728376</v>
      </c>
      <c r="J12" s="32">
        <v>5</v>
      </c>
      <c r="K12" s="73">
        <f t="shared" si="8"/>
        <v>0.76156216378420705</v>
      </c>
      <c r="L12" s="67">
        <v>4886</v>
      </c>
      <c r="M12" s="67">
        <v>29823</v>
      </c>
      <c r="N12" s="67">
        <v>127763</v>
      </c>
      <c r="O12" s="67">
        <v>229404</v>
      </c>
      <c r="P12" s="67">
        <v>189316</v>
      </c>
      <c r="Q12" s="67">
        <v>89886</v>
      </c>
      <c r="R12" s="67">
        <v>30873</v>
      </c>
      <c r="S12" s="67">
        <v>14007</v>
      </c>
      <c r="T12" s="67">
        <v>11722</v>
      </c>
      <c r="U12" s="67">
        <v>696</v>
      </c>
      <c r="V12" s="67">
        <f t="shared" si="11"/>
        <v>211773</v>
      </c>
      <c r="W12" s="68">
        <f t="shared" si="9"/>
        <v>0.22142329130494334</v>
      </c>
      <c r="X12" s="67">
        <v>3</v>
      </c>
      <c r="Y12" s="67">
        <v>1518</v>
      </c>
      <c r="Z12" s="67">
        <v>58071</v>
      </c>
      <c r="AA12" s="67">
        <v>135892</v>
      </c>
      <c r="AB12" s="67">
        <v>16289</v>
      </c>
      <c r="AD12" s="59">
        <v>956417</v>
      </c>
    </row>
    <row r="13" spans="1:30" x14ac:dyDescent="0.45">
      <c r="A13" s="31" t="s">
        <v>17</v>
      </c>
      <c r="B13" s="30">
        <f t="shared" si="12"/>
        <v>2924590</v>
      </c>
      <c r="C13" s="32">
        <f>SUM(一般接種!D12+一般接種!G12+一般接種!J12+一般接種!M12+医療従事者等!C10)</f>
        <v>936629</v>
      </c>
      <c r="D13" s="32">
        <v>16968</v>
      </c>
      <c r="E13" s="73">
        <f t="shared" si="0"/>
        <v>0.87076163865788891</v>
      </c>
      <c r="F13" s="32">
        <f>SUM(一般接種!E12+一般接種!H12+一般接種!K12+一般接種!N12+医療従事者等!D10)</f>
        <v>927282</v>
      </c>
      <c r="G13" s="32">
        <v>15802</v>
      </c>
      <c r="H13" s="73">
        <f t="shared" si="7"/>
        <v>0.86301563119877067</v>
      </c>
      <c r="I13" s="29">
        <f t="shared" si="10"/>
        <v>778027</v>
      </c>
      <c r="J13" s="32">
        <v>38</v>
      </c>
      <c r="K13" s="73">
        <f t="shared" si="8"/>
        <v>0.73662249078498743</v>
      </c>
      <c r="L13" s="67">
        <v>9648</v>
      </c>
      <c r="M13" s="67">
        <v>34747</v>
      </c>
      <c r="N13" s="67">
        <v>192898</v>
      </c>
      <c r="O13" s="67">
        <v>270860</v>
      </c>
      <c r="P13" s="67">
        <v>142539</v>
      </c>
      <c r="Q13" s="67">
        <v>77142</v>
      </c>
      <c r="R13" s="67">
        <v>25826</v>
      </c>
      <c r="S13" s="67">
        <v>13552</v>
      </c>
      <c r="T13" s="67">
        <v>10220</v>
      </c>
      <c r="U13" s="67">
        <v>595</v>
      </c>
      <c r="V13" s="67">
        <f t="shared" si="11"/>
        <v>282652</v>
      </c>
      <c r="W13" s="68">
        <f t="shared" si="9"/>
        <v>0.2676230901276988</v>
      </c>
      <c r="X13" s="67">
        <v>2</v>
      </c>
      <c r="Y13" s="67">
        <v>3617</v>
      </c>
      <c r="Z13" s="67">
        <v>99300</v>
      </c>
      <c r="AA13" s="67">
        <v>169996</v>
      </c>
      <c r="AB13" s="67">
        <v>9737</v>
      </c>
      <c r="AD13" s="59">
        <v>1056157</v>
      </c>
    </row>
    <row r="14" spans="1:30" x14ac:dyDescent="0.45">
      <c r="A14" s="31" t="s">
        <v>18</v>
      </c>
      <c r="B14" s="30">
        <f t="shared" si="12"/>
        <v>4972211</v>
      </c>
      <c r="C14" s="32">
        <f>SUM(一般接種!D13+一般接種!G13+一般接種!J13+一般接種!M13+医療従事者等!C11)</f>
        <v>1602640</v>
      </c>
      <c r="D14" s="32">
        <v>22736</v>
      </c>
      <c r="E14" s="73">
        <f t="shared" si="0"/>
        <v>0.85839855476019067</v>
      </c>
      <c r="F14" s="32">
        <f>SUM(一般接種!E13+一般接種!H13+一般接種!K13+一般接種!N13+医療従事者等!D11)</f>
        <v>1583184</v>
      </c>
      <c r="G14" s="32">
        <v>21141</v>
      </c>
      <c r="H14" s="73">
        <f t="shared" si="7"/>
        <v>0.84869425843169743</v>
      </c>
      <c r="I14" s="29">
        <f t="shared" si="10"/>
        <v>1321019</v>
      </c>
      <c r="J14" s="32">
        <v>82</v>
      </c>
      <c r="K14" s="73">
        <f t="shared" si="8"/>
        <v>0.71769576615367903</v>
      </c>
      <c r="L14" s="67">
        <v>19145</v>
      </c>
      <c r="M14" s="67">
        <v>75608</v>
      </c>
      <c r="N14" s="67">
        <v>346405</v>
      </c>
      <c r="O14" s="67">
        <v>419623</v>
      </c>
      <c r="P14" s="67">
        <v>237421</v>
      </c>
      <c r="Q14" s="67">
        <v>129143</v>
      </c>
      <c r="R14" s="67">
        <v>49866</v>
      </c>
      <c r="S14" s="67">
        <v>23667</v>
      </c>
      <c r="T14" s="67">
        <v>18695</v>
      </c>
      <c r="U14" s="67">
        <v>1446</v>
      </c>
      <c r="V14" s="67">
        <f t="shared" si="11"/>
        <v>465368</v>
      </c>
      <c r="W14" s="68">
        <f t="shared" si="9"/>
        <v>0.25284524795914209</v>
      </c>
      <c r="X14" s="67">
        <v>189</v>
      </c>
      <c r="Y14" s="67">
        <v>13224</v>
      </c>
      <c r="Z14" s="67">
        <v>198682</v>
      </c>
      <c r="AA14" s="67">
        <v>232831</v>
      </c>
      <c r="AB14" s="67">
        <v>20442</v>
      </c>
      <c r="AD14" s="59">
        <v>1840525</v>
      </c>
    </row>
    <row r="15" spans="1:30" x14ac:dyDescent="0.45">
      <c r="A15" s="31" t="s">
        <v>19</v>
      </c>
      <c r="B15" s="30">
        <f t="shared" si="12"/>
        <v>7680244</v>
      </c>
      <c r="C15" s="32">
        <f>SUM(一般接種!D14+一般接種!G14+一般接種!J14+一般接種!M14+医療従事者等!C12)</f>
        <v>2486150</v>
      </c>
      <c r="D15" s="32">
        <v>39349</v>
      </c>
      <c r="E15" s="73">
        <f t="shared" si="0"/>
        <v>0.84653439312697942</v>
      </c>
      <c r="F15" s="32">
        <f>SUM(一般接種!E14+一般接種!H14+一般接種!K14+一般接種!N14+医療従事者等!D12)</f>
        <v>2452799</v>
      </c>
      <c r="G15" s="32">
        <v>36956</v>
      </c>
      <c r="H15" s="73">
        <f t="shared" si="7"/>
        <v>0.83582366849411183</v>
      </c>
      <c r="I15" s="29">
        <f t="shared" si="10"/>
        <v>1994370</v>
      </c>
      <c r="J15" s="32">
        <v>46</v>
      </c>
      <c r="K15" s="73">
        <f t="shared" si="8"/>
        <v>0.68998821605785277</v>
      </c>
      <c r="L15" s="67">
        <v>21295</v>
      </c>
      <c r="M15" s="67">
        <v>142186</v>
      </c>
      <c r="N15" s="67">
        <v>555760</v>
      </c>
      <c r="O15" s="67">
        <v>593251</v>
      </c>
      <c r="P15" s="67">
        <v>347179</v>
      </c>
      <c r="Q15" s="67">
        <v>181635</v>
      </c>
      <c r="R15" s="67">
        <v>71410</v>
      </c>
      <c r="S15" s="67">
        <v>42141</v>
      </c>
      <c r="T15" s="67">
        <v>37043</v>
      </c>
      <c r="U15" s="67">
        <v>2470</v>
      </c>
      <c r="V15" s="67">
        <f t="shared" si="11"/>
        <v>746925</v>
      </c>
      <c r="W15" s="68">
        <f t="shared" si="9"/>
        <v>0.25841811474916393</v>
      </c>
      <c r="X15" s="67">
        <v>91</v>
      </c>
      <c r="Y15" s="67">
        <v>26724</v>
      </c>
      <c r="Z15" s="67">
        <v>335205</v>
      </c>
      <c r="AA15" s="67">
        <v>359656</v>
      </c>
      <c r="AB15" s="67">
        <v>25249</v>
      </c>
      <c r="AD15" s="59">
        <v>2890374</v>
      </c>
    </row>
    <row r="16" spans="1:30" x14ac:dyDescent="0.45">
      <c r="A16" s="33" t="s">
        <v>20</v>
      </c>
      <c r="B16" s="30">
        <f t="shared" si="12"/>
        <v>5057494</v>
      </c>
      <c r="C16" s="32">
        <f>SUM(一般接種!D15+一般接種!G15+一般接種!J15+一般接種!M15+医療従事者等!C13)</f>
        <v>1641389</v>
      </c>
      <c r="D16" s="32">
        <v>26051</v>
      </c>
      <c r="E16" s="73">
        <f t="shared" si="0"/>
        <v>0.83157983066090846</v>
      </c>
      <c r="F16" s="32">
        <f>SUM(一般接種!E15+一般接種!H15+一般接種!K15+一般接種!N15+医療従事者等!D13)</f>
        <v>1620956</v>
      </c>
      <c r="G16" s="32">
        <v>24502</v>
      </c>
      <c r="H16" s="73">
        <f t="shared" si="7"/>
        <v>0.82185830270688232</v>
      </c>
      <c r="I16" s="29">
        <f t="shared" si="10"/>
        <v>1329314</v>
      </c>
      <c r="J16" s="32">
        <v>39</v>
      </c>
      <c r="K16" s="73">
        <f t="shared" si="8"/>
        <v>0.68431392030756355</v>
      </c>
      <c r="L16" s="67">
        <v>14856</v>
      </c>
      <c r="M16" s="67">
        <v>72352</v>
      </c>
      <c r="N16" s="67">
        <v>367260</v>
      </c>
      <c r="O16" s="67">
        <v>348230</v>
      </c>
      <c r="P16" s="67">
        <v>253888</v>
      </c>
      <c r="Q16" s="67">
        <v>148038</v>
      </c>
      <c r="R16" s="67">
        <v>63570</v>
      </c>
      <c r="S16" s="67">
        <v>33539</v>
      </c>
      <c r="T16" s="67">
        <v>25707</v>
      </c>
      <c r="U16" s="67">
        <v>1874</v>
      </c>
      <c r="V16" s="67">
        <f t="shared" si="11"/>
        <v>465835</v>
      </c>
      <c r="W16" s="68">
        <f t="shared" si="9"/>
        <v>0.23981296200295188</v>
      </c>
      <c r="X16" s="67">
        <v>250</v>
      </c>
      <c r="Y16" s="67">
        <v>9086</v>
      </c>
      <c r="Z16" s="67">
        <v>219210</v>
      </c>
      <c r="AA16" s="67">
        <v>222244</v>
      </c>
      <c r="AB16" s="67">
        <v>15045</v>
      </c>
      <c r="AD16" s="59">
        <v>1942493</v>
      </c>
    </row>
    <row r="17" spans="1:30" x14ac:dyDescent="0.45">
      <c r="A17" s="31" t="s">
        <v>21</v>
      </c>
      <c r="B17" s="30">
        <f t="shared" si="12"/>
        <v>4971979</v>
      </c>
      <c r="C17" s="32">
        <f>SUM(一般接種!D16+一般接種!G16+一般接種!J16+一般接種!M16+医療従事者等!C14)</f>
        <v>1618868</v>
      </c>
      <c r="D17" s="32">
        <v>26660</v>
      </c>
      <c r="E17" s="73">
        <f t="shared" si="0"/>
        <v>0.81921950722563208</v>
      </c>
      <c r="F17" s="32">
        <f>SUM(一般接種!E16+一般接種!H16+一般接種!K16+一般接種!N16+医療従事者等!D14)</f>
        <v>1593779</v>
      </c>
      <c r="G17" s="32">
        <v>25120</v>
      </c>
      <c r="H17" s="73">
        <f t="shared" si="7"/>
        <v>0.80710312533604445</v>
      </c>
      <c r="I17" s="29">
        <f t="shared" si="10"/>
        <v>1300324</v>
      </c>
      <c r="J17" s="32">
        <v>45</v>
      </c>
      <c r="K17" s="73">
        <f t="shared" si="8"/>
        <v>0.6690168129012275</v>
      </c>
      <c r="L17" s="67">
        <v>16393</v>
      </c>
      <c r="M17" s="67">
        <v>72371</v>
      </c>
      <c r="N17" s="67">
        <v>402722</v>
      </c>
      <c r="O17" s="67">
        <v>435738</v>
      </c>
      <c r="P17" s="67">
        <v>217780</v>
      </c>
      <c r="Q17" s="67">
        <v>78419</v>
      </c>
      <c r="R17" s="67">
        <v>38075</v>
      </c>
      <c r="S17" s="67">
        <v>17312</v>
      </c>
      <c r="T17" s="67">
        <v>19789</v>
      </c>
      <c r="U17" s="67">
        <v>1725</v>
      </c>
      <c r="V17" s="67">
        <f t="shared" si="11"/>
        <v>459008</v>
      </c>
      <c r="W17" s="68">
        <f t="shared" si="9"/>
        <v>0.23616782956286045</v>
      </c>
      <c r="X17" s="67">
        <v>53</v>
      </c>
      <c r="Y17" s="67">
        <v>7099</v>
      </c>
      <c r="Z17" s="67">
        <v>195175</v>
      </c>
      <c r="AA17" s="67">
        <v>237714</v>
      </c>
      <c r="AB17" s="67">
        <v>18967</v>
      </c>
      <c r="AD17" s="59">
        <v>1943567</v>
      </c>
    </row>
    <row r="18" spans="1:30" x14ac:dyDescent="0.45">
      <c r="A18" s="31" t="s">
        <v>22</v>
      </c>
      <c r="B18" s="30">
        <f t="shared" si="12"/>
        <v>18671665</v>
      </c>
      <c r="C18" s="32">
        <f>SUM(一般接種!D17+一般接種!G17+一般接種!J17+一般接種!M17+医療従事者等!C15)</f>
        <v>6157920</v>
      </c>
      <c r="D18" s="32">
        <v>77604</v>
      </c>
      <c r="E18" s="73">
        <f t="shared" si="0"/>
        <v>0.82324294830221734</v>
      </c>
      <c r="F18" s="32">
        <f>SUM(一般接種!E17+一般接種!H17+一般接種!K17+一般接種!N17+医療従事者等!D15)</f>
        <v>6070582</v>
      </c>
      <c r="G18" s="32">
        <v>72602</v>
      </c>
      <c r="H18" s="73">
        <f t="shared" si="7"/>
        <v>0.81209508503468142</v>
      </c>
      <c r="I18" s="29">
        <f t="shared" si="10"/>
        <v>4832616</v>
      </c>
      <c r="J18" s="32">
        <v>139</v>
      </c>
      <c r="K18" s="73">
        <f t="shared" si="8"/>
        <v>0.65429208170803199</v>
      </c>
      <c r="L18" s="67">
        <v>50594</v>
      </c>
      <c r="M18" s="67">
        <v>272884</v>
      </c>
      <c r="N18" s="67">
        <v>1320002</v>
      </c>
      <c r="O18" s="67">
        <v>1420166</v>
      </c>
      <c r="P18" s="67">
        <v>839310</v>
      </c>
      <c r="Q18" s="67">
        <v>479071</v>
      </c>
      <c r="R18" s="67">
        <v>202765</v>
      </c>
      <c r="S18" s="67">
        <v>130622</v>
      </c>
      <c r="T18" s="67">
        <v>111321</v>
      </c>
      <c r="U18" s="67">
        <v>5881</v>
      </c>
      <c r="V18" s="67">
        <f t="shared" si="11"/>
        <v>1610547</v>
      </c>
      <c r="W18" s="68">
        <f t="shared" si="9"/>
        <v>0.21805963056184766</v>
      </c>
      <c r="X18" s="67">
        <v>225</v>
      </c>
      <c r="Y18" s="67">
        <v>45038</v>
      </c>
      <c r="Z18" s="67">
        <v>705340</v>
      </c>
      <c r="AA18" s="67">
        <v>808952</v>
      </c>
      <c r="AB18" s="67">
        <v>50992</v>
      </c>
      <c r="AD18" s="59">
        <v>7385810</v>
      </c>
    </row>
    <row r="19" spans="1:30" x14ac:dyDescent="0.45">
      <c r="A19" s="31" t="s">
        <v>23</v>
      </c>
      <c r="B19" s="30">
        <f t="shared" si="12"/>
        <v>16090704</v>
      </c>
      <c r="C19" s="32">
        <f>SUM(一般接種!D18+一般接種!G18+一般接種!J18+一般接種!M18+医療従事者等!C16)</f>
        <v>5259597</v>
      </c>
      <c r="D19" s="32">
        <v>70260</v>
      </c>
      <c r="E19" s="73">
        <f t="shared" si="0"/>
        <v>0.82229190148159803</v>
      </c>
      <c r="F19" s="32">
        <f>SUM(一般接種!E18+一般接種!H18+一般接種!K18+一般接種!N18+医療従事者等!D16)</f>
        <v>5193977</v>
      </c>
      <c r="G19" s="32">
        <v>66306</v>
      </c>
      <c r="H19" s="73">
        <f t="shared" si="7"/>
        <v>0.81252043117686268</v>
      </c>
      <c r="I19" s="29">
        <f t="shared" si="10"/>
        <v>4204392</v>
      </c>
      <c r="J19" s="32">
        <v>214</v>
      </c>
      <c r="K19" s="73">
        <f t="shared" si="8"/>
        <v>0.66618558821427509</v>
      </c>
      <c r="L19" s="67">
        <v>43639</v>
      </c>
      <c r="M19" s="67">
        <v>215060</v>
      </c>
      <c r="N19" s="67">
        <v>1090770</v>
      </c>
      <c r="O19" s="67">
        <v>1327102</v>
      </c>
      <c r="P19" s="67">
        <v>756776</v>
      </c>
      <c r="Q19" s="67">
        <v>394830</v>
      </c>
      <c r="R19" s="67">
        <v>169912</v>
      </c>
      <c r="S19" s="67">
        <v>115182</v>
      </c>
      <c r="T19" s="67">
        <v>86232</v>
      </c>
      <c r="U19" s="67">
        <v>4889</v>
      </c>
      <c r="V19" s="67">
        <f t="shared" si="11"/>
        <v>1432738</v>
      </c>
      <c r="W19" s="68">
        <f t="shared" si="9"/>
        <v>0.22702878119978367</v>
      </c>
      <c r="X19" s="67">
        <v>252</v>
      </c>
      <c r="Y19" s="67">
        <v>35566</v>
      </c>
      <c r="Z19" s="67">
        <v>640163</v>
      </c>
      <c r="AA19" s="67">
        <v>709538</v>
      </c>
      <c r="AB19" s="67">
        <v>47219</v>
      </c>
      <c r="AD19" s="59">
        <v>6310821</v>
      </c>
    </row>
    <row r="20" spans="1:30" x14ac:dyDescent="0.45">
      <c r="A20" s="31" t="s">
        <v>24</v>
      </c>
      <c r="B20" s="30">
        <f t="shared" si="12"/>
        <v>34148746</v>
      </c>
      <c r="C20" s="32">
        <f>SUM(一般接種!D19+一般接種!G19+一般接種!J19+一般接種!M19+医療従事者等!C17)</f>
        <v>11345198</v>
      </c>
      <c r="D20" s="32">
        <v>167876</v>
      </c>
      <c r="E20" s="73">
        <f t="shared" si="0"/>
        <v>0.8102540102503567</v>
      </c>
      <c r="F20" s="32">
        <f>SUM(一般接種!E19+一般接種!H19+一般接種!K19+一般接種!N19+医療従事者等!D17)</f>
        <v>11197207</v>
      </c>
      <c r="G20" s="32">
        <v>157662</v>
      </c>
      <c r="H20" s="73">
        <f t="shared" si="7"/>
        <v>0.80026643301403266</v>
      </c>
      <c r="I20" s="29">
        <f t="shared" si="10"/>
        <v>8749843</v>
      </c>
      <c r="J20" s="32">
        <v>554</v>
      </c>
      <c r="K20" s="73">
        <f t="shared" si="8"/>
        <v>0.63424373916125287</v>
      </c>
      <c r="L20" s="67">
        <v>105249</v>
      </c>
      <c r="M20" s="67">
        <v>616356</v>
      </c>
      <c r="N20" s="67">
        <v>2643935</v>
      </c>
      <c r="O20" s="67">
        <v>2946228</v>
      </c>
      <c r="P20" s="67">
        <v>1270563</v>
      </c>
      <c r="Q20" s="67">
        <v>519254</v>
      </c>
      <c r="R20" s="67">
        <v>237176</v>
      </c>
      <c r="S20" s="67">
        <v>231335</v>
      </c>
      <c r="T20" s="67">
        <v>170328</v>
      </c>
      <c r="U20" s="67">
        <v>9419</v>
      </c>
      <c r="V20" s="67">
        <f t="shared" si="11"/>
        <v>2856498</v>
      </c>
      <c r="W20" s="68">
        <f t="shared" si="9"/>
        <v>0.20707007991468113</v>
      </c>
      <c r="X20" s="67">
        <v>1397</v>
      </c>
      <c r="Y20" s="67">
        <v>145115</v>
      </c>
      <c r="Z20" s="67">
        <v>1516599</v>
      </c>
      <c r="AA20" s="67">
        <v>1142526</v>
      </c>
      <c r="AB20" s="67">
        <v>50861</v>
      </c>
      <c r="AD20" s="59">
        <v>13794837</v>
      </c>
    </row>
    <row r="21" spans="1:30" x14ac:dyDescent="0.45">
      <c r="A21" s="31" t="s">
        <v>25</v>
      </c>
      <c r="B21" s="30">
        <f t="shared" si="12"/>
        <v>23177061</v>
      </c>
      <c r="C21" s="32">
        <f>SUM(一般接種!D20+一般接種!G20+一般接種!J20+一般接種!M20+医療従事者等!C18)</f>
        <v>7643096</v>
      </c>
      <c r="D21" s="32">
        <v>119238</v>
      </c>
      <c r="E21" s="73">
        <f t="shared" si="0"/>
        <v>0.81646667702642517</v>
      </c>
      <c r="F21" s="32">
        <f>SUM(一般接種!E20+一般接種!H20+一般接種!K20+一般接種!N20+医療従事者等!D18)</f>
        <v>7550689</v>
      </c>
      <c r="G21" s="32">
        <v>112068</v>
      </c>
      <c r="H21" s="73">
        <f t="shared" si="7"/>
        <v>0.80721701147589231</v>
      </c>
      <c r="I21" s="29">
        <f t="shared" si="10"/>
        <v>5957134</v>
      </c>
      <c r="J21" s="32">
        <v>276</v>
      </c>
      <c r="K21" s="73">
        <f t="shared" si="8"/>
        <v>0.64642050086249325</v>
      </c>
      <c r="L21" s="67">
        <v>51913</v>
      </c>
      <c r="M21" s="67">
        <v>308565</v>
      </c>
      <c r="N21" s="67">
        <v>1461897</v>
      </c>
      <c r="O21" s="67">
        <v>2066595</v>
      </c>
      <c r="P21" s="67">
        <v>1103847</v>
      </c>
      <c r="Q21" s="67">
        <v>478620</v>
      </c>
      <c r="R21" s="67">
        <v>191685</v>
      </c>
      <c r="S21" s="67">
        <v>162501</v>
      </c>
      <c r="T21" s="67">
        <v>123317</v>
      </c>
      <c r="U21" s="67">
        <v>8194</v>
      </c>
      <c r="V21" s="67">
        <f t="shared" si="11"/>
        <v>2026142</v>
      </c>
      <c r="W21" s="68">
        <f t="shared" si="9"/>
        <v>0.21987089946722482</v>
      </c>
      <c r="X21" s="67">
        <v>678</v>
      </c>
      <c r="Y21" s="67">
        <v>47714</v>
      </c>
      <c r="Z21" s="67">
        <v>893348</v>
      </c>
      <c r="AA21" s="67">
        <v>1015091</v>
      </c>
      <c r="AB21" s="67">
        <v>69311</v>
      </c>
      <c r="AD21" s="59">
        <v>9215144</v>
      </c>
    </row>
    <row r="22" spans="1:30" x14ac:dyDescent="0.45">
      <c r="A22" s="31" t="s">
        <v>26</v>
      </c>
      <c r="B22" s="30">
        <f t="shared" si="12"/>
        <v>5954593</v>
      </c>
      <c r="C22" s="32">
        <f>SUM(一般接種!D21+一般接種!G21+一般接種!J21+一般接種!M21+医療従事者等!C19)</f>
        <v>1911370</v>
      </c>
      <c r="D22" s="32">
        <v>28752</v>
      </c>
      <c r="E22" s="73">
        <f t="shared" si="0"/>
        <v>0.86032096529045265</v>
      </c>
      <c r="F22" s="32">
        <f>SUM(一般接種!E21+一般接種!H21+一般接種!K21+一般接種!N21+医療従事者等!D19)</f>
        <v>1880380</v>
      </c>
      <c r="G22" s="32">
        <v>26902</v>
      </c>
      <c r="H22" s="73">
        <f t="shared" si="7"/>
        <v>0.84700453416711075</v>
      </c>
      <c r="I22" s="29">
        <f t="shared" si="10"/>
        <v>1599922</v>
      </c>
      <c r="J22" s="32">
        <v>4</v>
      </c>
      <c r="K22" s="73">
        <f t="shared" si="8"/>
        <v>0.73113239018514131</v>
      </c>
      <c r="L22" s="67">
        <v>16833</v>
      </c>
      <c r="M22" s="67">
        <v>65142</v>
      </c>
      <c r="N22" s="67">
        <v>344203</v>
      </c>
      <c r="O22" s="67">
        <v>568160</v>
      </c>
      <c r="P22" s="67">
        <v>356811</v>
      </c>
      <c r="Q22" s="67">
        <v>150122</v>
      </c>
      <c r="R22" s="67">
        <v>50201</v>
      </c>
      <c r="S22" s="67">
        <v>28399</v>
      </c>
      <c r="T22" s="67">
        <v>18887</v>
      </c>
      <c r="U22" s="67">
        <v>1164</v>
      </c>
      <c r="V22" s="67">
        <f t="shared" si="11"/>
        <v>562921</v>
      </c>
      <c r="W22" s="68">
        <f t="shared" si="9"/>
        <v>0.25724429390469383</v>
      </c>
      <c r="X22" s="67">
        <v>9</v>
      </c>
      <c r="Y22" s="67">
        <v>6123</v>
      </c>
      <c r="Z22" s="67">
        <v>189635</v>
      </c>
      <c r="AA22" s="67">
        <v>339163</v>
      </c>
      <c r="AB22" s="67">
        <v>27991</v>
      </c>
      <c r="AD22" s="59">
        <v>2188274</v>
      </c>
    </row>
    <row r="23" spans="1:30" x14ac:dyDescent="0.45">
      <c r="A23" s="31" t="s">
        <v>27</v>
      </c>
      <c r="B23" s="30">
        <f t="shared" si="12"/>
        <v>2786712</v>
      </c>
      <c r="C23" s="32">
        <f>SUM(一般接種!D22+一般接種!G22+一般接種!J22+一般接種!M22+医療従事者等!C20)</f>
        <v>900014</v>
      </c>
      <c r="D23" s="32">
        <v>13818</v>
      </c>
      <c r="E23" s="73">
        <f t="shared" si="0"/>
        <v>0.85434598179855004</v>
      </c>
      <c r="F23" s="32">
        <f>SUM(一般接種!E22+一般接種!H22+一般接種!K22+一般接種!N22+医療従事者等!D20)</f>
        <v>891961</v>
      </c>
      <c r="G23" s="32">
        <v>12916</v>
      </c>
      <c r="H23" s="73">
        <f t="shared" si="7"/>
        <v>0.84745198981952796</v>
      </c>
      <c r="I23" s="29">
        <f t="shared" si="10"/>
        <v>719474</v>
      </c>
      <c r="J23" s="32">
        <v>10</v>
      </c>
      <c r="K23" s="73">
        <f t="shared" si="8"/>
        <v>0.69360635508252355</v>
      </c>
      <c r="L23" s="67">
        <v>10209</v>
      </c>
      <c r="M23" s="67">
        <v>39359</v>
      </c>
      <c r="N23" s="67">
        <v>213125</v>
      </c>
      <c r="O23" s="67">
        <v>219769</v>
      </c>
      <c r="P23" s="67">
        <v>127798</v>
      </c>
      <c r="Q23" s="67">
        <v>63100</v>
      </c>
      <c r="R23" s="67">
        <v>20066</v>
      </c>
      <c r="S23" s="67">
        <v>13743</v>
      </c>
      <c r="T23" s="67">
        <v>11619</v>
      </c>
      <c r="U23" s="67">
        <v>686</v>
      </c>
      <c r="V23" s="67">
        <f t="shared" si="11"/>
        <v>275263</v>
      </c>
      <c r="W23" s="68">
        <f t="shared" si="9"/>
        <v>0.26537000616998302</v>
      </c>
      <c r="X23" s="67">
        <v>104</v>
      </c>
      <c r="Y23" s="67">
        <v>3778</v>
      </c>
      <c r="Z23" s="67">
        <v>125844</v>
      </c>
      <c r="AA23" s="67">
        <v>137754</v>
      </c>
      <c r="AB23" s="67">
        <v>7783</v>
      </c>
      <c r="AD23" s="59">
        <v>1037280</v>
      </c>
    </row>
    <row r="24" spans="1:30" x14ac:dyDescent="0.45">
      <c r="A24" s="31" t="s">
        <v>28</v>
      </c>
      <c r="B24" s="30">
        <f t="shared" si="12"/>
        <v>2871168</v>
      </c>
      <c r="C24" s="32">
        <f>SUM(一般接種!D23+一般接種!G23+一般接種!J23+一般接種!M23+医療従事者等!C21)</f>
        <v>941180</v>
      </c>
      <c r="D24" s="32">
        <v>13779</v>
      </c>
      <c r="E24" s="73">
        <f t="shared" si="0"/>
        <v>0.82472225458225468</v>
      </c>
      <c r="F24" s="32">
        <f>SUM(一般接種!E23+一般接種!H23+一般接種!K23+一般接種!N23+医療従事者等!D21)</f>
        <v>930035</v>
      </c>
      <c r="G24" s="32">
        <v>13006</v>
      </c>
      <c r="H24" s="73">
        <f t="shared" si="7"/>
        <v>0.81549860782693839</v>
      </c>
      <c r="I24" s="29">
        <f t="shared" si="10"/>
        <v>740758</v>
      </c>
      <c r="J24" s="32">
        <v>53</v>
      </c>
      <c r="K24" s="73">
        <f t="shared" si="8"/>
        <v>0.65869661298656024</v>
      </c>
      <c r="L24" s="67">
        <v>9373</v>
      </c>
      <c r="M24" s="67">
        <v>55484</v>
      </c>
      <c r="N24" s="67">
        <v>204839</v>
      </c>
      <c r="O24" s="67">
        <v>216980</v>
      </c>
      <c r="P24" s="67">
        <v>131546</v>
      </c>
      <c r="Q24" s="67">
        <v>67786</v>
      </c>
      <c r="R24" s="67">
        <v>26878</v>
      </c>
      <c r="S24" s="67">
        <v>13883</v>
      </c>
      <c r="T24" s="67">
        <v>13068</v>
      </c>
      <c r="U24" s="67">
        <v>921</v>
      </c>
      <c r="V24" s="67">
        <f t="shared" si="11"/>
        <v>259195</v>
      </c>
      <c r="W24" s="68">
        <f t="shared" si="9"/>
        <v>0.2304977941326864</v>
      </c>
      <c r="X24" s="67">
        <v>38</v>
      </c>
      <c r="Y24" s="67">
        <v>6863</v>
      </c>
      <c r="Z24" s="67">
        <v>103548</v>
      </c>
      <c r="AA24" s="67">
        <v>137929</v>
      </c>
      <c r="AB24" s="67">
        <v>10817</v>
      </c>
      <c r="AD24" s="59">
        <v>1124501</v>
      </c>
    </row>
    <row r="25" spans="1:30" x14ac:dyDescent="0.45">
      <c r="A25" s="31" t="s">
        <v>29</v>
      </c>
      <c r="B25" s="30">
        <f t="shared" si="12"/>
        <v>1983162</v>
      </c>
      <c r="C25" s="32">
        <f>SUM(一般接種!D24+一般接種!G24+一般接種!J24+一般接種!M24+医療従事者等!C22)</f>
        <v>650227</v>
      </c>
      <c r="D25" s="32">
        <v>7658</v>
      </c>
      <c r="E25" s="73">
        <f t="shared" si="0"/>
        <v>0.83717109548849067</v>
      </c>
      <c r="F25" s="32">
        <f>SUM(一般接種!E24+一般接種!H24+一般接種!K24+一般接種!N24+医療従事者等!D22)</f>
        <v>643538</v>
      </c>
      <c r="G25" s="32">
        <v>7066</v>
      </c>
      <c r="H25" s="73">
        <f t="shared" si="7"/>
        <v>0.82922761833787595</v>
      </c>
      <c r="I25" s="29">
        <f t="shared" si="10"/>
        <v>517853</v>
      </c>
      <c r="J25" s="32">
        <v>35</v>
      </c>
      <c r="K25" s="73">
        <f t="shared" si="8"/>
        <v>0.67463924080318105</v>
      </c>
      <c r="L25" s="67">
        <v>7674</v>
      </c>
      <c r="M25" s="67">
        <v>32413</v>
      </c>
      <c r="N25" s="67">
        <v>143806</v>
      </c>
      <c r="O25" s="67">
        <v>172176</v>
      </c>
      <c r="P25" s="67">
        <v>92086</v>
      </c>
      <c r="Q25" s="67">
        <v>34602</v>
      </c>
      <c r="R25" s="67">
        <v>15968</v>
      </c>
      <c r="S25" s="67">
        <v>10586</v>
      </c>
      <c r="T25" s="67">
        <v>8162</v>
      </c>
      <c r="U25" s="67">
        <v>380</v>
      </c>
      <c r="V25" s="67">
        <f t="shared" si="11"/>
        <v>171544</v>
      </c>
      <c r="W25" s="68">
        <f t="shared" si="9"/>
        <v>0.22349612011235778</v>
      </c>
      <c r="X25" s="67">
        <v>145</v>
      </c>
      <c r="Y25" s="67">
        <v>3809</v>
      </c>
      <c r="Z25" s="67">
        <v>69323</v>
      </c>
      <c r="AA25" s="67">
        <v>94282</v>
      </c>
      <c r="AB25" s="67">
        <v>3985</v>
      </c>
      <c r="AD25" s="59">
        <v>767548</v>
      </c>
    </row>
    <row r="26" spans="1:30" x14ac:dyDescent="0.45">
      <c r="A26" s="31" t="s">
        <v>30</v>
      </c>
      <c r="B26" s="30">
        <f t="shared" si="12"/>
        <v>2110808</v>
      </c>
      <c r="C26" s="32">
        <f>SUM(一般接種!D25+一般接種!G25+一般接種!J25+一般接種!M25+医療従事者等!C23)</f>
        <v>684555</v>
      </c>
      <c r="D26" s="32">
        <v>10129</v>
      </c>
      <c r="E26" s="73">
        <f t="shared" si="0"/>
        <v>0.82626854407637051</v>
      </c>
      <c r="F26" s="32">
        <f>SUM(一般接種!E25+一般接種!H25+一般接種!K25+一般接種!N25+医療従事者等!D23)</f>
        <v>676160</v>
      </c>
      <c r="G26" s="32">
        <v>9455</v>
      </c>
      <c r="H26" s="73">
        <f t="shared" si="7"/>
        <v>0.8168092120980458</v>
      </c>
      <c r="I26" s="29">
        <f t="shared" si="10"/>
        <v>545012</v>
      </c>
      <c r="J26" s="32">
        <v>5</v>
      </c>
      <c r="K26" s="73">
        <f t="shared" si="8"/>
        <v>0.66771171396332651</v>
      </c>
      <c r="L26" s="67">
        <v>6868</v>
      </c>
      <c r="M26" s="67">
        <v>38034</v>
      </c>
      <c r="N26" s="67">
        <v>169295</v>
      </c>
      <c r="O26" s="67">
        <v>165313</v>
      </c>
      <c r="P26" s="67">
        <v>96486</v>
      </c>
      <c r="Q26" s="67">
        <v>34686</v>
      </c>
      <c r="R26" s="67">
        <v>12460</v>
      </c>
      <c r="S26" s="67">
        <v>12995</v>
      </c>
      <c r="T26" s="67">
        <v>8611</v>
      </c>
      <c r="U26" s="67">
        <v>264</v>
      </c>
      <c r="V26" s="67">
        <f t="shared" si="11"/>
        <v>205081</v>
      </c>
      <c r="W26" s="68">
        <f t="shared" si="9"/>
        <v>0.25125362795581152</v>
      </c>
      <c r="X26" s="67">
        <v>117</v>
      </c>
      <c r="Y26" s="67">
        <v>6417</v>
      </c>
      <c r="Z26" s="67">
        <v>89655</v>
      </c>
      <c r="AA26" s="67">
        <v>104730</v>
      </c>
      <c r="AB26" s="67">
        <v>4162</v>
      </c>
      <c r="AD26" s="59">
        <v>816231</v>
      </c>
    </row>
    <row r="27" spans="1:30" x14ac:dyDescent="0.45">
      <c r="A27" s="31" t="s">
        <v>31</v>
      </c>
      <c r="B27" s="30">
        <f t="shared" si="12"/>
        <v>5452329</v>
      </c>
      <c r="C27" s="32">
        <f>SUM(一般接種!D26+一般接種!G26+一般接種!J26+一般接種!M26+医療従事者等!C24)</f>
        <v>1738181</v>
      </c>
      <c r="D27" s="32">
        <v>29010</v>
      </c>
      <c r="E27" s="73">
        <f t="shared" si="0"/>
        <v>0.83110915956963649</v>
      </c>
      <c r="F27" s="32">
        <f>SUM(一般接種!E26+一般接種!H26+一般接種!K26+一般接種!N26+医療従事者等!D24)</f>
        <v>1715825</v>
      </c>
      <c r="G27" s="32">
        <v>27326</v>
      </c>
      <c r="H27" s="73">
        <f t="shared" si="7"/>
        <v>0.82105710009365451</v>
      </c>
      <c r="I27" s="29">
        <f t="shared" si="10"/>
        <v>1434057</v>
      </c>
      <c r="J27" s="32">
        <v>18</v>
      </c>
      <c r="K27" s="73">
        <f t="shared" si="8"/>
        <v>0.69732223872279719</v>
      </c>
      <c r="L27" s="67">
        <v>14362</v>
      </c>
      <c r="M27" s="67">
        <v>69397</v>
      </c>
      <c r="N27" s="67">
        <v>457799</v>
      </c>
      <c r="O27" s="67">
        <v>433181</v>
      </c>
      <c r="P27" s="67">
        <v>235740</v>
      </c>
      <c r="Q27" s="67">
        <v>123342</v>
      </c>
      <c r="R27" s="67">
        <v>48335</v>
      </c>
      <c r="S27" s="67">
        <v>27733</v>
      </c>
      <c r="T27" s="67">
        <v>23130</v>
      </c>
      <c r="U27" s="67">
        <v>1038</v>
      </c>
      <c r="V27" s="67">
        <f t="shared" si="11"/>
        <v>564266</v>
      </c>
      <c r="W27" s="68">
        <f t="shared" si="9"/>
        <v>0.27438251704113897</v>
      </c>
      <c r="X27" s="67">
        <v>12</v>
      </c>
      <c r="Y27" s="67">
        <v>6576</v>
      </c>
      <c r="Z27" s="67">
        <v>257209</v>
      </c>
      <c r="AA27" s="67">
        <v>289012</v>
      </c>
      <c r="AB27" s="67">
        <v>11457</v>
      </c>
      <c r="AD27" s="59">
        <v>2056494</v>
      </c>
    </row>
    <row r="28" spans="1:30" x14ac:dyDescent="0.45">
      <c r="A28" s="31" t="s">
        <v>32</v>
      </c>
      <c r="B28" s="30">
        <f t="shared" si="12"/>
        <v>5230818</v>
      </c>
      <c r="C28" s="32">
        <f>SUM(一般接種!D27+一般接種!G27+一般接種!J27+一般接種!M27+医療従事者等!C25)</f>
        <v>1673944</v>
      </c>
      <c r="D28" s="32">
        <v>24799</v>
      </c>
      <c r="E28" s="73">
        <f t="shared" si="0"/>
        <v>0.82597459186969879</v>
      </c>
      <c r="F28" s="32">
        <f>SUM(一般接種!E27+一般接種!H27+一般接種!K27+一般接種!N27+医療従事者等!D25)</f>
        <v>1659630</v>
      </c>
      <c r="G28" s="32">
        <v>23307</v>
      </c>
      <c r="H28" s="73">
        <f t="shared" si="7"/>
        <v>0.8195526906924504</v>
      </c>
      <c r="I28" s="29">
        <f t="shared" si="10"/>
        <v>1346305</v>
      </c>
      <c r="J28" s="32">
        <v>45</v>
      </c>
      <c r="K28" s="73">
        <f t="shared" si="8"/>
        <v>0.67427458110141969</v>
      </c>
      <c r="L28" s="67">
        <v>15508</v>
      </c>
      <c r="M28" s="67">
        <v>85356</v>
      </c>
      <c r="N28" s="67">
        <v>466900</v>
      </c>
      <c r="O28" s="67">
        <v>403697</v>
      </c>
      <c r="P28" s="67">
        <v>192478</v>
      </c>
      <c r="Q28" s="67">
        <v>97885</v>
      </c>
      <c r="R28" s="67">
        <v>38050</v>
      </c>
      <c r="S28" s="67">
        <v>22379</v>
      </c>
      <c r="T28" s="67">
        <v>22354</v>
      </c>
      <c r="U28" s="67">
        <v>1698</v>
      </c>
      <c r="V28" s="67">
        <f t="shared" si="11"/>
        <v>550939</v>
      </c>
      <c r="W28" s="68">
        <f t="shared" si="9"/>
        <v>0.27593790459304668</v>
      </c>
      <c r="X28" s="67">
        <v>43</v>
      </c>
      <c r="Y28" s="67">
        <v>9427</v>
      </c>
      <c r="Z28" s="67">
        <v>257161</v>
      </c>
      <c r="AA28" s="67">
        <v>270324</v>
      </c>
      <c r="AB28" s="67">
        <v>13984</v>
      </c>
      <c r="AD28" s="59">
        <v>1996605</v>
      </c>
    </row>
    <row r="29" spans="1:30" x14ac:dyDescent="0.45">
      <c r="A29" s="31" t="s">
        <v>33</v>
      </c>
      <c r="B29" s="30">
        <f t="shared" si="12"/>
        <v>9576313</v>
      </c>
      <c r="C29" s="32">
        <f>SUM(一般接種!D28+一般接種!G28+一般接種!J28+一般接種!M28+医療従事者等!C26)</f>
        <v>3151033</v>
      </c>
      <c r="D29" s="32">
        <v>43068</v>
      </c>
      <c r="E29" s="73">
        <f t="shared" si="0"/>
        <v>0.84956537189404913</v>
      </c>
      <c r="F29" s="32">
        <f>SUM(一般接種!E28+一般接種!H28+一般接種!K28+一般接種!N28+医療従事者等!D26)</f>
        <v>3116209</v>
      </c>
      <c r="G29" s="32">
        <v>40027</v>
      </c>
      <c r="H29" s="73">
        <f t="shared" si="7"/>
        <v>0.84087745674220271</v>
      </c>
      <c r="I29" s="29">
        <f t="shared" si="10"/>
        <v>2458790</v>
      </c>
      <c r="J29" s="32">
        <v>51</v>
      </c>
      <c r="K29" s="73">
        <f t="shared" si="8"/>
        <v>0.67209878905502551</v>
      </c>
      <c r="L29" s="67">
        <v>23596</v>
      </c>
      <c r="M29" s="67">
        <v>116012</v>
      </c>
      <c r="N29" s="67">
        <v>657899</v>
      </c>
      <c r="O29" s="67">
        <v>757480</v>
      </c>
      <c r="P29" s="67">
        <v>454035</v>
      </c>
      <c r="Q29" s="67">
        <v>252049</v>
      </c>
      <c r="R29" s="67">
        <v>88151</v>
      </c>
      <c r="S29" s="67">
        <v>53090</v>
      </c>
      <c r="T29" s="67">
        <v>53128</v>
      </c>
      <c r="U29" s="67">
        <v>3350</v>
      </c>
      <c r="V29" s="67">
        <f t="shared" si="11"/>
        <v>850281</v>
      </c>
      <c r="W29" s="68">
        <f t="shared" si="9"/>
        <v>0.23242517016100375</v>
      </c>
      <c r="X29" s="67">
        <v>26</v>
      </c>
      <c r="Y29" s="67">
        <v>12193</v>
      </c>
      <c r="Z29" s="67">
        <v>353441</v>
      </c>
      <c r="AA29" s="67">
        <v>448674</v>
      </c>
      <c r="AB29" s="67">
        <v>35947</v>
      </c>
      <c r="AD29" s="59">
        <v>3658300</v>
      </c>
    </row>
    <row r="30" spans="1:30" x14ac:dyDescent="0.45">
      <c r="A30" s="31" t="s">
        <v>34</v>
      </c>
      <c r="B30" s="30">
        <f t="shared" si="12"/>
        <v>18121665</v>
      </c>
      <c r="C30" s="32">
        <f>SUM(一般接種!D29+一般接種!G29+一般接種!J29+一般接種!M29+医療従事者等!C27)</f>
        <v>6033845</v>
      </c>
      <c r="D30" s="32">
        <v>99457</v>
      </c>
      <c r="E30" s="73">
        <f t="shared" si="0"/>
        <v>0.78826211787427547</v>
      </c>
      <c r="F30" s="32">
        <f>SUM(一般接種!E29+一般接種!H29+一般接種!K29+一般接種!N29+医療従事者等!D27)</f>
        <v>5928210</v>
      </c>
      <c r="G30" s="32">
        <v>93997</v>
      </c>
      <c r="H30" s="73">
        <f t="shared" si="7"/>
        <v>0.77495591719139878</v>
      </c>
      <c r="I30" s="29">
        <f t="shared" si="10"/>
        <v>4630706</v>
      </c>
      <c r="J30" s="32">
        <v>231</v>
      </c>
      <c r="K30" s="73">
        <f t="shared" si="8"/>
        <v>0.615063934185612</v>
      </c>
      <c r="L30" s="67">
        <v>43253</v>
      </c>
      <c r="M30" s="67">
        <v>375739</v>
      </c>
      <c r="N30" s="67">
        <v>1356570</v>
      </c>
      <c r="O30" s="67">
        <v>1362639</v>
      </c>
      <c r="P30" s="67">
        <v>761565</v>
      </c>
      <c r="Q30" s="67">
        <v>370681</v>
      </c>
      <c r="R30" s="67">
        <v>150540</v>
      </c>
      <c r="S30" s="67">
        <v>109053</v>
      </c>
      <c r="T30" s="67">
        <v>94458</v>
      </c>
      <c r="U30" s="67">
        <v>6208</v>
      </c>
      <c r="V30" s="67">
        <f t="shared" si="11"/>
        <v>1528904</v>
      </c>
      <c r="W30" s="68">
        <f t="shared" si="9"/>
        <v>0.20308363812181665</v>
      </c>
      <c r="X30" s="67">
        <v>68</v>
      </c>
      <c r="Y30" s="67">
        <v>45263</v>
      </c>
      <c r="Z30" s="67">
        <v>691764</v>
      </c>
      <c r="AA30" s="67">
        <v>741504</v>
      </c>
      <c r="AB30" s="67">
        <v>50305</v>
      </c>
      <c r="AD30" s="59">
        <v>7528445</v>
      </c>
    </row>
    <row r="31" spans="1:30" x14ac:dyDescent="0.45">
      <c r="A31" s="31" t="s">
        <v>35</v>
      </c>
      <c r="B31" s="30">
        <f t="shared" si="12"/>
        <v>4503434</v>
      </c>
      <c r="C31" s="32">
        <f>SUM(一般接種!D30+一般接種!G30+一般接種!J30+一般接種!M30+医療従事者等!C28)</f>
        <v>1484498</v>
      </c>
      <c r="D31" s="32">
        <v>22640</v>
      </c>
      <c r="E31" s="73">
        <f t="shared" si="0"/>
        <v>0.81902312760521712</v>
      </c>
      <c r="F31" s="32">
        <f>SUM(一般接種!E30+一般接種!H30+一般接種!K30+一般接種!N30+医療従事者等!D28)</f>
        <v>1468729</v>
      </c>
      <c r="G31" s="32">
        <v>21379</v>
      </c>
      <c r="H31" s="73">
        <f t="shared" si="7"/>
        <v>0.81089485007395457</v>
      </c>
      <c r="I31" s="29">
        <f t="shared" si="10"/>
        <v>1167043</v>
      </c>
      <c r="J31" s="32">
        <v>44</v>
      </c>
      <c r="K31" s="73">
        <f t="shared" si="8"/>
        <v>0.65382490699654883</v>
      </c>
      <c r="L31" s="67">
        <v>16833</v>
      </c>
      <c r="M31" s="67">
        <v>67557</v>
      </c>
      <c r="N31" s="67">
        <v>347270</v>
      </c>
      <c r="O31" s="67">
        <v>354038</v>
      </c>
      <c r="P31" s="67">
        <v>197058</v>
      </c>
      <c r="Q31" s="67">
        <v>98815</v>
      </c>
      <c r="R31" s="67">
        <v>40848</v>
      </c>
      <c r="S31" s="67">
        <v>24598</v>
      </c>
      <c r="T31" s="67">
        <v>19402</v>
      </c>
      <c r="U31" s="67">
        <v>624</v>
      </c>
      <c r="V31" s="67">
        <f t="shared" si="11"/>
        <v>383164</v>
      </c>
      <c r="W31" s="68">
        <f t="shared" si="9"/>
        <v>0.21467213482138855</v>
      </c>
      <c r="X31" s="67">
        <v>82</v>
      </c>
      <c r="Y31" s="67">
        <v>5580</v>
      </c>
      <c r="Z31" s="67">
        <v>162405</v>
      </c>
      <c r="AA31" s="67">
        <v>209142</v>
      </c>
      <c r="AB31" s="67">
        <v>5955</v>
      </c>
      <c r="AD31" s="59">
        <v>1784880</v>
      </c>
    </row>
    <row r="32" spans="1:30" x14ac:dyDescent="0.45">
      <c r="A32" s="31" t="s">
        <v>36</v>
      </c>
      <c r="B32" s="30">
        <f t="shared" si="12"/>
        <v>3509303</v>
      </c>
      <c r="C32" s="32">
        <f>SUM(一般接種!D31+一般接種!G31+一般接種!J31+一般接種!M31+医療従事者等!C29)</f>
        <v>1161253</v>
      </c>
      <c r="D32" s="32">
        <v>11741</v>
      </c>
      <c r="E32" s="73">
        <f t="shared" si="0"/>
        <v>0.81227493965414899</v>
      </c>
      <c r="F32" s="32">
        <f>SUM(一般接種!E31+一般接種!H31+一般接種!K31+一般接種!N31+医療従事者等!D29)</f>
        <v>1149008</v>
      </c>
      <c r="G32" s="32">
        <v>11039</v>
      </c>
      <c r="H32" s="73">
        <f t="shared" si="7"/>
        <v>0.80411835701001144</v>
      </c>
      <c r="I32" s="29">
        <f t="shared" si="10"/>
        <v>897345</v>
      </c>
      <c r="J32" s="32">
        <v>13</v>
      </c>
      <c r="K32" s="73">
        <f t="shared" si="8"/>
        <v>0.63407802280423076</v>
      </c>
      <c r="L32" s="67">
        <v>8767</v>
      </c>
      <c r="M32" s="67">
        <v>53143</v>
      </c>
      <c r="N32" s="67">
        <v>238941</v>
      </c>
      <c r="O32" s="67">
        <v>286155</v>
      </c>
      <c r="P32" s="67">
        <v>161324</v>
      </c>
      <c r="Q32" s="67">
        <v>83279</v>
      </c>
      <c r="R32" s="67">
        <v>25265</v>
      </c>
      <c r="S32" s="67">
        <v>21628</v>
      </c>
      <c r="T32" s="67">
        <v>17690</v>
      </c>
      <c r="U32" s="67">
        <v>1153</v>
      </c>
      <c r="V32" s="67">
        <f t="shared" si="11"/>
        <v>301697</v>
      </c>
      <c r="W32" s="68">
        <f t="shared" si="9"/>
        <v>0.21318691102732099</v>
      </c>
      <c r="X32" s="67">
        <v>9</v>
      </c>
      <c r="Y32" s="67">
        <v>7095</v>
      </c>
      <c r="Z32" s="67">
        <v>134293</v>
      </c>
      <c r="AA32" s="67">
        <v>149717</v>
      </c>
      <c r="AB32" s="67">
        <v>10583</v>
      </c>
      <c r="AD32" s="59">
        <v>1415176</v>
      </c>
    </row>
    <row r="33" spans="1:30" x14ac:dyDescent="0.45">
      <c r="A33" s="31" t="s">
        <v>37</v>
      </c>
      <c r="B33" s="30">
        <f t="shared" si="12"/>
        <v>6142057</v>
      </c>
      <c r="C33" s="32">
        <f>SUM(一般接種!D32+一般接種!G32+一般接種!J32+一般接種!M32+医療従事者等!C30)</f>
        <v>2036088</v>
      </c>
      <c r="D33" s="32">
        <v>31094</v>
      </c>
      <c r="E33" s="73">
        <f t="shared" si="0"/>
        <v>0.79834882652325811</v>
      </c>
      <c r="F33" s="32">
        <f>SUM(一般接種!E32+一般接種!H32+一般接種!K32+一般接種!N32+医療従事者等!D30)</f>
        <v>2004664</v>
      </c>
      <c r="G33" s="32">
        <v>28992</v>
      </c>
      <c r="H33" s="73">
        <f t="shared" si="7"/>
        <v>0.78667338794772368</v>
      </c>
      <c r="I33" s="29">
        <f t="shared" si="10"/>
        <v>1552487</v>
      </c>
      <c r="J33" s="32">
        <v>69</v>
      </c>
      <c r="K33" s="73">
        <f t="shared" si="8"/>
        <v>0.61814204360391267</v>
      </c>
      <c r="L33" s="67">
        <v>26239</v>
      </c>
      <c r="M33" s="67">
        <v>97658</v>
      </c>
      <c r="N33" s="67">
        <v>451877</v>
      </c>
      <c r="O33" s="67">
        <v>475938</v>
      </c>
      <c r="P33" s="67">
        <v>252969</v>
      </c>
      <c r="Q33" s="67">
        <v>126138</v>
      </c>
      <c r="R33" s="67">
        <v>51355</v>
      </c>
      <c r="S33" s="67">
        <v>37011</v>
      </c>
      <c r="T33" s="67">
        <v>31478</v>
      </c>
      <c r="U33" s="67">
        <v>1824</v>
      </c>
      <c r="V33" s="67">
        <f t="shared" si="11"/>
        <v>548818</v>
      </c>
      <c r="W33" s="68">
        <f t="shared" si="9"/>
        <v>0.21852843762866198</v>
      </c>
      <c r="X33" s="67">
        <v>15</v>
      </c>
      <c r="Y33" s="67">
        <v>8319</v>
      </c>
      <c r="Z33" s="67">
        <v>242645</v>
      </c>
      <c r="AA33" s="67">
        <v>281285</v>
      </c>
      <c r="AB33" s="67">
        <v>16554</v>
      </c>
      <c r="AD33" s="59">
        <v>2511426</v>
      </c>
    </row>
    <row r="34" spans="1:30" x14ac:dyDescent="0.45">
      <c r="A34" s="31" t="s">
        <v>38</v>
      </c>
      <c r="B34" s="30">
        <f t="shared" si="12"/>
        <v>20580207</v>
      </c>
      <c r="C34" s="32">
        <f>SUM(一般接種!D33+一般接種!G33+一般接種!J33+一般接種!M33+医療従事者等!C31)</f>
        <v>6920744</v>
      </c>
      <c r="D34" s="32">
        <v>106754</v>
      </c>
      <c r="E34" s="73">
        <f t="shared" si="0"/>
        <v>0.77425316956805612</v>
      </c>
      <c r="F34" s="32">
        <f>SUM(一般接種!E33+一般接種!H33+一般接種!K33+一般接種!N33+医療従事者等!D31)</f>
        <v>6830677</v>
      </c>
      <c r="G34" s="32">
        <v>100323</v>
      </c>
      <c r="H34" s="73">
        <f t="shared" si="7"/>
        <v>0.76474986268178324</v>
      </c>
      <c r="I34" s="29">
        <f t="shared" si="10"/>
        <v>5129142</v>
      </c>
      <c r="J34" s="32">
        <v>439</v>
      </c>
      <c r="K34" s="73">
        <f t="shared" si="8"/>
        <v>0.58275908146668809</v>
      </c>
      <c r="L34" s="67">
        <v>65687</v>
      </c>
      <c r="M34" s="67">
        <v>376190</v>
      </c>
      <c r="N34" s="67">
        <v>1531040</v>
      </c>
      <c r="O34" s="67">
        <v>1562841</v>
      </c>
      <c r="P34" s="67">
        <v>775238</v>
      </c>
      <c r="Q34" s="67">
        <v>370862</v>
      </c>
      <c r="R34" s="67">
        <v>198944</v>
      </c>
      <c r="S34" s="67">
        <v>138084</v>
      </c>
      <c r="T34" s="67">
        <v>104087</v>
      </c>
      <c r="U34" s="67">
        <v>6169</v>
      </c>
      <c r="V34" s="67">
        <f t="shared" si="11"/>
        <v>1699644</v>
      </c>
      <c r="W34" s="68">
        <f t="shared" si="9"/>
        <v>0.19312543078832359</v>
      </c>
      <c r="X34" s="67">
        <v>447</v>
      </c>
      <c r="Y34" s="67">
        <v>49667</v>
      </c>
      <c r="Z34" s="67">
        <v>792653</v>
      </c>
      <c r="AA34" s="67">
        <v>810065</v>
      </c>
      <c r="AB34" s="67">
        <v>46812</v>
      </c>
      <c r="AD34" s="59">
        <v>8800726</v>
      </c>
    </row>
    <row r="35" spans="1:30" x14ac:dyDescent="0.45">
      <c r="A35" s="31" t="s">
        <v>39</v>
      </c>
      <c r="B35" s="30">
        <f t="shared" si="12"/>
        <v>13426002</v>
      </c>
      <c r="C35" s="32">
        <f>SUM(一般接種!D34+一般接種!G34+一般接種!J34+一般接種!M34+医療従事者等!C32)</f>
        <v>4445462</v>
      </c>
      <c r="D35" s="32">
        <v>64346</v>
      </c>
      <c r="E35" s="73">
        <f t="shared" si="0"/>
        <v>0.79822060367638181</v>
      </c>
      <c r="F35" s="32">
        <f>SUM(一般接種!E34+一般接種!H34+一般接種!K34+一般接種!N34+医療従事者等!D32)</f>
        <v>4392946</v>
      </c>
      <c r="G35" s="32">
        <v>60431</v>
      </c>
      <c r="H35" s="73">
        <f t="shared" si="7"/>
        <v>0.78936570927064686</v>
      </c>
      <c r="I35" s="29">
        <f t="shared" si="10"/>
        <v>3404666</v>
      </c>
      <c r="J35" s="32">
        <v>84</v>
      </c>
      <c r="K35" s="73">
        <f t="shared" si="8"/>
        <v>0.62030028406135407</v>
      </c>
      <c r="L35" s="67">
        <v>45801</v>
      </c>
      <c r="M35" s="67">
        <v>244282</v>
      </c>
      <c r="N35" s="67">
        <v>1011086</v>
      </c>
      <c r="O35" s="67">
        <v>1038421</v>
      </c>
      <c r="P35" s="67">
        <v>545273</v>
      </c>
      <c r="Q35" s="67">
        <v>253722</v>
      </c>
      <c r="R35" s="67">
        <v>116044</v>
      </c>
      <c r="S35" s="67">
        <v>80952</v>
      </c>
      <c r="T35" s="67">
        <v>65205</v>
      </c>
      <c r="U35" s="67">
        <v>3880</v>
      </c>
      <c r="V35" s="67">
        <f t="shared" si="11"/>
        <v>1182928</v>
      </c>
      <c r="W35" s="68">
        <f t="shared" si="9"/>
        <v>0.21552442397455235</v>
      </c>
      <c r="X35" s="67">
        <v>103</v>
      </c>
      <c r="Y35" s="67">
        <v>26786</v>
      </c>
      <c r="Z35" s="67">
        <v>536402</v>
      </c>
      <c r="AA35" s="67">
        <v>585659</v>
      </c>
      <c r="AB35" s="67">
        <v>33978</v>
      </c>
      <c r="AD35" s="59">
        <v>5488603</v>
      </c>
    </row>
    <row r="36" spans="1:30" x14ac:dyDescent="0.45">
      <c r="A36" s="31" t="s">
        <v>40</v>
      </c>
      <c r="B36" s="30">
        <f t="shared" si="12"/>
        <v>3369460</v>
      </c>
      <c r="C36" s="32">
        <f>SUM(一般接種!D35+一般接種!G35+一般接種!J35+一般接種!M35+医療従事者等!C33)</f>
        <v>1096747</v>
      </c>
      <c r="D36" s="32">
        <v>12827</v>
      </c>
      <c r="E36" s="73">
        <f t="shared" si="0"/>
        <v>0.81182414770897404</v>
      </c>
      <c r="F36" s="32">
        <f>SUM(一般接種!E35+一般接種!H35+一般接種!K35+一般接種!N35+医療従事者等!D33)</f>
        <v>1085481</v>
      </c>
      <c r="G36" s="32">
        <v>11931</v>
      </c>
      <c r="H36" s="73">
        <f t="shared" si="7"/>
        <v>0.80405732320924894</v>
      </c>
      <c r="I36" s="29">
        <f t="shared" si="10"/>
        <v>860052</v>
      </c>
      <c r="J36" s="32">
        <v>42</v>
      </c>
      <c r="K36" s="73">
        <f t="shared" si="8"/>
        <v>0.64412215409919071</v>
      </c>
      <c r="L36" s="67">
        <v>7599</v>
      </c>
      <c r="M36" s="67">
        <v>54597</v>
      </c>
      <c r="N36" s="67">
        <v>307985</v>
      </c>
      <c r="O36" s="67">
        <v>254520</v>
      </c>
      <c r="P36" s="67">
        <v>131849</v>
      </c>
      <c r="Q36" s="67">
        <v>53888</v>
      </c>
      <c r="R36" s="67">
        <v>20413</v>
      </c>
      <c r="S36" s="67">
        <v>14669</v>
      </c>
      <c r="T36" s="67">
        <v>13995</v>
      </c>
      <c r="U36" s="67">
        <v>537</v>
      </c>
      <c r="V36" s="67">
        <f t="shared" si="11"/>
        <v>327180</v>
      </c>
      <c r="W36" s="68">
        <f t="shared" si="9"/>
        <v>0.24504818127483774</v>
      </c>
      <c r="X36" s="67">
        <v>71</v>
      </c>
      <c r="Y36" s="67">
        <v>5859</v>
      </c>
      <c r="Z36" s="67">
        <v>159143</v>
      </c>
      <c r="AA36" s="67">
        <v>156280</v>
      </c>
      <c r="AB36" s="67">
        <v>5827</v>
      </c>
      <c r="AD36" s="59">
        <v>1335166</v>
      </c>
    </row>
    <row r="37" spans="1:30" x14ac:dyDescent="0.45">
      <c r="A37" s="31" t="s">
        <v>41</v>
      </c>
      <c r="B37" s="30">
        <f t="shared" si="12"/>
        <v>2323254</v>
      </c>
      <c r="C37" s="32">
        <f>SUM(一般接種!D36+一般接種!G36+一般接種!J36+一般接種!M36+医療従事者等!C34)</f>
        <v>751539</v>
      </c>
      <c r="D37" s="32">
        <v>12475</v>
      </c>
      <c r="E37" s="73">
        <f t="shared" si="0"/>
        <v>0.79065333976641905</v>
      </c>
      <c r="F37" s="32">
        <f>SUM(一般接種!E36+一般接種!H36+一般接種!K36+一般接種!N36+医療従事者等!D34)</f>
        <v>742452</v>
      </c>
      <c r="G37" s="32">
        <v>11776</v>
      </c>
      <c r="H37" s="73">
        <f t="shared" si="7"/>
        <v>0.78167982703415129</v>
      </c>
      <c r="I37" s="29">
        <f t="shared" si="10"/>
        <v>603511</v>
      </c>
      <c r="J37" s="32">
        <v>14</v>
      </c>
      <c r="K37" s="73">
        <f t="shared" si="8"/>
        <v>0.64562327293578714</v>
      </c>
      <c r="L37" s="67">
        <v>7692</v>
      </c>
      <c r="M37" s="67">
        <v>44857</v>
      </c>
      <c r="N37" s="67">
        <v>212627</v>
      </c>
      <c r="O37" s="67">
        <v>197568</v>
      </c>
      <c r="P37" s="67">
        <v>83870</v>
      </c>
      <c r="Q37" s="67">
        <v>30034</v>
      </c>
      <c r="R37" s="67">
        <v>10779</v>
      </c>
      <c r="S37" s="67">
        <v>8354</v>
      </c>
      <c r="T37" s="67">
        <v>7198</v>
      </c>
      <c r="U37" s="67">
        <v>532</v>
      </c>
      <c r="V37" s="67">
        <f t="shared" si="11"/>
        <v>225752</v>
      </c>
      <c r="W37" s="68">
        <f t="shared" si="9"/>
        <v>0.24151030595313619</v>
      </c>
      <c r="X37" s="67">
        <v>2</v>
      </c>
      <c r="Y37" s="67">
        <v>3084</v>
      </c>
      <c r="Z37" s="67">
        <v>91253</v>
      </c>
      <c r="AA37" s="67">
        <v>123722</v>
      </c>
      <c r="AB37" s="67">
        <v>7691</v>
      </c>
      <c r="AD37" s="59">
        <v>934751</v>
      </c>
    </row>
    <row r="38" spans="1:30" x14ac:dyDescent="0.45">
      <c r="A38" s="31" t="s">
        <v>42</v>
      </c>
      <c r="B38" s="30">
        <f t="shared" si="12"/>
        <v>1378737</v>
      </c>
      <c r="C38" s="32">
        <f>SUM(一般接種!D37+一般接種!G37+一般接種!J37+一般接種!M37+医療従事者等!C35)</f>
        <v>445923</v>
      </c>
      <c r="D38" s="32">
        <v>6522</v>
      </c>
      <c r="E38" s="73">
        <f t="shared" si="0"/>
        <v>0.79658054890329921</v>
      </c>
      <c r="F38" s="32">
        <f>SUM(一般接種!E37+一般接種!H37+一般接種!K37+一般接種!N37+医療従事者等!D35)</f>
        <v>440416</v>
      </c>
      <c r="G38" s="32">
        <v>6089</v>
      </c>
      <c r="H38" s="73">
        <f t="shared" si="7"/>
        <v>0.78738200428201865</v>
      </c>
      <c r="I38" s="29">
        <f t="shared" si="10"/>
        <v>355380</v>
      </c>
      <c r="J38" s="32">
        <v>0</v>
      </c>
      <c r="K38" s="73">
        <f t="shared" si="8"/>
        <v>0.64426069915465489</v>
      </c>
      <c r="L38" s="67">
        <v>4921</v>
      </c>
      <c r="M38" s="67">
        <v>23227</v>
      </c>
      <c r="N38" s="67">
        <v>108425</v>
      </c>
      <c r="O38" s="67">
        <v>110744</v>
      </c>
      <c r="P38" s="67">
        <v>59684</v>
      </c>
      <c r="Q38" s="67">
        <v>25078</v>
      </c>
      <c r="R38" s="67">
        <v>9455</v>
      </c>
      <c r="S38" s="67">
        <v>7483</v>
      </c>
      <c r="T38" s="67">
        <v>5970</v>
      </c>
      <c r="U38" s="67">
        <v>393</v>
      </c>
      <c r="V38" s="67">
        <f t="shared" si="11"/>
        <v>137018</v>
      </c>
      <c r="W38" s="68">
        <f t="shared" si="9"/>
        <v>0.24839696234107855</v>
      </c>
      <c r="X38" s="67">
        <v>17</v>
      </c>
      <c r="Y38" s="67">
        <v>2693</v>
      </c>
      <c r="Z38" s="67">
        <v>57805</v>
      </c>
      <c r="AA38" s="67">
        <v>71032</v>
      </c>
      <c r="AB38" s="67">
        <v>5471</v>
      </c>
      <c r="AD38" s="59">
        <v>551609</v>
      </c>
    </row>
    <row r="39" spans="1:30" x14ac:dyDescent="0.45">
      <c r="A39" s="31" t="s">
        <v>43</v>
      </c>
      <c r="B39" s="30">
        <f t="shared" si="12"/>
        <v>1734138</v>
      </c>
      <c r="C39" s="32">
        <f>SUM(一般接種!D38+一般接種!G38+一般接種!J38+一般接種!M38+医療従事者等!C36)</f>
        <v>567088</v>
      </c>
      <c r="D39" s="32">
        <v>9209</v>
      </c>
      <c r="E39" s="73">
        <f t="shared" si="0"/>
        <v>0.83743485205110957</v>
      </c>
      <c r="F39" s="32">
        <f>SUM(一般接種!E38+一般接種!H38+一般接種!K38+一般接種!N38+医療従事者等!D36)</f>
        <v>558143</v>
      </c>
      <c r="G39" s="32">
        <v>8578</v>
      </c>
      <c r="H39" s="73">
        <f t="shared" si="7"/>
        <v>0.82495466663464312</v>
      </c>
      <c r="I39" s="29">
        <f t="shared" si="10"/>
        <v>457270</v>
      </c>
      <c r="J39" s="32">
        <v>11</v>
      </c>
      <c r="K39" s="73">
        <f t="shared" si="8"/>
        <v>0.68639368575271398</v>
      </c>
      <c r="L39" s="67">
        <v>4905</v>
      </c>
      <c r="M39" s="67">
        <v>30279</v>
      </c>
      <c r="N39" s="67">
        <v>111474</v>
      </c>
      <c r="O39" s="67">
        <v>142709</v>
      </c>
      <c r="P39" s="67">
        <v>82680</v>
      </c>
      <c r="Q39" s="67">
        <v>45572</v>
      </c>
      <c r="R39" s="67">
        <v>20788</v>
      </c>
      <c r="S39" s="67">
        <v>11280</v>
      </c>
      <c r="T39" s="67">
        <v>7047</v>
      </c>
      <c r="U39" s="67">
        <v>536</v>
      </c>
      <c r="V39" s="67">
        <f t="shared" si="11"/>
        <v>151637</v>
      </c>
      <c r="W39" s="68">
        <f t="shared" si="9"/>
        <v>0.22762303055048516</v>
      </c>
      <c r="X39" s="67">
        <v>25</v>
      </c>
      <c r="Y39" s="67">
        <v>2148</v>
      </c>
      <c r="Z39" s="67">
        <v>47621</v>
      </c>
      <c r="AA39" s="67">
        <v>94844</v>
      </c>
      <c r="AB39" s="67">
        <v>6999</v>
      </c>
      <c r="AD39" s="59">
        <v>666176</v>
      </c>
    </row>
    <row r="40" spans="1:30" x14ac:dyDescent="0.45">
      <c r="A40" s="31" t="s">
        <v>44</v>
      </c>
      <c r="B40" s="30">
        <f t="shared" si="12"/>
        <v>4635588</v>
      </c>
      <c r="C40" s="32">
        <f>SUM(一般接種!D39+一般接種!G39+一般接種!J39+一般接種!M39+医療従事者等!C37)</f>
        <v>1521744</v>
      </c>
      <c r="D40" s="32">
        <v>23630</v>
      </c>
      <c r="E40" s="73">
        <f t="shared" si="0"/>
        <v>0.79721390154359306</v>
      </c>
      <c r="F40" s="32">
        <f>SUM(一般接種!E39+一般接種!H39+一般接種!K39+一般接種!N39+医療従事者等!D37)</f>
        <v>1491544</v>
      </c>
      <c r="G40" s="32">
        <v>22374</v>
      </c>
      <c r="H40" s="73">
        <f t="shared" si="7"/>
        <v>0.78181149614168255</v>
      </c>
      <c r="I40" s="29">
        <f t="shared" si="10"/>
        <v>1204562</v>
      </c>
      <c r="J40" s="32">
        <v>31</v>
      </c>
      <c r="K40" s="73">
        <f t="shared" si="8"/>
        <v>0.64098517071478256</v>
      </c>
      <c r="L40" s="67">
        <v>21861</v>
      </c>
      <c r="M40" s="67">
        <v>138163</v>
      </c>
      <c r="N40" s="67">
        <v>363089</v>
      </c>
      <c r="O40" s="67">
        <v>318482</v>
      </c>
      <c r="P40" s="67">
        <v>163985</v>
      </c>
      <c r="Q40" s="67">
        <v>92210</v>
      </c>
      <c r="R40" s="67">
        <v>51181</v>
      </c>
      <c r="S40" s="67">
        <v>29739</v>
      </c>
      <c r="T40" s="67">
        <v>24600</v>
      </c>
      <c r="U40" s="67">
        <v>1252</v>
      </c>
      <c r="V40" s="67">
        <f t="shared" si="11"/>
        <v>417738</v>
      </c>
      <c r="W40" s="68">
        <f t="shared" si="9"/>
        <v>0.22229719554254046</v>
      </c>
      <c r="X40" s="67">
        <v>253</v>
      </c>
      <c r="Y40" s="67">
        <v>7540</v>
      </c>
      <c r="Z40" s="67">
        <v>162787</v>
      </c>
      <c r="AA40" s="67">
        <v>233695</v>
      </c>
      <c r="AB40" s="67">
        <v>13463</v>
      </c>
      <c r="AD40" s="59">
        <v>1879187</v>
      </c>
    </row>
    <row r="41" spans="1:30" x14ac:dyDescent="0.45">
      <c r="A41" s="31" t="s">
        <v>45</v>
      </c>
      <c r="B41" s="30">
        <f t="shared" si="12"/>
        <v>6847225</v>
      </c>
      <c r="C41" s="32">
        <f>SUM(一般接種!D40+一般接種!G40+一般接種!J40+一般接種!M40+医療従事者等!C38)</f>
        <v>2252411</v>
      </c>
      <c r="D41" s="32">
        <v>31190</v>
      </c>
      <c r="E41" s="73">
        <f t="shared" si="0"/>
        <v>0.79652254425800606</v>
      </c>
      <c r="F41" s="32">
        <f>SUM(一般接種!E40+一般接種!H40+一般接種!K40+一般接種!N40+医療従事者等!D38)</f>
        <v>2224620</v>
      </c>
      <c r="G41" s="32">
        <v>29316</v>
      </c>
      <c r="H41" s="73">
        <f t="shared" si="7"/>
        <v>0.78722879330772477</v>
      </c>
      <c r="I41" s="29">
        <f t="shared" si="10"/>
        <v>1747887</v>
      </c>
      <c r="J41" s="32">
        <v>26</v>
      </c>
      <c r="K41" s="73">
        <f t="shared" si="8"/>
        <v>0.62677720529805125</v>
      </c>
      <c r="L41" s="67">
        <v>22441</v>
      </c>
      <c r="M41" s="67">
        <v>122065</v>
      </c>
      <c r="N41" s="67">
        <v>546383</v>
      </c>
      <c r="O41" s="67">
        <v>533059</v>
      </c>
      <c r="P41" s="67">
        <v>293387</v>
      </c>
      <c r="Q41" s="67">
        <v>116808</v>
      </c>
      <c r="R41" s="67">
        <v>46127</v>
      </c>
      <c r="S41" s="67">
        <v>32929</v>
      </c>
      <c r="T41" s="67">
        <v>32470</v>
      </c>
      <c r="U41" s="67">
        <v>2218</v>
      </c>
      <c r="V41" s="67">
        <f t="shared" si="11"/>
        <v>622307</v>
      </c>
      <c r="W41" s="68">
        <f t="shared" si="9"/>
        <v>0.22315724322323935</v>
      </c>
      <c r="X41" s="67">
        <v>56</v>
      </c>
      <c r="Y41" s="67">
        <v>15719</v>
      </c>
      <c r="Z41" s="67">
        <v>273452</v>
      </c>
      <c r="AA41" s="67">
        <v>311549</v>
      </c>
      <c r="AB41" s="67">
        <v>21531</v>
      </c>
      <c r="AD41" s="59">
        <v>2788648</v>
      </c>
    </row>
    <row r="42" spans="1:30" x14ac:dyDescent="0.45">
      <c r="A42" s="31" t="s">
        <v>46</v>
      </c>
      <c r="B42" s="30">
        <f t="shared" si="12"/>
        <v>3530867</v>
      </c>
      <c r="C42" s="32">
        <f>SUM(一般接種!D41+一般接種!G41+一般接種!J41+一般接種!M41+医療従事者等!C39)</f>
        <v>1126578</v>
      </c>
      <c r="D42" s="32">
        <v>19638</v>
      </c>
      <c r="E42" s="73">
        <f t="shared" si="0"/>
        <v>0.8258090121759345</v>
      </c>
      <c r="F42" s="32">
        <f>SUM(一般接種!E41+一般接種!H41+一般接種!K41+一般接種!N41+医療従事者等!D39)</f>
        <v>1103191</v>
      </c>
      <c r="G42" s="32">
        <v>18572</v>
      </c>
      <c r="H42" s="73">
        <f t="shared" si="7"/>
        <v>0.8091569055027823</v>
      </c>
      <c r="I42" s="29">
        <f t="shared" si="10"/>
        <v>918639</v>
      </c>
      <c r="J42" s="32">
        <v>48</v>
      </c>
      <c r="K42" s="73">
        <f t="shared" si="8"/>
        <v>0.68529525204952735</v>
      </c>
      <c r="L42" s="67">
        <v>44834</v>
      </c>
      <c r="M42" s="67">
        <v>47010</v>
      </c>
      <c r="N42" s="67">
        <v>287919</v>
      </c>
      <c r="O42" s="67">
        <v>310312</v>
      </c>
      <c r="P42" s="67">
        <v>133873</v>
      </c>
      <c r="Q42" s="67">
        <v>42131</v>
      </c>
      <c r="R42" s="67">
        <v>18920</v>
      </c>
      <c r="S42" s="67">
        <v>17402</v>
      </c>
      <c r="T42" s="67">
        <v>15504</v>
      </c>
      <c r="U42" s="67">
        <v>734</v>
      </c>
      <c r="V42" s="67">
        <f t="shared" si="11"/>
        <v>382459</v>
      </c>
      <c r="W42" s="68">
        <f t="shared" si="9"/>
        <v>0.2853253916091168</v>
      </c>
      <c r="X42" s="67">
        <v>403</v>
      </c>
      <c r="Y42" s="67">
        <v>9174</v>
      </c>
      <c r="Z42" s="67">
        <v>143507</v>
      </c>
      <c r="AA42" s="67">
        <v>217527</v>
      </c>
      <c r="AB42" s="67">
        <v>11848</v>
      </c>
      <c r="AD42" s="59">
        <v>1340431</v>
      </c>
    </row>
    <row r="43" spans="1:30" x14ac:dyDescent="0.45">
      <c r="A43" s="31" t="s">
        <v>47</v>
      </c>
      <c r="B43" s="30">
        <f t="shared" si="12"/>
        <v>1851679</v>
      </c>
      <c r="C43" s="32">
        <f>SUM(一般接種!D42+一般接種!G42+一般接種!J42+一般接種!M42+医療従事者等!C40)</f>
        <v>601136</v>
      </c>
      <c r="D43" s="32">
        <v>10555</v>
      </c>
      <c r="E43" s="73">
        <f t="shared" si="0"/>
        <v>0.81284770107823467</v>
      </c>
      <c r="F43" s="32">
        <f>SUM(一般接種!E42+一般接種!H42+一般接種!K42+一般接種!N42+医療従事者等!D40)</f>
        <v>593547</v>
      </c>
      <c r="G43" s="32">
        <v>9868</v>
      </c>
      <c r="H43" s="73">
        <f t="shared" si="7"/>
        <v>0.80334811536037043</v>
      </c>
      <c r="I43" s="29">
        <f t="shared" si="10"/>
        <v>484208</v>
      </c>
      <c r="J43" s="32">
        <v>4</v>
      </c>
      <c r="K43" s="73">
        <f t="shared" si="8"/>
        <v>0.66643543942809791</v>
      </c>
      <c r="L43" s="67">
        <v>7956</v>
      </c>
      <c r="M43" s="67">
        <v>39914</v>
      </c>
      <c r="N43" s="67">
        <v>153340</v>
      </c>
      <c r="O43" s="67">
        <v>160776</v>
      </c>
      <c r="P43" s="67">
        <v>67438</v>
      </c>
      <c r="Q43" s="67">
        <v>29084</v>
      </c>
      <c r="R43" s="67">
        <v>11870</v>
      </c>
      <c r="S43" s="67">
        <v>7781</v>
      </c>
      <c r="T43" s="67">
        <v>5902</v>
      </c>
      <c r="U43" s="67">
        <v>147</v>
      </c>
      <c r="V43" s="67">
        <f t="shared" si="11"/>
        <v>172788</v>
      </c>
      <c r="W43" s="68">
        <f t="shared" si="9"/>
        <v>0.23781721486791144</v>
      </c>
      <c r="X43" s="67">
        <v>10</v>
      </c>
      <c r="Y43" s="67">
        <v>3509</v>
      </c>
      <c r="Z43" s="67">
        <v>74547</v>
      </c>
      <c r="AA43" s="67">
        <v>91231</v>
      </c>
      <c r="AB43" s="67">
        <v>3491</v>
      </c>
      <c r="AD43" s="59">
        <v>726558</v>
      </c>
    </row>
    <row r="44" spans="1:30" x14ac:dyDescent="0.45">
      <c r="A44" s="31" t="s">
        <v>48</v>
      </c>
      <c r="B44" s="30">
        <f t="shared" si="12"/>
        <v>2387907</v>
      </c>
      <c r="C44" s="32">
        <f>SUM(一般接種!D43+一般接種!G43+一般接種!J43+一般接種!M43+医療従事者等!C41)</f>
        <v>782517</v>
      </c>
      <c r="D44" s="32">
        <v>11938</v>
      </c>
      <c r="E44" s="73">
        <f t="shared" si="0"/>
        <v>0.79864580968993337</v>
      </c>
      <c r="F44" s="32">
        <f>SUM(一般接種!E43+一般接種!H43+一般接種!K43+一般接種!N43+医療従事者等!D41)</f>
        <v>774032</v>
      </c>
      <c r="G44" s="32">
        <v>11226</v>
      </c>
      <c r="H44" s="73">
        <f t="shared" si="7"/>
        <v>0.79058969360226439</v>
      </c>
      <c r="I44" s="29">
        <f t="shared" si="10"/>
        <v>620431</v>
      </c>
      <c r="J44" s="32">
        <v>12</v>
      </c>
      <c r="K44" s="73">
        <f t="shared" si="8"/>
        <v>0.64301652991064995</v>
      </c>
      <c r="L44" s="67">
        <v>9453</v>
      </c>
      <c r="M44" s="67">
        <v>48525</v>
      </c>
      <c r="N44" s="67">
        <v>170768</v>
      </c>
      <c r="O44" s="67">
        <v>187201</v>
      </c>
      <c r="P44" s="67">
        <v>114099</v>
      </c>
      <c r="Q44" s="67">
        <v>52841</v>
      </c>
      <c r="R44" s="67">
        <v>16696</v>
      </c>
      <c r="S44" s="67">
        <v>10447</v>
      </c>
      <c r="T44" s="67">
        <v>10089</v>
      </c>
      <c r="U44" s="67">
        <v>312</v>
      </c>
      <c r="V44" s="67">
        <f t="shared" si="11"/>
        <v>210927</v>
      </c>
      <c r="W44" s="68">
        <f t="shared" si="9"/>
        <v>0.21860959706982486</v>
      </c>
      <c r="X44" s="67">
        <v>150</v>
      </c>
      <c r="Y44" s="67">
        <v>7888</v>
      </c>
      <c r="Z44" s="67">
        <v>98055</v>
      </c>
      <c r="AA44" s="67">
        <v>101640</v>
      </c>
      <c r="AB44" s="67">
        <v>3194</v>
      </c>
      <c r="AD44" s="59">
        <v>964857</v>
      </c>
    </row>
    <row r="45" spans="1:30" x14ac:dyDescent="0.45">
      <c r="A45" s="31" t="s">
        <v>49</v>
      </c>
      <c r="B45" s="30">
        <f t="shared" si="12"/>
        <v>3470506</v>
      </c>
      <c r="C45" s="32">
        <f>SUM(一般接種!D44+一般接種!G44+一般接種!J44+一般接種!M44+医療従事者等!C42)</f>
        <v>1118128</v>
      </c>
      <c r="D45" s="32">
        <v>20400</v>
      </c>
      <c r="E45" s="73">
        <f t="shared" si="0"/>
        <v>0.81829194021261475</v>
      </c>
      <c r="F45" s="32">
        <f>SUM(一般接種!E44+一般接種!H44+一般接種!K44+一般接種!N44+医療従事者等!D42)</f>
        <v>1106613</v>
      </c>
      <c r="G45" s="32">
        <v>19141</v>
      </c>
      <c r="H45" s="73">
        <f t="shared" si="7"/>
        <v>0.8106466928117827</v>
      </c>
      <c r="I45" s="29">
        <f t="shared" si="10"/>
        <v>896183</v>
      </c>
      <c r="J45" s="32">
        <v>39</v>
      </c>
      <c r="K45" s="73">
        <f t="shared" si="8"/>
        <v>0.66802287312512165</v>
      </c>
      <c r="L45" s="67">
        <v>12491</v>
      </c>
      <c r="M45" s="67">
        <v>59365</v>
      </c>
      <c r="N45" s="67">
        <v>280537</v>
      </c>
      <c r="O45" s="67">
        <v>272750</v>
      </c>
      <c r="P45" s="67">
        <v>142465</v>
      </c>
      <c r="Q45" s="67">
        <v>71811</v>
      </c>
      <c r="R45" s="67">
        <v>28046</v>
      </c>
      <c r="S45" s="67">
        <v>15455</v>
      </c>
      <c r="T45" s="67">
        <v>12898</v>
      </c>
      <c r="U45" s="67">
        <v>365</v>
      </c>
      <c r="V45" s="67">
        <f t="shared" si="11"/>
        <v>349582</v>
      </c>
      <c r="W45" s="68">
        <f t="shared" si="9"/>
        <v>0.26059290921194167</v>
      </c>
      <c r="X45" s="67">
        <v>212</v>
      </c>
      <c r="Y45" s="67">
        <v>6023</v>
      </c>
      <c r="Z45" s="67">
        <v>166746</v>
      </c>
      <c r="AA45" s="67">
        <v>172921</v>
      </c>
      <c r="AB45" s="67">
        <v>3680</v>
      </c>
      <c r="AD45" s="59">
        <v>1341487</v>
      </c>
    </row>
    <row r="46" spans="1:30" x14ac:dyDescent="0.45">
      <c r="A46" s="31" t="s">
        <v>50</v>
      </c>
      <c r="B46" s="30">
        <f t="shared" si="12"/>
        <v>1747554</v>
      </c>
      <c r="C46" s="32">
        <f>SUM(一般接種!D45+一般接種!G45+一般接種!J45+一般接種!M45+医療従事者等!C43)</f>
        <v>567568</v>
      </c>
      <c r="D46" s="32">
        <v>8650</v>
      </c>
      <c r="E46" s="73">
        <f t="shared" si="0"/>
        <v>0.80660444751034377</v>
      </c>
      <c r="F46" s="32">
        <f>SUM(一般接種!E45+一般接種!H45+一般接種!K45+一般接種!N45+医療従事者等!D43)</f>
        <v>560126</v>
      </c>
      <c r="G46" s="32">
        <v>8139</v>
      </c>
      <c r="H46" s="73">
        <f t="shared" si="7"/>
        <v>0.79660195085485197</v>
      </c>
      <c r="I46" s="29">
        <f t="shared" si="10"/>
        <v>446336</v>
      </c>
      <c r="J46" s="32">
        <v>16</v>
      </c>
      <c r="K46" s="73">
        <f t="shared" si="8"/>
        <v>0.64410825382760373</v>
      </c>
      <c r="L46" s="67">
        <v>10605</v>
      </c>
      <c r="M46" s="67">
        <v>33565</v>
      </c>
      <c r="N46" s="67">
        <v>141038</v>
      </c>
      <c r="O46" s="67">
        <v>125472</v>
      </c>
      <c r="P46" s="67">
        <v>73415</v>
      </c>
      <c r="Q46" s="67">
        <v>36098</v>
      </c>
      <c r="R46" s="67">
        <v>13302</v>
      </c>
      <c r="S46" s="67">
        <v>6312</v>
      </c>
      <c r="T46" s="67">
        <v>6365</v>
      </c>
      <c r="U46" s="67">
        <v>164</v>
      </c>
      <c r="V46" s="67">
        <f t="shared" si="11"/>
        <v>173524</v>
      </c>
      <c r="W46" s="68">
        <f t="shared" si="9"/>
        <v>0.25042176159970675</v>
      </c>
      <c r="X46" s="67">
        <v>167</v>
      </c>
      <c r="Y46" s="67">
        <v>5521</v>
      </c>
      <c r="Z46" s="67">
        <v>74050</v>
      </c>
      <c r="AA46" s="67">
        <v>90237</v>
      </c>
      <c r="AB46" s="67">
        <v>3549</v>
      </c>
      <c r="AD46" s="59">
        <v>692927</v>
      </c>
    </row>
    <row r="47" spans="1:30" x14ac:dyDescent="0.45">
      <c r="A47" s="31" t="s">
        <v>51</v>
      </c>
      <c r="B47" s="30">
        <f t="shared" si="12"/>
        <v>12454025</v>
      </c>
      <c r="C47" s="32">
        <f>SUM(一般接種!D46+一般接種!G46+一般接種!J46+一般接種!M46+医療従事者等!C44)</f>
        <v>4148369</v>
      </c>
      <c r="D47" s="32">
        <v>50728</v>
      </c>
      <c r="E47" s="73">
        <f t="shared" si="0"/>
        <v>0.8021356530617918</v>
      </c>
      <c r="F47" s="32">
        <f>SUM(一般接種!E46+一般接種!H46+一般接種!K46+一般接種!N46+医療従事者等!D44)</f>
        <v>4066659</v>
      </c>
      <c r="G47" s="32">
        <v>47138</v>
      </c>
      <c r="H47" s="73">
        <f t="shared" si="7"/>
        <v>0.78684323549344282</v>
      </c>
      <c r="I47" s="29">
        <f t="shared" si="10"/>
        <v>3137715</v>
      </c>
      <c r="J47" s="32">
        <v>376</v>
      </c>
      <c r="K47" s="73">
        <f t="shared" si="8"/>
        <v>0.61415128061273028</v>
      </c>
      <c r="L47" s="67">
        <v>44104</v>
      </c>
      <c r="M47" s="67">
        <v>231053</v>
      </c>
      <c r="N47" s="67">
        <v>930888</v>
      </c>
      <c r="O47" s="67">
        <v>1025343</v>
      </c>
      <c r="P47" s="67">
        <v>491629</v>
      </c>
      <c r="Q47" s="67">
        <v>193779</v>
      </c>
      <c r="R47" s="67">
        <v>85782</v>
      </c>
      <c r="S47" s="67">
        <v>73222</v>
      </c>
      <c r="T47" s="67">
        <v>59584</v>
      </c>
      <c r="U47" s="67">
        <v>2331</v>
      </c>
      <c r="V47" s="67">
        <f t="shared" si="11"/>
        <v>1101282</v>
      </c>
      <c r="W47" s="68">
        <f t="shared" si="9"/>
        <v>0.21558197906434365</v>
      </c>
      <c r="X47" s="67">
        <v>96</v>
      </c>
      <c r="Y47" s="67">
        <v>39914</v>
      </c>
      <c r="Z47" s="67">
        <v>496686</v>
      </c>
      <c r="AA47" s="67">
        <v>543838</v>
      </c>
      <c r="AB47" s="67">
        <v>20748</v>
      </c>
      <c r="AD47" s="59">
        <v>5108414</v>
      </c>
    </row>
    <row r="48" spans="1:30" x14ac:dyDescent="0.45">
      <c r="A48" s="31" t="s">
        <v>52</v>
      </c>
      <c r="B48" s="30">
        <f t="shared" si="12"/>
        <v>2028885</v>
      </c>
      <c r="C48" s="32">
        <f>SUM(一般接種!D47+一般接種!G47+一般接種!J47+一般接種!M47+医療従事者等!C45)</f>
        <v>660341</v>
      </c>
      <c r="D48" s="32">
        <v>15823</v>
      </c>
      <c r="E48" s="73">
        <f t="shared" si="0"/>
        <v>0.79357719092601531</v>
      </c>
      <c r="F48" s="32">
        <f>SUM(一般接種!E47+一般接種!H47+一般接種!K47+一般接種!N47+医療従事者等!D45)</f>
        <v>652340</v>
      </c>
      <c r="G48" s="32">
        <v>14872</v>
      </c>
      <c r="H48" s="73">
        <f t="shared" si="7"/>
        <v>0.7848967208754839</v>
      </c>
      <c r="I48" s="29">
        <f t="shared" si="10"/>
        <v>510505</v>
      </c>
      <c r="J48" s="32">
        <v>145</v>
      </c>
      <c r="K48" s="73">
        <f t="shared" si="8"/>
        <v>0.62839215531761905</v>
      </c>
      <c r="L48" s="67">
        <v>8418</v>
      </c>
      <c r="M48" s="67">
        <v>56696</v>
      </c>
      <c r="N48" s="67">
        <v>165983</v>
      </c>
      <c r="O48" s="67">
        <v>147294</v>
      </c>
      <c r="P48" s="67">
        <v>63382</v>
      </c>
      <c r="Q48" s="67">
        <v>32432</v>
      </c>
      <c r="R48" s="67">
        <v>15375</v>
      </c>
      <c r="S48" s="67">
        <v>10212</v>
      </c>
      <c r="T48" s="67">
        <v>10034</v>
      </c>
      <c r="U48" s="67">
        <v>679</v>
      </c>
      <c r="V48" s="67">
        <f t="shared" si="11"/>
        <v>205699</v>
      </c>
      <c r="W48" s="68">
        <f t="shared" si="9"/>
        <v>0.25327149062755488</v>
      </c>
      <c r="X48" s="67">
        <v>42</v>
      </c>
      <c r="Y48" s="67">
        <v>6133</v>
      </c>
      <c r="Z48" s="67">
        <v>83714</v>
      </c>
      <c r="AA48" s="67">
        <v>108946</v>
      </c>
      <c r="AB48" s="67">
        <v>6864</v>
      </c>
      <c r="AD48" s="59">
        <v>812168</v>
      </c>
    </row>
    <row r="49" spans="1:30" x14ac:dyDescent="0.45">
      <c r="A49" s="31" t="s">
        <v>53</v>
      </c>
      <c r="B49" s="30">
        <f t="shared" si="12"/>
        <v>3426054</v>
      </c>
      <c r="C49" s="32">
        <f>SUM(一般接種!D48+一般接種!G48+一般接種!J48+一般接種!M48+医療従事者等!C46)</f>
        <v>1105391</v>
      </c>
      <c r="D49" s="32">
        <v>16673</v>
      </c>
      <c r="E49" s="73">
        <f t="shared" si="0"/>
        <v>0.82480823355164723</v>
      </c>
      <c r="F49" s="32">
        <f>SUM(一般接種!E48+一般接種!H48+一般接種!K48+一般接種!N48+医療従事者等!D46)</f>
        <v>1089383</v>
      </c>
      <c r="G49" s="32">
        <v>15504</v>
      </c>
      <c r="H49" s="73">
        <f t="shared" si="7"/>
        <v>0.81356626880258187</v>
      </c>
      <c r="I49" s="29">
        <f t="shared" si="10"/>
        <v>902809</v>
      </c>
      <c r="J49" s="32">
        <v>10</v>
      </c>
      <c r="K49" s="73">
        <f t="shared" si="8"/>
        <v>0.6839567715810646</v>
      </c>
      <c r="L49" s="67">
        <v>14905</v>
      </c>
      <c r="M49" s="67">
        <v>66012</v>
      </c>
      <c r="N49" s="67">
        <v>278228</v>
      </c>
      <c r="O49" s="67">
        <v>302626</v>
      </c>
      <c r="P49" s="67">
        <v>132861</v>
      </c>
      <c r="Q49" s="67">
        <v>52051</v>
      </c>
      <c r="R49" s="67">
        <v>25098</v>
      </c>
      <c r="S49" s="67">
        <v>16894</v>
      </c>
      <c r="T49" s="67">
        <v>13218</v>
      </c>
      <c r="U49" s="67">
        <v>916</v>
      </c>
      <c r="V49" s="67">
        <f t="shared" si="11"/>
        <v>328471</v>
      </c>
      <c r="W49" s="68">
        <f t="shared" si="9"/>
        <v>0.2488482649161152</v>
      </c>
      <c r="X49" s="67">
        <v>84</v>
      </c>
      <c r="Y49" s="67">
        <v>6970</v>
      </c>
      <c r="Z49" s="67">
        <v>145611</v>
      </c>
      <c r="AA49" s="67">
        <v>167906</v>
      </c>
      <c r="AB49" s="67">
        <v>7900</v>
      </c>
      <c r="AD49" s="59">
        <v>1319965</v>
      </c>
    </row>
    <row r="50" spans="1:30" x14ac:dyDescent="0.45">
      <c r="A50" s="31" t="s">
        <v>54</v>
      </c>
      <c r="B50" s="30">
        <f t="shared" si="12"/>
        <v>4520324</v>
      </c>
      <c r="C50" s="32">
        <f>SUM(一般接種!D49+一般接種!G49+一般接種!J49+一般接種!M49+医療従事者等!C47)</f>
        <v>1466068</v>
      </c>
      <c r="D50" s="32">
        <v>21044</v>
      </c>
      <c r="E50" s="73">
        <f t="shared" si="0"/>
        <v>0.82699590286135827</v>
      </c>
      <c r="F50" s="32">
        <f>SUM(一般接種!E49+一般接種!H49+一般接種!K49+一般接種!N49+医療従事者等!D47)</f>
        <v>1449274</v>
      </c>
      <c r="G50" s="32">
        <v>19729</v>
      </c>
      <c r="H50" s="73">
        <f t="shared" si="7"/>
        <v>0.81813717831395216</v>
      </c>
      <c r="I50" s="29">
        <f t="shared" si="10"/>
        <v>1169422</v>
      </c>
      <c r="J50" s="32">
        <v>50</v>
      </c>
      <c r="K50" s="73">
        <f t="shared" si="8"/>
        <v>0.6692386098229457</v>
      </c>
      <c r="L50" s="67">
        <v>21314</v>
      </c>
      <c r="M50" s="67">
        <v>78188</v>
      </c>
      <c r="N50" s="67">
        <v>344512</v>
      </c>
      <c r="O50" s="67">
        <v>429731</v>
      </c>
      <c r="P50" s="67">
        <v>176797</v>
      </c>
      <c r="Q50" s="67">
        <v>66105</v>
      </c>
      <c r="R50" s="67">
        <v>22374</v>
      </c>
      <c r="S50" s="67">
        <v>15335</v>
      </c>
      <c r="T50" s="67">
        <v>14380</v>
      </c>
      <c r="U50" s="67">
        <v>686</v>
      </c>
      <c r="V50" s="67">
        <f t="shared" si="11"/>
        <v>435560</v>
      </c>
      <c r="W50" s="68">
        <f t="shared" si="9"/>
        <v>0.24927360061168066</v>
      </c>
      <c r="X50" s="67">
        <v>151</v>
      </c>
      <c r="Y50" s="67">
        <v>11069</v>
      </c>
      <c r="Z50" s="67">
        <v>185412</v>
      </c>
      <c r="AA50" s="67">
        <v>229384</v>
      </c>
      <c r="AB50" s="67">
        <v>9544</v>
      </c>
      <c r="AD50" s="59">
        <v>1747317</v>
      </c>
    </row>
    <row r="51" spans="1:30" x14ac:dyDescent="0.45">
      <c r="A51" s="31" t="s">
        <v>55</v>
      </c>
      <c r="B51" s="30">
        <f t="shared" si="12"/>
        <v>2864045</v>
      </c>
      <c r="C51" s="32">
        <f>SUM(一般接種!D50+一般接種!G50+一般接種!J50+一般接種!M50+医療従事者等!C48)</f>
        <v>929320</v>
      </c>
      <c r="D51" s="32">
        <v>14787</v>
      </c>
      <c r="E51" s="73">
        <f t="shared" si="0"/>
        <v>0.80852988137274495</v>
      </c>
      <c r="F51" s="32">
        <f>SUM(一般接種!E50+一般接種!H50+一般接種!K50+一般接種!N50+医療従事者等!D48)</f>
        <v>913843</v>
      </c>
      <c r="G51" s="32">
        <v>13971</v>
      </c>
      <c r="H51" s="73">
        <f t="shared" si="7"/>
        <v>0.7955682314478042</v>
      </c>
      <c r="I51" s="29">
        <f t="shared" si="10"/>
        <v>742117</v>
      </c>
      <c r="J51" s="32">
        <v>111</v>
      </c>
      <c r="K51" s="73">
        <f t="shared" si="8"/>
        <v>0.65600041021796363</v>
      </c>
      <c r="L51" s="67">
        <v>19515</v>
      </c>
      <c r="M51" s="67">
        <v>50910</v>
      </c>
      <c r="N51" s="67">
        <v>216612</v>
      </c>
      <c r="O51" s="67">
        <v>219019</v>
      </c>
      <c r="P51" s="67">
        <v>116392</v>
      </c>
      <c r="Q51" s="67">
        <v>63452</v>
      </c>
      <c r="R51" s="67">
        <v>24949</v>
      </c>
      <c r="S51" s="67">
        <v>17672</v>
      </c>
      <c r="T51" s="67">
        <v>12986</v>
      </c>
      <c r="U51" s="67">
        <v>610</v>
      </c>
      <c r="V51" s="67">
        <f t="shared" si="11"/>
        <v>278765</v>
      </c>
      <c r="W51" s="68">
        <f t="shared" si="9"/>
        <v>0.24645347120429031</v>
      </c>
      <c r="X51" s="67">
        <v>244</v>
      </c>
      <c r="Y51" s="67">
        <v>8476</v>
      </c>
      <c r="Z51" s="67">
        <v>113302</v>
      </c>
      <c r="AA51" s="67">
        <v>151474</v>
      </c>
      <c r="AB51" s="67">
        <v>5269</v>
      </c>
      <c r="AD51" s="59">
        <v>1131106</v>
      </c>
    </row>
    <row r="52" spans="1:30" x14ac:dyDescent="0.45">
      <c r="A52" s="31" t="s">
        <v>56</v>
      </c>
      <c r="B52" s="30">
        <f t="shared" si="12"/>
        <v>2678828</v>
      </c>
      <c r="C52" s="32">
        <f>SUM(一般接種!D51+一般接種!G51+一般接種!J51+一般接種!M51+医療従事者等!C49)</f>
        <v>875020</v>
      </c>
      <c r="D52" s="32">
        <v>21204</v>
      </c>
      <c r="E52" s="73">
        <f t="shared" si="0"/>
        <v>0.79189753197488388</v>
      </c>
      <c r="F52" s="32">
        <f>SUM(一般接種!E51+一般接種!H51+一般接種!K51+一般接種!N51+医療従事者等!D49)</f>
        <v>862770</v>
      </c>
      <c r="G52" s="32">
        <v>20243</v>
      </c>
      <c r="H52" s="73">
        <f t="shared" si="7"/>
        <v>0.78142720670753762</v>
      </c>
      <c r="I52" s="29">
        <f t="shared" si="10"/>
        <v>690407</v>
      </c>
      <c r="J52" s="32">
        <v>121</v>
      </c>
      <c r="K52" s="73">
        <f t="shared" si="8"/>
        <v>0.64022667618879792</v>
      </c>
      <c r="L52" s="67">
        <v>10947</v>
      </c>
      <c r="M52" s="67">
        <v>46253</v>
      </c>
      <c r="N52" s="67">
        <v>186616</v>
      </c>
      <c r="O52" s="67">
        <v>215489</v>
      </c>
      <c r="P52" s="67">
        <v>122039</v>
      </c>
      <c r="Q52" s="67">
        <v>57001</v>
      </c>
      <c r="R52" s="67">
        <v>24114</v>
      </c>
      <c r="S52" s="67">
        <v>13758</v>
      </c>
      <c r="T52" s="67">
        <v>13163</v>
      </c>
      <c r="U52" s="67">
        <v>1027</v>
      </c>
      <c r="V52" s="67">
        <f t="shared" si="11"/>
        <v>250631</v>
      </c>
      <c r="W52" s="68">
        <f t="shared" si="9"/>
        <v>0.23245531863586194</v>
      </c>
      <c r="X52" s="67">
        <v>156</v>
      </c>
      <c r="Y52" s="67">
        <v>5708</v>
      </c>
      <c r="Z52" s="67">
        <v>92794</v>
      </c>
      <c r="AA52" s="67">
        <v>139676</v>
      </c>
      <c r="AB52" s="67">
        <v>12297</v>
      </c>
      <c r="AD52" s="59">
        <v>1078190</v>
      </c>
    </row>
    <row r="53" spans="1:30" x14ac:dyDescent="0.45">
      <c r="A53" s="31" t="s">
        <v>57</v>
      </c>
      <c r="B53" s="30">
        <f t="shared" si="12"/>
        <v>4073335</v>
      </c>
      <c r="C53" s="32">
        <f>SUM(一般接種!D52+一般接種!G52+一般接種!J52+一般接種!M52+医療従事者等!C50)</f>
        <v>1326823</v>
      </c>
      <c r="D53" s="32">
        <v>19249</v>
      </c>
      <c r="E53" s="73">
        <f t="shared" si="0"/>
        <v>0.81465688842978556</v>
      </c>
      <c r="F53" s="32">
        <f>SUM(一般接種!E52+一般接種!H52+一般接種!K52+一般接種!N52+医療従事者等!D50)</f>
        <v>1303209</v>
      </c>
      <c r="G53" s="32">
        <v>18058</v>
      </c>
      <c r="H53" s="73">
        <f t="shared" si="7"/>
        <v>0.80068670287297494</v>
      </c>
      <c r="I53" s="29">
        <f t="shared" si="10"/>
        <v>1059397</v>
      </c>
      <c r="J53" s="32">
        <v>63</v>
      </c>
      <c r="K53" s="73">
        <f t="shared" si="8"/>
        <v>0.65999609983670404</v>
      </c>
      <c r="L53" s="67">
        <v>17326</v>
      </c>
      <c r="M53" s="67">
        <v>70748</v>
      </c>
      <c r="N53" s="67">
        <v>342511</v>
      </c>
      <c r="O53" s="67">
        <v>302168</v>
      </c>
      <c r="P53" s="67">
        <v>172198</v>
      </c>
      <c r="Q53" s="67">
        <v>82520</v>
      </c>
      <c r="R53" s="67">
        <v>34338</v>
      </c>
      <c r="S53" s="67">
        <v>19370</v>
      </c>
      <c r="T53" s="67">
        <v>17539</v>
      </c>
      <c r="U53" s="67">
        <v>679</v>
      </c>
      <c r="V53" s="67">
        <f t="shared" si="11"/>
        <v>383906</v>
      </c>
      <c r="W53" s="68">
        <f t="shared" si="9"/>
        <v>0.23918467896235721</v>
      </c>
      <c r="X53" s="67">
        <v>101</v>
      </c>
      <c r="Y53" s="67">
        <v>6517</v>
      </c>
      <c r="Z53" s="67">
        <v>169656</v>
      </c>
      <c r="AA53" s="67">
        <v>198940</v>
      </c>
      <c r="AB53" s="67">
        <v>8692</v>
      </c>
      <c r="AD53" s="59">
        <v>1605061</v>
      </c>
    </row>
    <row r="54" spans="1:30" x14ac:dyDescent="0.45">
      <c r="A54" s="31" t="s">
        <v>58</v>
      </c>
      <c r="B54" s="30">
        <f t="shared" si="12"/>
        <v>3028519</v>
      </c>
      <c r="C54" s="32">
        <f>SUM(一般接種!D53+一般接種!G53+一般接種!J53+一般接種!M53+医療従事者等!C51)</f>
        <v>1062441</v>
      </c>
      <c r="D54" s="32">
        <v>12380</v>
      </c>
      <c r="E54" s="73">
        <f t="shared" si="0"/>
        <v>0.70696134694570045</v>
      </c>
      <c r="F54" s="32">
        <f>SUM(一般接種!E53+一般接種!H53+一般接種!K53+一般接種!N53+医療従事者等!D51)</f>
        <v>1041349</v>
      </c>
      <c r="G54" s="32">
        <v>11510</v>
      </c>
      <c r="H54" s="73">
        <f t="shared" si="7"/>
        <v>0.69334673564413229</v>
      </c>
      <c r="I54" s="29">
        <f t="shared" si="10"/>
        <v>713799</v>
      </c>
      <c r="J54" s="32">
        <v>83</v>
      </c>
      <c r="K54" s="73">
        <f t="shared" si="8"/>
        <v>0.4805145841019689</v>
      </c>
      <c r="L54" s="67">
        <v>17349</v>
      </c>
      <c r="M54" s="67">
        <v>58932</v>
      </c>
      <c r="N54" s="67">
        <v>211426</v>
      </c>
      <c r="O54" s="67">
        <v>191502</v>
      </c>
      <c r="P54" s="67">
        <v>118236</v>
      </c>
      <c r="Q54" s="67">
        <v>58824</v>
      </c>
      <c r="R54" s="67">
        <v>25285</v>
      </c>
      <c r="S54" s="67">
        <v>16362</v>
      </c>
      <c r="T54" s="67">
        <v>15152</v>
      </c>
      <c r="U54" s="67">
        <v>731</v>
      </c>
      <c r="V54" s="67">
        <f t="shared" si="11"/>
        <v>210930</v>
      </c>
      <c r="W54" s="68">
        <f t="shared" si="9"/>
        <v>0.14201018503806598</v>
      </c>
      <c r="X54" s="67">
        <v>14</v>
      </c>
      <c r="Y54" s="67">
        <v>6864</v>
      </c>
      <c r="Z54" s="67">
        <v>100307</v>
      </c>
      <c r="AA54" s="67">
        <v>99856</v>
      </c>
      <c r="AB54" s="67">
        <v>3889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152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153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61"/>
  <sheetViews>
    <sheetView zoomScaleNormal="100" workbookViewId="0">
      <selection activeCell="B7" sqref="B7:W5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44809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（9月4日まで）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（9月4日まで）※4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117</v>
      </c>
      <c r="D4" s="141"/>
      <c r="E4" s="141"/>
      <c r="F4" s="142" t="s">
        <v>146</v>
      </c>
      <c r="G4" s="143"/>
      <c r="H4" s="144"/>
      <c r="I4" s="142" t="s">
        <v>118</v>
      </c>
      <c r="J4" s="143"/>
      <c r="K4" s="144"/>
      <c r="L4" s="147" t="s">
        <v>119</v>
      </c>
      <c r="M4" s="148"/>
      <c r="N4" s="149"/>
      <c r="P4" s="113" t="s">
        <v>120</v>
      </c>
      <c r="Q4" s="113"/>
      <c r="R4" s="145" t="s">
        <v>147</v>
      </c>
      <c r="S4" s="145"/>
      <c r="T4" s="146" t="s">
        <v>118</v>
      </c>
      <c r="U4" s="146"/>
      <c r="V4" s="132" t="s">
        <v>121</v>
      </c>
      <c r="W4" s="132"/>
    </row>
    <row r="5" spans="1:23" ht="36" x14ac:dyDescent="0.45">
      <c r="A5" s="139"/>
      <c r="B5" s="140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194529097</v>
      </c>
      <c r="C6" s="36">
        <f>SUM(C7:C53)</f>
        <v>161993356</v>
      </c>
      <c r="D6" s="36">
        <f>SUM(D7:D53)</f>
        <v>81270245</v>
      </c>
      <c r="E6" s="37">
        <f>SUM(E7:E53)</f>
        <v>80723111</v>
      </c>
      <c r="F6" s="37">
        <f t="shared" ref="F6:T6" si="0">SUM(F7:F53)</f>
        <v>32369809</v>
      </c>
      <c r="G6" s="37">
        <f>SUM(G7:G53)</f>
        <v>16235600</v>
      </c>
      <c r="H6" s="37">
        <f t="shared" ref="H6:N6" si="1">SUM(H7:H53)</f>
        <v>16134209</v>
      </c>
      <c r="I6" s="37">
        <f>SUM(I7:I53)</f>
        <v>117745</v>
      </c>
      <c r="J6" s="37">
        <f t="shared" si="1"/>
        <v>58707</v>
      </c>
      <c r="K6" s="37">
        <f t="shared" si="1"/>
        <v>59038</v>
      </c>
      <c r="L6" s="56">
        <f>SUM(L7:L53)</f>
        <v>48187</v>
      </c>
      <c r="M6" s="56">
        <f t="shared" si="1"/>
        <v>28569</v>
      </c>
      <c r="N6" s="56">
        <f t="shared" si="1"/>
        <v>19618</v>
      </c>
      <c r="O6" s="38"/>
      <c r="P6" s="37">
        <f>SUM(P7:P53)</f>
        <v>177130860</v>
      </c>
      <c r="Q6" s="39">
        <f>C6/P6</f>
        <v>0.91454056057764299</v>
      </c>
      <c r="R6" s="37">
        <f t="shared" si="0"/>
        <v>34262000</v>
      </c>
      <c r="S6" s="40">
        <f>F6/R6</f>
        <v>0.94477289708715195</v>
      </c>
      <c r="T6" s="37">
        <f t="shared" si="0"/>
        <v>205240</v>
      </c>
      <c r="U6" s="40">
        <f>I6/T6</f>
        <v>0.57369421165464818</v>
      </c>
      <c r="V6" s="37">
        <f t="shared" ref="V6" si="2">SUM(V7:V53)</f>
        <v>538430</v>
      </c>
      <c r="W6" s="40">
        <f>L6/V6</f>
        <v>8.9495384729677024E-2</v>
      </c>
    </row>
    <row r="7" spans="1:23" x14ac:dyDescent="0.45">
      <c r="A7" s="41" t="s">
        <v>12</v>
      </c>
      <c r="B7" s="36">
        <v>7982004</v>
      </c>
      <c r="C7" s="36">
        <v>6480469</v>
      </c>
      <c r="D7" s="36">
        <v>3251553</v>
      </c>
      <c r="E7" s="37">
        <v>3228916</v>
      </c>
      <c r="F7" s="42">
        <v>1498707</v>
      </c>
      <c r="G7" s="37">
        <v>751368</v>
      </c>
      <c r="H7" s="37">
        <v>747339</v>
      </c>
      <c r="I7" s="37">
        <v>871</v>
      </c>
      <c r="J7" s="37">
        <v>428</v>
      </c>
      <c r="K7" s="37">
        <v>443</v>
      </c>
      <c r="L7" s="56">
        <v>1957</v>
      </c>
      <c r="M7" s="56">
        <v>1272</v>
      </c>
      <c r="N7" s="56">
        <v>685</v>
      </c>
      <c r="O7" s="38"/>
      <c r="P7" s="37">
        <v>7433760</v>
      </c>
      <c r="Q7" s="39">
        <v>0.87176193474096553</v>
      </c>
      <c r="R7" s="43">
        <v>1518500</v>
      </c>
      <c r="S7" s="39">
        <v>0.98696542640763907</v>
      </c>
      <c r="T7" s="37">
        <v>900</v>
      </c>
      <c r="U7" s="40">
        <v>0.96777777777777774</v>
      </c>
      <c r="V7" s="37">
        <v>17680</v>
      </c>
      <c r="W7" s="40">
        <v>0.11069004524886877</v>
      </c>
    </row>
    <row r="8" spans="1:23" x14ac:dyDescent="0.45">
      <c r="A8" s="41" t="s">
        <v>13</v>
      </c>
      <c r="B8" s="36">
        <v>2055330</v>
      </c>
      <c r="C8" s="36">
        <v>1863711</v>
      </c>
      <c r="D8" s="36">
        <v>934292</v>
      </c>
      <c r="E8" s="37">
        <v>929419</v>
      </c>
      <c r="F8" s="42">
        <v>188698</v>
      </c>
      <c r="G8" s="37">
        <v>94810</v>
      </c>
      <c r="H8" s="37">
        <v>93888</v>
      </c>
      <c r="I8" s="37">
        <v>2427</v>
      </c>
      <c r="J8" s="37">
        <v>1216</v>
      </c>
      <c r="K8" s="37">
        <v>1211</v>
      </c>
      <c r="L8" s="56">
        <v>494</v>
      </c>
      <c r="M8" s="56">
        <v>293</v>
      </c>
      <c r="N8" s="56">
        <v>201</v>
      </c>
      <c r="O8" s="38"/>
      <c r="P8" s="37">
        <v>1921955</v>
      </c>
      <c r="Q8" s="39">
        <v>0.96969544031988264</v>
      </c>
      <c r="R8" s="43">
        <v>186500</v>
      </c>
      <c r="S8" s="39">
        <v>1.0117855227882038</v>
      </c>
      <c r="T8" s="37">
        <v>3900</v>
      </c>
      <c r="U8" s="40">
        <v>0.62230769230769234</v>
      </c>
      <c r="V8" s="37">
        <v>2150</v>
      </c>
      <c r="W8" s="40">
        <v>0.2297674418604651</v>
      </c>
    </row>
    <row r="9" spans="1:23" x14ac:dyDescent="0.45">
      <c r="A9" s="41" t="s">
        <v>14</v>
      </c>
      <c r="B9" s="36">
        <v>1975464</v>
      </c>
      <c r="C9" s="36">
        <v>1730309</v>
      </c>
      <c r="D9" s="36">
        <v>867886</v>
      </c>
      <c r="E9" s="37">
        <v>862423</v>
      </c>
      <c r="F9" s="42">
        <v>244889</v>
      </c>
      <c r="G9" s="37">
        <v>122916</v>
      </c>
      <c r="H9" s="37">
        <v>121973</v>
      </c>
      <c r="I9" s="37">
        <v>99</v>
      </c>
      <c r="J9" s="37">
        <v>50</v>
      </c>
      <c r="K9" s="37">
        <v>49</v>
      </c>
      <c r="L9" s="56">
        <v>167</v>
      </c>
      <c r="M9" s="56">
        <v>128</v>
      </c>
      <c r="N9" s="56">
        <v>39</v>
      </c>
      <c r="O9" s="38"/>
      <c r="P9" s="37">
        <v>1879585</v>
      </c>
      <c r="Q9" s="39">
        <v>0.92058034087311824</v>
      </c>
      <c r="R9" s="43">
        <v>227500</v>
      </c>
      <c r="S9" s="39">
        <v>1.0764351648351649</v>
      </c>
      <c r="T9" s="37">
        <v>360</v>
      </c>
      <c r="U9" s="40">
        <v>0.27500000000000002</v>
      </c>
      <c r="V9" s="37">
        <v>2040</v>
      </c>
      <c r="W9" s="40">
        <v>8.1862745098039216E-2</v>
      </c>
    </row>
    <row r="10" spans="1:23" x14ac:dyDescent="0.45">
      <c r="A10" s="41" t="s">
        <v>15</v>
      </c>
      <c r="B10" s="36">
        <v>3570938</v>
      </c>
      <c r="C10" s="36">
        <v>2828286</v>
      </c>
      <c r="D10" s="36">
        <v>1418721</v>
      </c>
      <c r="E10" s="37">
        <v>1409565</v>
      </c>
      <c r="F10" s="42">
        <v>741849</v>
      </c>
      <c r="G10" s="37">
        <v>371823</v>
      </c>
      <c r="H10" s="37">
        <v>370026</v>
      </c>
      <c r="I10" s="37">
        <v>56</v>
      </c>
      <c r="J10" s="37">
        <v>20</v>
      </c>
      <c r="K10" s="37">
        <v>36</v>
      </c>
      <c r="L10" s="56">
        <v>747</v>
      </c>
      <c r="M10" s="56">
        <v>415</v>
      </c>
      <c r="N10" s="56">
        <v>332</v>
      </c>
      <c r="O10" s="38"/>
      <c r="P10" s="37">
        <v>3171035</v>
      </c>
      <c r="Q10" s="39">
        <v>0.89191257743922725</v>
      </c>
      <c r="R10" s="43">
        <v>854400</v>
      </c>
      <c r="S10" s="39">
        <v>0.86826896067415726</v>
      </c>
      <c r="T10" s="37">
        <v>340</v>
      </c>
      <c r="U10" s="40">
        <v>0.16470588235294117</v>
      </c>
      <c r="V10" s="37">
        <v>13000</v>
      </c>
      <c r="W10" s="40">
        <v>5.746153846153846E-2</v>
      </c>
    </row>
    <row r="11" spans="1:23" x14ac:dyDescent="0.45">
      <c r="A11" s="41" t="s">
        <v>16</v>
      </c>
      <c r="B11" s="36">
        <v>1597813</v>
      </c>
      <c r="C11" s="36">
        <v>1501168</v>
      </c>
      <c r="D11" s="36">
        <v>752388</v>
      </c>
      <c r="E11" s="37">
        <v>748780</v>
      </c>
      <c r="F11" s="42">
        <v>96265</v>
      </c>
      <c r="G11" s="37">
        <v>48438</v>
      </c>
      <c r="H11" s="37">
        <v>47827</v>
      </c>
      <c r="I11" s="37">
        <v>67</v>
      </c>
      <c r="J11" s="37">
        <v>34</v>
      </c>
      <c r="K11" s="37">
        <v>33</v>
      </c>
      <c r="L11" s="56">
        <v>313</v>
      </c>
      <c r="M11" s="56">
        <v>175</v>
      </c>
      <c r="N11" s="56">
        <v>138</v>
      </c>
      <c r="O11" s="38"/>
      <c r="P11" s="37">
        <v>1523455</v>
      </c>
      <c r="Q11" s="39">
        <v>0.98537075266417451</v>
      </c>
      <c r="R11" s="43">
        <v>87900</v>
      </c>
      <c r="S11" s="39">
        <v>1.095164960182025</v>
      </c>
      <c r="T11" s="37">
        <v>140</v>
      </c>
      <c r="U11" s="40">
        <v>0.47857142857142859</v>
      </c>
      <c r="V11" s="37">
        <v>2500</v>
      </c>
      <c r="W11" s="40">
        <v>0.12520000000000001</v>
      </c>
    </row>
    <row r="12" spans="1:23" x14ac:dyDescent="0.45">
      <c r="A12" s="41" t="s">
        <v>17</v>
      </c>
      <c r="B12" s="36">
        <v>1749353</v>
      </c>
      <c r="C12" s="36">
        <v>1670817</v>
      </c>
      <c r="D12" s="36">
        <v>837760</v>
      </c>
      <c r="E12" s="37">
        <v>833057</v>
      </c>
      <c r="F12" s="42">
        <v>78108</v>
      </c>
      <c r="G12" s="37">
        <v>39112</v>
      </c>
      <c r="H12" s="37">
        <v>38996</v>
      </c>
      <c r="I12" s="37">
        <v>161</v>
      </c>
      <c r="J12" s="37">
        <v>80</v>
      </c>
      <c r="K12" s="37">
        <v>81</v>
      </c>
      <c r="L12" s="56">
        <v>267</v>
      </c>
      <c r="M12" s="56">
        <v>166</v>
      </c>
      <c r="N12" s="56">
        <v>101</v>
      </c>
      <c r="O12" s="38"/>
      <c r="P12" s="37">
        <v>1736595</v>
      </c>
      <c r="Q12" s="39">
        <v>0.96212242923652325</v>
      </c>
      <c r="R12" s="43">
        <v>61700</v>
      </c>
      <c r="S12" s="39">
        <v>1.2659319286871962</v>
      </c>
      <c r="T12" s="37">
        <v>340</v>
      </c>
      <c r="U12" s="40">
        <v>0.47352941176470587</v>
      </c>
      <c r="V12" s="37">
        <v>1390</v>
      </c>
      <c r="W12" s="40">
        <v>0.19208633093525179</v>
      </c>
    </row>
    <row r="13" spans="1:23" x14ac:dyDescent="0.45">
      <c r="A13" s="41" t="s">
        <v>18</v>
      </c>
      <c r="B13" s="36">
        <v>2983701</v>
      </c>
      <c r="C13" s="36">
        <v>2774488</v>
      </c>
      <c r="D13" s="36">
        <v>1392284</v>
      </c>
      <c r="E13" s="37">
        <v>1382204</v>
      </c>
      <c r="F13" s="42">
        <v>208269</v>
      </c>
      <c r="G13" s="37">
        <v>104621</v>
      </c>
      <c r="H13" s="37">
        <v>103648</v>
      </c>
      <c r="I13" s="37">
        <v>254</v>
      </c>
      <c r="J13" s="37">
        <v>126</v>
      </c>
      <c r="K13" s="37">
        <v>128</v>
      </c>
      <c r="L13" s="56">
        <v>690</v>
      </c>
      <c r="M13" s="56">
        <v>395</v>
      </c>
      <c r="N13" s="56">
        <v>295</v>
      </c>
      <c r="O13" s="38"/>
      <c r="P13" s="37">
        <v>2910040</v>
      </c>
      <c r="Q13" s="39">
        <v>0.95341919698698296</v>
      </c>
      <c r="R13" s="43">
        <v>178600</v>
      </c>
      <c r="S13" s="39">
        <v>1.1661198208286674</v>
      </c>
      <c r="T13" s="37">
        <v>660</v>
      </c>
      <c r="U13" s="40">
        <v>0.38484848484848483</v>
      </c>
      <c r="V13" s="37">
        <v>11240</v>
      </c>
      <c r="W13" s="40">
        <v>6.1387900355871883E-2</v>
      </c>
    </row>
    <row r="14" spans="1:23" x14ac:dyDescent="0.45">
      <c r="A14" s="41" t="s">
        <v>19</v>
      </c>
      <c r="B14" s="36">
        <v>4666576</v>
      </c>
      <c r="C14" s="36">
        <v>3793585</v>
      </c>
      <c r="D14" s="36">
        <v>1902946</v>
      </c>
      <c r="E14" s="37">
        <v>1890639</v>
      </c>
      <c r="F14" s="42">
        <v>871474</v>
      </c>
      <c r="G14" s="37">
        <v>437148</v>
      </c>
      <c r="H14" s="37">
        <v>434326</v>
      </c>
      <c r="I14" s="37">
        <v>370</v>
      </c>
      <c r="J14" s="37">
        <v>176</v>
      </c>
      <c r="K14" s="37">
        <v>194</v>
      </c>
      <c r="L14" s="56">
        <v>1147</v>
      </c>
      <c r="M14" s="56">
        <v>690</v>
      </c>
      <c r="N14" s="56">
        <v>457</v>
      </c>
      <c r="O14" s="38"/>
      <c r="P14" s="37">
        <v>4064675</v>
      </c>
      <c r="Q14" s="39">
        <v>0.93330586086218459</v>
      </c>
      <c r="R14" s="43">
        <v>892500</v>
      </c>
      <c r="S14" s="39">
        <v>0.97644145658263304</v>
      </c>
      <c r="T14" s="37">
        <v>960</v>
      </c>
      <c r="U14" s="40">
        <v>0.38541666666666669</v>
      </c>
      <c r="V14" s="37">
        <v>7220</v>
      </c>
      <c r="W14" s="40">
        <v>0.15886426592797784</v>
      </c>
    </row>
    <row r="15" spans="1:23" x14ac:dyDescent="0.45">
      <c r="A15" s="44" t="s">
        <v>20</v>
      </c>
      <c r="B15" s="36">
        <v>3101609</v>
      </c>
      <c r="C15" s="36">
        <v>2716987</v>
      </c>
      <c r="D15" s="36">
        <v>1362711</v>
      </c>
      <c r="E15" s="37">
        <v>1354276</v>
      </c>
      <c r="F15" s="42">
        <v>382741</v>
      </c>
      <c r="G15" s="37">
        <v>192453</v>
      </c>
      <c r="H15" s="37">
        <v>190288</v>
      </c>
      <c r="I15" s="37">
        <v>831</v>
      </c>
      <c r="J15" s="37">
        <v>413</v>
      </c>
      <c r="K15" s="37">
        <v>418</v>
      </c>
      <c r="L15" s="56">
        <v>1050</v>
      </c>
      <c r="M15" s="56">
        <v>642</v>
      </c>
      <c r="N15" s="56">
        <v>408</v>
      </c>
      <c r="O15" s="38"/>
      <c r="P15" s="37">
        <v>2869350</v>
      </c>
      <c r="Q15" s="39">
        <v>0.94689982051684174</v>
      </c>
      <c r="R15" s="43">
        <v>375900</v>
      </c>
      <c r="S15" s="39">
        <v>1.0181989890928438</v>
      </c>
      <c r="T15" s="37">
        <v>1320</v>
      </c>
      <c r="U15" s="40">
        <v>0.62954545454545452</v>
      </c>
      <c r="V15" s="37">
        <v>10910</v>
      </c>
      <c r="W15" s="40">
        <v>9.6241979835013744E-2</v>
      </c>
    </row>
    <row r="16" spans="1:23" x14ac:dyDescent="0.45">
      <c r="A16" s="41" t="s">
        <v>21</v>
      </c>
      <c r="B16" s="36">
        <v>3019044</v>
      </c>
      <c r="C16" s="36">
        <v>2167070</v>
      </c>
      <c r="D16" s="36">
        <v>1087506</v>
      </c>
      <c r="E16" s="37">
        <v>1079564</v>
      </c>
      <c r="F16" s="42">
        <v>851312</v>
      </c>
      <c r="G16" s="37">
        <v>426896</v>
      </c>
      <c r="H16" s="37">
        <v>424416</v>
      </c>
      <c r="I16" s="37">
        <v>228</v>
      </c>
      <c r="J16" s="37">
        <v>95</v>
      </c>
      <c r="K16" s="37">
        <v>133</v>
      </c>
      <c r="L16" s="56">
        <v>434</v>
      </c>
      <c r="M16" s="56">
        <v>266</v>
      </c>
      <c r="N16" s="56">
        <v>168</v>
      </c>
      <c r="O16" s="38"/>
      <c r="P16" s="37">
        <v>2506095</v>
      </c>
      <c r="Q16" s="39">
        <v>0.8647198130956727</v>
      </c>
      <c r="R16" s="43">
        <v>887500</v>
      </c>
      <c r="S16" s="39">
        <v>0.95922478873239436</v>
      </c>
      <c r="T16" s="37">
        <v>440</v>
      </c>
      <c r="U16" s="40">
        <v>0.51818181818181819</v>
      </c>
      <c r="V16" s="37">
        <v>3040</v>
      </c>
      <c r="W16" s="40">
        <v>0.14276315789473684</v>
      </c>
    </row>
    <row r="17" spans="1:23" x14ac:dyDescent="0.45">
      <c r="A17" s="41" t="s">
        <v>22</v>
      </c>
      <c r="B17" s="36">
        <v>11634317</v>
      </c>
      <c r="C17" s="36">
        <v>9932861</v>
      </c>
      <c r="D17" s="36">
        <v>4989127</v>
      </c>
      <c r="E17" s="37">
        <v>4943734</v>
      </c>
      <c r="F17" s="42">
        <v>1680954</v>
      </c>
      <c r="G17" s="37">
        <v>841771</v>
      </c>
      <c r="H17" s="37">
        <v>839183</v>
      </c>
      <c r="I17" s="37">
        <v>18106</v>
      </c>
      <c r="J17" s="37">
        <v>9064</v>
      </c>
      <c r="K17" s="37">
        <v>9042</v>
      </c>
      <c r="L17" s="56">
        <v>2396</v>
      </c>
      <c r="M17" s="56">
        <v>1329</v>
      </c>
      <c r="N17" s="56">
        <v>1067</v>
      </c>
      <c r="O17" s="38"/>
      <c r="P17" s="37">
        <v>10836010</v>
      </c>
      <c r="Q17" s="39">
        <v>0.9166529931220071</v>
      </c>
      <c r="R17" s="43">
        <v>659400</v>
      </c>
      <c r="S17" s="39">
        <v>2.5492174704276613</v>
      </c>
      <c r="T17" s="37">
        <v>37920</v>
      </c>
      <c r="U17" s="40">
        <v>0.47747890295358647</v>
      </c>
      <c r="V17" s="37">
        <v>25770</v>
      </c>
      <c r="W17" s="40">
        <v>9.2976329064804034E-2</v>
      </c>
    </row>
    <row r="18" spans="1:23" x14ac:dyDescent="0.45">
      <c r="A18" s="41" t="s">
        <v>23</v>
      </c>
      <c r="B18" s="36">
        <v>9943194</v>
      </c>
      <c r="C18" s="36">
        <v>8232108</v>
      </c>
      <c r="D18" s="36">
        <v>4131208</v>
      </c>
      <c r="E18" s="37">
        <v>4100900</v>
      </c>
      <c r="F18" s="42">
        <v>1708084</v>
      </c>
      <c r="G18" s="37">
        <v>855889</v>
      </c>
      <c r="H18" s="37">
        <v>852195</v>
      </c>
      <c r="I18" s="37">
        <v>828</v>
      </c>
      <c r="J18" s="37">
        <v>373</v>
      </c>
      <c r="K18" s="37">
        <v>455</v>
      </c>
      <c r="L18" s="56">
        <v>2174</v>
      </c>
      <c r="M18" s="56">
        <v>1366</v>
      </c>
      <c r="N18" s="56">
        <v>808</v>
      </c>
      <c r="O18" s="38"/>
      <c r="P18" s="37">
        <v>8816645</v>
      </c>
      <c r="Q18" s="39">
        <v>0.9337007444441735</v>
      </c>
      <c r="R18" s="43">
        <v>643300</v>
      </c>
      <c r="S18" s="39">
        <v>2.6551904243743198</v>
      </c>
      <c r="T18" s="37">
        <v>4860</v>
      </c>
      <c r="U18" s="40">
        <v>0.17037037037037037</v>
      </c>
      <c r="V18" s="37">
        <v>19590</v>
      </c>
      <c r="W18" s="40">
        <v>0.11097498723838693</v>
      </c>
    </row>
    <row r="19" spans="1:23" x14ac:dyDescent="0.45">
      <c r="A19" s="41" t="s">
        <v>24</v>
      </c>
      <c r="B19" s="36">
        <v>21385976</v>
      </c>
      <c r="C19" s="36">
        <v>15994643</v>
      </c>
      <c r="D19" s="36">
        <v>8029898</v>
      </c>
      <c r="E19" s="37">
        <v>7964745</v>
      </c>
      <c r="F19" s="42">
        <v>5370233</v>
      </c>
      <c r="G19" s="37">
        <v>2693732</v>
      </c>
      <c r="H19" s="37">
        <v>2676501</v>
      </c>
      <c r="I19" s="37">
        <v>13689</v>
      </c>
      <c r="J19" s="37">
        <v>6796</v>
      </c>
      <c r="K19" s="37">
        <v>6893</v>
      </c>
      <c r="L19" s="56">
        <v>7411</v>
      </c>
      <c r="M19" s="56">
        <v>4288</v>
      </c>
      <c r="N19" s="56">
        <v>3123</v>
      </c>
      <c r="O19" s="38"/>
      <c r="P19" s="37">
        <v>17680060</v>
      </c>
      <c r="Q19" s="39">
        <v>0.90467130767655768</v>
      </c>
      <c r="R19" s="43">
        <v>10135750</v>
      </c>
      <c r="S19" s="39">
        <v>0.52983084626199339</v>
      </c>
      <c r="T19" s="37">
        <v>43840</v>
      </c>
      <c r="U19" s="40">
        <v>0.31224908759124087</v>
      </c>
      <c r="V19" s="37">
        <v>63350</v>
      </c>
      <c r="W19" s="40">
        <v>0.11698500394632991</v>
      </c>
    </row>
    <row r="20" spans="1:23" x14ac:dyDescent="0.45">
      <c r="A20" s="41" t="s">
        <v>25</v>
      </c>
      <c r="B20" s="36">
        <v>14449324</v>
      </c>
      <c r="C20" s="36">
        <v>11097914</v>
      </c>
      <c r="D20" s="36">
        <v>5567522</v>
      </c>
      <c r="E20" s="37">
        <v>5530392</v>
      </c>
      <c r="F20" s="42">
        <v>3341445</v>
      </c>
      <c r="G20" s="37">
        <v>1673977</v>
      </c>
      <c r="H20" s="37">
        <v>1667468</v>
      </c>
      <c r="I20" s="37">
        <v>6123</v>
      </c>
      <c r="J20" s="37">
        <v>3057</v>
      </c>
      <c r="K20" s="37">
        <v>3066</v>
      </c>
      <c r="L20" s="56">
        <v>3842</v>
      </c>
      <c r="M20" s="56">
        <v>2134</v>
      </c>
      <c r="N20" s="56">
        <v>1708</v>
      </c>
      <c r="O20" s="38"/>
      <c r="P20" s="37">
        <v>11882835</v>
      </c>
      <c r="Q20" s="39">
        <v>0.93394497188591785</v>
      </c>
      <c r="R20" s="43">
        <v>1939900</v>
      </c>
      <c r="S20" s="39">
        <v>1.7224831176864788</v>
      </c>
      <c r="T20" s="37">
        <v>11740</v>
      </c>
      <c r="U20" s="40">
        <v>0.52155025553662693</v>
      </c>
      <c r="V20" s="37">
        <v>31560</v>
      </c>
      <c r="W20" s="40">
        <v>0.12173637515842839</v>
      </c>
    </row>
    <row r="21" spans="1:23" x14ac:dyDescent="0.45">
      <c r="A21" s="41" t="s">
        <v>26</v>
      </c>
      <c r="B21" s="36">
        <v>3572373</v>
      </c>
      <c r="C21" s="36">
        <v>2999492</v>
      </c>
      <c r="D21" s="36">
        <v>1503291</v>
      </c>
      <c r="E21" s="37">
        <v>1496201</v>
      </c>
      <c r="F21" s="42">
        <v>571803</v>
      </c>
      <c r="G21" s="37">
        <v>286813</v>
      </c>
      <c r="H21" s="37">
        <v>284990</v>
      </c>
      <c r="I21" s="37">
        <v>77</v>
      </c>
      <c r="J21" s="37">
        <v>35</v>
      </c>
      <c r="K21" s="37">
        <v>42</v>
      </c>
      <c r="L21" s="56">
        <v>1001</v>
      </c>
      <c r="M21" s="56">
        <v>566</v>
      </c>
      <c r="N21" s="56">
        <v>435</v>
      </c>
      <c r="O21" s="38"/>
      <c r="P21" s="37">
        <v>3293905</v>
      </c>
      <c r="Q21" s="39">
        <v>0.9106188551278801</v>
      </c>
      <c r="R21" s="43">
        <v>584800</v>
      </c>
      <c r="S21" s="39">
        <v>0.97777530779753763</v>
      </c>
      <c r="T21" s="37">
        <v>440</v>
      </c>
      <c r="U21" s="40">
        <v>0.17499999999999999</v>
      </c>
      <c r="V21" s="37">
        <v>6280</v>
      </c>
      <c r="W21" s="40">
        <v>0.15939490445859872</v>
      </c>
    </row>
    <row r="22" spans="1:23" x14ac:dyDescent="0.45">
      <c r="A22" s="41" t="s">
        <v>27</v>
      </c>
      <c r="B22" s="36">
        <v>1683608</v>
      </c>
      <c r="C22" s="36">
        <v>1496948</v>
      </c>
      <c r="D22" s="36">
        <v>750360</v>
      </c>
      <c r="E22" s="37">
        <v>746588</v>
      </c>
      <c r="F22" s="42">
        <v>186305</v>
      </c>
      <c r="G22" s="37">
        <v>93404</v>
      </c>
      <c r="H22" s="37">
        <v>92901</v>
      </c>
      <c r="I22" s="37">
        <v>215</v>
      </c>
      <c r="J22" s="37">
        <v>105</v>
      </c>
      <c r="K22" s="37">
        <v>110</v>
      </c>
      <c r="L22" s="56">
        <v>140</v>
      </c>
      <c r="M22" s="56">
        <v>92</v>
      </c>
      <c r="N22" s="56">
        <v>48</v>
      </c>
      <c r="O22" s="38"/>
      <c r="P22" s="37">
        <v>1611720</v>
      </c>
      <c r="Q22" s="39">
        <v>0.92878911969821065</v>
      </c>
      <c r="R22" s="43">
        <v>176600</v>
      </c>
      <c r="S22" s="39">
        <v>1.0549546998867496</v>
      </c>
      <c r="T22" s="37">
        <v>540</v>
      </c>
      <c r="U22" s="40">
        <v>0.39814814814814814</v>
      </c>
      <c r="V22" s="37">
        <v>1400</v>
      </c>
      <c r="W22" s="40">
        <v>0.1</v>
      </c>
    </row>
    <row r="23" spans="1:23" x14ac:dyDescent="0.45">
      <c r="A23" s="41" t="s">
        <v>28</v>
      </c>
      <c r="B23" s="36">
        <v>1743372</v>
      </c>
      <c r="C23" s="36">
        <v>1535918</v>
      </c>
      <c r="D23" s="36">
        <v>770015</v>
      </c>
      <c r="E23" s="37">
        <v>765903</v>
      </c>
      <c r="F23" s="42">
        <v>205896</v>
      </c>
      <c r="G23" s="37">
        <v>103313</v>
      </c>
      <c r="H23" s="37">
        <v>102583</v>
      </c>
      <c r="I23" s="37">
        <v>1011</v>
      </c>
      <c r="J23" s="37">
        <v>504</v>
      </c>
      <c r="K23" s="37">
        <v>507</v>
      </c>
      <c r="L23" s="56">
        <v>547</v>
      </c>
      <c r="M23" s="56">
        <v>352</v>
      </c>
      <c r="N23" s="56">
        <v>195</v>
      </c>
      <c r="O23" s="38"/>
      <c r="P23" s="37">
        <v>1620330</v>
      </c>
      <c r="Q23" s="39">
        <v>0.94790443921917145</v>
      </c>
      <c r="R23" s="43">
        <v>220900</v>
      </c>
      <c r="S23" s="39">
        <v>0.93207786328655495</v>
      </c>
      <c r="T23" s="37">
        <v>1280</v>
      </c>
      <c r="U23" s="40">
        <v>0.78984374999999996</v>
      </c>
      <c r="V23" s="37">
        <v>8610</v>
      </c>
      <c r="W23" s="40">
        <v>6.3530778164924501E-2</v>
      </c>
    </row>
    <row r="24" spans="1:23" x14ac:dyDescent="0.45">
      <c r="A24" s="41" t="s">
        <v>29</v>
      </c>
      <c r="B24" s="36">
        <v>1199369</v>
      </c>
      <c r="C24" s="36">
        <v>1055622</v>
      </c>
      <c r="D24" s="36">
        <v>529510</v>
      </c>
      <c r="E24" s="37">
        <v>526112</v>
      </c>
      <c r="F24" s="42">
        <v>143023</v>
      </c>
      <c r="G24" s="37">
        <v>71747</v>
      </c>
      <c r="H24" s="37">
        <v>71276</v>
      </c>
      <c r="I24" s="37">
        <v>67</v>
      </c>
      <c r="J24" s="37">
        <v>22</v>
      </c>
      <c r="K24" s="37">
        <v>45</v>
      </c>
      <c r="L24" s="56">
        <v>657</v>
      </c>
      <c r="M24" s="56">
        <v>383</v>
      </c>
      <c r="N24" s="56">
        <v>274</v>
      </c>
      <c r="O24" s="38"/>
      <c r="P24" s="37">
        <v>1125370</v>
      </c>
      <c r="Q24" s="39">
        <v>0.93802216160018481</v>
      </c>
      <c r="R24" s="43">
        <v>145200</v>
      </c>
      <c r="S24" s="39">
        <v>0.98500688705234163</v>
      </c>
      <c r="T24" s="37">
        <v>240</v>
      </c>
      <c r="U24" s="40">
        <v>0.27916666666666667</v>
      </c>
      <c r="V24" s="37">
        <v>8430</v>
      </c>
      <c r="W24" s="40">
        <v>7.7935943060498225E-2</v>
      </c>
    </row>
    <row r="25" spans="1:23" x14ac:dyDescent="0.45">
      <c r="A25" s="41" t="s">
        <v>30</v>
      </c>
      <c r="B25" s="36">
        <v>1280045</v>
      </c>
      <c r="C25" s="36">
        <v>1129071</v>
      </c>
      <c r="D25" s="36">
        <v>566149</v>
      </c>
      <c r="E25" s="37">
        <v>562922</v>
      </c>
      <c r="F25" s="42">
        <v>150500</v>
      </c>
      <c r="G25" s="37">
        <v>75542</v>
      </c>
      <c r="H25" s="37">
        <v>74958</v>
      </c>
      <c r="I25" s="37">
        <v>32</v>
      </c>
      <c r="J25" s="37">
        <v>12</v>
      </c>
      <c r="K25" s="37">
        <v>20</v>
      </c>
      <c r="L25" s="56">
        <v>442</v>
      </c>
      <c r="M25" s="56">
        <v>263</v>
      </c>
      <c r="N25" s="56">
        <v>179</v>
      </c>
      <c r="O25" s="38"/>
      <c r="P25" s="37">
        <v>1271190</v>
      </c>
      <c r="Q25" s="39">
        <v>0.88820003303990747</v>
      </c>
      <c r="R25" s="43">
        <v>139400</v>
      </c>
      <c r="S25" s="39">
        <v>1.0796269727403156</v>
      </c>
      <c r="T25" s="37">
        <v>480</v>
      </c>
      <c r="U25" s="40">
        <v>6.6666666666666666E-2</v>
      </c>
      <c r="V25" s="37">
        <v>5680</v>
      </c>
      <c r="W25" s="40">
        <v>7.7816901408450698E-2</v>
      </c>
    </row>
    <row r="26" spans="1:23" x14ac:dyDescent="0.45">
      <c r="A26" s="41" t="s">
        <v>31</v>
      </c>
      <c r="B26" s="36">
        <v>3257597</v>
      </c>
      <c r="C26" s="36">
        <v>2965325</v>
      </c>
      <c r="D26" s="36">
        <v>1486617</v>
      </c>
      <c r="E26" s="37">
        <v>1478708</v>
      </c>
      <c r="F26" s="42">
        <v>290745</v>
      </c>
      <c r="G26" s="37">
        <v>145902</v>
      </c>
      <c r="H26" s="37">
        <v>144843</v>
      </c>
      <c r="I26" s="37">
        <v>122</v>
      </c>
      <c r="J26" s="37">
        <v>55</v>
      </c>
      <c r="K26" s="37">
        <v>67</v>
      </c>
      <c r="L26" s="56">
        <v>1405</v>
      </c>
      <c r="M26" s="56">
        <v>804</v>
      </c>
      <c r="N26" s="56">
        <v>601</v>
      </c>
      <c r="O26" s="38"/>
      <c r="P26" s="37">
        <v>3174370</v>
      </c>
      <c r="Q26" s="39">
        <v>0.93414598802282023</v>
      </c>
      <c r="R26" s="43">
        <v>268100</v>
      </c>
      <c r="S26" s="39">
        <v>1.0844647519582244</v>
      </c>
      <c r="T26" s="37">
        <v>140</v>
      </c>
      <c r="U26" s="40">
        <v>0.87142857142857144</v>
      </c>
      <c r="V26" s="37">
        <v>16890</v>
      </c>
      <c r="W26" s="40">
        <v>8.3185316755476607E-2</v>
      </c>
    </row>
    <row r="27" spans="1:23" x14ac:dyDescent="0.45">
      <c r="A27" s="41" t="s">
        <v>32</v>
      </c>
      <c r="B27" s="36">
        <v>3131447</v>
      </c>
      <c r="C27" s="36">
        <v>2789768</v>
      </c>
      <c r="D27" s="36">
        <v>1397852</v>
      </c>
      <c r="E27" s="37">
        <v>1391916</v>
      </c>
      <c r="F27" s="42">
        <v>339151</v>
      </c>
      <c r="G27" s="37">
        <v>170713</v>
      </c>
      <c r="H27" s="37">
        <v>168438</v>
      </c>
      <c r="I27" s="37">
        <v>2139</v>
      </c>
      <c r="J27" s="37">
        <v>1065</v>
      </c>
      <c r="K27" s="37">
        <v>1074</v>
      </c>
      <c r="L27" s="56">
        <v>389</v>
      </c>
      <c r="M27" s="56">
        <v>238</v>
      </c>
      <c r="N27" s="56">
        <v>151</v>
      </c>
      <c r="O27" s="38"/>
      <c r="P27" s="37">
        <v>3040725</v>
      </c>
      <c r="Q27" s="39">
        <v>0.9174680380501361</v>
      </c>
      <c r="R27" s="43">
        <v>279600</v>
      </c>
      <c r="S27" s="39">
        <v>1.212986409155937</v>
      </c>
      <c r="T27" s="37">
        <v>2780</v>
      </c>
      <c r="U27" s="40">
        <v>0.76942446043165469</v>
      </c>
      <c r="V27" s="37">
        <v>5030</v>
      </c>
      <c r="W27" s="40">
        <v>7.733598409542744E-2</v>
      </c>
    </row>
    <row r="28" spans="1:23" x14ac:dyDescent="0.45">
      <c r="A28" s="41" t="s">
        <v>33</v>
      </c>
      <c r="B28" s="36">
        <v>5956214</v>
      </c>
      <c r="C28" s="36">
        <v>5170269</v>
      </c>
      <c r="D28" s="36">
        <v>2593246</v>
      </c>
      <c r="E28" s="37">
        <v>2577023</v>
      </c>
      <c r="F28" s="42">
        <v>783175</v>
      </c>
      <c r="G28" s="37">
        <v>392527</v>
      </c>
      <c r="H28" s="37">
        <v>390648</v>
      </c>
      <c r="I28" s="37">
        <v>205</v>
      </c>
      <c r="J28" s="37">
        <v>91</v>
      </c>
      <c r="K28" s="37">
        <v>114</v>
      </c>
      <c r="L28" s="56">
        <v>2565</v>
      </c>
      <c r="M28" s="56">
        <v>1485</v>
      </c>
      <c r="N28" s="56">
        <v>1080</v>
      </c>
      <c r="O28" s="38"/>
      <c r="P28" s="37">
        <v>5396620</v>
      </c>
      <c r="Q28" s="39">
        <v>0.95805689487123424</v>
      </c>
      <c r="R28" s="43">
        <v>752600</v>
      </c>
      <c r="S28" s="39">
        <v>1.0406258304544247</v>
      </c>
      <c r="T28" s="37">
        <v>1260</v>
      </c>
      <c r="U28" s="40">
        <v>0.1626984126984127</v>
      </c>
      <c r="V28" s="37">
        <v>59140</v>
      </c>
      <c r="W28" s="40">
        <v>4.3371660466689214E-2</v>
      </c>
    </row>
    <row r="29" spans="1:23" x14ac:dyDescent="0.45">
      <c r="A29" s="41" t="s">
        <v>34</v>
      </c>
      <c r="B29" s="36">
        <v>11278453</v>
      </c>
      <c r="C29" s="36">
        <v>8839095</v>
      </c>
      <c r="D29" s="36">
        <v>4432571</v>
      </c>
      <c r="E29" s="37">
        <v>4406524</v>
      </c>
      <c r="F29" s="42">
        <v>2436791</v>
      </c>
      <c r="G29" s="37">
        <v>1222089</v>
      </c>
      <c r="H29" s="37">
        <v>1214702</v>
      </c>
      <c r="I29" s="37">
        <v>751</v>
      </c>
      <c r="J29" s="37">
        <v>331</v>
      </c>
      <c r="K29" s="37">
        <v>420</v>
      </c>
      <c r="L29" s="56">
        <v>1816</v>
      </c>
      <c r="M29" s="56">
        <v>1119</v>
      </c>
      <c r="N29" s="56">
        <v>697</v>
      </c>
      <c r="O29" s="38"/>
      <c r="P29" s="37">
        <v>10122810</v>
      </c>
      <c r="Q29" s="39">
        <v>0.87318590391403172</v>
      </c>
      <c r="R29" s="43">
        <v>2709900</v>
      </c>
      <c r="S29" s="39">
        <v>0.89921805232665408</v>
      </c>
      <c r="T29" s="37">
        <v>1740</v>
      </c>
      <c r="U29" s="40">
        <v>0.43160919540229886</v>
      </c>
      <c r="V29" s="37">
        <v>14590</v>
      </c>
      <c r="W29" s="40">
        <v>0.12446881425633996</v>
      </c>
    </row>
    <row r="30" spans="1:23" x14ac:dyDescent="0.45">
      <c r="A30" s="41" t="s">
        <v>35</v>
      </c>
      <c r="B30" s="36">
        <v>2782499</v>
      </c>
      <c r="C30" s="36">
        <v>2510311</v>
      </c>
      <c r="D30" s="36">
        <v>1258348</v>
      </c>
      <c r="E30" s="37">
        <v>1251963</v>
      </c>
      <c r="F30" s="42">
        <v>271212</v>
      </c>
      <c r="G30" s="37">
        <v>136217</v>
      </c>
      <c r="H30" s="37">
        <v>134995</v>
      </c>
      <c r="I30" s="37">
        <v>469</v>
      </c>
      <c r="J30" s="37">
        <v>233</v>
      </c>
      <c r="K30" s="37">
        <v>236</v>
      </c>
      <c r="L30" s="56">
        <v>507</v>
      </c>
      <c r="M30" s="56">
        <v>317</v>
      </c>
      <c r="N30" s="56">
        <v>190</v>
      </c>
      <c r="O30" s="38"/>
      <c r="P30" s="37">
        <v>2668985</v>
      </c>
      <c r="Q30" s="39">
        <v>0.9405489352694002</v>
      </c>
      <c r="R30" s="43">
        <v>239550</v>
      </c>
      <c r="S30" s="39">
        <v>1.1321728240450846</v>
      </c>
      <c r="T30" s="37">
        <v>980</v>
      </c>
      <c r="U30" s="40">
        <v>0.47857142857142859</v>
      </c>
      <c r="V30" s="37">
        <v>5390</v>
      </c>
      <c r="W30" s="40">
        <v>9.4063079777365485E-2</v>
      </c>
    </row>
    <row r="31" spans="1:23" x14ac:dyDescent="0.45">
      <c r="A31" s="41" t="s">
        <v>36</v>
      </c>
      <c r="B31" s="36">
        <v>2189107</v>
      </c>
      <c r="C31" s="36">
        <v>1819805</v>
      </c>
      <c r="D31" s="36">
        <v>913105</v>
      </c>
      <c r="E31" s="37">
        <v>906700</v>
      </c>
      <c r="F31" s="42">
        <v>368975</v>
      </c>
      <c r="G31" s="37">
        <v>184867</v>
      </c>
      <c r="H31" s="37">
        <v>184108</v>
      </c>
      <c r="I31" s="37">
        <v>94</v>
      </c>
      <c r="J31" s="37">
        <v>41</v>
      </c>
      <c r="K31" s="37">
        <v>53</v>
      </c>
      <c r="L31" s="56">
        <v>233</v>
      </c>
      <c r="M31" s="56">
        <v>114</v>
      </c>
      <c r="N31" s="56">
        <v>119</v>
      </c>
      <c r="O31" s="38"/>
      <c r="P31" s="37">
        <v>1916090</v>
      </c>
      <c r="Q31" s="39">
        <v>0.94974922889843383</v>
      </c>
      <c r="R31" s="43">
        <v>348300</v>
      </c>
      <c r="S31" s="39">
        <v>1.0593597473442435</v>
      </c>
      <c r="T31" s="37">
        <v>240</v>
      </c>
      <c r="U31" s="40">
        <v>0.39166666666666666</v>
      </c>
      <c r="V31" s="37">
        <v>2020</v>
      </c>
      <c r="W31" s="40">
        <v>0.11534653465346535</v>
      </c>
    </row>
    <row r="32" spans="1:23" x14ac:dyDescent="0.45">
      <c r="A32" s="41" t="s">
        <v>37</v>
      </c>
      <c r="B32" s="36">
        <v>3777938</v>
      </c>
      <c r="C32" s="36">
        <v>3123255</v>
      </c>
      <c r="D32" s="36">
        <v>1565848</v>
      </c>
      <c r="E32" s="37">
        <v>1557407</v>
      </c>
      <c r="F32" s="42">
        <v>653266</v>
      </c>
      <c r="G32" s="37">
        <v>327803</v>
      </c>
      <c r="H32" s="37">
        <v>325463</v>
      </c>
      <c r="I32" s="37">
        <v>499</v>
      </c>
      <c r="J32" s="37">
        <v>250</v>
      </c>
      <c r="K32" s="37">
        <v>249</v>
      </c>
      <c r="L32" s="56">
        <v>918</v>
      </c>
      <c r="M32" s="56">
        <v>524</v>
      </c>
      <c r="N32" s="56">
        <v>394</v>
      </c>
      <c r="O32" s="38"/>
      <c r="P32" s="37">
        <v>3409695</v>
      </c>
      <c r="Q32" s="39">
        <v>0.91599248613145745</v>
      </c>
      <c r="R32" s="43">
        <v>704200</v>
      </c>
      <c r="S32" s="39">
        <v>0.92767111616018172</v>
      </c>
      <c r="T32" s="37">
        <v>1060</v>
      </c>
      <c r="U32" s="40">
        <v>0.47075471698113208</v>
      </c>
      <c r="V32" s="37">
        <v>19420</v>
      </c>
      <c r="W32" s="40">
        <v>4.7270854788877444E-2</v>
      </c>
    </row>
    <row r="33" spans="1:23" x14ac:dyDescent="0.45">
      <c r="A33" s="41" t="s">
        <v>38</v>
      </c>
      <c r="B33" s="36">
        <v>12962572</v>
      </c>
      <c r="C33" s="36">
        <v>10017929</v>
      </c>
      <c r="D33" s="36">
        <v>5024569</v>
      </c>
      <c r="E33" s="37">
        <v>4993360</v>
      </c>
      <c r="F33" s="42">
        <v>2877810</v>
      </c>
      <c r="G33" s="37">
        <v>1442393</v>
      </c>
      <c r="H33" s="37">
        <v>1435417</v>
      </c>
      <c r="I33" s="37">
        <v>64022</v>
      </c>
      <c r="J33" s="37">
        <v>32163</v>
      </c>
      <c r="K33" s="37">
        <v>31859</v>
      </c>
      <c r="L33" s="56">
        <v>2811</v>
      </c>
      <c r="M33" s="56">
        <v>1641</v>
      </c>
      <c r="N33" s="56">
        <v>1170</v>
      </c>
      <c r="O33" s="38"/>
      <c r="P33" s="37">
        <v>11521165</v>
      </c>
      <c r="Q33" s="39">
        <v>0.86952395873160393</v>
      </c>
      <c r="R33" s="43">
        <v>3481600</v>
      </c>
      <c r="S33" s="39">
        <v>0.82657686121323526</v>
      </c>
      <c r="T33" s="37">
        <v>72920</v>
      </c>
      <c r="U33" s="40">
        <v>0.87797586396050464</v>
      </c>
      <c r="V33" s="37">
        <v>45320</v>
      </c>
      <c r="W33" s="40">
        <v>6.202559576345984E-2</v>
      </c>
    </row>
    <row r="34" spans="1:23" x14ac:dyDescent="0.45">
      <c r="A34" s="41" t="s">
        <v>39</v>
      </c>
      <c r="B34" s="36">
        <v>8334583</v>
      </c>
      <c r="C34" s="36">
        <v>6941138</v>
      </c>
      <c r="D34" s="36">
        <v>3479880</v>
      </c>
      <c r="E34" s="37">
        <v>3461258</v>
      </c>
      <c r="F34" s="42">
        <v>1390793</v>
      </c>
      <c r="G34" s="37">
        <v>698469</v>
      </c>
      <c r="H34" s="37">
        <v>692324</v>
      </c>
      <c r="I34" s="37">
        <v>1127</v>
      </c>
      <c r="J34" s="37">
        <v>548</v>
      </c>
      <c r="K34" s="37">
        <v>579</v>
      </c>
      <c r="L34" s="56">
        <v>1525</v>
      </c>
      <c r="M34" s="56">
        <v>852</v>
      </c>
      <c r="N34" s="56">
        <v>673</v>
      </c>
      <c r="O34" s="38"/>
      <c r="P34" s="37">
        <v>7612885</v>
      </c>
      <c r="Q34" s="39">
        <v>0.91176183536202104</v>
      </c>
      <c r="R34" s="43">
        <v>1135400</v>
      </c>
      <c r="S34" s="39">
        <v>1.2249365862251189</v>
      </c>
      <c r="T34" s="37">
        <v>2640</v>
      </c>
      <c r="U34" s="40">
        <v>0.42689393939393938</v>
      </c>
      <c r="V34" s="37">
        <v>8120</v>
      </c>
      <c r="W34" s="40">
        <v>0.18780788177339902</v>
      </c>
    </row>
    <row r="35" spans="1:23" x14ac:dyDescent="0.45">
      <c r="A35" s="41" t="s">
        <v>40</v>
      </c>
      <c r="B35" s="36">
        <v>2044101</v>
      </c>
      <c r="C35" s="36">
        <v>1820932</v>
      </c>
      <c r="D35" s="36">
        <v>912954</v>
      </c>
      <c r="E35" s="37">
        <v>907978</v>
      </c>
      <c r="F35" s="42">
        <v>222465</v>
      </c>
      <c r="G35" s="37">
        <v>111491</v>
      </c>
      <c r="H35" s="37">
        <v>110974</v>
      </c>
      <c r="I35" s="37">
        <v>213</v>
      </c>
      <c r="J35" s="37">
        <v>93</v>
      </c>
      <c r="K35" s="37">
        <v>120</v>
      </c>
      <c r="L35" s="56">
        <v>491</v>
      </c>
      <c r="M35" s="56">
        <v>270</v>
      </c>
      <c r="N35" s="56">
        <v>221</v>
      </c>
      <c r="O35" s="38"/>
      <c r="P35" s="37">
        <v>1964100</v>
      </c>
      <c r="Q35" s="39">
        <v>0.92710758108039304</v>
      </c>
      <c r="R35" s="43">
        <v>127300</v>
      </c>
      <c r="S35" s="39">
        <v>1.7475648075412411</v>
      </c>
      <c r="T35" s="37">
        <v>900</v>
      </c>
      <c r="U35" s="40">
        <v>0.23666666666666666</v>
      </c>
      <c r="V35" s="37">
        <v>4780</v>
      </c>
      <c r="W35" s="40">
        <v>0.10271966527196652</v>
      </c>
    </row>
    <row r="36" spans="1:23" x14ac:dyDescent="0.45">
      <c r="A36" s="41" t="s">
        <v>41</v>
      </c>
      <c r="B36" s="36">
        <v>1392002</v>
      </c>
      <c r="C36" s="36">
        <v>1329093</v>
      </c>
      <c r="D36" s="36">
        <v>666228</v>
      </c>
      <c r="E36" s="37">
        <v>662865</v>
      </c>
      <c r="F36" s="42">
        <v>62562</v>
      </c>
      <c r="G36" s="37">
        <v>31359</v>
      </c>
      <c r="H36" s="37">
        <v>31203</v>
      </c>
      <c r="I36" s="37">
        <v>75</v>
      </c>
      <c r="J36" s="37">
        <v>39</v>
      </c>
      <c r="K36" s="37">
        <v>36</v>
      </c>
      <c r="L36" s="56">
        <v>272</v>
      </c>
      <c r="M36" s="56">
        <v>149</v>
      </c>
      <c r="N36" s="56">
        <v>123</v>
      </c>
      <c r="O36" s="38"/>
      <c r="P36" s="37">
        <v>1398645</v>
      </c>
      <c r="Q36" s="39">
        <v>0.95027187027444415</v>
      </c>
      <c r="R36" s="43">
        <v>48100</v>
      </c>
      <c r="S36" s="39">
        <v>1.3006652806652808</v>
      </c>
      <c r="T36" s="37">
        <v>160</v>
      </c>
      <c r="U36" s="40">
        <v>0.46875</v>
      </c>
      <c r="V36" s="37">
        <v>5330</v>
      </c>
      <c r="W36" s="40">
        <v>5.1031894934333959E-2</v>
      </c>
    </row>
    <row r="37" spans="1:23" x14ac:dyDescent="0.45">
      <c r="A37" s="41" t="s">
        <v>42</v>
      </c>
      <c r="B37" s="36">
        <v>821532</v>
      </c>
      <c r="C37" s="36">
        <v>721101</v>
      </c>
      <c r="D37" s="36">
        <v>361747</v>
      </c>
      <c r="E37" s="37">
        <v>359354</v>
      </c>
      <c r="F37" s="42">
        <v>100210</v>
      </c>
      <c r="G37" s="37">
        <v>50323</v>
      </c>
      <c r="H37" s="37">
        <v>49887</v>
      </c>
      <c r="I37" s="37">
        <v>63</v>
      </c>
      <c r="J37" s="37">
        <v>30</v>
      </c>
      <c r="K37" s="37">
        <v>33</v>
      </c>
      <c r="L37" s="56">
        <v>158</v>
      </c>
      <c r="M37" s="56">
        <v>89</v>
      </c>
      <c r="N37" s="56">
        <v>69</v>
      </c>
      <c r="O37" s="38"/>
      <c r="P37" s="37">
        <v>826860</v>
      </c>
      <c r="Q37" s="39">
        <v>0.87209563892315511</v>
      </c>
      <c r="R37" s="43">
        <v>110800</v>
      </c>
      <c r="S37" s="39">
        <v>0.90442238267148012</v>
      </c>
      <c r="T37" s="37">
        <v>540</v>
      </c>
      <c r="U37" s="40">
        <v>0.11666666666666667</v>
      </c>
      <c r="V37" s="37">
        <v>900</v>
      </c>
      <c r="W37" s="40">
        <v>0.17555555555555555</v>
      </c>
    </row>
    <row r="38" spans="1:23" x14ac:dyDescent="0.45">
      <c r="A38" s="41" t="s">
        <v>43</v>
      </c>
      <c r="B38" s="36">
        <v>1049264</v>
      </c>
      <c r="C38" s="36">
        <v>993530</v>
      </c>
      <c r="D38" s="36">
        <v>498224</v>
      </c>
      <c r="E38" s="37">
        <v>495306</v>
      </c>
      <c r="F38" s="42">
        <v>55491</v>
      </c>
      <c r="G38" s="37">
        <v>27826</v>
      </c>
      <c r="H38" s="37">
        <v>27665</v>
      </c>
      <c r="I38" s="37">
        <v>117</v>
      </c>
      <c r="J38" s="37">
        <v>54</v>
      </c>
      <c r="K38" s="37">
        <v>63</v>
      </c>
      <c r="L38" s="56">
        <v>126</v>
      </c>
      <c r="M38" s="56">
        <v>68</v>
      </c>
      <c r="N38" s="56">
        <v>58</v>
      </c>
      <c r="O38" s="38"/>
      <c r="P38" s="37">
        <v>1077500</v>
      </c>
      <c r="Q38" s="39">
        <v>0.92206960556844553</v>
      </c>
      <c r="R38" s="43">
        <v>47400</v>
      </c>
      <c r="S38" s="39">
        <v>1.1706962025316456</v>
      </c>
      <c r="T38" s="37">
        <v>880</v>
      </c>
      <c r="U38" s="40">
        <v>0.13295454545454546</v>
      </c>
      <c r="V38" s="37">
        <v>710</v>
      </c>
      <c r="W38" s="40">
        <v>0.17746478873239438</v>
      </c>
    </row>
    <row r="39" spans="1:23" x14ac:dyDescent="0.45">
      <c r="A39" s="41" t="s">
        <v>44</v>
      </c>
      <c r="B39" s="36">
        <v>2767829</v>
      </c>
      <c r="C39" s="36">
        <v>2432772</v>
      </c>
      <c r="D39" s="36">
        <v>1220511</v>
      </c>
      <c r="E39" s="37">
        <v>1212261</v>
      </c>
      <c r="F39" s="42">
        <v>333931</v>
      </c>
      <c r="G39" s="37">
        <v>167674</v>
      </c>
      <c r="H39" s="37">
        <v>166257</v>
      </c>
      <c r="I39" s="37">
        <v>310</v>
      </c>
      <c r="J39" s="37">
        <v>147</v>
      </c>
      <c r="K39" s="37">
        <v>163</v>
      </c>
      <c r="L39" s="56">
        <v>816</v>
      </c>
      <c r="M39" s="56">
        <v>498</v>
      </c>
      <c r="N39" s="56">
        <v>318</v>
      </c>
      <c r="O39" s="38"/>
      <c r="P39" s="37">
        <v>2837130</v>
      </c>
      <c r="Q39" s="39">
        <v>0.85747639339755322</v>
      </c>
      <c r="R39" s="43">
        <v>385900</v>
      </c>
      <c r="S39" s="39">
        <v>0.86533039647577092</v>
      </c>
      <c r="T39" s="37">
        <v>720</v>
      </c>
      <c r="U39" s="40">
        <v>0.43055555555555558</v>
      </c>
      <c r="V39" s="37">
        <v>7800</v>
      </c>
      <c r="W39" s="40">
        <v>0.10461538461538461</v>
      </c>
    </row>
    <row r="40" spans="1:23" x14ac:dyDescent="0.45">
      <c r="A40" s="41" t="s">
        <v>45</v>
      </c>
      <c r="B40" s="36">
        <v>4159916</v>
      </c>
      <c r="C40" s="36">
        <v>3562667</v>
      </c>
      <c r="D40" s="36">
        <v>1786250</v>
      </c>
      <c r="E40" s="37">
        <v>1776417</v>
      </c>
      <c r="F40" s="42">
        <v>595794</v>
      </c>
      <c r="G40" s="37">
        <v>299002</v>
      </c>
      <c r="H40" s="37">
        <v>296792</v>
      </c>
      <c r="I40" s="37">
        <v>126</v>
      </c>
      <c r="J40" s="37">
        <v>58</v>
      </c>
      <c r="K40" s="37">
        <v>68</v>
      </c>
      <c r="L40" s="56">
        <v>1329</v>
      </c>
      <c r="M40" s="56">
        <v>882</v>
      </c>
      <c r="N40" s="56">
        <v>447</v>
      </c>
      <c r="O40" s="38"/>
      <c r="P40" s="37">
        <v>3981430</v>
      </c>
      <c r="Q40" s="39">
        <v>0.89482095628957437</v>
      </c>
      <c r="R40" s="43">
        <v>616200</v>
      </c>
      <c r="S40" s="39">
        <v>0.96688412852969818</v>
      </c>
      <c r="T40" s="37">
        <v>1240</v>
      </c>
      <c r="U40" s="40">
        <v>0.10161290322580645</v>
      </c>
      <c r="V40" s="37">
        <v>14900</v>
      </c>
      <c r="W40" s="40">
        <v>8.9194630872483222E-2</v>
      </c>
    </row>
    <row r="41" spans="1:23" x14ac:dyDescent="0.45">
      <c r="A41" s="41" t="s">
        <v>46</v>
      </c>
      <c r="B41" s="36">
        <v>2044138</v>
      </c>
      <c r="C41" s="36">
        <v>1830207</v>
      </c>
      <c r="D41" s="36">
        <v>917377</v>
      </c>
      <c r="E41" s="37">
        <v>912830</v>
      </c>
      <c r="F41" s="42">
        <v>213292</v>
      </c>
      <c r="G41" s="37">
        <v>107112</v>
      </c>
      <c r="H41" s="37">
        <v>106180</v>
      </c>
      <c r="I41" s="37">
        <v>55</v>
      </c>
      <c r="J41" s="37">
        <v>29</v>
      </c>
      <c r="K41" s="37">
        <v>26</v>
      </c>
      <c r="L41" s="56">
        <v>584</v>
      </c>
      <c r="M41" s="56">
        <v>375</v>
      </c>
      <c r="N41" s="56">
        <v>209</v>
      </c>
      <c r="O41" s="38"/>
      <c r="P41" s="37">
        <v>2024075</v>
      </c>
      <c r="Q41" s="39">
        <v>0.90421896421822312</v>
      </c>
      <c r="R41" s="43">
        <v>210200</v>
      </c>
      <c r="S41" s="39">
        <v>1.014709800190295</v>
      </c>
      <c r="T41" s="37">
        <v>420</v>
      </c>
      <c r="U41" s="40">
        <v>0.13095238095238096</v>
      </c>
      <c r="V41" s="37">
        <v>7360</v>
      </c>
      <c r="W41" s="40">
        <v>7.9347826086956522E-2</v>
      </c>
    </row>
    <row r="42" spans="1:23" x14ac:dyDescent="0.45">
      <c r="A42" s="41" t="s">
        <v>47</v>
      </c>
      <c r="B42" s="36">
        <v>1096440</v>
      </c>
      <c r="C42" s="36">
        <v>943572</v>
      </c>
      <c r="D42" s="36">
        <v>473135</v>
      </c>
      <c r="E42" s="37">
        <v>470437</v>
      </c>
      <c r="F42" s="42">
        <v>152287</v>
      </c>
      <c r="G42" s="37">
        <v>76375</v>
      </c>
      <c r="H42" s="37">
        <v>75912</v>
      </c>
      <c r="I42" s="37">
        <v>167</v>
      </c>
      <c r="J42" s="37">
        <v>79</v>
      </c>
      <c r="K42" s="37">
        <v>88</v>
      </c>
      <c r="L42" s="56">
        <v>414</v>
      </c>
      <c r="M42" s="56">
        <v>230</v>
      </c>
      <c r="N42" s="56">
        <v>184</v>
      </c>
      <c r="O42" s="38"/>
      <c r="P42" s="37">
        <v>1026575</v>
      </c>
      <c r="Q42" s="39">
        <v>0.91914570294425635</v>
      </c>
      <c r="R42" s="43">
        <v>152900</v>
      </c>
      <c r="S42" s="39">
        <v>0.9959908436886854</v>
      </c>
      <c r="T42" s="37">
        <v>860</v>
      </c>
      <c r="U42" s="40">
        <v>0.19418604651162791</v>
      </c>
      <c r="V42" s="37">
        <v>8000</v>
      </c>
      <c r="W42" s="40">
        <v>5.1749999999999997E-2</v>
      </c>
    </row>
    <row r="43" spans="1:23" x14ac:dyDescent="0.45">
      <c r="A43" s="41" t="s">
        <v>48</v>
      </c>
      <c r="B43" s="36">
        <v>1451712</v>
      </c>
      <c r="C43" s="36">
        <v>1338930</v>
      </c>
      <c r="D43" s="36">
        <v>671295</v>
      </c>
      <c r="E43" s="37">
        <v>667635</v>
      </c>
      <c r="F43" s="42">
        <v>112328</v>
      </c>
      <c r="G43" s="37">
        <v>56274</v>
      </c>
      <c r="H43" s="37">
        <v>56054</v>
      </c>
      <c r="I43" s="37">
        <v>174</v>
      </c>
      <c r="J43" s="37">
        <v>85</v>
      </c>
      <c r="K43" s="37">
        <v>89</v>
      </c>
      <c r="L43" s="56">
        <v>280</v>
      </c>
      <c r="M43" s="56">
        <v>168</v>
      </c>
      <c r="N43" s="56">
        <v>112</v>
      </c>
      <c r="O43" s="38"/>
      <c r="P43" s="37">
        <v>1441310</v>
      </c>
      <c r="Q43" s="39">
        <v>0.92896739771457915</v>
      </c>
      <c r="R43" s="43">
        <v>102300</v>
      </c>
      <c r="S43" s="39">
        <v>1.0980254154447704</v>
      </c>
      <c r="T43" s="37">
        <v>200</v>
      </c>
      <c r="U43" s="40">
        <v>0.87</v>
      </c>
      <c r="V43" s="37">
        <v>3220</v>
      </c>
      <c r="W43" s="40">
        <v>8.6956521739130432E-2</v>
      </c>
    </row>
    <row r="44" spans="1:23" x14ac:dyDescent="0.45">
      <c r="A44" s="41" t="s">
        <v>49</v>
      </c>
      <c r="B44" s="36">
        <v>2065936</v>
      </c>
      <c r="C44" s="36">
        <v>1931809</v>
      </c>
      <c r="D44" s="36">
        <v>968772</v>
      </c>
      <c r="E44" s="37">
        <v>963037</v>
      </c>
      <c r="F44" s="42">
        <v>133056</v>
      </c>
      <c r="G44" s="37">
        <v>66802</v>
      </c>
      <c r="H44" s="37">
        <v>66254</v>
      </c>
      <c r="I44" s="37">
        <v>56</v>
      </c>
      <c r="J44" s="37">
        <v>26</v>
      </c>
      <c r="K44" s="37">
        <v>30</v>
      </c>
      <c r="L44" s="56">
        <v>1015</v>
      </c>
      <c r="M44" s="56">
        <v>648</v>
      </c>
      <c r="N44" s="56">
        <v>367</v>
      </c>
      <c r="O44" s="38"/>
      <c r="P44" s="37">
        <v>2095550</v>
      </c>
      <c r="Q44" s="39">
        <v>0.92186251819331444</v>
      </c>
      <c r="R44" s="43">
        <v>128400</v>
      </c>
      <c r="S44" s="39">
        <v>1.0362616822429906</v>
      </c>
      <c r="T44" s="37">
        <v>100</v>
      </c>
      <c r="U44" s="40">
        <v>0.56000000000000005</v>
      </c>
      <c r="V44" s="37">
        <v>22900</v>
      </c>
      <c r="W44" s="40">
        <v>4.4323144104803494E-2</v>
      </c>
    </row>
    <row r="45" spans="1:23" x14ac:dyDescent="0.45">
      <c r="A45" s="41" t="s">
        <v>50</v>
      </c>
      <c r="B45" s="36">
        <v>1041614</v>
      </c>
      <c r="C45" s="36">
        <v>981793</v>
      </c>
      <c r="D45" s="36">
        <v>493111</v>
      </c>
      <c r="E45" s="37">
        <v>488682</v>
      </c>
      <c r="F45" s="42">
        <v>59125</v>
      </c>
      <c r="G45" s="37">
        <v>29763</v>
      </c>
      <c r="H45" s="37">
        <v>29362</v>
      </c>
      <c r="I45" s="37">
        <v>74</v>
      </c>
      <c r="J45" s="37">
        <v>33</v>
      </c>
      <c r="K45" s="37">
        <v>41</v>
      </c>
      <c r="L45" s="56">
        <v>622</v>
      </c>
      <c r="M45" s="56">
        <v>368</v>
      </c>
      <c r="N45" s="56">
        <v>254</v>
      </c>
      <c r="O45" s="38"/>
      <c r="P45" s="37">
        <v>1048795</v>
      </c>
      <c r="Q45" s="39">
        <v>0.93611525607959611</v>
      </c>
      <c r="R45" s="43">
        <v>55600</v>
      </c>
      <c r="S45" s="39">
        <v>1.0633992805755397</v>
      </c>
      <c r="T45" s="37">
        <v>140</v>
      </c>
      <c r="U45" s="40">
        <v>0.52857142857142858</v>
      </c>
      <c r="V45" s="37">
        <v>11500</v>
      </c>
      <c r="W45" s="40">
        <v>5.408695652173913E-2</v>
      </c>
    </row>
    <row r="46" spans="1:23" x14ac:dyDescent="0.45">
      <c r="A46" s="41" t="s">
        <v>51</v>
      </c>
      <c r="B46" s="36">
        <v>7690094</v>
      </c>
      <c r="C46" s="36">
        <v>6707884</v>
      </c>
      <c r="D46" s="36">
        <v>3369135</v>
      </c>
      <c r="E46" s="37">
        <v>3338749</v>
      </c>
      <c r="F46" s="42">
        <v>981251</v>
      </c>
      <c r="G46" s="37">
        <v>494240</v>
      </c>
      <c r="H46" s="37">
        <v>487011</v>
      </c>
      <c r="I46" s="37">
        <v>211</v>
      </c>
      <c r="J46" s="37">
        <v>92</v>
      </c>
      <c r="K46" s="37">
        <v>119</v>
      </c>
      <c r="L46" s="56">
        <v>748</v>
      </c>
      <c r="M46" s="56">
        <v>546</v>
      </c>
      <c r="N46" s="56">
        <v>202</v>
      </c>
      <c r="O46" s="38"/>
      <c r="P46" s="37">
        <v>7070230</v>
      </c>
      <c r="Q46" s="39">
        <v>0.94875046497780124</v>
      </c>
      <c r="R46" s="43">
        <v>1044500</v>
      </c>
      <c r="S46" s="39">
        <v>0.93944566778362848</v>
      </c>
      <c r="T46" s="37">
        <v>920</v>
      </c>
      <c r="U46" s="40">
        <v>0.22934782608695653</v>
      </c>
      <c r="V46" s="37">
        <v>5630</v>
      </c>
      <c r="W46" s="40">
        <v>0.13285968028419182</v>
      </c>
    </row>
    <row r="47" spans="1:23" x14ac:dyDescent="0.45">
      <c r="A47" s="41" t="s">
        <v>52</v>
      </c>
      <c r="B47" s="36">
        <v>1196635</v>
      </c>
      <c r="C47" s="36">
        <v>1112661</v>
      </c>
      <c r="D47" s="36">
        <v>557942</v>
      </c>
      <c r="E47" s="37">
        <v>554719</v>
      </c>
      <c r="F47" s="42">
        <v>83712</v>
      </c>
      <c r="G47" s="37">
        <v>42182</v>
      </c>
      <c r="H47" s="37">
        <v>41530</v>
      </c>
      <c r="I47" s="37">
        <v>16</v>
      </c>
      <c r="J47" s="37">
        <v>5</v>
      </c>
      <c r="K47" s="37">
        <v>11</v>
      </c>
      <c r="L47" s="56">
        <v>246</v>
      </c>
      <c r="M47" s="56">
        <v>127</v>
      </c>
      <c r="N47" s="56">
        <v>119</v>
      </c>
      <c r="O47" s="38"/>
      <c r="P47" s="37">
        <v>1212205</v>
      </c>
      <c r="Q47" s="39">
        <v>0.91788187641529284</v>
      </c>
      <c r="R47" s="43">
        <v>74400</v>
      </c>
      <c r="S47" s="39">
        <v>1.1251612903225807</v>
      </c>
      <c r="T47" s="37">
        <v>140</v>
      </c>
      <c r="U47" s="40">
        <v>0.11428571428571428</v>
      </c>
      <c r="V47" s="37">
        <v>1120</v>
      </c>
      <c r="W47" s="40">
        <v>0.21964285714285714</v>
      </c>
    </row>
    <row r="48" spans="1:23" x14ac:dyDescent="0.45">
      <c r="A48" s="41" t="s">
        <v>53</v>
      </c>
      <c r="B48" s="36">
        <v>2043595</v>
      </c>
      <c r="C48" s="36">
        <v>1758210</v>
      </c>
      <c r="D48" s="36">
        <v>882363</v>
      </c>
      <c r="E48" s="37">
        <v>875847</v>
      </c>
      <c r="F48" s="42">
        <v>285053</v>
      </c>
      <c r="G48" s="37">
        <v>142835</v>
      </c>
      <c r="H48" s="37">
        <v>142218</v>
      </c>
      <c r="I48" s="37">
        <v>32</v>
      </c>
      <c r="J48" s="37">
        <v>13</v>
      </c>
      <c r="K48" s="37">
        <v>19</v>
      </c>
      <c r="L48" s="56">
        <v>300</v>
      </c>
      <c r="M48" s="56">
        <v>176</v>
      </c>
      <c r="N48" s="56">
        <v>124</v>
      </c>
      <c r="O48" s="38"/>
      <c r="P48" s="37">
        <v>1909420</v>
      </c>
      <c r="Q48" s="39">
        <v>0.92080841302594507</v>
      </c>
      <c r="R48" s="43">
        <v>288800</v>
      </c>
      <c r="S48" s="39">
        <v>0.98702562326869803</v>
      </c>
      <c r="T48" s="37">
        <v>300</v>
      </c>
      <c r="U48" s="40">
        <v>0.10666666666666667</v>
      </c>
      <c r="V48" s="37">
        <v>3380</v>
      </c>
      <c r="W48" s="40">
        <v>8.8757396449704137E-2</v>
      </c>
    </row>
    <row r="49" spans="1:23" x14ac:dyDescent="0.45">
      <c r="A49" s="41" t="s">
        <v>54</v>
      </c>
      <c r="B49" s="36">
        <v>2681145</v>
      </c>
      <c r="C49" s="36">
        <v>2311870</v>
      </c>
      <c r="D49" s="36">
        <v>1159672</v>
      </c>
      <c r="E49" s="37">
        <v>1152198</v>
      </c>
      <c r="F49" s="42">
        <v>368414</v>
      </c>
      <c r="G49" s="37">
        <v>184846</v>
      </c>
      <c r="H49" s="37">
        <v>183568</v>
      </c>
      <c r="I49" s="37">
        <v>264</v>
      </c>
      <c r="J49" s="37">
        <v>132</v>
      </c>
      <c r="K49" s="37">
        <v>132</v>
      </c>
      <c r="L49" s="56">
        <v>597</v>
      </c>
      <c r="M49" s="56">
        <v>386</v>
      </c>
      <c r="N49" s="56">
        <v>211</v>
      </c>
      <c r="O49" s="38"/>
      <c r="P49" s="37">
        <v>2537755</v>
      </c>
      <c r="Q49" s="39">
        <v>0.91099022561279552</v>
      </c>
      <c r="R49" s="43">
        <v>350000</v>
      </c>
      <c r="S49" s="39">
        <v>1.0526114285714285</v>
      </c>
      <c r="T49" s="37">
        <v>720</v>
      </c>
      <c r="U49" s="40">
        <v>0.36666666666666664</v>
      </c>
      <c r="V49" s="37">
        <v>3480</v>
      </c>
      <c r="W49" s="40">
        <v>0.17155172413793104</v>
      </c>
    </row>
    <row r="50" spans="1:23" x14ac:dyDescent="0.45">
      <c r="A50" s="41" t="s">
        <v>55</v>
      </c>
      <c r="B50" s="36">
        <v>1704038</v>
      </c>
      <c r="C50" s="36">
        <v>1567510</v>
      </c>
      <c r="D50" s="36">
        <v>786876</v>
      </c>
      <c r="E50" s="37">
        <v>780634</v>
      </c>
      <c r="F50" s="42">
        <v>135930</v>
      </c>
      <c r="G50" s="37">
        <v>68203</v>
      </c>
      <c r="H50" s="37">
        <v>67727</v>
      </c>
      <c r="I50" s="37">
        <v>102</v>
      </c>
      <c r="J50" s="37">
        <v>42</v>
      </c>
      <c r="K50" s="37">
        <v>60</v>
      </c>
      <c r="L50" s="56">
        <v>496</v>
      </c>
      <c r="M50" s="56">
        <v>285</v>
      </c>
      <c r="N50" s="56">
        <v>211</v>
      </c>
      <c r="O50" s="38"/>
      <c r="P50" s="37">
        <v>1676195</v>
      </c>
      <c r="Q50" s="39">
        <v>0.9351596920406039</v>
      </c>
      <c r="R50" s="43">
        <v>125500</v>
      </c>
      <c r="S50" s="39">
        <v>1.0831075697211154</v>
      </c>
      <c r="T50" s="37">
        <v>540</v>
      </c>
      <c r="U50" s="40">
        <v>0.18888888888888888</v>
      </c>
      <c r="V50" s="37">
        <v>1650</v>
      </c>
      <c r="W50" s="40">
        <v>0.3006060606060606</v>
      </c>
    </row>
    <row r="51" spans="1:23" x14ac:dyDescent="0.45">
      <c r="A51" s="41" t="s">
        <v>56</v>
      </c>
      <c r="B51" s="36">
        <v>1619988</v>
      </c>
      <c r="C51" s="36">
        <v>1556067</v>
      </c>
      <c r="D51" s="36">
        <v>781011</v>
      </c>
      <c r="E51" s="37">
        <v>775056</v>
      </c>
      <c r="F51" s="42">
        <v>63226</v>
      </c>
      <c r="G51" s="37">
        <v>31733</v>
      </c>
      <c r="H51" s="37">
        <v>31493</v>
      </c>
      <c r="I51" s="37">
        <v>27</v>
      </c>
      <c r="J51" s="37">
        <v>10</v>
      </c>
      <c r="K51" s="37">
        <v>17</v>
      </c>
      <c r="L51" s="56">
        <v>668</v>
      </c>
      <c r="M51" s="56">
        <v>380</v>
      </c>
      <c r="N51" s="56">
        <v>288</v>
      </c>
      <c r="O51" s="38"/>
      <c r="P51" s="37">
        <v>1622295</v>
      </c>
      <c r="Q51" s="39">
        <v>0.95917635201982376</v>
      </c>
      <c r="R51" s="43">
        <v>55600</v>
      </c>
      <c r="S51" s="39">
        <v>1.137158273381295</v>
      </c>
      <c r="T51" s="37">
        <v>300</v>
      </c>
      <c r="U51" s="40">
        <v>0.09</v>
      </c>
      <c r="V51" s="37">
        <v>4160</v>
      </c>
      <c r="W51" s="40">
        <v>0.16057692307692309</v>
      </c>
    </row>
    <row r="52" spans="1:23" x14ac:dyDescent="0.45">
      <c r="A52" s="41" t="s">
        <v>57</v>
      </c>
      <c r="B52" s="36">
        <v>2425161</v>
      </c>
      <c r="C52" s="36">
        <v>2224591</v>
      </c>
      <c r="D52" s="36">
        <v>1116916</v>
      </c>
      <c r="E52" s="37">
        <v>1107675</v>
      </c>
      <c r="F52" s="42">
        <v>199888</v>
      </c>
      <c r="G52" s="37">
        <v>100384</v>
      </c>
      <c r="H52" s="37">
        <v>99504</v>
      </c>
      <c r="I52" s="37">
        <v>233</v>
      </c>
      <c r="J52" s="37">
        <v>115</v>
      </c>
      <c r="K52" s="37">
        <v>118</v>
      </c>
      <c r="L52" s="56">
        <v>449</v>
      </c>
      <c r="M52" s="56">
        <v>275</v>
      </c>
      <c r="N52" s="56">
        <v>174</v>
      </c>
      <c r="O52" s="38"/>
      <c r="P52" s="37">
        <v>2407410</v>
      </c>
      <c r="Q52" s="39">
        <v>0.92405988178166576</v>
      </c>
      <c r="R52" s="43">
        <v>197100</v>
      </c>
      <c r="S52" s="39">
        <v>1.0141451040081177</v>
      </c>
      <c r="T52" s="37">
        <v>340</v>
      </c>
      <c r="U52" s="40">
        <v>0.68529411764705883</v>
      </c>
      <c r="V52" s="37">
        <v>6410</v>
      </c>
      <c r="W52" s="40">
        <v>7.0046801872074876E-2</v>
      </c>
    </row>
    <row r="53" spans="1:23" x14ac:dyDescent="0.45">
      <c r="A53" s="41" t="s">
        <v>58</v>
      </c>
      <c r="B53" s="36">
        <v>1970137</v>
      </c>
      <c r="C53" s="36">
        <v>1689795</v>
      </c>
      <c r="D53" s="36">
        <v>849563</v>
      </c>
      <c r="E53" s="37">
        <v>840232</v>
      </c>
      <c r="F53" s="42">
        <v>279321</v>
      </c>
      <c r="G53" s="37">
        <v>140423</v>
      </c>
      <c r="H53" s="37">
        <v>138898</v>
      </c>
      <c r="I53" s="37">
        <v>490</v>
      </c>
      <c r="J53" s="37">
        <v>242</v>
      </c>
      <c r="K53" s="37">
        <v>248</v>
      </c>
      <c r="L53" s="56">
        <v>531</v>
      </c>
      <c r="M53" s="56">
        <v>340</v>
      </c>
      <c r="N53" s="56">
        <v>191</v>
      </c>
      <c r="O53" s="38"/>
      <c r="P53" s="37">
        <v>1955425</v>
      </c>
      <c r="Q53" s="39">
        <v>0.86415740823606124</v>
      </c>
      <c r="R53" s="43">
        <v>305500</v>
      </c>
      <c r="S53" s="39">
        <v>0.91430769230769227</v>
      </c>
      <c r="T53" s="37">
        <v>1360</v>
      </c>
      <c r="U53" s="40">
        <v>0.36029411764705882</v>
      </c>
      <c r="V53" s="37">
        <v>7440</v>
      </c>
      <c r="W53" s="40">
        <v>7.1370967741935479E-2</v>
      </c>
    </row>
    <row r="55" spans="1:23" x14ac:dyDescent="0.45">
      <c r="A55" s="152" t="s">
        <v>129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130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131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132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133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134</v>
      </c>
    </row>
    <row r="61" spans="1:23" x14ac:dyDescent="0.45">
      <c r="A61" s="22" t="s">
        <v>135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136</v>
      </c>
    </row>
    <row r="2" spans="1:6" x14ac:dyDescent="0.45">
      <c r="D2" s="45" t="s">
        <v>137</v>
      </c>
    </row>
    <row r="3" spans="1:6" ht="36" x14ac:dyDescent="0.45">
      <c r="A3" s="41" t="s">
        <v>2</v>
      </c>
      <c r="B3" s="35" t="s">
        <v>138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139</v>
      </c>
    </row>
    <row r="54" spans="1:4" x14ac:dyDescent="0.45">
      <c r="A54" t="s">
        <v>140</v>
      </c>
    </row>
    <row r="55" spans="1:4" x14ac:dyDescent="0.45">
      <c r="A55" t="s">
        <v>141</v>
      </c>
    </row>
    <row r="56" spans="1:4" x14ac:dyDescent="0.45">
      <c r="A56" t="s">
        <v>142</v>
      </c>
    </row>
    <row r="57" spans="1:4" x14ac:dyDescent="0.45">
      <c r="A57" s="22" t="s">
        <v>143</v>
      </c>
    </row>
    <row r="58" spans="1:4" x14ac:dyDescent="0.45">
      <c r="A58" t="s">
        <v>144</v>
      </c>
    </row>
    <row r="59" spans="1:4" x14ac:dyDescent="0.45">
      <c r="A59" t="s">
        <v>145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DIGI-808455956-4059102</_dlc_DocId>
    <_dlc_DocIdUrl xmlns="89559dea-130d-4237-8e78-1ce7f44b9a24">
      <Url>https://digitalgojp.sharepoint.com/sites/digi_portal/_layouts/15/DocIdRedir.aspx?ID=DIGI-808455956-4059102</Url>
      <Description>DIGI-808455956-4059102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2022-09-05T04:07:21Z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e946363a-9608-4085-93b4-d1be60660e9e</vt:lpwstr>
  </property>
  <property fmtid="{D5CDD505-2E9C-101B-9397-08002B2CF9AE}" pid="4" name="MediaServiceImageTags">
    <vt:lpwstr/>
  </property>
</Properties>
</file>