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Projects\02_Hephaestus\miStepper\90_ROSStack\milibrary\include\milibrary\dev\BME280\"/>
    </mc:Choice>
  </mc:AlternateContent>
  <xr:revisionPtr revIDLastSave="0" documentId="13_ncr:1_{0C8C652A-330B-4B04-AD11-DA6148405F18}" xr6:coauthVersionLast="47" xr6:coauthVersionMax="47" xr10:uidLastSave="{00000000-0000-0000-0000-000000000000}"/>
  <bookViews>
    <workbookView xWindow="28680" yWindow="-120" windowWidth="29040" windowHeight="15840" activeTab="1" xr2:uid="{897F11F1-5A69-4C76-9BEF-24BBC5484E48}"/>
  </bookViews>
  <sheets>
    <sheet name="Registers" sheetId="4" r:id="rId1"/>
    <sheet name="BME28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Q13" i="1"/>
  <c r="Q8" i="1"/>
  <c r="Q9" i="1"/>
  <c r="Q12" i="1"/>
  <c r="Q7" i="1"/>
  <c r="Q4" i="1"/>
  <c r="Q3" i="1"/>
  <c r="Q2" i="1"/>
  <c r="L4" i="1"/>
  <c r="L5" i="1"/>
  <c r="L3" i="1"/>
  <c r="L2" i="1"/>
  <c r="F33" i="1"/>
  <c r="F30" i="1"/>
  <c r="F31" i="1"/>
  <c r="F32" i="1"/>
  <c r="F28" i="1"/>
  <c r="F29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  <c r="R13" i="1" l="1"/>
  <c r="G15" i="1"/>
  <c r="G31" i="1"/>
  <c r="G16" i="1"/>
  <c r="G32" i="1"/>
  <c r="G14" i="1"/>
  <c r="G33" i="1"/>
  <c r="I33" i="1" s="1"/>
  <c r="J33" i="1" s="1"/>
  <c r="G3" i="1"/>
  <c r="G19" i="1"/>
  <c r="M3" i="1"/>
  <c r="G2" i="1"/>
  <c r="G4" i="1"/>
  <c r="G20" i="1"/>
  <c r="M4" i="1"/>
  <c r="G18" i="1"/>
  <c r="G5" i="1"/>
  <c r="G21" i="1"/>
  <c r="M5" i="1"/>
  <c r="G6" i="1"/>
  <c r="G22" i="1"/>
  <c r="R2" i="1"/>
  <c r="M2" i="1"/>
  <c r="G7" i="1"/>
  <c r="G23" i="1"/>
  <c r="R3" i="1"/>
  <c r="G17" i="1"/>
  <c r="G8" i="1"/>
  <c r="G24" i="1"/>
  <c r="R4" i="1"/>
  <c r="G30" i="1"/>
  <c r="G9" i="1"/>
  <c r="G25" i="1"/>
  <c r="R7" i="1"/>
  <c r="G10" i="1"/>
  <c r="G26" i="1"/>
  <c r="I26" i="1" s="1"/>
  <c r="J26" i="1" s="1"/>
  <c r="R8" i="1"/>
  <c r="G11" i="1"/>
  <c r="G27" i="1"/>
  <c r="R9" i="1"/>
  <c r="G12" i="1"/>
  <c r="G28" i="1"/>
  <c r="R12" i="1"/>
  <c r="G13" i="1"/>
  <c r="G29" i="1"/>
  <c r="I29" i="1" s="1"/>
  <c r="J29" i="1" s="1"/>
  <c r="I8" i="1" l="1"/>
  <c r="J8" i="1" s="1"/>
  <c r="T12" i="1"/>
  <c r="U12" i="1" s="1"/>
  <c r="I16" i="1"/>
  <c r="J16" i="1" s="1"/>
  <c r="I30" i="1"/>
  <c r="J30" i="1" s="1"/>
  <c r="I24" i="1"/>
  <c r="J24" i="1" s="1"/>
  <c r="I4" i="1"/>
  <c r="J4" i="1" s="1"/>
  <c r="I27" i="1"/>
  <c r="J27" i="1" s="1"/>
  <c r="Z12" i="1" s="1"/>
  <c r="I6" i="1"/>
  <c r="J6" i="1" s="1"/>
  <c r="I14" i="1"/>
  <c r="J14" i="1" s="1"/>
  <c r="I22" i="1"/>
  <c r="J22" i="1" s="1"/>
  <c r="I31" i="1"/>
  <c r="J31" i="1" s="1"/>
  <c r="I12" i="1"/>
  <c r="J12" i="1" s="1"/>
  <c r="I18" i="1"/>
  <c r="J18" i="1" s="1"/>
  <c r="T2" i="1"/>
  <c r="U2" i="1" s="1"/>
  <c r="Z2" i="1" s="1"/>
  <c r="I2" i="1"/>
  <c r="J2" i="1" s="1"/>
  <c r="I10" i="1"/>
  <c r="J10" i="1" s="1"/>
  <c r="T7" i="1"/>
  <c r="U7" i="1" s="1"/>
  <c r="I20" i="1"/>
  <c r="J20" i="1" s="1"/>
  <c r="W7" i="1" l="1"/>
  <c r="W8" i="1" s="1"/>
  <c r="X7" i="1"/>
  <c r="X8" i="1" s="1"/>
  <c r="R16" i="1" l="1"/>
  <c r="R17" i="1" s="1"/>
  <c r="G1" i="4" s="1"/>
  <c r="H1" i="4" s="1"/>
  <c r="I1" i="4" s="1"/>
  <c r="W2" i="1" l="1"/>
  <c r="W12" i="1"/>
  <c r="AA12" i="1" l="1"/>
  <c r="AB12" i="1" s="1"/>
  <c r="X12" i="1"/>
  <c r="Y12" i="1" s="1"/>
  <c r="X2" i="1"/>
  <c r="X3" i="1" s="1"/>
  <c r="X4" i="1" s="1"/>
  <c r="Y2" i="1"/>
  <c r="W3" i="1" s="1"/>
  <c r="W4" i="1" s="1"/>
  <c r="Z3" i="1" l="1"/>
  <c r="W5" i="1" s="1"/>
  <c r="AB13" i="1"/>
  <c r="AB14" i="1" s="1"/>
  <c r="R19" i="1" s="1"/>
  <c r="G3" i="4" s="1"/>
  <c r="H3" i="4" s="1"/>
  <c r="I3" i="4" s="1"/>
  <c r="X5" i="1" l="1"/>
  <c r="Z4" i="1" s="1"/>
  <c r="R18" i="1" s="1"/>
  <c r="G2" i="4" s="1"/>
  <c r="H2" i="4" s="1"/>
  <c r="I2" i="4" s="1"/>
</calcChain>
</file>

<file path=xl/sharedStrings.xml><?xml version="1.0" encoding="utf-8"?>
<sst xmlns="http://schemas.openxmlformats.org/spreadsheetml/2006/main" count="1609" uniqueCount="649">
  <si>
    <t>Configuration</t>
  </si>
  <si>
    <t>Sensor</t>
  </si>
  <si>
    <t>Calibration</t>
  </si>
  <si>
    <t>dig_T1</t>
  </si>
  <si>
    <t>dig_T2</t>
  </si>
  <si>
    <t>dig_T3</t>
  </si>
  <si>
    <t>dig_P1</t>
  </si>
  <si>
    <t>dig_P2</t>
  </si>
  <si>
    <t>dig_P3</t>
  </si>
  <si>
    <t>dig_P4</t>
  </si>
  <si>
    <t>dig_P5</t>
  </si>
  <si>
    <t>dig_P6</t>
  </si>
  <si>
    <t>dig_P7</t>
  </si>
  <si>
    <t>dig_P8</t>
  </si>
  <si>
    <t>dig_P9</t>
  </si>
  <si>
    <t>dig_H1</t>
  </si>
  <si>
    <t>dig_H2</t>
  </si>
  <si>
    <t>dig_H3</t>
  </si>
  <si>
    <t>dig_H4</t>
  </si>
  <si>
    <t>dig_H5</t>
  </si>
  <si>
    <t>dig_H6</t>
  </si>
  <si>
    <t>uint8_t</t>
  </si>
  <si>
    <t>23 '\027'</t>
  </si>
  <si>
    <t>111 'o'</t>
  </si>
  <si>
    <t>78 'N'</t>
  </si>
  <si>
    <t>104 'h'</t>
  </si>
  <si>
    <t>50 '2'</t>
  </si>
  <si>
    <t>0 '\0'</t>
  </si>
  <si>
    <t>114 'r'</t>
  </si>
  <si>
    <t>142 '\216'</t>
  </si>
  <si>
    <t>212 'Ô'</t>
  </si>
  <si>
    <t>214 'Ö'</t>
  </si>
  <si>
    <t>208 'Ð'</t>
  </si>
  <si>
    <t>11 '\v'</t>
  </si>
  <si>
    <t>57 '9'</t>
  </si>
  <si>
    <t>29 '\035'</t>
  </si>
  <si>
    <t>226 'â'</t>
  </si>
  <si>
    <t>255 'ÿ'</t>
  </si>
  <si>
    <t>249 'ù'</t>
  </si>
  <si>
    <t>172 '¬'</t>
  </si>
  <si>
    <t>38 '&amp;'</t>
  </si>
  <si>
    <t>10 '\n'</t>
  </si>
  <si>
    <t>216 'Ø'</t>
  </si>
  <si>
    <t>189 '½'</t>
  </si>
  <si>
    <t>16 '\020'</t>
  </si>
  <si>
    <t>75 'K'</t>
  </si>
  <si>
    <t>209 'Ñ'</t>
  </si>
  <si>
    <t>51 '3'</t>
  </si>
  <si>
    <t>192 'À'</t>
  </si>
  <si>
    <t>84 'T'</t>
  </si>
  <si>
    <t>96 '`'</t>
  </si>
  <si>
    <t>2 '\002'</t>
  </si>
  <si>
    <t>1 '\001'</t>
  </si>
  <si>
    <t>31 '\037'</t>
  </si>
  <si>
    <t>3 '\003'</t>
  </si>
  <si>
    <t>[200...255]</t>
  </si>
  <si>
    <t>uint8_t [56]</t>
  </si>
  <si>
    <t>134 '\206'</t>
  </si>
  <si>
    <t>32 ' '</t>
  </si>
  <si>
    <t>30 '\036'</t>
  </si>
  <si>
    <t>65 'A'</t>
  </si>
  <si>
    <t>Address</t>
  </si>
  <si>
    <t>[0...99]</t>
  </si>
  <si>
    <t>uint8_t [100]</t>
  </si>
  <si>
    <t>[100...199]</t>
  </si>
  <si>
    <t>147 '\223'</t>
  </si>
  <si>
    <t>48 '0'</t>
  </si>
  <si>
    <t>137 '\211'</t>
  </si>
  <si>
    <t>110 'n'</t>
  </si>
  <si>
    <t>89 'Y'</t>
  </si>
  <si>
    <t>107 'k'</t>
  </si>
  <si>
    <t>203 'Ë'</t>
  </si>
  <si>
    <t>6 '\006'</t>
  </si>
  <si>
    <t>hum</t>
  </si>
  <si>
    <t>temp</t>
  </si>
  <si>
    <t>pres</t>
  </si>
  <si>
    <t>var1</t>
  </si>
  <si>
    <t>var2</t>
  </si>
  <si>
    <t>t_fine::</t>
  </si>
  <si>
    <t>8 '\b'</t>
  </si>
  <si>
    <t>64 '@'</t>
  </si>
  <si>
    <t>183 '·'</t>
  </si>
  <si>
    <t>12 '\f'</t>
  </si>
  <si>
    <t>224 'à'</t>
  </si>
  <si>
    <t>°C</t>
  </si>
  <si>
    <t>Temperature::</t>
  </si>
  <si>
    <t>Pressure::</t>
  </si>
  <si>
    <t>Humidy::</t>
  </si>
  <si>
    <t>var3</t>
  </si>
  <si>
    <t>var4</t>
  </si>
  <si>
    <t>var5</t>
  </si>
  <si>
    <t>var6</t>
  </si>
  <si>
    <t>kPa</t>
  </si>
  <si>
    <t>128 '\200'</t>
  </si>
  <si>
    <t>originalData[0]</t>
  </si>
  <si>
    <t>originalData[1]</t>
  </si>
  <si>
    <t>originalData[2]</t>
  </si>
  <si>
    <t>originalData[3]</t>
  </si>
  <si>
    <t>originalData[4]</t>
  </si>
  <si>
    <t>originalData[5]</t>
  </si>
  <si>
    <t>originalData[6]</t>
  </si>
  <si>
    <t>originalData[7]</t>
  </si>
  <si>
    <t>originalData[8]</t>
  </si>
  <si>
    <t>originalData[9]</t>
  </si>
  <si>
    <t>originalData[10]</t>
  </si>
  <si>
    <t>originalData[11]</t>
  </si>
  <si>
    <t>originalData[12]</t>
  </si>
  <si>
    <t>originalData[13]</t>
  </si>
  <si>
    <t>originalData[14]</t>
  </si>
  <si>
    <t>originalData[15]</t>
  </si>
  <si>
    <t>originalData[16]</t>
  </si>
  <si>
    <t>originalData[17]</t>
  </si>
  <si>
    <t>originalData[18]</t>
  </si>
  <si>
    <t>originalData[19]</t>
  </si>
  <si>
    <t>originalData[20]</t>
  </si>
  <si>
    <t>originalData[21]</t>
  </si>
  <si>
    <t>originalData[22]</t>
  </si>
  <si>
    <t>originalData[23]</t>
  </si>
  <si>
    <t>originalData[24]</t>
  </si>
  <si>
    <t>originalData[25]</t>
  </si>
  <si>
    <t>originalData[26]</t>
  </si>
  <si>
    <t>originalData[27]</t>
  </si>
  <si>
    <t>originalData[28]</t>
  </si>
  <si>
    <t>originalData[29]</t>
  </si>
  <si>
    <t>originalData[30]</t>
  </si>
  <si>
    <t>originalData[31]</t>
  </si>
  <si>
    <t>originalData[32]</t>
  </si>
  <si>
    <t>originalData[33]</t>
  </si>
  <si>
    <t>originalData[34]</t>
  </si>
  <si>
    <t>originalData[35]</t>
  </si>
  <si>
    <t>originalData[36]</t>
  </si>
  <si>
    <t>originalData[37]</t>
  </si>
  <si>
    <t>originalData[38]</t>
  </si>
  <si>
    <t>originalData[39]</t>
  </si>
  <si>
    <t>originalData[40]</t>
  </si>
  <si>
    <t>originalData[41]</t>
  </si>
  <si>
    <t>originalData[42]</t>
  </si>
  <si>
    <t>originalData[43]</t>
  </si>
  <si>
    <t>originalData[44]</t>
  </si>
  <si>
    <t>originalData[45]</t>
  </si>
  <si>
    <t>originalData[46]</t>
  </si>
  <si>
    <t>originalData[47]</t>
  </si>
  <si>
    <t>originalData[48]</t>
  </si>
  <si>
    <t>originalData[49]</t>
  </si>
  <si>
    <t>originalData[50]</t>
  </si>
  <si>
    <t>originalData[51]</t>
  </si>
  <si>
    <t>originalData[52]</t>
  </si>
  <si>
    <t>originalData[53]</t>
  </si>
  <si>
    <t>originalData[54]</t>
  </si>
  <si>
    <t>originalData[55]</t>
  </si>
  <si>
    <t>originalData[56]</t>
  </si>
  <si>
    <t>originalData[57]</t>
  </si>
  <si>
    <t>originalData[58]</t>
  </si>
  <si>
    <t>originalData[59]</t>
  </si>
  <si>
    <t>originalData[60]</t>
  </si>
  <si>
    <t>originalData[61]</t>
  </si>
  <si>
    <t>originalData[62]</t>
  </si>
  <si>
    <t>originalData[63]</t>
  </si>
  <si>
    <t>originalData[64]</t>
  </si>
  <si>
    <t>originalData[65]</t>
  </si>
  <si>
    <t>originalData[66]</t>
  </si>
  <si>
    <t>originalData[67]</t>
  </si>
  <si>
    <t>originalData[68]</t>
  </si>
  <si>
    <t>originalData[69]</t>
  </si>
  <si>
    <t>originalData[70]</t>
  </si>
  <si>
    <t>originalData[71]</t>
  </si>
  <si>
    <t>originalData[72]</t>
  </si>
  <si>
    <t>originalData[73]</t>
  </si>
  <si>
    <t>originalData[74]</t>
  </si>
  <si>
    <t>originalData[75]</t>
  </si>
  <si>
    <t>originalData[76]</t>
  </si>
  <si>
    <t>originalData[77]</t>
  </si>
  <si>
    <t>originalData[78]</t>
  </si>
  <si>
    <t>originalData[79]</t>
  </si>
  <si>
    <t>originalData[80]</t>
  </si>
  <si>
    <t>originalData[81]</t>
  </si>
  <si>
    <t>originalData[82]</t>
  </si>
  <si>
    <t>originalData[83]</t>
  </si>
  <si>
    <t>originalData[84]</t>
  </si>
  <si>
    <t>originalData[85]</t>
  </si>
  <si>
    <t>originalData[86]</t>
  </si>
  <si>
    <t>originalData[87]</t>
  </si>
  <si>
    <t>originalData[88]</t>
  </si>
  <si>
    <t>originalData[89]</t>
  </si>
  <si>
    <t>originalData[90]</t>
  </si>
  <si>
    <t>originalData[91]</t>
  </si>
  <si>
    <t>originalData[92]</t>
  </si>
  <si>
    <t>originalData[93]</t>
  </si>
  <si>
    <t>originalData[94]</t>
  </si>
  <si>
    <t>originalData[95]</t>
  </si>
  <si>
    <t>originalData[96]</t>
  </si>
  <si>
    <t>originalData[97]</t>
  </si>
  <si>
    <t>originalData[98]</t>
  </si>
  <si>
    <t>originalData[99]</t>
  </si>
  <si>
    <t>originalData[100]</t>
  </si>
  <si>
    <t>originalData[101]</t>
  </si>
  <si>
    <t>originalData[102]</t>
  </si>
  <si>
    <t>originalData[103]</t>
  </si>
  <si>
    <t>originalData[104]</t>
  </si>
  <si>
    <t>originalData[105]</t>
  </si>
  <si>
    <t>originalData[106]</t>
  </si>
  <si>
    <t>originalData[107]</t>
  </si>
  <si>
    <t>originalData[108]</t>
  </si>
  <si>
    <t>originalData[109]</t>
  </si>
  <si>
    <t>originalData[110]</t>
  </si>
  <si>
    <t>originalData[111]</t>
  </si>
  <si>
    <t>originalData[112]</t>
  </si>
  <si>
    <t>originalData[113]</t>
  </si>
  <si>
    <t>originalData[114]</t>
  </si>
  <si>
    <t>originalData[115]</t>
  </si>
  <si>
    <t>originalData[116]</t>
  </si>
  <si>
    <t>originalData[117]</t>
  </si>
  <si>
    <t>originalData[118]</t>
  </si>
  <si>
    <t>originalData[119]</t>
  </si>
  <si>
    <t>originalData[120]</t>
  </si>
  <si>
    <t>originalData[121]</t>
  </si>
  <si>
    <t>originalData[122]</t>
  </si>
  <si>
    <t>originalData[123]</t>
  </si>
  <si>
    <t>originalData[124]</t>
  </si>
  <si>
    <t>originalData[125]</t>
  </si>
  <si>
    <t>originalData[126]</t>
  </si>
  <si>
    <t>originalData[127]</t>
  </si>
  <si>
    <t>originalData[128]</t>
  </si>
  <si>
    <t>143 '\217'</t>
  </si>
  <si>
    <t>originalData[129]</t>
  </si>
  <si>
    <t>112 'p'</t>
  </si>
  <si>
    <t>originalData[130]</t>
  </si>
  <si>
    <t>originalData[131]</t>
  </si>
  <si>
    <t>originalData[132]</t>
  </si>
  <si>
    <t>69 'E'</t>
  </si>
  <si>
    <t>originalData[133]</t>
  </si>
  <si>
    <t>originalData[134]</t>
  </si>
  <si>
    <t>124 '|'</t>
  </si>
  <si>
    <t>originalData[135]</t>
  </si>
  <si>
    <t>originalData[136]</t>
  </si>
  <si>
    <t>223 'ß'</t>
  </si>
  <si>
    <t>originalData[137]</t>
  </si>
  <si>
    <t>originalData[138]</t>
  </si>
  <si>
    <t>100 'd'</t>
  </si>
  <si>
    <t>originalData[139]</t>
  </si>
  <si>
    <t>originalData[140]</t>
  </si>
  <si>
    <t>originalData[141]</t>
  </si>
  <si>
    <t>originalData[142]</t>
  </si>
  <si>
    <t>125 '}'</t>
  </si>
  <si>
    <t>originalData[143]</t>
  </si>
  <si>
    <t>originalData[144]</t>
  </si>
  <si>
    <t>59 ';'</t>
  </si>
  <si>
    <t>originalData[145]</t>
  </si>
  <si>
    <t>originalData[146]</t>
  </si>
  <si>
    <t>originalData[147]</t>
  </si>
  <si>
    <t>originalData[148]</t>
  </si>
  <si>
    <t>173 '­'</t>
  </si>
  <si>
    <t>originalData[149]</t>
  </si>
  <si>
    <t>27 '\e'</t>
  </si>
  <si>
    <t>originalData[150]</t>
  </si>
  <si>
    <t>227 'ã'</t>
  </si>
  <si>
    <t>originalData[151]</t>
  </si>
  <si>
    <t>originalData[152]</t>
  </si>
  <si>
    <t>originalData[153]</t>
  </si>
  <si>
    <t>originalData[154]</t>
  </si>
  <si>
    <t>originalData[155]</t>
  </si>
  <si>
    <t>originalData[156]</t>
  </si>
  <si>
    <t>originalData[157]</t>
  </si>
  <si>
    <t>originalData[158]</t>
  </si>
  <si>
    <t>originalData[159]</t>
  </si>
  <si>
    <t>originalData[160]</t>
  </si>
  <si>
    <t>originalData[161]</t>
  </si>
  <si>
    <t>originalData[162]</t>
  </si>
  <si>
    <t>originalData[163]</t>
  </si>
  <si>
    <t>originalData[164]</t>
  </si>
  <si>
    <t>originalData[165]</t>
  </si>
  <si>
    <t>originalData[166]</t>
  </si>
  <si>
    <t>originalData[167]</t>
  </si>
  <si>
    <t>originalData[168]</t>
  </si>
  <si>
    <t>originalData[169]</t>
  </si>
  <si>
    <t>originalData[170]</t>
  </si>
  <si>
    <t>originalData[171]</t>
  </si>
  <si>
    <t>originalData[172]</t>
  </si>
  <si>
    <t>originalData[173]</t>
  </si>
  <si>
    <t>originalData[174]</t>
  </si>
  <si>
    <t>originalData[175]</t>
  </si>
  <si>
    <t>originalData[176]</t>
  </si>
  <si>
    <t>originalData[177]</t>
  </si>
  <si>
    <t>originalData[178]</t>
  </si>
  <si>
    <t>originalData[179]</t>
  </si>
  <si>
    <t>originalData[180]</t>
  </si>
  <si>
    <t>originalData[181]</t>
  </si>
  <si>
    <t>originalData[182]</t>
  </si>
  <si>
    <t>originalData[183]</t>
  </si>
  <si>
    <t>originalData[184]</t>
  </si>
  <si>
    <t>originalData[185]</t>
  </si>
  <si>
    <t>originalData[186]</t>
  </si>
  <si>
    <t>originalData[187]</t>
  </si>
  <si>
    <t>originalData[188]</t>
  </si>
  <si>
    <t>originalData[189]</t>
  </si>
  <si>
    <t>originalData[190]</t>
  </si>
  <si>
    <t>originalData[191]</t>
  </si>
  <si>
    <t>originalData[192]</t>
  </si>
  <si>
    <t>originalData[193]</t>
  </si>
  <si>
    <t>originalData[194]</t>
  </si>
  <si>
    <t>171 '«'</t>
  </si>
  <si>
    <t>originalData[195]</t>
  </si>
  <si>
    <t>originalData[196]</t>
  </si>
  <si>
    <t>originalData[197]</t>
  </si>
  <si>
    <t>originalData[198]</t>
  </si>
  <si>
    <t>originalData[199]</t>
  </si>
  <si>
    <t>originalData[200]</t>
  </si>
  <si>
    <t>originalData[201]</t>
  </si>
  <si>
    <t>originalData[202]</t>
  </si>
  <si>
    <t>originalData[203]</t>
  </si>
  <si>
    <t>originalData[204]</t>
  </si>
  <si>
    <t>originalData[205]</t>
  </si>
  <si>
    <t>originalData[206]</t>
  </si>
  <si>
    <t>originalData[207]</t>
  </si>
  <si>
    <t>originalData[208]</t>
  </si>
  <si>
    <t>originalData[209]</t>
  </si>
  <si>
    <t>originalData[210]</t>
  </si>
  <si>
    <t>originalData[211]</t>
  </si>
  <si>
    <t>originalData[212]</t>
  </si>
  <si>
    <t>originalData[213]</t>
  </si>
  <si>
    <t>originalData[214]</t>
  </si>
  <si>
    <t>originalData[215]</t>
  </si>
  <si>
    <t>originalData[216]</t>
  </si>
  <si>
    <t>originalData[217]</t>
  </si>
  <si>
    <t>originalData[218]</t>
  </si>
  <si>
    <t>originalData[219]</t>
  </si>
  <si>
    <t>originalData[220]</t>
  </si>
  <si>
    <t>originalData[221]</t>
  </si>
  <si>
    <t>originalData[222]</t>
  </si>
  <si>
    <t>originalData[223]</t>
  </si>
  <si>
    <t>originalData[224]</t>
  </si>
  <si>
    <t>originalData[225]</t>
  </si>
  <si>
    <t>originalData[226]</t>
  </si>
  <si>
    <t>originalData[227]</t>
  </si>
  <si>
    <t>originalData[228]</t>
  </si>
  <si>
    <t>20 '\024'</t>
  </si>
  <si>
    <t>originalData[229]</t>
  </si>
  <si>
    <t>36 '$'</t>
  </si>
  <si>
    <t>originalData[230]</t>
  </si>
  <si>
    <t>originalData[231]</t>
  </si>
  <si>
    <t>originalData[232]</t>
  </si>
  <si>
    <t>101 'e'</t>
  </si>
  <si>
    <t>originalData[233]</t>
  </si>
  <si>
    <t>originalData[234]</t>
  </si>
  <si>
    <t>originalData[235]</t>
  </si>
  <si>
    <t>originalData[236]</t>
  </si>
  <si>
    <t>originalData[237]</t>
  </si>
  <si>
    <t>originalData[238]</t>
  </si>
  <si>
    <t>originalData[239]</t>
  </si>
  <si>
    <t>originalData[240]</t>
  </si>
  <si>
    <t>originalData[241]</t>
  </si>
  <si>
    <t>originalData[242]</t>
  </si>
  <si>
    <t>originalData[243]</t>
  </si>
  <si>
    <t>originalData[244]</t>
  </si>
  <si>
    <t>originalData[245]</t>
  </si>
  <si>
    <t>originalData[246]</t>
  </si>
  <si>
    <t>originalData[247]</t>
  </si>
  <si>
    <t>originalData[248]</t>
  </si>
  <si>
    <t>originalData[249]</t>
  </si>
  <si>
    <t>originalData[250]</t>
  </si>
  <si>
    <t>originalData[251]</t>
  </si>
  <si>
    <t>originalData[252]</t>
  </si>
  <si>
    <t>originalData[253]</t>
  </si>
  <si>
    <t>originalData[254]</t>
  </si>
  <si>
    <t>originalData[255]</t>
  </si>
  <si>
    <t>%</t>
  </si>
  <si>
    <t>float</t>
  </si>
  <si>
    <t>uint8_t [256]</t>
  </si>
  <si>
    <t>originalData</t>
  </si>
  <si>
    <t>Add new expression</t>
  </si>
  <si>
    <t>0x7effea90</t>
  </si>
  <si>
    <t>0x7effeaf4</t>
  </si>
  <si>
    <t>0x7effeb58</t>
  </si>
  <si>
    <t>80 'P'</t>
  </si>
  <si>
    <t>0x7effe990</t>
  </si>
  <si>
    <t>0x7effe9f4</t>
  </si>
  <si>
    <t>0x7effea58</t>
  </si>
  <si>
    <t>81 'Q'</t>
  </si>
  <si>
    <t>calcTime</t>
  </si>
  <si>
    <t>float [10]</t>
  </si>
  <si>
    <t>0x7effe968</t>
  </si>
  <si>
    <t>126 '~'</t>
  </si>
  <si>
    <t>88 'X'</t>
  </si>
  <si>
    <t>187 '»'</t>
  </si>
  <si>
    <t>47 '/'</t>
  </si>
  <si>
    <t>70 'F'</t>
  </si>
  <si>
    <t>220 'Ü'</t>
  </si>
  <si>
    <t>149 '\225'</t>
  </si>
  <si>
    <t>156 '\234'</t>
  </si>
  <si>
    <t>BME280</t>
  </si>
  <si>
    <t>BME280[0]</t>
  </si>
  <si>
    <t>BME280[1]</t>
  </si>
  <si>
    <t>BME280[2]</t>
  </si>
  <si>
    <t>BME280[3]</t>
  </si>
  <si>
    <t>BME280[4]</t>
  </si>
  <si>
    <t>BME280[5]</t>
  </si>
  <si>
    <t>BME280[6]</t>
  </si>
  <si>
    <t>BME280[7]</t>
  </si>
  <si>
    <t>BME280[8]</t>
  </si>
  <si>
    <t>BME280[9]</t>
  </si>
  <si>
    <t>BME280[10]</t>
  </si>
  <si>
    <t>BME280[11]</t>
  </si>
  <si>
    <t>BME280[12]</t>
  </si>
  <si>
    <t>BME280[13]</t>
  </si>
  <si>
    <t>BME280[14]</t>
  </si>
  <si>
    <t>BME280[15]</t>
  </si>
  <si>
    <t>BME280[16]</t>
  </si>
  <si>
    <t>BME280[17]</t>
  </si>
  <si>
    <t>BME280[18]</t>
  </si>
  <si>
    <t>BME280[19]</t>
  </si>
  <si>
    <t>BME280[20]</t>
  </si>
  <si>
    <t>BME280[21]</t>
  </si>
  <si>
    <t>BME280[22]</t>
  </si>
  <si>
    <t>BME280[23]</t>
  </si>
  <si>
    <t>BME280[24]</t>
  </si>
  <si>
    <t>BME280[25]</t>
  </si>
  <si>
    <t>BME280[26]</t>
  </si>
  <si>
    <t>BME280[27]</t>
  </si>
  <si>
    <t>BME280[28]</t>
  </si>
  <si>
    <t>BME280[29]</t>
  </si>
  <si>
    <t>BME280[30]</t>
  </si>
  <si>
    <t>BME280[31]</t>
  </si>
  <si>
    <t>BME280[32]</t>
  </si>
  <si>
    <t>BME280[33]</t>
  </si>
  <si>
    <t>BME280[34]</t>
  </si>
  <si>
    <t>BME280[35]</t>
  </si>
  <si>
    <t>BME280[36]</t>
  </si>
  <si>
    <t>BME280[37]</t>
  </si>
  <si>
    <t>BME280[38]</t>
  </si>
  <si>
    <t>BME280[39]</t>
  </si>
  <si>
    <t>BME280[40]</t>
  </si>
  <si>
    <t>BME280[41]</t>
  </si>
  <si>
    <t>BME280[42]</t>
  </si>
  <si>
    <t>BME280[43]</t>
  </si>
  <si>
    <t>BME280[44]</t>
  </si>
  <si>
    <t>BME280[45]</t>
  </si>
  <si>
    <t>BME280[46]</t>
  </si>
  <si>
    <t>BME280[47]</t>
  </si>
  <si>
    <t>BME280[48]</t>
  </si>
  <si>
    <t>BME280[49]</t>
  </si>
  <si>
    <t>BME280[50]</t>
  </si>
  <si>
    <t>BME280[51]</t>
  </si>
  <si>
    <t>BME280[52]</t>
  </si>
  <si>
    <t>BME280[53]</t>
  </si>
  <si>
    <t>BME280[54]</t>
  </si>
  <si>
    <t>BME280[55]</t>
  </si>
  <si>
    <t>BME280[56]</t>
  </si>
  <si>
    <t>BME280[57]</t>
  </si>
  <si>
    <t>BME280[58]</t>
  </si>
  <si>
    <t>BME280[59]</t>
  </si>
  <si>
    <t>BME280[60]</t>
  </si>
  <si>
    <t>BME280[61]</t>
  </si>
  <si>
    <t>BME280[62]</t>
  </si>
  <si>
    <t>BME280[63]</t>
  </si>
  <si>
    <t>BME280[64]</t>
  </si>
  <si>
    <t>BME280[65]</t>
  </si>
  <si>
    <t>BME280[66]</t>
  </si>
  <si>
    <t>BME280[67]</t>
  </si>
  <si>
    <t>BME280[68]</t>
  </si>
  <si>
    <t>BME280[69]</t>
  </si>
  <si>
    <t>BME280[70]</t>
  </si>
  <si>
    <t>BME280[71]</t>
  </si>
  <si>
    <t>BME280[72]</t>
  </si>
  <si>
    <t>BME280[73]</t>
  </si>
  <si>
    <t>BME280[74]</t>
  </si>
  <si>
    <t>BME280[75]</t>
  </si>
  <si>
    <t>BME280[76]</t>
  </si>
  <si>
    <t>BME280[77]</t>
  </si>
  <si>
    <t>BME280[78]</t>
  </si>
  <si>
    <t>BME280[79]</t>
  </si>
  <si>
    <t>BME280[80]</t>
  </si>
  <si>
    <t>BME280[81]</t>
  </si>
  <si>
    <t>BME280[82]</t>
  </si>
  <si>
    <t>BME280[83]</t>
  </si>
  <si>
    <t>BME280[84]</t>
  </si>
  <si>
    <t>BME280[85]</t>
  </si>
  <si>
    <t>BME280[86]</t>
  </si>
  <si>
    <t>BME280[87]</t>
  </si>
  <si>
    <t>BME280[88]</t>
  </si>
  <si>
    <t>BME280[89]</t>
  </si>
  <si>
    <t>BME280[90]</t>
  </si>
  <si>
    <t>BME280[91]</t>
  </si>
  <si>
    <t>BME280[92]</t>
  </si>
  <si>
    <t>BME280[93]</t>
  </si>
  <si>
    <t>BME280[94]</t>
  </si>
  <si>
    <t>BME280[95]</t>
  </si>
  <si>
    <t>BME280[96]</t>
  </si>
  <si>
    <t>BME280[97]</t>
  </si>
  <si>
    <t>BME280[98]</t>
  </si>
  <si>
    <t>BME280[99]</t>
  </si>
  <si>
    <t>BME280[100]</t>
  </si>
  <si>
    <t>BME280[101]</t>
  </si>
  <si>
    <t>BME280[102]</t>
  </si>
  <si>
    <t>BME280[103]</t>
  </si>
  <si>
    <t>BME280[104]</t>
  </si>
  <si>
    <t>BME280[105]</t>
  </si>
  <si>
    <t>BME280[106]</t>
  </si>
  <si>
    <t>BME280[107]</t>
  </si>
  <si>
    <t>BME280[108]</t>
  </si>
  <si>
    <t>BME280[109]</t>
  </si>
  <si>
    <t>BME280[110]</t>
  </si>
  <si>
    <t>BME280[111]</t>
  </si>
  <si>
    <t>BME280[112]</t>
  </si>
  <si>
    <t>BME280[113]</t>
  </si>
  <si>
    <t>BME280[114]</t>
  </si>
  <si>
    <t>BME280[115]</t>
  </si>
  <si>
    <t>BME280[116]</t>
  </si>
  <si>
    <t>BME280[117]</t>
  </si>
  <si>
    <t>BME280[118]</t>
  </si>
  <si>
    <t>BME280[119]</t>
  </si>
  <si>
    <t>BME280[120]</t>
  </si>
  <si>
    <t>BME280[121]</t>
  </si>
  <si>
    <t>BME280[122]</t>
  </si>
  <si>
    <t>BME280[123]</t>
  </si>
  <si>
    <t>BME280[124]</t>
  </si>
  <si>
    <t>BME280[125]</t>
  </si>
  <si>
    <t>BME280[126]</t>
  </si>
  <si>
    <t>BME280[127]</t>
  </si>
  <si>
    <t>BME280[128]</t>
  </si>
  <si>
    <t>BME280[129]</t>
  </si>
  <si>
    <t>BME280[130]</t>
  </si>
  <si>
    <t>BME280[131]</t>
  </si>
  <si>
    <t>BME280[132]</t>
  </si>
  <si>
    <t>BME280[133]</t>
  </si>
  <si>
    <t>BME280[134]</t>
  </si>
  <si>
    <t>BME280[135]</t>
  </si>
  <si>
    <t>BME280[136]</t>
  </si>
  <si>
    <t>BME280[137]</t>
  </si>
  <si>
    <t>BME280[138]</t>
  </si>
  <si>
    <t>BME280[139]</t>
  </si>
  <si>
    <t>BME280[140]</t>
  </si>
  <si>
    <t>BME280[141]</t>
  </si>
  <si>
    <t>BME280[142]</t>
  </si>
  <si>
    <t>BME280[143]</t>
  </si>
  <si>
    <t>BME280[144]</t>
  </si>
  <si>
    <t>BME280[145]</t>
  </si>
  <si>
    <t>BME280[146]</t>
  </si>
  <si>
    <t>BME280[147]</t>
  </si>
  <si>
    <t>BME280[148]</t>
  </si>
  <si>
    <t>BME280[149]</t>
  </si>
  <si>
    <t>BME280[150]</t>
  </si>
  <si>
    <t>BME280[151]</t>
  </si>
  <si>
    <t>BME280[152]</t>
  </si>
  <si>
    <t>BME280[153]</t>
  </si>
  <si>
    <t>BME280[154]</t>
  </si>
  <si>
    <t>BME280[155]</t>
  </si>
  <si>
    <t>BME280[156]</t>
  </si>
  <si>
    <t>BME280[157]</t>
  </si>
  <si>
    <t>BME280[158]</t>
  </si>
  <si>
    <t>BME280[159]</t>
  </si>
  <si>
    <t>BME280[160]</t>
  </si>
  <si>
    <t>BME280[161]</t>
  </si>
  <si>
    <t>BME280[162]</t>
  </si>
  <si>
    <t>BME280[163]</t>
  </si>
  <si>
    <t>BME280[164]</t>
  </si>
  <si>
    <t>BME280[165]</t>
  </si>
  <si>
    <t>BME280[166]</t>
  </si>
  <si>
    <t>BME280[167]</t>
  </si>
  <si>
    <t>BME280[168]</t>
  </si>
  <si>
    <t>BME280[169]</t>
  </si>
  <si>
    <t>BME280[170]</t>
  </si>
  <si>
    <t>BME280[171]</t>
  </si>
  <si>
    <t>BME280[172]</t>
  </si>
  <si>
    <t>BME280[173]</t>
  </si>
  <si>
    <t>BME280[174]</t>
  </si>
  <si>
    <t>BME280[175]</t>
  </si>
  <si>
    <t>BME280[176]</t>
  </si>
  <si>
    <t>BME280[177]</t>
  </si>
  <si>
    <t>BME280[178]</t>
  </si>
  <si>
    <t>BME280[179]</t>
  </si>
  <si>
    <t>BME280[180]</t>
  </si>
  <si>
    <t>BME280[181]</t>
  </si>
  <si>
    <t>BME280[182]</t>
  </si>
  <si>
    <t>BME280[183]</t>
  </si>
  <si>
    <t>BME280[184]</t>
  </si>
  <si>
    <t>BME280[185]</t>
  </si>
  <si>
    <t>BME280[186]</t>
  </si>
  <si>
    <t>BME280[187]</t>
  </si>
  <si>
    <t>BME280[188]</t>
  </si>
  <si>
    <t>BME280[189]</t>
  </si>
  <si>
    <t>BME280[190]</t>
  </si>
  <si>
    <t>BME280[191]</t>
  </si>
  <si>
    <t>BME280[192]</t>
  </si>
  <si>
    <t>BME280[193]</t>
  </si>
  <si>
    <t>BME280[194]</t>
  </si>
  <si>
    <t>BME280[195]</t>
  </si>
  <si>
    <t>BME280[196]</t>
  </si>
  <si>
    <t>BME280[197]</t>
  </si>
  <si>
    <t>BME280[198]</t>
  </si>
  <si>
    <t>BME280[199]</t>
  </si>
  <si>
    <t>BME280[200]</t>
  </si>
  <si>
    <t>BME280[201]</t>
  </si>
  <si>
    <t>BME280[202]</t>
  </si>
  <si>
    <t>BME280[203]</t>
  </si>
  <si>
    <t>BME280[204]</t>
  </si>
  <si>
    <t>BME280[205]</t>
  </si>
  <si>
    <t>BME280[206]</t>
  </si>
  <si>
    <t>BME280[207]</t>
  </si>
  <si>
    <t>BME280[208]</t>
  </si>
  <si>
    <t>BME280[209]</t>
  </si>
  <si>
    <t>BME280[210]</t>
  </si>
  <si>
    <t>BME280[211]</t>
  </si>
  <si>
    <t>BME280[212]</t>
  </si>
  <si>
    <t>BME280[213]</t>
  </si>
  <si>
    <t>BME280[214]</t>
  </si>
  <si>
    <t>BME280[215]</t>
  </si>
  <si>
    <t>BME280[216]</t>
  </si>
  <si>
    <t>BME280[217]</t>
  </si>
  <si>
    <t>BME280[218]</t>
  </si>
  <si>
    <t>BME280[219]</t>
  </si>
  <si>
    <t>BME280[220]</t>
  </si>
  <si>
    <t>BME280[221]</t>
  </si>
  <si>
    <t>BME280[222]</t>
  </si>
  <si>
    <t>BME280[223]</t>
  </si>
  <si>
    <t>BME280[224]</t>
  </si>
  <si>
    <t>BME280[225]</t>
  </si>
  <si>
    <t>BME280[226]</t>
  </si>
  <si>
    <t>BME280[227]</t>
  </si>
  <si>
    <t>BME280[228]</t>
  </si>
  <si>
    <t>BME280[229]</t>
  </si>
  <si>
    <t>BME280[230]</t>
  </si>
  <si>
    <t>BME280[231]</t>
  </si>
  <si>
    <t>BME280[232]</t>
  </si>
  <si>
    <t>BME280[233]</t>
  </si>
  <si>
    <t>BME280[234]</t>
  </si>
  <si>
    <t>BME280[235]</t>
  </si>
  <si>
    <t>BME280[236]</t>
  </si>
  <si>
    <t>BME280[237]</t>
  </si>
  <si>
    <t>BME280[238]</t>
  </si>
  <si>
    <t>BME280[239]</t>
  </si>
  <si>
    <t>BME280[240]</t>
  </si>
  <si>
    <t>BME280[241]</t>
  </si>
  <si>
    <t>BME280[242]</t>
  </si>
  <si>
    <t>BME280[243]</t>
  </si>
  <si>
    <t>BME280[244]</t>
  </si>
  <si>
    <t>BME280[245]</t>
  </si>
  <si>
    <t>BME280[246]</t>
  </si>
  <si>
    <t>BME280[247]</t>
  </si>
  <si>
    <t>BME280[248]</t>
  </si>
  <si>
    <t>BME280[249]</t>
  </si>
  <si>
    <t>BME280[250]</t>
  </si>
  <si>
    <t>BME280[251]</t>
  </si>
  <si>
    <t>BME280[252]</t>
  </si>
  <si>
    <t>BME280[253]</t>
  </si>
  <si>
    <t>BME280[254]</t>
  </si>
  <si>
    <t>BME280[255]</t>
  </si>
  <si>
    <t>BME280.temperature</t>
  </si>
  <si>
    <t>BME280.pressure</t>
  </si>
  <si>
    <t>BME280.humidity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</si>
</sst>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/>
    <xf numFmtId="0" fontId="3" fillId="2" borderId="0" xfId="3"/>
    <xf numFmtId="0" fontId="1" fillId="0" borderId="1" xfId="1"/>
    <xf numFmtId="0" fontId="2" fillId="0" borderId="2" xfId="2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2" xfId="2" applyAlignment="1">
      <alignment horizontal="right"/>
    </xf>
    <xf numFmtId="0" fontId="1" fillId="0" borderId="1" xfId="1" applyAlignment="1">
      <alignment horizontal="right"/>
    </xf>
  </cellXfs>
  <cellStyles count="4">
    <cellStyle name="Heading 1" xfId="1" builtinId="16"/>
    <cellStyle name="Heading 2" xfId="2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0BBC-AAD1-4310-B6AB-3771A6A542E0}">
  <dimension ref="A1:N525"/>
  <sheetViews>
    <sheetView zoomScale="170" zoomScaleNormal="17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0" sqref="D10"/>
    </sheetView>
  </sheetViews>
  <sheetFormatPr defaultRowHeight="15" x14ac:dyDescent="0.25"/>
  <cols>
    <col min="1" max="1" width="27" style="22" bestFit="1" customWidth="1"/>
    <col min="2" max="2" width="12.140625" style="22" bestFit="1" customWidth="1"/>
    <col min="3" max="3" width="16.28515625" style="22" bestFit="1" customWidth="1"/>
    <col min="4" max="4" width="10.85546875" style="22" bestFit="1" customWidth="1"/>
    <col min="5" max="6" width="9.140625" style="22"/>
    <col min="7" max="7" width="27" bestFit="1" customWidth="1"/>
    <col min="8" max="8" width="12.28515625" bestFit="1" customWidth="1"/>
    <col min="9" max="13" width="15.7109375" customWidth="1"/>
  </cols>
  <sheetData>
    <row r="1" spans="1:14" x14ac:dyDescent="0.25">
      <c r="A1" s="22" t="s">
        <v>646</v>
      </c>
      <c r="B1" s="22" t="s">
        <v>366</v>
      </c>
      <c r="C1" s="22">
        <v>20.5599995</v>
      </c>
      <c r="G1">
        <f>'BME280'!R17</f>
        <v>20.564732258966341</v>
      </c>
      <c r="H1">
        <f>C1-G1</f>
        <v>-4.7327589663410663E-3</v>
      </c>
      <c r="I1" s="24">
        <f>H1/G1</f>
        <v>-2.3013958590574677E-4</v>
      </c>
    </row>
    <row r="2" spans="1:14" x14ac:dyDescent="0.25">
      <c r="A2" s="22" t="s">
        <v>647</v>
      </c>
      <c r="B2" s="22" t="s">
        <v>366</v>
      </c>
      <c r="C2" s="22">
        <v>102051.758</v>
      </c>
      <c r="G2">
        <f>'BME280'!R18*1000</f>
        <v>102052.10552533371</v>
      </c>
      <c r="H2">
        <f t="shared" ref="H2:H3" si="0">C2-G2</f>
        <v>-0.34752533370919991</v>
      </c>
      <c r="I2" s="24">
        <f t="shared" ref="I2:I3" si="1">H2/G2</f>
        <v>-3.4053715199725028E-6</v>
      </c>
    </row>
    <row r="3" spans="1:14" x14ac:dyDescent="0.25">
      <c r="A3" s="22" t="s">
        <v>648</v>
      </c>
      <c r="B3" s="22" t="s">
        <v>366</v>
      </c>
      <c r="C3" s="22">
        <v>37.200195299999997</v>
      </c>
      <c r="G3">
        <f>'BME280'!R19</f>
        <v>37.202031487318827</v>
      </c>
      <c r="H3">
        <f t="shared" si="0"/>
        <v>-1.8361873188297295E-3</v>
      </c>
      <c r="I3" s="24">
        <f t="shared" si="1"/>
        <v>-4.935717877276773E-5</v>
      </c>
    </row>
    <row r="4" spans="1:14" s="22" customFormat="1" x14ac:dyDescent="0.25">
      <c r="A4" s="22" t="s">
        <v>389</v>
      </c>
      <c r="B4" s="22" t="s">
        <v>367</v>
      </c>
      <c r="C4" s="22" t="s">
        <v>370</v>
      </c>
    </row>
    <row r="5" spans="1:14" s="22" customFormat="1" x14ac:dyDescent="0.25">
      <c r="B5" s="22" t="s">
        <v>62</v>
      </c>
      <c r="C5" s="22" t="s">
        <v>63</v>
      </c>
      <c r="D5" s="22" t="s">
        <v>370</v>
      </c>
    </row>
    <row r="6" spans="1:14" x14ac:dyDescent="0.25">
      <c r="C6" s="22" t="s">
        <v>390</v>
      </c>
      <c r="D6" s="22" t="s">
        <v>21</v>
      </c>
      <c r="E6" s="22" t="s">
        <v>27</v>
      </c>
      <c r="G6" s="25"/>
      <c r="H6" s="24"/>
      <c r="I6" s="24"/>
      <c r="J6" s="24"/>
      <c r="K6" s="24"/>
      <c r="L6" s="24"/>
      <c r="M6" s="24"/>
      <c r="N6" s="23"/>
    </row>
    <row r="7" spans="1:14" x14ac:dyDescent="0.25">
      <c r="C7" s="22" t="s">
        <v>391</v>
      </c>
      <c r="D7" s="22" t="s">
        <v>21</v>
      </c>
      <c r="E7" s="22" t="s">
        <v>27</v>
      </c>
      <c r="H7" s="24"/>
      <c r="I7" s="24"/>
      <c r="J7" s="24"/>
      <c r="K7" s="24"/>
      <c r="L7" s="24"/>
      <c r="M7" s="24"/>
      <c r="N7" s="23"/>
    </row>
    <row r="8" spans="1:14" x14ac:dyDescent="0.25">
      <c r="C8" s="22" t="s">
        <v>392</v>
      </c>
      <c r="D8" s="22" t="s">
        <v>21</v>
      </c>
      <c r="E8" s="22" t="s">
        <v>27</v>
      </c>
      <c r="H8" s="24"/>
      <c r="I8" s="24"/>
      <c r="J8" s="24"/>
      <c r="K8" s="24"/>
      <c r="L8" s="24"/>
      <c r="M8" s="24"/>
      <c r="N8" s="23"/>
    </row>
    <row r="9" spans="1:14" x14ac:dyDescent="0.25">
      <c r="C9" s="22" t="s">
        <v>393</v>
      </c>
      <c r="D9" s="22" t="s">
        <v>21</v>
      </c>
      <c r="E9" s="22" t="s">
        <v>27</v>
      </c>
      <c r="H9" s="24"/>
      <c r="I9" s="24"/>
      <c r="J9" s="24"/>
      <c r="K9" s="24"/>
      <c r="L9" s="24"/>
      <c r="M9" s="24"/>
      <c r="N9" s="23"/>
    </row>
    <row r="10" spans="1:14" x14ac:dyDescent="0.25">
      <c r="C10" s="22" t="s">
        <v>394</v>
      </c>
      <c r="D10" s="22" t="s">
        <v>21</v>
      </c>
      <c r="E10" s="22" t="s">
        <v>27</v>
      </c>
      <c r="H10" s="24"/>
      <c r="I10" s="24"/>
      <c r="J10" s="24"/>
      <c r="K10" s="24"/>
      <c r="L10" s="24"/>
      <c r="M10" s="24"/>
      <c r="N10" s="23"/>
    </row>
    <row r="11" spans="1:14" x14ac:dyDescent="0.25">
      <c r="C11" s="22" t="s">
        <v>395</v>
      </c>
      <c r="D11" s="22" t="s">
        <v>21</v>
      </c>
      <c r="E11" s="22" t="s">
        <v>27</v>
      </c>
      <c r="H11" s="24"/>
      <c r="I11" s="24"/>
      <c r="J11" s="24"/>
      <c r="K11" s="24"/>
      <c r="L11" s="24"/>
      <c r="M11" s="24"/>
      <c r="N11" s="23"/>
    </row>
    <row r="12" spans="1:14" x14ac:dyDescent="0.25">
      <c r="C12" s="22" t="s">
        <v>396</v>
      </c>
      <c r="D12" s="22" t="s">
        <v>21</v>
      </c>
      <c r="E12" s="22" t="s">
        <v>27</v>
      </c>
      <c r="H12" s="24"/>
      <c r="I12" s="24"/>
      <c r="J12" s="24"/>
      <c r="K12" s="24"/>
      <c r="L12" s="24"/>
      <c r="M12" s="24"/>
      <c r="N12" s="23"/>
    </row>
    <row r="13" spans="1:14" x14ac:dyDescent="0.25">
      <c r="C13" s="22" t="s">
        <v>397</v>
      </c>
      <c r="D13" s="22" t="s">
        <v>21</v>
      </c>
      <c r="E13" s="22" t="s">
        <v>27</v>
      </c>
      <c r="H13" s="24"/>
      <c r="I13" s="27"/>
      <c r="J13" s="27"/>
      <c r="K13" s="27"/>
      <c r="L13" s="27"/>
      <c r="M13" s="27"/>
      <c r="N13" s="23"/>
    </row>
    <row r="14" spans="1:14" x14ac:dyDescent="0.25">
      <c r="C14" s="22" t="s">
        <v>398</v>
      </c>
      <c r="D14" s="22" t="s">
        <v>21</v>
      </c>
      <c r="E14" s="22" t="s">
        <v>27</v>
      </c>
      <c r="H14" s="24"/>
      <c r="I14" s="27"/>
      <c r="J14" s="27"/>
      <c r="K14" s="27"/>
      <c r="L14" s="27"/>
      <c r="M14" s="27"/>
      <c r="N14" s="23"/>
    </row>
    <row r="15" spans="1:14" x14ac:dyDescent="0.25">
      <c r="C15" s="22" t="s">
        <v>399</v>
      </c>
      <c r="D15" s="22" t="s">
        <v>21</v>
      </c>
      <c r="E15" s="22" t="s">
        <v>27</v>
      </c>
      <c r="G15" s="26"/>
      <c r="H15" s="24"/>
      <c r="I15" s="24"/>
      <c r="J15" s="24"/>
      <c r="K15" s="24"/>
      <c r="L15" s="24"/>
      <c r="M15" s="24"/>
      <c r="N15" s="23"/>
    </row>
    <row r="16" spans="1:14" x14ac:dyDescent="0.25">
      <c r="C16" s="22" t="s">
        <v>400</v>
      </c>
      <c r="D16" s="22" t="s">
        <v>21</v>
      </c>
      <c r="E16" s="22" t="s">
        <v>27</v>
      </c>
      <c r="H16" s="24"/>
      <c r="I16" s="24"/>
      <c r="J16" s="24"/>
      <c r="K16" s="24"/>
      <c r="L16" s="24"/>
      <c r="M16" s="24"/>
      <c r="N16" s="23"/>
    </row>
    <row r="17" spans="3:14" x14ac:dyDescent="0.25">
      <c r="C17" s="22" t="s">
        <v>401</v>
      </c>
      <c r="D17" s="22" t="s">
        <v>21</v>
      </c>
      <c r="E17" s="22" t="s">
        <v>27</v>
      </c>
      <c r="H17" s="24"/>
      <c r="I17" s="24"/>
      <c r="J17" s="24"/>
      <c r="K17" s="24"/>
      <c r="L17" s="24"/>
      <c r="M17" s="24"/>
      <c r="N17" s="23"/>
    </row>
    <row r="18" spans="3:14" x14ac:dyDescent="0.25">
      <c r="C18" s="22" t="s">
        <v>402</v>
      </c>
      <c r="D18" s="22" t="s">
        <v>21</v>
      </c>
      <c r="E18" s="22" t="s">
        <v>27</v>
      </c>
      <c r="H18" s="24"/>
      <c r="I18" s="24"/>
      <c r="J18" s="24"/>
      <c r="K18" s="24"/>
      <c r="L18" s="24"/>
      <c r="M18" s="24"/>
      <c r="N18" s="23"/>
    </row>
    <row r="19" spans="3:14" x14ac:dyDescent="0.25">
      <c r="C19" s="22" t="s">
        <v>403</v>
      </c>
      <c r="D19" s="22" t="s">
        <v>21</v>
      </c>
      <c r="E19" s="22" t="s">
        <v>27</v>
      </c>
      <c r="H19" s="24"/>
      <c r="I19" s="24"/>
      <c r="J19" s="24"/>
      <c r="K19" s="24"/>
      <c r="L19" s="24"/>
      <c r="M19" s="24"/>
      <c r="N19" s="23"/>
    </row>
    <row r="20" spans="3:14" x14ac:dyDescent="0.25">
      <c r="C20" s="22" t="s">
        <v>404</v>
      </c>
      <c r="D20" s="22" t="s">
        <v>21</v>
      </c>
      <c r="E20" s="22" t="s">
        <v>27</v>
      </c>
      <c r="H20" s="24"/>
      <c r="I20" s="24"/>
      <c r="J20" s="24"/>
      <c r="K20" s="24"/>
      <c r="L20" s="24"/>
      <c r="M20" s="24"/>
      <c r="N20" s="23"/>
    </row>
    <row r="21" spans="3:14" x14ac:dyDescent="0.25">
      <c r="C21" s="22" t="s">
        <v>405</v>
      </c>
      <c r="D21" s="22" t="s">
        <v>21</v>
      </c>
      <c r="E21" s="22" t="s">
        <v>27</v>
      </c>
      <c r="H21" s="24"/>
      <c r="I21" s="24"/>
      <c r="J21" s="24"/>
      <c r="K21" s="24"/>
      <c r="L21" s="24"/>
      <c r="M21" s="24"/>
      <c r="N21" s="23"/>
    </row>
    <row r="22" spans="3:14" x14ac:dyDescent="0.25">
      <c r="C22" s="22" t="s">
        <v>406</v>
      </c>
      <c r="D22" s="22" t="s">
        <v>21</v>
      </c>
      <c r="E22" s="22" t="s">
        <v>27</v>
      </c>
      <c r="H22" s="1"/>
      <c r="I22" s="1"/>
      <c r="J22" s="1"/>
      <c r="K22" s="1"/>
      <c r="L22" s="1"/>
      <c r="M22" s="1"/>
    </row>
    <row r="23" spans="3:14" x14ac:dyDescent="0.25">
      <c r="C23" s="22" t="s">
        <v>407</v>
      </c>
      <c r="D23" s="22" t="s">
        <v>21</v>
      </c>
      <c r="E23" s="22" t="s">
        <v>27</v>
      </c>
      <c r="H23" s="1"/>
      <c r="I23" s="27"/>
      <c r="J23" s="27"/>
      <c r="K23" s="27"/>
      <c r="L23" s="27"/>
      <c r="M23" s="27"/>
    </row>
    <row r="24" spans="3:14" x14ac:dyDescent="0.25">
      <c r="C24" s="22" t="s">
        <v>408</v>
      </c>
      <c r="D24" s="22" t="s">
        <v>21</v>
      </c>
      <c r="E24" s="22" t="s">
        <v>27</v>
      </c>
      <c r="G24" s="26"/>
      <c r="H24" s="24"/>
      <c r="I24" s="1"/>
      <c r="J24" s="1"/>
      <c r="K24" s="1"/>
      <c r="L24" s="1"/>
      <c r="M24" s="1"/>
    </row>
    <row r="25" spans="3:14" x14ac:dyDescent="0.25">
      <c r="C25" s="22" t="s">
        <v>409</v>
      </c>
      <c r="D25" s="22" t="s">
        <v>21</v>
      </c>
      <c r="E25" s="22" t="s">
        <v>27</v>
      </c>
      <c r="H25" s="24"/>
      <c r="I25" s="24"/>
      <c r="J25" s="24"/>
      <c r="K25" s="24"/>
      <c r="L25" s="24"/>
      <c r="M25" s="24"/>
    </row>
    <row r="26" spans="3:14" x14ac:dyDescent="0.25">
      <c r="C26" s="22" t="s">
        <v>410</v>
      </c>
      <c r="D26" s="22" t="s">
        <v>21</v>
      </c>
      <c r="E26" s="22" t="s">
        <v>27</v>
      </c>
      <c r="H26" s="24"/>
      <c r="I26" s="24"/>
      <c r="J26" s="24"/>
      <c r="K26" s="24"/>
      <c r="L26" s="24"/>
      <c r="M26" s="24"/>
    </row>
    <row r="27" spans="3:14" x14ac:dyDescent="0.25">
      <c r="C27" s="22" t="s">
        <v>411</v>
      </c>
      <c r="D27" s="22" t="s">
        <v>21</v>
      </c>
      <c r="E27" s="22" t="s">
        <v>27</v>
      </c>
      <c r="H27" s="24"/>
      <c r="I27" s="24"/>
      <c r="J27" s="24"/>
      <c r="K27" s="24"/>
      <c r="L27" s="24"/>
      <c r="M27" s="24"/>
    </row>
    <row r="28" spans="3:14" x14ac:dyDescent="0.25">
      <c r="C28" s="22" t="s">
        <v>412</v>
      </c>
      <c r="D28" s="22" t="s">
        <v>21</v>
      </c>
      <c r="E28" s="22" t="s">
        <v>27</v>
      </c>
      <c r="H28" s="24"/>
      <c r="I28" s="24"/>
      <c r="J28" s="24"/>
      <c r="K28" s="24"/>
      <c r="L28" s="24"/>
      <c r="M28" s="24"/>
    </row>
    <row r="29" spans="3:14" x14ac:dyDescent="0.25">
      <c r="C29" s="22" t="s">
        <v>413</v>
      </c>
      <c r="D29" s="22" t="s">
        <v>21</v>
      </c>
      <c r="E29" s="22" t="s">
        <v>27</v>
      </c>
      <c r="H29" s="24"/>
      <c r="I29" s="24"/>
      <c r="J29" s="24"/>
      <c r="K29" s="24"/>
      <c r="L29" s="24"/>
      <c r="M29" s="24"/>
    </row>
    <row r="30" spans="3:14" x14ac:dyDescent="0.25">
      <c r="C30" s="22" t="s">
        <v>414</v>
      </c>
      <c r="D30" s="22" t="s">
        <v>21</v>
      </c>
      <c r="E30" s="22" t="s">
        <v>27</v>
      </c>
      <c r="H30" s="24"/>
      <c r="I30" s="24"/>
      <c r="J30" s="24"/>
      <c r="K30" s="24"/>
      <c r="L30" s="24"/>
      <c r="M30" s="24"/>
    </row>
    <row r="31" spans="3:14" x14ac:dyDescent="0.25">
      <c r="C31" s="22" t="s">
        <v>415</v>
      </c>
      <c r="D31" s="22" t="s">
        <v>21</v>
      </c>
      <c r="E31" s="22" t="s">
        <v>27</v>
      </c>
      <c r="I31" s="1"/>
      <c r="J31" s="1"/>
      <c r="K31" s="1"/>
      <c r="L31" s="1"/>
      <c r="M31" s="1"/>
    </row>
    <row r="32" spans="3:14" x14ac:dyDescent="0.25">
      <c r="C32" s="22" t="s">
        <v>416</v>
      </c>
      <c r="D32" s="22" t="s">
        <v>21</v>
      </c>
      <c r="E32" s="22" t="s">
        <v>27</v>
      </c>
      <c r="I32" s="27"/>
      <c r="J32" s="27"/>
      <c r="K32" s="27"/>
      <c r="L32" s="27"/>
      <c r="M32" s="27"/>
    </row>
    <row r="33" spans="3:5" x14ac:dyDescent="0.25">
      <c r="C33" s="22" t="s">
        <v>417</v>
      </c>
      <c r="D33" s="22" t="s">
        <v>21</v>
      </c>
      <c r="E33" s="22" t="s">
        <v>27</v>
      </c>
    </row>
    <row r="34" spans="3:5" x14ac:dyDescent="0.25">
      <c r="C34" s="22" t="s">
        <v>418</v>
      </c>
      <c r="D34" s="22" t="s">
        <v>21</v>
      </c>
      <c r="E34" s="22" t="s">
        <v>27</v>
      </c>
    </row>
    <row r="35" spans="3:5" x14ac:dyDescent="0.25">
      <c r="C35" s="22" t="s">
        <v>419</v>
      </c>
      <c r="D35" s="22" t="s">
        <v>21</v>
      </c>
      <c r="E35" s="22" t="s">
        <v>27</v>
      </c>
    </row>
    <row r="36" spans="3:5" x14ac:dyDescent="0.25">
      <c r="C36" s="22" t="s">
        <v>420</v>
      </c>
      <c r="D36" s="22" t="s">
        <v>21</v>
      </c>
      <c r="E36" s="22" t="s">
        <v>27</v>
      </c>
    </row>
    <row r="37" spans="3:5" x14ac:dyDescent="0.25">
      <c r="C37" s="22" t="s">
        <v>421</v>
      </c>
      <c r="D37" s="22" t="s">
        <v>21</v>
      </c>
      <c r="E37" s="22" t="s">
        <v>27</v>
      </c>
    </row>
    <row r="38" spans="3:5" x14ac:dyDescent="0.25">
      <c r="C38" s="22" t="s">
        <v>422</v>
      </c>
      <c r="D38" s="22" t="s">
        <v>21</v>
      </c>
      <c r="E38" s="22" t="s">
        <v>27</v>
      </c>
    </row>
    <row r="39" spans="3:5" x14ac:dyDescent="0.25">
      <c r="C39" s="22" t="s">
        <v>423</v>
      </c>
      <c r="D39" s="22" t="s">
        <v>21</v>
      </c>
      <c r="E39" s="22" t="s">
        <v>27</v>
      </c>
    </row>
    <row r="40" spans="3:5" x14ac:dyDescent="0.25">
      <c r="C40" s="22" t="s">
        <v>424</v>
      </c>
      <c r="D40" s="22" t="s">
        <v>21</v>
      </c>
      <c r="E40" s="22" t="s">
        <v>27</v>
      </c>
    </row>
    <row r="41" spans="3:5" x14ac:dyDescent="0.25">
      <c r="C41" s="22" t="s">
        <v>425</v>
      </c>
      <c r="D41" s="22" t="s">
        <v>21</v>
      </c>
      <c r="E41" s="22" t="s">
        <v>27</v>
      </c>
    </row>
    <row r="42" spans="3:5" x14ac:dyDescent="0.25">
      <c r="C42" s="22" t="s">
        <v>426</v>
      </c>
      <c r="D42" s="22" t="s">
        <v>21</v>
      </c>
      <c r="E42" s="22" t="s">
        <v>27</v>
      </c>
    </row>
    <row r="43" spans="3:5" x14ac:dyDescent="0.25">
      <c r="C43" s="22" t="s">
        <v>427</v>
      </c>
      <c r="D43" s="22" t="s">
        <v>21</v>
      </c>
      <c r="E43" s="22" t="s">
        <v>27</v>
      </c>
    </row>
    <row r="44" spans="3:5" x14ac:dyDescent="0.25">
      <c r="C44" s="22" t="s">
        <v>428</v>
      </c>
      <c r="D44" s="22" t="s">
        <v>21</v>
      </c>
      <c r="E44" s="22" t="s">
        <v>27</v>
      </c>
    </row>
    <row r="45" spans="3:5" x14ac:dyDescent="0.25">
      <c r="C45" s="22" t="s">
        <v>429</v>
      </c>
      <c r="D45" s="22" t="s">
        <v>21</v>
      </c>
      <c r="E45" s="22" t="s">
        <v>27</v>
      </c>
    </row>
    <row r="46" spans="3:5" x14ac:dyDescent="0.25">
      <c r="C46" s="22" t="s">
        <v>430</v>
      </c>
      <c r="D46" s="22" t="s">
        <v>21</v>
      </c>
      <c r="E46" s="22" t="s">
        <v>27</v>
      </c>
    </row>
    <row r="47" spans="3:5" x14ac:dyDescent="0.25">
      <c r="C47" s="22" t="s">
        <v>431</v>
      </c>
      <c r="D47" s="22" t="s">
        <v>21</v>
      </c>
      <c r="E47" s="22" t="s">
        <v>27</v>
      </c>
    </row>
    <row r="48" spans="3:5" x14ac:dyDescent="0.25">
      <c r="C48" s="22" t="s">
        <v>432</v>
      </c>
      <c r="D48" s="22" t="s">
        <v>21</v>
      </c>
      <c r="E48" s="22" t="s">
        <v>27</v>
      </c>
    </row>
    <row r="49" spans="3:5" x14ac:dyDescent="0.25">
      <c r="C49" s="22" t="s">
        <v>433</v>
      </c>
      <c r="D49" s="22" t="s">
        <v>21</v>
      </c>
      <c r="E49" s="22" t="s">
        <v>27</v>
      </c>
    </row>
    <row r="50" spans="3:5" x14ac:dyDescent="0.25">
      <c r="C50" s="22" t="s">
        <v>434</v>
      </c>
      <c r="D50" s="22" t="s">
        <v>21</v>
      </c>
      <c r="E50" s="22" t="s">
        <v>27</v>
      </c>
    </row>
    <row r="51" spans="3:5" x14ac:dyDescent="0.25">
      <c r="C51" s="22" t="s">
        <v>435</v>
      </c>
      <c r="D51" s="22" t="s">
        <v>21</v>
      </c>
      <c r="E51" s="22" t="s">
        <v>27</v>
      </c>
    </row>
    <row r="52" spans="3:5" x14ac:dyDescent="0.25">
      <c r="C52" s="22" t="s">
        <v>436</v>
      </c>
      <c r="D52" s="22" t="s">
        <v>21</v>
      </c>
      <c r="E52" s="22" t="s">
        <v>27</v>
      </c>
    </row>
    <row r="53" spans="3:5" x14ac:dyDescent="0.25">
      <c r="C53" s="22" t="s">
        <v>437</v>
      </c>
      <c r="D53" s="22" t="s">
        <v>21</v>
      </c>
      <c r="E53" s="22" t="s">
        <v>27</v>
      </c>
    </row>
    <row r="54" spans="3:5" x14ac:dyDescent="0.25">
      <c r="C54" s="22" t="s">
        <v>438</v>
      </c>
      <c r="D54" s="22" t="s">
        <v>21</v>
      </c>
      <c r="E54" s="22" t="s">
        <v>27</v>
      </c>
    </row>
    <row r="55" spans="3:5" x14ac:dyDescent="0.25">
      <c r="C55" s="22" t="s">
        <v>439</v>
      </c>
      <c r="D55" s="22" t="s">
        <v>21</v>
      </c>
      <c r="E55" s="22" t="s">
        <v>27</v>
      </c>
    </row>
    <row r="56" spans="3:5" x14ac:dyDescent="0.25">
      <c r="C56" s="22" t="s">
        <v>440</v>
      </c>
      <c r="D56" s="22" t="s">
        <v>21</v>
      </c>
      <c r="E56" s="22" t="s">
        <v>27</v>
      </c>
    </row>
    <row r="57" spans="3:5" x14ac:dyDescent="0.25">
      <c r="C57" s="22" t="s">
        <v>441</v>
      </c>
      <c r="D57" s="22" t="s">
        <v>21</v>
      </c>
      <c r="E57" s="22" t="s">
        <v>27</v>
      </c>
    </row>
    <row r="58" spans="3:5" x14ac:dyDescent="0.25">
      <c r="C58" s="22" t="s">
        <v>442</v>
      </c>
      <c r="D58" s="22" t="s">
        <v>21</v>
      </c>
      <c r="E58" s="22" t="s">
        <v>27</v>
      </c>
    </row>
    <row r="59" spans="3:5" x14ac:dyDescent="0.25">
      <c r="C59" s="22" t="s">
        <v>443</v>
      </c>
      <c r="D59" s="22" t="s">
        <v>21</v>
      </c>
      <c r="E59" s="22" t="s">
        <v>27</v>
      </c>
    </row>
    <row r="60" spans="3:5" x14ac:dyDescent="0.25">
      <c r="C60" s="22" t="s">
        <v>444</v>
      </c>
      <c r="D60" s="22" t="s">
        <v>21</v>
      </c>
      <c r="E60" s="22" t="s">
        <v>27</v>
      </c>
    </row>
    <row r="61" spans="3:5" x14ac:dyDescent="0.25">
      <c r="C61" s="22" t="s">
        <v>445</v>
      </c>
      <c r="D61" s="22" t="s">
        <v>21</v>
      </c>
      <c r="E61" s="22" t="s">
        <v>27</v>
      </c>
    </row>
    <row r="62" spans="3:5" x14ac:dyDescent="0.25">
      <c r="C62" s="22" t="s">
        <v>446</v>
      </c>
      <c r="D62" s="22" t="s">
        <v>21</v>
      </c>
      <c r="E62" s="22" t="s">
        <v>27</v>
      </c>
    </row>
    <row r="63" spans="3:5" x14ac:dyDescent="0.25">
      <c r="C63" s="22" t="s">
        <v>447</v>
      </c>
      <c r="D63" s="22" t="s">
        <v>21</v>
      </c>
      <c r="E63" s="22" t="s">
        <v>27</v>
      </c>
    </row>
    <row r="64" spans="3:5" x14ac:dyDescent="0.25">
      <c r="C64" s="22" t="s">
        <v>448</v>
      </c>
      <c r="D64" s="22" t="s">
        <v>21</v>
      </c>
      <c r="E64" s="22" t="s">
        <v>27</v>
      </c>
    </row>
    <row r="65" spans="3:5" x14ac:dyDescent="0.25">
      <c r="C65" s="22" t="s">
        <v>449</v>
      </c>
      <c r="D65" s="22" t="s">
        <v>21</v>
      </c>
      <c r="E65" s="22" t="s">
        <v>27</v>
      </c>
    </row>
    <row r="66" spans="3:5" x14ac:dyDescent="0.25">
      <c r="C66" s="22" t="s">
        <v>450</v>
      </c>
      <c r="D66" s="22" t="s">
        <v>21</v>
      </c>
      <c r="E66" s="22" t="s">
        <v>27</v>
      </c>
    </row>
    <row r="67" spans="3:5" x14ac:dyDescent="0.25">
      <c r="C67" s="22" t="s">
        <v>451</v>
      </c>
      <c r="D67" s="22" t="s">
        <v>21</v>
      </c>
      <c r="E67" s="22" t="s">
        <v>27</v>
      </c>
    </row>
    <row r="68" spans="3:5" x14ac:dyDescent="0.25">
      <c r="C68" s="22" t="s">
        <v>452</v>
      </c>
      <c r="D68" s="22" t="s">
        <v>21</v>
      </c>
      <c r="E68" s="22" t="s">
        <v>27</v>
      </c>
    </row>
    <row r="69" spans="3:5" x14ac:dyDescent="0.25">
      <c r="C69" s="22" t="s">
        <v>453</v>
      </c>
      <c r="D69" s="22" t="s">
        <v>21</v>
      </c>
      <c r="E69" s="22" t="s">
        <v>27</v>
      </c>
    </row>
    <row r="70" spans="3:5" x14ac:dyDescent="0.25">
      <c r="C70" s="22" t="s">
        <v>454</v>
      </c>
      <c r="D70" s="22" t="s">
        <v>21</v>
      </c>
      <c r="E70" s="22" t="s">
        <v>27</v>
      </c>
    </row>
    <row r="71" spans="3:5" x14ac:dyDescent="0.25">
      <c r="C71" s="22" t="s">
        <v>455</v>
      </c>
      <c r="D71" s="22" t="s">
        <v>21</v>
      </c>
      <c r="E71" s="22" t="s">
        <v>27</v>
      </c>
    </row>
    <row r="72" spans="3:5" x14ac:dyDescent="0.25">
      <c r="C72" s="22" t="s">
        <v>456</v>
      </c>
      <c r="D72" s="22" t="s">
        <v>21</v>
      </c>
      <c r="E72" s="22" t="s">
        <v>27</v>
      </c>
    </row>
    <row r="73" spans="3:5" x14ac:dyDescent="0.25">
      <c r="C73" s="22" t="s">
        <v>457</v>
      </c>
      <c r="D73" s="22" t="s">
        <v>21</v>
      </c>
      <c r="E73" s="22" t="s">
        <v>27</v>
      </c>
    </row>
    <row r="74" spans="3:5" x14ac:dyDescent="0.25">
      <c r="C74" s="22" t="s">
        <v>458</v>
      </c>
      <c r="D74" s="22" t="s">
        <v>21</v>
      </c>
      <c r="E74" s="22" t="s">
        <v>27</v>
      </c>
    </row>
    <row r="75" spans="3:5" x14ac:dyDescent="0.25">
      <c r="C75" s="22" t="s">
        <v>459</v>
      </c>
      <c r="D75" s="22" t="s">
        <v>21</v>
      </c>
      <c r="E75" s="22" t="s">
        <v>27</v>
      </c>
    </row>
    <row r="76" spans="3:5" x14ac:dyDescent="0.25">
      <c r="C76" s="22" t="s">
        <v>460</v>
      </c>
      <c r="D76" s="22" t="s">
        <v>21</v>
      </c>
      <c r="E76" s="22" t="s">
        <v>27</v>
      </c>
    </row>
    <row r="77" spans="3:5" x14ac:dyDescent="0.25">
      <c r="C77" s="22" t="s">
        <v>461</v>
      </c>
      <c r="D77" s="22" t="s">
        <v>21</v>
      </c>
      <c r="E77" s="22" t="s">
        <v>27</v>
      </c>
    </row>
    <row r="78" spans="3:5" x14ac:dyDescent="0.25">
      <c r="C78" s="22" t="s">
        <v>462</v>
      </c>
      <c r="D78" s="22" t="s">
        <v>21</v>
      </c>
      <c r="E78" s="22" t="s">
        <v>27</v>
      </c>
    </row>
    <row r="79" spans="3:5" x14ac:dyDescent="0.25">
      <c r="C79" s="22" t="s">
        <v>463</v>
      </c>
      <c r="D79" s="22" t="s">
        <v>21</v>
      </c>
      <c r="E79" s="22" t="s">
        <v>27</v>
      </c>
    </row>
    <row r="80" spans="3:5" x14ac:dyDescent="0.25">
      <c r="C80" s="22" t="s">
        <v>464</v>
      </c>
      <c r="D80" s="22" t="s">
        <v>21</v>
      </c>
      <c r="E80" s="22" t="s">
        <v>27</v>
      </c>
    </row>
    <row r="81" spans="3:5" x14ac:dyDescent="0.25">
      <c r="C81" s="22" t="s">
        <v>465</v>
      </c>
      <c r="D81" s="22" t="s">
        <v>21</v>
      </c>
      <c r="E81" s="22" t="s">
        <v>27</v>
      </c>
    </row>
    <row r="82" spans="3:5" x14ac:dyDescent="0.25">
      <c r="C82" s="22" t="s">
        <v>466</v>
      </c>
      <c r="D82" s="22" t="s">
        <v>21</v>
      </c>
      <c r="E82" s="22" t="s">
        <v>27</v>
      </c>
    </row>
    <row r="83" spans="3:5" x14ac:dyDescent="0.25">
      <c r="C83" s="22" t="s">
        <v>467</v>
      </c>
      <c r="D83" s="22" t="s">
        <v>21</v>
      </c>
      <c r="E83" s="22" t="s">
        <v>27</v>
      </c>
    </row>
    <row r="84" spans="3:5" x14ac:dyDescent="0.25">
      <c r="C84" s="22" t="s">
        <v>468</v>
      </c>
      <c r="D84" s="22" t="s">
        <v>21</v>
      </c>
      <c r="E84" s="22" t="s">
        <v>27</v>
      </c>
    </row>
    <row r="85" spans="3:5" x14ac:dyDescent="0.25">
      <c r="C85" s="22" t="s">
        <v>469</v>
      </c>
      <c r="D85" s="22" t="s">
        <v>21</v>
      </c>
      <c r="E85" s="22" t="s">
        <v>27</v>
      </c>
    </row>
    <row r="86" spans="3:5" x14ac:dyDescent="0.25">
      <c r="C86" s="22" t="s">
        <v>470</v>
      </c>
      <c r="D86" s="22" t="s">
        <v>21</v>
      </c>
      <c r="E86" s="22" t="s">
        <v>27</v>
      </c>
    </row>
    <row r="87" spans="3:5" x14ac:dyDescent="0.25">
      <c r="C87" s="22" t="s">
        <v>471</v>
      </c>
      <c r="D87" s="22" t="s">
        <v>21</v>
      </c>
      <c r="E87" s="22" t="s">
        <v>27</v>
      </c>
    </row>
    <row r="88" spans="3:5" x14ac:dyDescent="0.25">
      <c r="C88" s="22" t="s">
        <v>472</v>
      </c>
      <c r="D88" s="22" t="s">
        <v>21</v>
      </c>
      <c r="E88" s="22" t="s">
        <v>27</v>
      </c>
    </row>
    <row r="89" spans="3:5" x14ac:dyDescent="0.25">
      <c r="C89" s="22" t="s">
        <v>473</v>
      </c>
      <c r="D89" s="22" t="s">
        <v>21</v>
      </c>
      <c r="E89" s="22" t="s">
        <v>27</v>
      </c>
    </row>
    <row r="90" spans="3:5" x14ac:dyDescent="0.25">
      <c r="C90" s="22" t="s">
        <v>474</v>
      </c>
      <c r="D90" s="22" t="s">
        <v>21</v>
      </c>
      <c r="E90" s="22" t="s">
        <v>27</v>
      </c>
    </row>
    <row r="91" spans="3:5" x14ac:dyDescent="0.25">
      <c r="C91" s="22" t="s">
        <v>475</v>
      </c>
      <c r="D91" s="22" t="s">
        <v>21</v>
      </c>
      <c r="E91" s="22" t="s">
        <v>27</v>
      </c>
    </row>
    <row r="92" spans="3:5" x14ac:dyDescent="0.25">
      <c r="C92" s="22" t="s">
        <v>476</v>
      </c>
      <c r="D92" s="22" t="s">
        <v>21</v>
      </c>
      <c r="E92" s="22" t="s">
        <v>27</v>
      </c>
    </row>
    <row r="93" spans="3:5" x14ac:dyDescent="0.25">
      <c r="C93" s="22" t="s">
        <v>477</v>
      </c>
      <c r="D93" s="22" t="s">
        <v>21</v>
      </c>
      <c r="E93" s="22" t="s">
        <v>27</v>
      </c>
    </row>
    <row r="94" spans="3:5" x14ac:dyDescent="0.25">
      <c r="C94" s="22" t="s">
        <v>478</v>
      </c>
      <c r="D94" s="22" t="s">
        <v>21</v>
      </c>
      <c r="E94" s="22" t="s">
        <v>27</v>
      </c>
    </row>
    <row r="95" spans="3:5" x14ac:dyDescent="0.25">
      <c r="C95" s="22" t="s">
        <v>479</v>
      </c>
      <c r="D95" s="22" t="s">
        <v>21</v>
      </c>
      <c r="E95" s="22" t="s">
        <v>27</v>
      </c>
    </row>
    <row r="96" spans="3:5" x14ac:dyDescent="0.25">
      <c r="C96" s="22" t="s">
        <v>480</v>
      </c>
      <c r="D96" s="22" t="s">
        <v>21</v>
      </c>
      <c r="E96" s="22" t="s">
        <v>27</v>
      </c>
    </row>
    <row r="97" spans="2:5" x14ac:dyDescent="0.25">
      <c r="C97" s="22" t="s">
        <v>481</v>
      </c>
      <c r="D97" s="22" t="s">
        <v>21</v>
      </c>
      <c r="E97" s="22" t="s">
        <v>27</v>
      </c>
    </row>
    <row r="98" spans="2:5" x14ac:dyDescent="0.25">
      <c r="C98" s="22" t="s">
        <v>482</v>
      </c>
      <c r="D98" s="22" t="s">
        <v>21</v>
      </c>
      <c r="E98" s="22" t="s">
        <v>27</v>
      </c>
    </row>
    <row r="99" spans="2:5" x14ac:dyDescent="0.25">
      <c r="C99" s="22" t="s">
        <v>483</v>
      </c>
      <c r="D99" s="22" t="s">
        <v>21</v>
      </c>
      <c r="E99" s="22" t="s">
        <v>27</v>
      </c>
    </row>
    <row r="100" spans="2:5" x14ac:dyDescent="0.25">
      <c r="C100" s="22" t="s">
        <v>484</v>
      </c>
      <c r="D100" s="22" t="s">
        <v>21</v>
      </c>
      <c r="E100" s="22" t="s">
        <v>27</v>
      </c>
    </row>
    <row r="101" spans="2:5" x14ac:dyDescent="0.25">
      <c r="C101" s="22" t="s">
        <v>485</v>
      </c>
      <c r="D101" s="22" t="s">
        <v>21</v>
      </c>
      <c r="E101" s="22" t="s">
        <v>27</v>
      </c>
    </row>
    <row r="102" spans="2:5" x14ac:dyDescent="0.25">
      <c r="C102" s="22" t="s">
        <v>486</v>
      </c>
      <c r="D102" s="22" t="s">
        <v>21</v>
      </c>
      <c r="E102" s="22" t="s">
        <v>27</v>
      </c>
    </row>
    <row r="103" spans="2:5" x14ac:dyDescent="0.25">
      <c r="C103" s="22" t="s">
        <v>487</v>
      </c>
      <c r="D103" s="22" t="s">
        <v>21</v>
      </c>
      <c r="E103" s="22" t="s">
        <v>27</v>
      </c>
    </row>
    <row r="104" spans="2:5" x14ac:dyDescent="0.25">
      <c r="C104" s="22" t="s">
        <v>488</v>
      </c>
      <c r="D104" s="22" t="s">
        <v>21</v>
      </c>
      <c r="E104" s="22" t="s">
        <v>27</v>
      </c>
    </row>
    <row r="105" spans="2:5" x14ac:dyDescent="0.25">
      <c r="C105" s="22" t="s">
        <v>489</v>
      </c>
      <c r="D105" s="22" t="s">
        <v>21</v>
      </c>
      <c r="E105" s="22" t="s">
        <v>27</v>
      </c>
    </row>
    <row r="106" spans="2:5" x14ac:dyDescent="0.25">
      <c r="B106" s="22" t="s">
        <v>64</v>
      </c>
      <c r="C106" s="22" t="s">
        <v>63</v>
      </c>
      <c r="D106" s="22" t="s">
        <v>371</v>
      </c>
    </row>
    <row r="107" spans="2:5" x14ac:dyDescent="0.25">
      <c r="C107" s="22" t="s">
        <v>490</v>
      </c>
      <c r="D107" s="22" t="s">
        <v>21</v>
      </c>
      <c r="E107" s="22" t="s">
        <v>27</v>
      </c>
    </row>
    <row r="108" spans="2:5" x14ac:dyDescent="0.25">
      <c r="C108" s="22" t="s">
        <v>491</v>
      </c>
      <c r="D108" s="22" t="s">
        <v>21</v>
      </c>
      <c r="E108" s="22" t="s">
        <v>27</v>
      </c>
    </row>
    <row r="109" spans="2:5" x14ac:dyDescent="0.25">
      <c r="C109" s="22" t="s">
        <v>492</v>
      </c>
      <c r="D109" s="22" t="s">
        <v>21</v>
      </c>
      <c r="E109" s="22" t="s">
        <v>27</v>
      </c>
    </row>
    <row r="110" spans="2:5" x14ac:dyDescent="0.25">
      <c r="C110" s="22" t="s">
        <v>493</v>
      </c>
      <c r="D110" s="22" t="s">
        <v>21</v>
      </c>
      <c r="E110" s="22" t="s">
        <v>27</v>
      </c>
    </row>
    <row r="111" spans="2:5" x14ac:dyDescent="0.25">
      <c r="C111" s="22" t="s">
        <v>494</v>
      </c>
      <c r="D111" s="22" t="s">
        <v>21</v>
      </c>
      <c r="E111" s="22" t="s">
        <v>27</v>
      </c>
    </row>
    <row r="112" spans="2:5" x14ac:dyDescent="0.25">
      <c r="C112" s="22" t="s">
        <v>495</v>
      </c>
      <c r="D112" s="22" t="s">
        <v>21</v>
      </c>
      <c r="E112" s="22" t="s">
        <v>27</v>
      </c>
    </row>
    <row r="113" spans="3:5" x14ac:dyDescent="0.25">
      <c r="C113" s="22" t="s">
        <v>496</v>
      </c>
      <c r="D113" s="22" t="s">
        <v>21</v>
      </c>
      <c r="E113" s="22" t="s">
        <v>27</v>
      </c>
    </row>
    <row r="114" spans="3:5" x14ac:dyDescent="0.25">
      <c r="C114" s="22" t="s">
        <v>497</v>
      </c>
      <c r="D114" s="22" t="s">
        <v>21</v>
      </c>
      <c r="E114" s="22" t="s">
        <v>27</v>
      </c>
    </row>
    <row r="115" spans="3:5" x14ac:dyDescent="0.25">
      <c r="C115" s="22" t="s">
        <v>498</v>
      </c>
      <c r="D115" s="22" t="s">
        <v>21</v>
      </c>
      <c r="E115" s="22" t="s">
        <v>27</v>
      </c>
    </row>
    <row r="116" spans="3:5" x14ac:dyDescent="0.25">
      <c r="C116" s="22" t="s">
        <v>499</v>
      </c>
      <c r="D116" s="22" t="s">
        <v>21</v>
      </c>
      <c r="E116" s="22" t="s">
        <v>27</v>
      </c>
    </row>
    <row r="117" spans="3:5" x14ac:dyDescent="0.25">
      <c r="C117" s="22" t="s">
        <v>500</v>
      </c>
      <c r="D117" s="22" t="s">
        <v>21</v>
      </c>
      <c r="E117" s="22" t="s">
        <v>27</v>
      </c>
    </row>
    <row r="118" spans="3:5" x14ac:dyDescent="0.25">
      <c r="C118" s="22" t="s">
        <v>501</v>
      </c>
      <c r="D118" s="22" t="s">
        <v>21</v>
      </c>
      <c r="E118" s="22" t="s">
        <v>27</v>
      </c>
    </row>
    <row r="119" spans="3:5" x14ac:dyDescent="0.25">
      <c r="C119" s="22" t="s">
        <v>502</v>
      </c>
      <c r="D119" s="22" t="s">
        <v>21</v>
      </c>
      <c r="E119" s="22" t="s">
        <v>27</v>
      </c>
    </row>
    <row r="120" spans="3:5" x14ac:dyDescent="0.25">
      <c r="C120" s="22" t="s">
        <v>503</v>
      </c>
      <c r="D120" s="22" t="s">
        <v>21</v>
      </c>
      <c r="E120" s="22" t="s">
        <v>27</v>
      </c>
    </row>
    <row r="121" spans="3:5" x14ac:dyDescent="0.25">
      <c r="C121" s="22" t="s">
        <v>504</v>
      </c>
      <c r="D121" s="22" t="s">
        <v>21</v>
      </c>
      <c r="E121" s="22" t="s">
        <v>27</v>
      </c>
    </row>
    <row r="122" spans="3:5" x14ac:dyDescent="0.25">
      <c r="C122" s="22" t="s">
        <v>505</v>
      </c>
      <c r="D122" s="22" t="s">
        <v>21</v>
      </c>
      <c r="E122" s="22" t="s">
        <v>27</v>
      </c>
    </row>
    <row r="123" spans="3:5" x14ac:dyDescent="0.25">
      <c r="C123" s="22" t="s">
        <v>506</v>
      </c>
      <c r="D123" s="22" t="s">
        <v>21</v>
      </c>
      <c r="E123" s="22" t="s">
        <v>27</v>
      </c>
    </row>
    <row r="124" spans="3:5" x14ac:dyDescent="0.25">
      <c r="C124" s="22" t="s">
        <v>507</v>
      </c>
      <c r="D124" s="22" t="s">
        <v>21</v>
      </c>
      <c r="E124" s="22" t="s">
        <v>27</v>
      </c>
    </row>
    <row r="125" spans="3:5" x14ac:dyDescent="0.25">
      <c r="C125" s="22" t="s">
        <v>508</v>
      </c>
      <c r="D125" s="22" t="s">
        <v>21</v>
      </c>
      <c r="E125" s="22" t="s">
        <v>27</v>
      </c>
    </row>
    <row r="126" spans="3:5" x14ac:dyDescent="0.25">
      <c r="C126" s="22" t="s">
        <v>509</v>
      </c>
      <c r="D126" s="22" t="s">
        <v>21</v>
      </c>
      <c r="E126" s="22" t="s">
        <v>27</v>
      </c>
    </row>
    <row r="127" spans="3:5" x14ac:dyDescent="0.25">
      <c r="C127" s="22" t="s">
        <v>510</v>
      </c>
      <c r="D127" s="22" t="s">
        <v>21</v>
      </c>
      <c r="E127" s="22" t="s">
        <v>27</v>
      </c>
    </row>
    <row r="128" spans="3:5" x14ac:dyDescent="0.25">
      <c r="C128" s="22" t="s">
        <v>511</v>
      </c>
      <c r="D128" s="22" t="s">
        <v>21</v>
      </c>
      <c r="E128" s="22" t="s">
        <v>27</v>
      </c>
    </row>
    <row r="129" spans="3:5" x14ac:dyDescent="0.25">
      <c r="C129" s="22" t="s">
        <v>512</v>
      </c>
      <c r="D129" s="22" t="s">
        <v>21</v>
      </c>
      <c r="E129" s="22" t="s">
        <v>27</v>
      </c>
    </row>
    <row r="130" spans="3:5" x14ac:dyDescent="0.25">
      <c r="C130" s="22" t="s">
        <v>513</v>
      </c>
      <c r="D130" s="22" t="s">
        <v>21</v>
      </c>
      <c r="E130" s="22" t="s">
        <v>27</v>
      </c>
    </row>
    <row r="131" spans="3:5" x14ac:dyDescent="0.25">
      <c r="C131" s="22" t="s">
        <v>514</v>
      </c>
      <c r="D131" s="22" t="s">
        <v>21</v>
      </c>
      <c r="E131" s="22" t="s">
        <v>27</v>
      </c>
    </row>
    <row r="132" spans="3:5" x14ac:dyDescent="0.25">
      <c r="C132" s="22" t="s">
        <v>515</v>
      </c>
      <c r="D132" s="22" t="s">
        <v>21</v>
      </c>
      <c r="E132" s="22" t="s">
        <v>27</v>
      </c>
    </row>
    <row r="133" spans="3:5" x14ac:dyDescent="0.25">
      <c r="C133" s="22" t="s">
        <v>516</v>
      </c>
      <c r="D133" s="22" t="s">
        <v>21</v>
      </c>
      <c r="E133" s="22" t="s">
        <v>27</v>
      </c>
    </row>
    <row r="134" spans="3:5" x14ac:dyDescent="0.25">
      <c r="C134" s="22" t="s">
        <v>517</v>
      </c>
      <c r="D134" s="22" t="s">
        <v>21</v>
      </c>
      <c r="E134" s="22" t="s">
        <v>27</v>
      </c>
    </row>
    <row r="135" spans="3:5" x14ac:dyDescent="0.25">
      <c r="C135" s="22" t="s">
        <v>518</v>
      </c>
      <c r="D135" s="22" t="s">
        <v>21</v>
      </c>
      <c r="E135" s="22" t="s">
        <v>65</v>
      </c>
    </row>
    <row r="136" spans="3:5" x14ac:dyDescent="0.25">
      <c r="C136" s="22" t="s">
        <v>519</v>
      </c>
      <c r="D136" s="22" t="s">
        <v>21</v>
      </c>
      <c r="E136" s="22" t="s">
        <v>66</v>
      </c>
    </row>
    <row r="137" spans="3:5" x14ac:dyDescent="0.25">
      <c r="C137" s="22" t="s">
        <v>520</v>
      </c>
      <c r="D137" s="22" t="s">
        <v>21</v>
      </c>
      <c r="E137" s="22" t="s">
        <v>67</v>
      </c>
    </row>
    <row r="138" spans="3:5" x14ac:dyDescent="0.25">
      <c r="C138" s="22" t="s">
        <v>521</v>
      </c>
      <c r="D138" s="22" t="s">
        <v>21</v>
      </c>
      <c r="E138" s="22" t="s">
        <v>68</v>
      </c>
    </row>
    <row r="139" spans="3:5" x14ac:dyDescent="0.25">
      <c r="C139" s="22" t="s">
        <v>522</v>
      </c>
      <c r="D139" s="22" t="s">
        <v>21</v>
      </c>
      <c r="E139" s="22" t="s">
        <v>69</v>
      </c>
    </row>
    <row r="140" spans="3:5" x14ac:dyDescent="0.25">
      <c r="C140" s="22" t="s">
        <v>523</v>
      </c>
      <c r="D140" s="22" t="s">
        <v>21</v>
      </c>
      <c r="E140" s="22" t="s">
        <v>70</v>
      </c>
    </row>
    <row r="141" spans="3:5" x14ac:dyDescent="0.25">
      <c r="C141" s="22" t="s">
        <v>524</v>
      </c>
      <c r="D141" s="22" t="s">
        <v>21</v>
      </c>
      <c r="E141" s="22" t="s">
        <v>71</v>
      </c>
    </row>
    <row r="142" spans="3:5" x14ac:dyDescent="0.25">
      <c r="C142" s="22" t="s">
        <v>525</v>
      </c>
      <c r="D142" s="22" t="s">
        <v>21</v>
      </c>
      <c r="E142" s="22" t="s">
        <v>72</v>
      </c>
    </row>
    <row r="143" spans="3:5" x14ac:dyDescent="0.25">
      <c r="C143" s="22" t="s">
        <v>526</v>
      </c>
      <c r="D143" s="22" t="s">
        <v>21</v>
      </c>
      <c r="E143" s="22" t="s">
        <v>22</v>
      </c>
    </row>
    <row r="144" spans="3:5" x14ac:dyDescent="0.25">
      <c r="C144" s="22" t="s">
        <v>527</v>
      </c>
      <c r="D144" s="22" t="s">
        <v>21</v>
      </c>
      <c r="E144" s="22" t="s">
        <v>23</v>
      </c>
    </row>
    <row r="145" spans="3:5" x14ac:dyDescent="0.25">
      <c r="C145" s="22" t="s">
        <v>528</v>
      </c>
      <c r="D145" s="22" t="s">
        <v>21</v>
      </c>
      <c r="E145" s="22" t="s">
        <v>24</v>
      </c>
    </row>
    <row r="146" spans="3:5" x14ac:dyDescent="0.25">
      <c r="C146" s="22" t="s">
        <v>529</v>
      </c>
      <c r="D146" s="22" t="s">
        <v>21</v>
      </c>
      <c r="E146" s="22" t="s">
        <v>25</v>
      </c>
    </row>
    <row r="147" spans="3:5" x14ac:dyDescent="0.25">
      <c r="C147" s="22" t="s">
        <v>530</v>
      </c>
      <c r="D147" s="22" t="s">
        <v>21</v>
      </c>
      <c r="E147" s="22" t="s">
        <v>26</v>
      </c>
    </row>
    <row r="148" spans="3:5" x14ac:dyDescent="0.25">
      <c r="C148" s="22" t="s">
        <v>531</v>
      </c>
      <c r="D148" s="22" t="s">
        <v>21</v>
      </c>
      <c r="E148" s="22" t="s">
        <v>27</v>
      </c>
    </row>
    <row r="149" spans="3:5" x14ac:dyDescent="0.25">
      <c r="C149" s="22" t="s">
        <v>532</v>
      </c>
      <c r="D149" s="22" t="s">
        <v>21</v>
      </c>
      <c r="E149" s="22" t="s">
        <v>28</v>
      </c>
    </row>
    <row r="150" spans="3:5" x14ac:dyDescent="0.25">
      <c r="C150" s="22" t="s">
        <v>533</v>
      </c>
      <c r="D150" s="22" t="s">
        <v>21</v>
      </c>
      <c r="E150" s="22" t="s">
        <v>29</v>
      </c>
    </row>
    <row r="151" spans="3:5" x14ac:dyDescent="0.25">
      <c r="C151" s="22" t="s">
        <v>534</v>
      </c>
      <c r="D151" s="22" t="s">
        <v>21</v>
      </c>
      <c r="E151" s="22" t="s">
        <v>30</v>
      </c>
    </row>
    <row r="152" spans="3:5" x14ac:dyDescent="0.25">
      <c r="C152" s="22" t="s">
        <v>535</v>
      </c>
      <c r="D152" s="22" t="s">
        <v>21</v>
      </c>
      <c r="E152" s="22" t="s">
        <v>31</v>
      </c>
    </row>
    <row r="153" spans="3:5" x14ac:dyDescent="0.25">
      <c r="C153" s="22" t="s">
        <v>536</v>
      </c>
      <c r="D153" s="22" t="s">
        <v>21</v>
      </c>
      <c r="E153" s="22" t="s">
        <v>32</v>
      </c>
    </row>
    <row r="154" spans="3:5" x14ac:dyDescent="0.25">
      <c r="C154" s="22" t="s">
        <v>537</v>
      </c>
      <c r="D154" s="22" t="s">
        <v>21</v>
      </c>
      <c r="E154" s="22" t="s">
        <v>33</v>
      </c>
    </row>
    <row r="155" spans="3:5" x14ac:dyDescent="0.25">
      <c r="C155" s="22" t="s">
        <v>538</v>
      </c>
      <c r="D155" s="22" t="s">
        <v>21</v>
      </c>
      <c r="E155" s="22" t="s">
        <v>34</v>
      </c>
    </row>
    <row r="156" spans="3:5" x14ac:dyDescent="0.25">
      <c r="C156" s="22" t="s">
        <v>539</v>
      </c>
      <c r="D156" s="22" t="s">
        <v>21</v>
      </c>
      <c r="E156" s="22" t="s">
        <v>35</v>
      </c>
    </row>
    <row r="157" spans="3:5" x14ac:dyDescent="0.25">
      <c r="C157" s="22" t="s">
        <v>540</v>
      </c>
      <c r="D157" s="22" t="s">
        <v>21</v>
      </c>
      <c r="E157" s="22" t="s">
        <v>36</v>
      </c>
    </row>
    <row r="158" spans="3:5" x14ac:dyDescent="0.25">
      <c r="C158" s="22" t="s">
        <v>541</v>
      </c>
      <c r="D158" s="22" t="s">
        <v>21</v>
      </c>
      <c r="E158" s="22" t="s">
        <v>37</v>
      </c>
    </row>
    <row r="159" spans="3:5" x14ac:dyDescent="0.25">
      <c r="C159" s="22" t="s">
        <v>542</v>
      </c>
      <c r="D159" s="22" t="s">
        <v>21</v>
      </c>
      <c r="E159" s="22" t="s">
        <v>38</v>
      </c>
    </row>
    <row r="160" spans="3:5" x14ac:dyDescent="0.25">
      <c r="C160" s="22" t="s">
        <v>543</v>
      </c>
      <c r="D160" s="22" t="s">
        <v>21</v>
      </c>
      <c r="E160" s="22" t="s">
        <v>37</v>
      </c>
    </row>
    <row r="161" spans="3:5" x14ac:dyDescent="0.25">
      <c r="C161" s="22" t="s">
        <v>544</v>
      </c>
      <c r="D161" s="22" t="s">
        <v>21</v>
      </c>
      <c r="E161" s="22" t="s">
        <v>39</v>
      </c>
    </row>
    <row r="162" spans="3:5" x14ac:dyDescent="0.25">
      <c r="C162" s="22" t="s">
        <v>545</v>
      </c>
      <c r="D162" s="22" t="s">
        <v>21</v>
      </c>
      <c r="E162" s="22" t="s">
        <v>40</v>
      </c>
    </row>
    <row r="163" spans="3:5" x14ac:dyDescent="0.25">
      <c r="C163" s="22" t="s">
        <v>546</v>
      </c>
      <c r="D163" s="22" t="s">
        <v>21</v>
      </c>
      <c r="E163" s="22" t="s">
        <v>41</v>
      </c>
    </row>
    <row r="164" spans="3:5" x14ac:dyDescent="0.25">
      <c r="C164" s="22" t="s">
        <v>547</v>
      </c>
      <c r="D164" s="22" t="s">
        <v>21</v>
      </c>
      <c r="E164" s="22" t="s">
        <v>42</v>
      </c>
    </row>
    <row r="165" spans="3:5" x14ac:dyDescent="0.25">
      <c r="C165" s="22" t="s">
        <v>548</v>
      </c>
      <c r="D165" s="22" t="s">
        <v>21</v>
      </c>
      <c r="E165" s="22" t="s">
        <v>43</v>
      </c>
    </row>
    <row r="166" spans="3:5" x14ac:dyDescent="0.25">
      <c r="C166" s="22" t="s">
        <v>549</v>
      </c>
      <c r="D166" s="22" t="s">
        <v>21</v>
      </c>
      <c r="E166" s="22" t="s">
        <v>44</v>
      </c>
    </row>
    <row r="167" spans="3:5" x14ac:dyDescent="0.25">
      <c r="C167" s="22" t="s">
        <v>550</v>
      </c>
      <c r="D167" s="22" t="s">
        <v>21</v>
      </c>
      <c r="E167" s="22" t="s">
        <v>27</v>
      </c>
    </row>
    <row r="168" spans="3:5" x14ac:dyDescent="0.25">
      <c r="C168" s="22" t="s">
        <v>551</v>
      </c>
      <c r="D168" s="22" t="s">
        <v>21</v>
      </c>
      <c r="E168" s="22" t="s">
        <v>45</v>
      </c>
    </row>
    <row r="169" spans="3:5" x14ac:dyDescent="0.25">
      <c r="C169" s="22" t="s">
        <v>552</v>
      </c>
      <c r="D169" s="22" t="s">
        <v>21</v>
      </c>
      <c r="E169" s="22" t="s">
        <v>46</v>
      </c>
    </row>
    <row r="170" spans="3:5" x14ac:dyDescent="0.25">
      <c r="C170" s="22" t="s">
        <v>553</v>
      </c>
      <c r="D170" s="22" t="s">
        <v>21</v>
      </c>
      <c r="E170" s="22" t="s">
        <v>27</v>
      </c>
    </row>
    <row r="171" spans="3:5" x14ac:dyDescent="0.25">
      <c r="C171" s="22" t="s">
        <v>554</v>
      </c>
      <c r="D171" s="22" t="s">
        <v>21</v>
      </c>
      <c r="E171" s="22" t="s">
        <v>27</v>
      </c>
    </row>
    <row r="172" spans="3:5" x14ac:dyDescent="0.25">
      <c r="C172" s="22" t="s">
        <v>555</v>
      </c>
      <c r="D172" s="22" t="s">
        <v>21</v>
      </c>
      <c r="E172" s="22" t="s">
        <v>27</v>
      </c>
    </row>
    <row r="173" spans="3:5" x14ac:dyDescent="0.25">
      <c r="C173" s="22" t="s">
        <v>556</v>
      </c>
      <c r="D173" s="22" t="s">
        <v>21</v>
      </c>
      <c r="E173" s="22" t="s">
        <v>27</v>
      </c>
    </row>
    <row r="174" spans="3:5" x14ac:dyDescent="0.25">
      <c r="C174" s="22" t="s">
        <v>557</v>
      </c>
      <c r="D174" s="22" t="s">
        <v>21</v>
      </c>
      <c r="E174" s="22" t="s">
        <v>27</v>
      </c>
    </row>
    <row r="175" spans="3:5" x14ac:dyDescent="0.25">
      <c r="C175" s="22" t="s">
        <v>558</v>
      </c>
      <c r="D175" s="22" t="s">
        <v>21</v>
      </c>
      <c r="E175" s="22" t="s">
        <v>27</v>
      </c>
    </row>
    <row r="176" spans="3:5" x14ac:dyDescent="0.25">
      <c r="C176" s="22" t="s">
        <v>559</v>
      </c>
      <c r="D176" s="22" t="s">
        <v>21</v>
      </c>
      <c r="E176" s="22" t="s">
        <v>27</v>
      </c>
    </row>
    <row r="177" spans="3:5" x14ac:dyDescent="0.25">
      <c r="C177" s="22" t="s">
        <v>560</v>
      </c>
      <c r="D177" s="22" t="s">
        <v>21</v>
      </c>
      <c r="E177" s="22" t="s">
        <v>27</v>
      </c>
    </row>
    <row r="178" spans="3:5" x14ac:dyDescent="0.25">
      <c r="C178" s="22" t="s">
        <v>561</v>
      </c>
      <c r="D178" s="22" t="s">
        <v>21</v>
      </c>
      <c r="E178" s="22" t="s">
        <v>27</v>
      </c>
    </row>
    <row r="179" spans="3:5" x14ac:dyDescent="0.25">
      <c r="C179" s="22" t="s">
        <v>562</v>
      </c>
      <c r="D179" s="22" t="s">
        <v>21</v>
      </c>
      <c r="E179" s="22" t="s">
        <v>47</v>
      </c>
    </row>
    <row r="180" spans="3:5" x14ac:dyDescent="0.25">
      <c r="C180" s="22" t="s">
        <v>563</v>
      </c>
      <c r="D180" s="22" t="s">
        <v>21</v>
      </c>
      <c r="E180" s="22" t="s">
        <v>27</v>
      </c>
    </row>
    <row r="181" spans="3:5" x14ac:dyDescent="0.25">
      <c r="C181" s="22" t="s">
        <v>564</v>
      </c>
      <c r="D181" s="22" t="s">
        <v>21</v>
      </c>
      <c r="E181" s="22" t="s">
        <v>27</v>
      </c>
    </row>
    <row r="182" spans="3:5" x14ac:dyDescent="0.25">
      <c r="C182" s="22" t="s">
        <v>565</v>
      </c>
      <c r="D182" s="22" t="s">
        <v>21</v>
      </c>
      <c r="E182" s="22" t="s">
        <v>48</v>
      </c>
    </row>
    <row r="183" spans="3:5" x14ac:dyDescent="0.25">
      <c r="C183" s="22" t="s">
        <v>566</v>
      </c>
      <c r="D183" s="22" t="s">
        <v>21</v>
      </c>
      <c r="E183" s="22" t="s">
        <v>27</v>
      </c>
    </row>
    <row r="184" spans="3:5" x14ac:dyDescent="0.25">
      <c r="C184" s="22" t="s">
        <v>567</v>
      </c>
      <c r="D184" s="22" t="s">
        <v>21</v>
      </c>
      <c r="E184" s="22" t="s">
        <v>49</v>
      </c>
    </row>
    <row r="185" spans="3:5" x14ac:dyDescent="0.25">
      <c r="C185" s="22" t="s">
        <v>568</v>
      </c>
      <c r="D185" s="22" t="s">
        <v>21</v>
      </c>
      <c r="E185" s="22" t="s">
        <v>27</v>
      </c>
    </row>
    <row r="186" spans="3:5" x14ac:dyDescent="0.25">
      <c r="C186" s="22" t="s">
        <v>569</v>
      </c>
      <c r="D186" s="22" t="s">
        <v>21</v>
      </c>
      <c r="E186" s="22" t="s">
        <v>27</v>
      </c>
    </row>
    <row r="187" spans="3:5" x14ac:dyDescent="0.25">
      <c r="C187" s="22" t="s">
        <v>570</v>
      </c>
      <c r="D187" s="22" t="s">
        <v>21</v>
      </c>
      <c r="E187" s="22" t="s">
        <v>27</v>
      </c>
    </row>
    <row r="188" spans="3:5" x14ac:dyDescent="0.25">
      <c r="C188" s="22" t="s">
        <v>571</v>
      </c>
      <c r="D188" s="22" t="s">
        <v>21</v>
      </c>
      <c r="E188" s="22" t="s">
        <v>27</v>
      </c>
    </row>
    <row r="189" spans="3:5" x14ac:dyDescent="0.25">
      <c r="C189" s="22" t="s">
        <v>572</v>
      </c>
      <c r="D189" s="22" t="s">
        <v>21</v>
      </c>
      <c r="E189" s="22" t="s">
        <v>50</v>
      </c>
    </row>
    <row r="190" spans="3:5" x14ac:dyDescent="0.25">
      <c r="C190" s="22" t="s">
        <v>573</v>
      </c>
      <c r="D190" s="22" t="s">
        <v>21</v>
      </c>
      <c r="E190" s="22" t="s">
        <v>51</v>
      </c>
    </row>
    <row r="191" spans="3:5" x14ac:dyDescent="0.25">
      <c r="C191" s="22" t="s">
        <v>574</v>
      </c>
      <c r="D191" s="22" t="s">
        <v>21</v>
      </c>
      <c r="E191" s="22" t="s">
        <v>27</v>
      </c>
    </row>
    <row r="192" spans="3:5" x14ac:dyDescent="0.25">
      <c r="C192" s="22" t="s">
        <v>575</v>
      </c>
      <c r="D192" s="22" t="s">
        <v>21</v>
      </c>
      <c r="E192" s="22" t="s">
        <v>52</v>
      </c>
    </row>
    <row r="193" spans="2:5" x14ac:dyDescent="0.25">
      <c r="C193" s="22" t="s">
        <v>576</v>
      </c>
      <c r="D193" s="22" t="s">
        <v>21</v>
      </c>
      <c r="E193" s="22" t="s">
        <v>37</v>
      </c>
    </row>
    <row r="194" spans="2:5" x14ac:dyDescent="0.25">
      <c r="C194" s="22" t="s">
        <v>577</v>
      </c>
      <c r="D194" s="22" t="s">
        <v>21</v>
      </c>
      <c r="E194" s="22" t="s">
        <v>37</v>
      </c>
    </row>
    <row r="195" spans="2:5" x14ac:dyDescent="0.25">
      <c r="C195" s="22" t="s">
        <v>578</v>
      </c>
      <c r="D195" s="22" t="s">
        <v>21</v>
      </c>
      <c r="E195" s="22" t="s">
        <v>53</v>
      </c>
    </row>
    <row r="196" spans="2:5" x14ac:dyDescent="0.25">
      <c r="C196" s="22" t="s">
        <v>579</v>
      </c>
      <c r="D196" s="22" t="s">
        <v>21</v>
      </c>
      <c r="E196" s="22" t="s">
        <v>24</v>
      </c>
    </row>
    <row r="197" spans="2:5" x14ac:dyDescent="0.25">
      <c r="C197" s="22" t="s">
        <v>580</v>
      </c>
      <c r="D197" s="22" t="s">
        <v>21</v>
      </c>
      <c r="E197" s="22" t="s">
        <v>79</v>
      </c>
    </row>
    <row r="198" spans="2:5" x14ac:dyDescent="0.25">
      <c r="C198" s="22" t="s">
        <v>581</v>
      </c>
      <c r="D198" s="22" t="s">
        <v>21</v>
      </c>
      <c r="E198" s="22" t="s">
        <v>27</v>
      </c>
    </row>
    <row r="199" spans="2:5" x14ac:dyDescent="0.25">
      <c r="C199" s="22" t="s">
        <v>582</v>
      </c>
      <c r="D199" s="22" t="s">
        <v>21</v>
      </c>
      <c r="E199" s="22" t="s">
        <v>27</v>
      </c>
    </row>
    <row r="200" spans="2:5" x14ac:dyDescent="0.25">
      <c r="C200" s="22" t="s">
        <v>583</v>
      </c>
      <c r="D200" s="22" t="s">
        <v>21</v>
      </c>
      <c r="E200" s="22" t="s">
        <v>80</v>
      </c>
    </row>
    <row r="201" spans="2:5" x14ac:dyDescent="0.25">
      <c r="C201" s="22" t="s">
        <v>584</v>
      </c>
      <c r="D201" s="22" t="s">
        <v>21</v>
      </c>
      <c r="E201" s="22" t="s">
        <v>81</v>
      </c>
    </row>
    <row r="202" spans="2:5" x14ac:dyDescent="0.25">
      <c r="C202" s="22" t="s">
        <v>585</v>
      </c>
      <c r="D202" s="22" t="s">
        <v>21</v>
      </c>
      <c r="E202" s="22" t="s">
        <v>37</v>
      </c>
    </row>
    <row r="203" spans="2:5" x14ac:dyDescent="0.25">
      <c r="C203" s="22" t="s">
        <v>586</v>
      </c>
      <c r="D203" s="22" t="s">
        <v>21</v>
      </c>
      <c r="E203" s="22" t="s">
        <v>27</v>
      </c>
    </row>
    <row r="204" spans="2:5" x14ac:dyDescent="0.25">
      <c r="C204" s="22" t="s">
        <v>587</v>
      </c>
      <c r="D204" s="22" t="s">
        <v>21</v>
      </c>
      <c r="E204" s="22" t="s">
        <v>27</v>
      </c>
    </row>
    <row r="205" spans="2:5" x14ac:dyDescent="0.25">
      <c r="C205" s="22" t="s">
        <v>588</v>
      </c>
      <c r="D205" s="22" t="s">
        <v>21</v>
      </c>
      <c r="E205" s="22" t="s">
        <v>27</v>
      </c>
    </row>
    <row r="206" spans="2:5" x14ac:dyDescent="0.25">
      <c r="C206" s="22" t="s">
        <v>589</v>
      </c>
      <c r="D206" s="22" t="s">
        <v>21</v>
      </c>
      <c r="E206" s="22" t="s">
        <v>27</v>
      </c>
    </row>
    <row r="207" spans="2:5" x14ac:dyDescent="0.25">
      <c r="B207" s="22" t="s">
        <v>55</v>
      </c>
      <c r="C207" s="22" t="s">
        <v>56</v>
      </c>
      <c r="D207" s="22" t="s">
        <v>372</v>
      </c>
    </row>
    <row r="208" spans="2:5" x14ac:dyDescent="0.25">
      <c r="C208" s="22" t="s">
        <v>590</v>
      </c>
      <c r="D208" s="22" t="s">
        <v>21</v>
      </c>
      <c r="E208" s="22" t="s">
        <v>52</v>
      </c>
    </row>
    <row r="209" spans="3:5" x14ac:dyDescent="0.25">
      <c r="C209" s="22" t="s">
        <v>591</v>
      </c>
      <c r="D209" s="22" t="s">
        <v>21</v>
      </c>
      <c r="E209" s="22" t="s">
        <v>27</v>
      </c>
    </row>
    <row r="210" spans="3:5" x14ac:dyDescent="0.25">
      <c r="C210" s="22" t="s">
        <v>592</v>
      </c>
      <c r="D210" s="22" t="s">
        <v>21</v>
      </c>
      <c r="E210" s="22" t="s">
        <v>27</v>
      </c>
    </row>
    <row r="211" spans="3:5" x14ac:dyDescent="0.25">
      <c r="C211" s="22" t="s">
        <v>593</v>
      </c>
      <c r="D211" s="22" t="s">
        <v>21</v>
      </c>
      <c r="E211" s="22" t="s">
        <v>27</v>
      </c>
    </row>
    <row r="212" spans="3:5" x14ac:dyDescent="0.25">
      <c r="C212" s="22" t="s">
        <v>594</v>
      </c>
      <c r="D212" s="22" t="s">
        <v>21</v>
      </c>
      <c r="E212" s="22" t="s">
        <v>27</v>
      </c>
    </row>
    <row r="213" spans="3:5" x14ac:dyDescent="0.25">
      <c r="C213" s="22" t="s">
        <v>595</v>
      </c>
      <c r="D213" s="22" t="s">
        <v>21</v>
      </c>
      <c r="E213" s="22" t="s">
        <v>27</v>
      </c>
    </row>
    <row r="214" spans="3:5" x14ac:dyDescent="0.25">
      <c r="C214" s="22" t="s">
        <v>596</v>
      </c>
      <c r="D214" s="22" t="s">
        <v>21</v>
      </c>
      <c r="E214" s="22" t="s">
        <v>27</v>
      </c>
    </row>
    <row r="215" spans="3:5" x14ac:dyDescent="0.25">
      <c r="C215" s="22" t="s">
        <v>597</v>
      </c>
      <c r="D215" s="22" t="s">
        <v>21</v>
      </c>
      <c r="E215" s="22" t="s">
        <v>27</v>
      </c>
    </row>
    <row r="216" spans="3:5" x14ac:dyDescent="0.25">
      <c r="C216" s="22" t="s">
        <v>598</v>
      </c>
      <c r="D216" s="22" t="s">
        <v>21</v>
      </c>
      <c r="E216" s="22" t="s">
        <v>50</v>
      </c>
    </row>
    <row r="217" spans="3:5" x14ac:dyDescent="0.25">
      <c r="C217" s="22" t="s">
        <v>599</v>
      </c>
      <c r="D217" s="22" t="s">
        <v>21</v>
      </c>
      <c r="E217" s="22" t="s">
        <v>27</v>
      </c>
    </row>
    <row r="218" spans="3:5" x14ac:dyDescent="0.25">
      <c r="C218" s="22" t="s">
        <v>600</v>
      </c>
      <c r="D218" s="22" t="s">
        <v>21</v>
      </c>
      <c r="E218" s="22" t="s">
        <v>27</v>
      </c>
    </row>
    <row r="219" spans="3:5" x14ac:dyDescent="0.25">
      <c r="C219" s="22" t="s">
        <v>601</v>
      </c>
      <c r="D219" s="22" t="s">
        <v>21</v>
      </c>
      <c r="E219" s="22" t="s">
        <v>27</v>
      </c>
    </row>
    <row r="220" spans="3:5" x14ac:dyDescent="0.25">
      <c r="C220" s="22" t="s">
        <v>602</v>
      </c>
      <c r="D220" s="22" t="s">
        <v>21</v>
      </c>
      <c r="E220" s="22" t="s">
        <v>27</v>
      </c>
    </row>
    <row r="221" spans="3:5" x14ac:dyDescent="0.25">
      <c r="C221" s="22" t="s">
        <v>603</v>
      </c>
      <c r="D221" s="22" t="s">
        <v>21</v>
      </c>
      <c r="E221" s="22" t="s">
        <v>27</v>
      </c>
    </row>
    <row r="222" spans="3:5" x14ac:dyDescent="0.25">
      <c r="C222" s="22" t="s">
        <v>604</v>
      </c>
      <c r="D222" s="22" t="s">
        <v>21</v>
      </c>
      <c r="E222" s="22" t="s">
        <v>27</v>
      </c>
    </row>
    <row r="223" spans="3:5" x14ac:dyDescent="0.25">
      <c r="C223" s="22" t="s">
        <v>605</v>
      </c>
      <c r="D223" s="22" t="s">
        <v>21</v>
      </c>
      <c r="E223" s="22" t="s">
        <v>27</v>
      </c>
    </row>
    <row r="224" spans="3:5" x14ac:dyDescent="0.25">
      <c r="C224" s="22" t="s">
        <v>606</v>
      </c>
      <c r="D224" s="22" t="s">
        <v>21</v>
      </c>
      <c r="E224" s="22" t="s">
        <v>27</v>
      </c>
    </row>
    <row r="225" spans="3:5" x14ac:dyDescent="0.25">
      <c r="C225" s="22" t="s">
        <v>607</v>
      </c>
      <c r="D225" s="22" t="s">
        <v>21</v>
      </c>
      <c r="E225" s="22" t="s">
        <v>27</v>
      </c>
    </row>
    <row r="226" spans="3:5" x14ac:dyDescent="0.25">
      <c r="C226" s="22" t="s">
        <v>608</v>
      </c>
      <c r="D226" s="22" t="s">
        <v>21</v>
      </c>
      <c r="E226" s="22" t="s">
        <v>27</v>
      </c>
    </row>
    <row r="227" spans="3:5" x14ac:dyDescent="0.25">
      <c r="C227" s="22" t="s">
        <v>609</v>
      </c>
      <c r="D227" s="22" t="s">
        <v>21</v>
      </c>
      <c r="E227" s="22" t="s">
        <v>27</v>
      </c>
    </row>
    <row r="228" spans="3:5" x14ac:dyDescent="0.25">
      <c r="C228" s="22" t="s">
        <v>610</v>
      </c>
      <c r="D228" s="22" t="s">
        <v>21</v>
      </c>
      <c r="E228" s="22" t="s">
        <v>27</v>
      </c>
    </row>
    <row r="229" spans="3:5" x14ac:dyDescent="0.25">
      <c r="C229" s="22" t="s">
        <v>611</v>
      </c>
      <c r="D229" s="22" t="s">
        <v>21</v>
      </c>
      <c r="E229" s="22" t="s">
        <v>27</v>
      </c>
    </row>
    <row r="230" spans="3:5" x14ac:dyDescent="0.25">
      <c r="C230" s="22" t="s">
        <v>612</v>
      </c>
      <c r="D230" s="22" t="s">
        <v>21</v>
      </c>
      <c r="E230" s="22" t="s">
        <v>27</v>
      </c>
    </row>
    <row r="231" spans="3:5" x14ac:dyDescent="0.25">
      <c r="C231" s="22" t="s">
        <v>613</v>
      </c>
      <c r="D231" s="22" t="s">
        <v>21</v>
      </c>
      <c r="E231" s="22" t="s">
        <v>27</v>
      </c>
    </row>
    <row r="232" spans="3:5" x14ac:dyDescent="0.25">
      <c r="C232" s="22" t="s">
        <v>614</v>
      </c>
      <c r="D232" s="22" t="s">
        <v>21</v>
      </c>
      <c r="E232" s="22" t="s">
        <v>27</v>
      </c>
    </row>
    <row r="233" spans="3:5" x14ac:dyDescent="0.25">
      <c r="C233" s="22" t="s">
        <v>615</v>
      </c>
      <c r="D233" s="22" t="s">
        <v>21</v>
      </c>
      <c r="E233" s="22" t="s">
        <v>57</v>
      </c>
    </row>
    <row r="234" spans="3:5" x14ac:dyDescent="0.25">
      <c r="C234" s="22" t="s">
        <v>616</v>
      </c>
      <c r="D234" s="22" t="s">
        <v>21</v>
      </c>
      <c r="E234" s="22" t="s">
        <v>52</v>
      </c>
    </row>
    <row r="235" spans="3:5" x14ac:dyDescent="0.25">
      <c r="C235" s="22" t="s">
        <v>617</v>
      </c>
      <c r="D235" s="22" t="s">
        <v>21</v>
      </c>
      <c r="E235" s="22" t="s">
        <v>27</v>
      </c>
    </row>
    <row r="236" spans="3:5" x14ac:dyDescent="0.25">
      <c r="C236" s="22" t="s">
        <v>618</v>
      </c>
      <c r="D236" s="22" t="s">
        <v>21</v>
      </c>
      <c r="E236" s="22" t="s">
        <v>44</v>
      </c>
    </row>
    <row r="237" spans="3:5" x14ac:dyDescent="0.25">
      <c r="C237" s="22" t="s">
        <v>619</v>
      </c>
      <c r="D237" s="22" t="s">
        <v>21</v>
      </c>
      <c r="E237" s="22" t="s">
        <v>58</v>
      </c>
    </row>
    <row r="238" spans="3:5" x14ac:dyDescent="0.25">
      <c r="C238" s="22" t="s">
        <v>620</v>
      </c>
      <c r="D238" s="22" t="s">
        <v>21</v>
      </c>
      <c r="E238" s="22" t="s">
        <v>54</v>
      </c>
    </row>
    <row r="239" spans="3:5" x14ac:dyDescent="0.25">
      <c r="C239" s="22" t="s">
        <v>621</v>
      </c>
      <c r="D239" s="22" t="s">
        <v>21</v>
      </c>
      <c r="E239" s="22" t="s">
        <v>59</v>
      </c>
    </row>
    <row r="240" spans="3:5" x14ac:dyDescent="0.25">
      <c r="C240" s="22" t="s">
        <v>622</v>
      </c>
      <c r="D240" s="22" t="s">
        <v>21</v>
      </c>
      <c r="E240" s="22" t="s">
        <v>27</v>
      </c>
    </row>
    <row r="241" spans="3:5" x14ac:dyDescent="0.25">
      <c r="C241" s="22" t="s">
        <v>623</v>
      </c>
      <c r="D241" s="22" t="s">
        <v>21</v>
      </c>
      <c r="E241" s="22" t="s">
        <v>60</v>
      </c>
    </row>
    <row r="242" spans="3:5" x14ac:dyDescent="0.25">
      <c r="C242" s="22" t="s">
        <v>624</v>
      </c>
      <c r="D242" s="22" t="s">
        <v>21</v>
      </c>
      <c r="E242" s="22" t="s">
        <v>37</v>
      </c>
    </row>
    <row r="243" spans="3:5" x14ac:dyDescent="0.25">
      <c r="C243" s="22" t="s">
        <v>625</v>
      </c>
      <c r="D243" s="22" t="s">
        <v>21</v>
      </c>
      <c r="E243" s="22" t="s">
        <v>37</v>
      </c>
    </row>
    <row r="244" spans="3:5" x14ac:dyDescent="0.25">
      <c r="C244" s="22" t="s">
        <v>626</v>
      </c>
      <c r="D244" s="22" t="s">
        <v>21</v>
      </c>
      <c r="E244" s="22" t="s">
        <v>37</v>
      </c>
    </row>
    <row r="245" spans="3:5" x14ac:dyDescent="0.25">
      <c r="C245" s="22" t="s">
        <v>627</v>
      </c>
      <c r="D245" s="22" t="s">
        <v>21</v>
      </c>
      <c r="E245" s="22" t="s">
        <v>37</v>
      </c>
    </row>
    <row r="246" spans="3:5" x14ac:dyDescent="0.25">
      <c r="C246" s="22" t="s">
        <v>628</v>
      </c>
      <c r="D246" s="22" t="s">
        <v>21</v>
      </c>
      <c r="E246" s="22" t="s">
        <v>37</v>
      </c>
    </row>
    <row r="247" spans="3:5" x14ac:dyDescent="0.25">
      <c r="C247" s="22" t="s">
        <v>629</v>
      </c>
      <c r="D247" s="22" t="s">
        <v>21</v>
      </c>
      <c r="E247" s="22" t="s">
        <v>37</v>
      </c>
    </row>
    <row r="248" spans="3:5" x14ac:dyDescent="0.25">
      <c r="C248" s="22" t="s">
        <v>630</v>
      </c>
      <c r="D248" s="22" t="s">
        <v>21</v>
      </c>
      <c r="E248" s="22" t="s">
        <v>37</v>
      </c>
    </row>
    <row r="249" spans="3:5" x14ac:dyDescent="0.25">
      <c r="C249" s="22" t="s">
        <v>631</v>
      </c>
      <c r="D249" s="22" t="s">
        <v>21</v>
      </c>
      <c r="E249" s="22" t="s">
        <v>27</v>
      </c>
    </row>
    <row r="250" spans="3:5" x14ac:dyDescent="0.25">
      <c r="C250" s="22" t="s">
        <v>632</v>
      </c>
      <c r="D250" s="22" t="s">
        <v>21</v>
      </c>
      <c r="E250" s="22" t="s">
        <v>52</v>
      </c>
    </row>
    <row r="251" spans="3:5" x14ac:dyDescent="0.25">
      <c r="C251" s="22" t="s">
        <v>633</v>
      </c>
      <c r="D251" s="22" t="s">
        <v>21</v>
      </c>
      <c r="E251" s="22" t="s">
        <v>82</v>
      </c>
    </row>
    <row r="252" spans="3:5" x14ac:dyDescent="0.25">
      <c r="C252" s="22" t="s">
        <v>634</v>
      </c>
      <c r="D252" s="22" t="s">
        <v>21</v>
      </c>
      <c r="E252" s="22" t="s">
        <v>81</v>
      </c>
    </row>
    <row r="253" spans="3:5" x14ac:dyDescent="0.25">
      <c r="C253" s="22" t="s">
        <v>635</v>
      </c>
      <c r="D253" s="22" t="s">
        <v>21</v>
      </c>
      <c r="E253" s="22" t="s">
        <v>83</v>
      </c>
    </row>
    <row r="254" spans="3:5" x14ac:dyDescent="0.25">
      <c r="C254" s="22" t="s">
        <v>636</v>
      </c>
      <c r="D254" s="22" t="s">
        <v>21</v>
      </c>
      <c r="E254" s="22" t="s">
        <v>27</v>
      </c>
    </row>
    <row r="255" spans="3:5" x14ac:dyDescent="0.25">
      <c r="C255" s="22" t="s">
        <v>637</v>
      </c>
      <c r="D255" s="22" t="s">
        <v>21</v>
      </c>
      <c r="E255" s="22" t="s">
        <v>373</v>
      </c>
    </row>
    <row r="256" spans="3:5" x14ac:dyDescent="0.25">
      <c r="C256" s="22" t="s">
        <v>638</v>
      </c>
      <c r="D256" s="22" t="s">
        <v>21</v>
      </c>
      <c r="E256" s="22" t="s">
        <v>385</v>
      </c>
    </row>
    <row r="257" spans="1:5" x14ac:dyDescent="0.25">
      <c r="C257" s="22" t="s">
        <v>639</v>
      </c>
      <c r="D257" s="22" t="s">
        <v>21</v>
      </c>
      <c r="E257" s="22" t="s">
        <v>225</v>
      </c>
    </row>
    <row r="258" spans="1:5" x14ac:dyDescent="0.25">
      <c r="C258" s="22" t="s">
        <v>640</v>
      </c>
      <c r="D258" s="22" t="s">
        <v>21</v>
      </c>
      <c r="E258" s="22" t="s">
        <v>381</v>
      </c>
    </row>
    <row r="259" spans="1:5" x14ac:dyDescent="0.25">
      <c r="C259" s="22" t="s">
        <v>641</v>
      </c>
      <c r="D259" s="22" t="s">
        <v>21</v>
      </c>
      <c r="E259" s="22" t="s">
        <v>386</v>
      </c>
    </row>
    <row r="260" spans="1:5" x14ac:dyDescent="0.25">
      <c r="C260" s="22" t="s">
        <v>642</v>
      </c>
      <c r="D260" s="22" t="s">
        <v>21</v>
      </c>
      <c r="E260" s="22" t="s">
        <v>50</v>
      </c>
    </row>
    <row r="261" spans="1:5" x14ac:dyDescent="0.25">
      <c r="C261" s="22" t="s">
        <v>643</v>
      </c>
      <c r="D261" s="22" t="s">
        <v>21</v>
      </c>
      <c r="E261" s="22" t="s">
        <v>382</v>
      </c>
    </row>
    <row r="262" spans="1:5" x14ac:dyDescent="0.25">
      <c r="C262" s="22" t="s">
        <v>644</v>
      </c>
      <c r="D262" s="22" t="s">
        <v>21</v>
      </c>
      <c r="E262" s="22" t="s">
        <v>387</v>
      </c>
    </row>
    <row r="263" spans="1:5" x14ac:dyDescent="0.25">
      <c r="C263" s="22" t="s">
        <v>645</v>
      </c>
      <c r="D263" s="22" t="s">
        <v>21</v>
      </c>
      <c r="E263" s="22" t="s">
        <v>27</v>
      </c>
    </row>
    <row r="264" spans="1:5" x14ac:dyDescent="0.25">
      <c r="A264" s="22" t="s">
        <v>368</v>
      </c>
      <c r="B264" s="22" t="s">
        <v>367</v>
      </c>
      <c r="C264" s="22" t="s">
        <v>374</v>
      </c>
    </row>
    <row r="265" spans="1:5" x14ac:dyDescent="0.25">
      <c r="B265" s="22" t="s">
        <v>62</v>
      </c>
      <c r="C265" s="22" t="s">
        <v>63</v>
      </c>
      <c r="D265" s="22" t="s">
        <v>374</v>
      </c>
    </row>
    <row r="266" spans="1:5" x14ac:dyDescent="0.25">
      <c r="C266" s="22" t="s">
        <v>94</v>
      </c>
      <c r="D266" s="22" t="s">
        <v>21</v>
      </c>
      <c r="E266" s="22" t="s">
        <v>27</v>
      </c>
    </row>
    <row r="267" spans="1:5" x14ac:dyDescent="0.25">
      <c r="C267" s="22" t="s">
        <v>95</v>
      </c>
      <c r="D267" s="22" t="s">
        <v>21</v>
      </c>
      <c r="E267" s="22" t="s">
        <v>27</v>
      </c>
    </row>
    <row r="268" spans="1:5" x14ac:dyDescent="0.25">
      <c r="C268" s="22" t="s">
        <v>96</v>
      </c>
      <c r="D268" s="22" t="s">
        <v>21</v>
      </c>
      <c r="E268" s="22" t="s">
        <v>27</v>
      </c>
    </row>
    <row r="269" spans="1:5" x14ac:dyDescent="0.25">
      <c r="C269" s="22" t="s">
        <v>97</v>
      </c>
      <c r="D269" s="22" t="s">
        <v>21</v>
      </c>
      <c r="E269" s="22" t="s">
        <v>27</v>
      </c>
    </row>
    <row r="270" spans="1:5" x14ac:dyDescent="0.25">
      <c r="C270" s="22" t="s">
        <v>98</v>
      </c>
      <c r="D270" s="22" t="s">
        <v>21</v>
      </c>
      <c r="E270" s="22" t="s">
        <v>27</v>
      </c>
    </row>
    <row r="271" spans="1:5" x14ac:dyDescent="0.25">
      <c r="C271" s="22" t="s">
        <v>99</v>
      </c>
      <c r="D271" s="22" t="s">
        <v>21</v>
      </c>
      <c r="E271" s="22" t="s">
        <v>27</v>
      </c>
    </row>
    <row r="272" spans="1:5" x14ac:dyDescent="0.25">
      <c r="C272" s="22" t="s">
        <v>100</v>
      </c>
      <c r="D272" s="22" t="s">
        <v>21</v>
      </c>
      <c r="E272" s="22" t="s">
        <v>27</v>
      </c>
    </row>
    <row r="273" spans="3:5" x14ac:dyDescent="0.25">
      <c r="C273" s="22" t="s">
        <v>101</v>
      </c>
      <c r="D273" s="22" t="s">
        <v>21</v>
      </c>
      <c r="E273" s="22" t="s">
        <v>27</v>
      </c>
    </row>
    <row r="274" spans="3:5" x14ac:dyDescent="0.25">
      <c r="C274" s="22" t="s">
        <v>102</v>
      </c>
      <c r="D274" s="22" t="s">
        <v>21</v>
      </c>
      <c r="E274" s="22" t="s">
        <v>27</v>
      </c>
    </row>
    <row r="275" spans="3:5" x14ac:dyDescent="0.25">
      <c r="C275" s="22" t="s">
        <v>103</v>
      </c>
      <c r="D275" s="22" t="s">
        <v>21</v>
      </c>
      <c r="E275" s="22" t="s">
        <v>27</v>
      </c>
    </row>
    <row r="276" spans="3:5" x14ac:dyDescent="0.25">
      <c r="C276" s="22" t="s">
        <v>104</v>
      </c>
      <c r="D276" s="22" t="s">
        <v>21</v>
      </c>
      <c r="E276" s="22" t="s">
        <v>27</v>
      </c>
    </row>
    <row r="277" spans="3:5" x14ac:dyDescent="0.25">
      <c r="C277" s="22" t="s">
        <v>105</v>
      </c>
      <c r="D277" s="22" t="s">
        <v>21</v>
      </c>
      <c r="E277" s="22" t="s">
        <v>27</v>
      </c>
    </row>
    <row r="278" spans="3:5" x14ac:dyDescent="0.25">
      <c r="C278" s="22" t="s">
        <v>106</v>
      </c>
      <c r="D278" s="22" t="s">
        <v>21</v>
      </c>
      <c r="E278" s="22" t="s">
        <v>27</v>
      </c>
    </row>
    <row r="279" spans="3:5" x14ac:dyDescent="0.25">
      <c r="C279" s="22" t="s">
        <v>107</v>
      </c>
      <c r="D279" s="22" t="s">
        <v>21</v>
      </c>
      <c r="E279" s="22" t="s">
        <v>27</v>
      </c>
    </row>
    <row r="280" spans="3:5" x14ac:dyDescent="0.25">
      <c r="C280" s="22" t="s">
        <v>108</v>
      </c>
      <c r="D280" s="22" t="s">
        <v>21</v>
      </c>
      <c r="E280" s="22" t="s">
        <v>27</v>
      </c>
    </row>
    <row r="281" spans="3:5" x14ac:dyDescent="0.25">
      <c r="C281" s="22" t="s">
        <v>109</v>
      </c>
      <c r="D281" s="22" t="s">
        <v>21</v>
      </c>
      <c r="E281" s="22" t="s">
        <v>27</v>
      </c>
    </row>
    <row r="282" spans="3:5" x14ac:dyDescent="0.25">
      <c r="C282" s="22" t="s">
        <v>110</v>
      </c>
      <c r="D282" s="22" t="s">
        <v>21</v>
      </c>
      <c r="E282" s="22" t="s">
        <v>27</v>
      </c>
    </row>
    <row r="283" spans="3:5" x14ac:dyDescent="0.25">
      <c r="C283" s="22" t="s">
        <v>111</v>
      </c>
      <c r="D283" s="22" t="s">
        <v>21</v>
      </c>
      <c r="E283" s="22" t="s">
        <v>27</v>
      </c>
    </row>
    <row r="284" spans="3:5" x14ac:dyDescent="0.25">
      <c r="C284" s="22" t="s">
        <v>112</v>
      </c>
      <c r="D284" s="22" t="s">
        <v>21</v>
      </c>
      <c r="E284" s="22" t="s">
        <v>27</v>
      </c>
    </row>
    <row r="285" spans="3:5" x14ac:dyDescent="0.25">
      <c r="C285" s="22" t="s">
        <v>113</v>
      </c>
      <c r="D285" s="22" t="s">
        <v>21</v>
      </c>
      <c r="E285" s="22" t="s">
        <v>27</v>
      </c>
    </row>
    <row r="286" spans="3:5" x14ac:dyDescent="0.25">
      <c r="C286" s="22" t="s">
        <v>114</v>
      </c>
      <c r="D286" s="22" t="s">
        <v>21</v>
      </c>
      <c r="E286" s="22" t="s">
        <v>27</v>
      </c>
    </row>
    <row r="287" spans="3:5" x14ac:dyDescent="0.25">
      <c r="C287" s="22" t="s">
        <v>115</v>
      </c>
      <c r="D287" s="22" t="s">
        <v>21</v>
      </c>
      <c r="E287" s="22" t="s">
        <v>27</v>
      </c>
    </row>
    <row r="288" spans="3:5" x14ac:dyDescent="0.25">
      <c r="C288" s="22" t="s">
        <v>116</v>
      </c>
      <c r="D288" s="22" t="s">
        <v>21</v>
      </c>
      <c r="E288" s="22" t="s">
        <v>27</v>
      </c>
    </row>
    <row r="289" spans="3:5" x14ac:dyDescent="0.25">
      <c r="C289" s="22" t="s">
        <v>117</v>
      </c>
      <c r="D289" s="22" t="s">
        <v>21</v>
      </c>
      <c r="E289" s="22" t="s">
        <v>27</v>
      </c>
    </row>
    <row r="290" spans="3:5" x14ac:dyDescent="0.25">
      <c r="C290" s="22" t="s">
        <v>118</v>
      </c>
      <c r="D290" s="22" t="s">
        <v>21</v>
      </c>
      <c r="E290" s="22" t="s">
        <v>27</v>
      </c>
    </row>
    <row r="291" spans="3:5" x14ac:dyDescent="0.25">
      <c r="C291" s="22" t="s">
        <v>119</v>
      </c>
      <c r="D291" s="22" t="s">
        <v>21</v>
      </c>
      <c r="E291" s="22" t="s">
        <v>27</v>
      </c>
    </row>
    <row r="292" spans="3:5" x14ac:dyDescent="0.25">
      <c r="C292" s="22" t="s">
        <v>120</v>
      </c>
      <c r="D292" s="22" t="s">
        <v>21</v>
      </c>
      <c r="E292" s="22" t="s">
        <v>27</v>
      </c>
    </row>
    <row r="293" spans="3:5" x14ac:dyDescent="0.25">
      <c r="C293" s="22" t="s">
        <v>121</v>
      </c>
      <c r="D293" s="22" t="s">
        <v>21</v>
      </c>
      <c r="E293" s="22" t="s">
        <v>27</v>
      </c>
    </row>
    <row r="294" spans="3:5" x14ac:dyDescent="0.25">
      <c r="C294" s="22" t="s">
        <v>122</v>
      </c>
      <c r="D294" s="22" t="s">
        <v>21</v>
      </c>
      <c r="E294" s="22" t="s">
        <v>27</v>
      </c>
    </row>
    <row r="295" spans="3:5" x14ac:dyDescent="0.25">
      <c r="C295" s="22" t="s">
        <v>123</v>
      </c>
      <c r="D295" s="22" t="s">
        <v>21</v>
      </c>
      <c r="E295" s="22" t="s">
        <v>27</v>
      </c>
    </row>
    <row r="296" spans="3:5" x14ac:dyDescent="0.25">
      <c r="C296" s="22" t="s">
        <v>124</v>
      </c>
      <c r="D296" s="22" t="s">
        <v>21</v>
      </c>
      <c r="E296" s="22" t="s">
        <v>27</v>
      </c>
    </row>
    <row r="297" spans="3:5" x14ac:dyDescent="0.25">
      <c r="C297" s="22" t="s">
        <v>125</v>
      </c>
      <c r="D297" s="22" t="s">
        <v>21</v>
      </c>
      <c r="E297" s="22" t="s">
        <v>27</v>
      </c>
    </row>
    <row r="298" spans="3:5" x14ac:dyDescent="0.25">
      <c r="C298" s="22" t="s">
        <v>126</v>
      </c>
      <c r="D298" s="22" t="s">
        <v>21</v>
      </c>
      <c r="E298" s="22" t="s">
        <v>27</v>
      </c>
    </row>
    <row r="299" spans="3:5" x14ac:dyDescent="0.25">
      <c r="C299" s="22" t="s">
        <v>127</v>
      </c>
      <c r="D299" s="22" t="s">
        <v>21</v>
      </c>
      <c r="E299" s="22" t="s">
        <v>27</v>
      </c>
    </row>
    <row r="300" spans="3:5" x14ac:dyDescent="0.25">
      <c r="C300" s="22" t="s">
        <v>128</v>
      </c>
      <c r="D300" s="22" t="s">
        <v>21</v>
      </c>
      <c r="E300" s="22" t="s">
        <v>27</v>
      </c>
    </row>
    <row r="301" spans="3:5" x14ac:dyDescent="0.25">
      <c r="C301" s="22" t="s">
        <v>129</v>
      </c>
      <c r="D301" s="22" t="s">
        <v>21</v>
      </c>
      <c r="E301" s="22" t="s">
        <v>27</v>
      </c>
    </row>
    <row r="302" spans="3:5" x14ac:dyDescent="0.25">
      <c r="C302" s="22" t="s">
        <v>130</v>
      </c>
      <c r="D302" s="22" t="s">
        <v>21</v>
      </c>
      <c r="E302" s="22" t="s">
        <v>27</v>
      </c>
    </row>
    <row r="303" spans="3:5" x14ac:dyDescent="0.25">
      <c r="C303" s="22" t="s">
        <v>131</v>
      </c>
      <c r="D303" s="22" t="s">
        <v>21</v>
      </c>
      <c r="E303" s="22" t="s">
        <v>27</v>
      </c>
    </row>
    <row r="304" spans="3:5" x14ac:dyDescent="0.25">
      <c r="C304" s="22" t="s">
        <v>132</v>
      </c>
      <c r="D304" s="22" t="s">
        <v>21</v>
      </c>
      <c r="E304" s="22" t="s">
        <v>27</v>
      </c>
    </row>
    <row r="305" spans="3:5" x14ac:dyDescent="0.25">
      <c r="C305" s="22" t="s">
        <v>133</v>
      </c>
      <c r="D305" s="22" t="s">
        <v>21</v>
      </c>
      <c r="E305" s="22" t="s">
        <v>27</v>
      </c>
    </row>
    <row r="306" spans="3:5" x14ac:dyDescent="0.25">
      <c r="C306" s="22" t="s">
        <v>134</v>
      </c>
      <c r="D306" s="22" t="s">
        <v>21</v>
      </c>
      <c r="E306" s="22" t="s">
        <v>27</v>
      </c>
    </row>
    <row r="307" spans="3:5" x14ac:dyDescent="0.25">
      <c r="C307" s="22" t="s">
        <v>135</v>
      </c>
      <c r="D307" s="22" t="s">
        <v>21</v>
      </c>
      <c r="E307" s="22" t="s">
        <v>27</v>
      </c>
    </row>
    <row r="308" spans="3:5" x14ac:dyDescent="0.25">
      <c r="C308" s="22" t="s">
        <v>136</v>
      </c>
      <c r="D308" s="22" t="s">
        <v>21</v>
      </c>
      <c r="E308" s="22" t="s">
        <v>27</v>
      </c>
    </row>
    <row r="309" spans="3:5" x14ac:dyDescent="0.25">
      <c r="C309" s="22" t="s">
        <v>137</v>
      </c>
      <c r="D309" s="22" t="s">
        <v>21</v>
      </c>
      <c r="E309" s="22" t="s">
        <v>27</v>
      </c>
    </row>
    <row r="310" spans="3:5" x14ac:dyDescent="0.25">
      <c r="C310" s="22" t="s">
        <v>138</v>
      </c>
      <c r="D310" s="22" t="s">
        <v>21</v>
      </c>
      <c r="E310" s="22" t="s">
        <v>27</v>
      </c>
    </row>
    <row r="311" spans="3:5" x14ac:dyDescent="0.25">
      <c r="C311" s="22" t="s">
        <v>139</v>
      </c>
      <c r="D311" s="22" t="s">
        <v>21</v>
      </c>
      <c r="E311" s="22" t="s">
        <v>27</v>
      </c>
    </row>
    <row r="312" spans="3:5" x14ac:dyDescent="0.25">
      <c r="C312" s="22" t="s">
        <v>140</v>
      </c>
      <c r="D312" s="22" t="s">
        <v>21</v>
      </c>
      <c r="E312" s="22" t="s">
        <v>27</v>
      </c>
    </row>
    <row r="313" spans="3:5" x14ac:dyDescent="0.25">
      <c r="C313" s="22" t="s">
        <v>141</v>
      </c>
      <c r="D313" s="22" t="s">
        <v>21</v>
      </c>
      <c r="E313" s="22" t="s">
        <v>27</v>
      </c>
    </row>
    <row r="314" spans="3:5" x14ac:dyDescent="0.25">
      <c r="C314" s="22" t="s">
        <v>142</v>
      </c>
      <c r="D314" s="22" t="s">
        <v>21</v>
      </c>
      <c r="E314" s="22" t="s">
        <v>27</v>
      </c>
    </row>
    <row r="315" spans="3:5" x14ac:dyDescent="0.25">
      <c r="C315" s="22" t="s">
        <v>143</v>
      </c>
      <c r="D315" s="22" t="s">
        <v>21</v>
      </c>
      <c r="E315" s="22" t="s">
        <v>27</v>
      </c>
    </row>
    <row r="316" spans="3:5" x14ac:dyDescent="0.25">
      <c r="C316" s="22" t="s">
        <v>144</v>
      </c>
      <c r="D316" s="22" t="s">
        <v>21</v>
      </c>
      <c r="E316" s="22" t="s">
        <v>27</v>
      </c>
    </row>
    <row r="317" spans="3:5" x14ac:dyDescent="0.25">
      <c r="C317" s="22" t="s">
        <v>145</v>
      </c>
      <c r="D317" s="22" t="s">
        <v>21</v>
      </c>
      <c r="E317" s="22" t="s">
        <v>27</v>
      </c>
    </row>
    <row r="318" spans="3:5" x14ac:dyDescent="0.25">
      <c r="C318" s="22" t="s">
        <v>146</v>
      </c>
      <c r="D318" s="22" t="s">
        <v>21</v>
      </c>
      <c r="E318" s="22" t="s">
        <v>27</v>
      </c>
    </row>
    <row r="319" spans="3:5" x14ac:dyDescent="0.25">
      <c r="C319" s="22" t="s">
        <v>147</v>
      </c>
      <c r="D319" s="22" t="s">
        <v>21</v>
      </c>
      <c r="E319" s="22" t="s">
        <v>27</v>
      </c>
    </row>
    <row r="320" spans="3:5" x14ac:dyDescent="0.25">
      <c r="C320" s="22" t="s">
        <v>148</v>
      </c>
      <c r="D320" s="22" t="s">
        <v>21</v>
      </c>
      <c r="E320" s="22" t="s">
        <v>27</v>
      </c>
    </row>
    <row r="321" spans="3:5" x14ac:dyDescent="0.25">
      <c r="C321" s="22" t="s">
        <v>149</v>
      </c>
      <c r="D321" s="22" t="s">
        <v>21</v>
      </c>
      <c r="E321" s="22" t="s">
        <v>27</v>
      </c>
    </row>
    <row r="322" spans="3:5" x14ac:dyDescent="0.25">
      <c r="C322" s="22" t="s">
        <v>150</v>
      </c>
      <c r="D322" s="22" t="s">
        <v>21</v>
      </c>
      <c r="E322" s="22" t="s">
        <v>27</v>
      </c>
    </row>
    <row r="323" spans="3:5" x14ac:dyDescent="0.25">
      <c r="C323" s="22" t="s">
        <v>151</v>
      </c>
      <c r="D323" s="22" t="s">
        <v>21</v>
      </c>
      <c r="E323" s="22" t="s">
        <v>27</v>
      </c>
    </row>
    <row r="324" spans="3:5" x14ac:dyDescent="0.25">
      <c r="C324" s="22" t="s">
        <v>152</v>
      </c>
      <c r="D324" s="22" t="s">
        <v>21</v>
      </c>
      <c r="E324" s="22" t="s">
        <v>27</v>
      </c>
    </row>
    <row r="325" spans="3:5" x14ac:dyDescent="0.25">
      <c r="C325" s="22" t="s">
        <v>153</v>
      </c>
      <c r="D325" s="22" t="s">
        <v>21</v>
      </c>
      <c r="E325" s="22" t="s">
        <v>27</v>
      </c>
    </row>
    <row r="326" spans="3:5" x14ac:dyDescent="0.25">
      <c r="C326" s="22" t="s">
        <v>154</v>
      </c>
      <c r="D326" s="22" t="s">
        <v>21</v>
      </c>
      <c r="E326" s="22" t="s">
        <v>27</v>
      </c>
    </row>
    <row r="327" spans="3:5" x14ac:dyDescent="0.25">
      <c r="C327" s="22" t="s">
        <v>155</v>
      </c>
      <c r="D327" s="22" t="s">
        <v>21</v>
      </c>
      <c r="E327" s="22" t="s">
        <v>27</v>
      </c>
    </row>
    <row r="328" spans="3:5" x14ac:dyDescent="0.25">
      <c r="C328" s="22" t="s">
        <v>156</v>
      </c>
      <c r="D328" s="22" t="s">
        <v>21</v>
      </c>
      <c r="E328" s="22" t="s">
        <v>27</v>
      </c>
    </row>
    <row r="329" spans="3:5" x14ac:dyDescent="0.25">
      <c r="C329" s="22" t="s">
        <v>157</v>
      </c>
      <c r="D329" s="22" t="s">
        <v>21</v>
      </c>
      <c r="E329" s="22" t="s">
        <v>27</v>
      </c>
    </row>
    <row r="330" spans="3:5" x14ac:dyDescent="0.25">
      <c r="C330" s="22" t="s">
        <v>158</v>
      </c>
      <c r="D330" s="22" t="s">
        <v>21</v>
      </c>
      <c r="E330" s="22" t="s">
        <v>27</v>
      </c>
    </row>
    <row r="331" spans="3:5" x14ac:dyDescent="0.25">
      <c r="C331" s="22" t="s">
        <v>159</v>
      </c>
      <c r="D331" s="22" t="s">
        <v>21</v>
      </c>
      <c r="E331" s="22" t="s">
        <v>27</v>
      </c>
    </row>
    <row r="332" spans="3:5" x14ac:dyDescent="0.25">
      <c r="C332" s="22" t="s">
        <v>160</v>
      </c>
      <c r="D332" s="22" t="s">
        <v>21</v>
      </c>
      <c r="E332" s="22" t="s">
        <v>27</v>
      </c>
    </row>
    <row r="333" spans="3:5" x14ac:dyDescent="0.25">
      <c r="C333" s="22" t="s">
        <v>161</v>
      </c>
      <c r="D333" s="22" t="s">
        <v>21</v>
      </c>
      <c r="E333" s="22" t="s">
        <v>27</v>
      </c>
    </row>
    <row r="334" spans="3:5" x14ac:dyDescent="0.25">
      <c r="C334" s="22" t="s">
        <v>162</v>
      </c>
      <c r="D334" s="22" t="s">
        <v>21</v>
      </c>
      <c r="E334" s="22" t="s">
        <v>27</v>
      </c>
    </row>
    <row r="335" spans="3:5" x14ac:dyDescent="0.25">
      <c r="C335" s="22" t="s">
        <v>163</v>
      </c>
      <c r="D335" s="22" t="s">
        <v>21</v>
      </c>
      <c r="E335" s="22" t="s">
        <v>27</v>
      </c>
    </row>
    <row r="336" spans="3:5" x14ac:dyDescent="0.25">
      <c r="C336" s="22" t="s">
        <v>164</v>
      </c>
      <c r="D336" s="22" t="s">
        <v>21</v>
      </c>
      <c r="E336" s="22" t="s">
        <v>27</v>
      </c>
    </row>
    <row r="337" spans="3:5" x14ac:dyDescent="0.25">
      <c r="C337" s="22" t="s">
        <v>165</v>
      </c>
      <c r="D337" s="22" t="s">
        <v>21</v>
      </c>
      <c r="E337" s="22" t="s">
        <v>27</v>
      </c>
    </row>
    <row r="338" spans="3:5" x14ac:dyDescent="0.25">
      <c r="C338" s="22" t="s">
        <v>166</v>
      </c>
      <c r="D338" s="22" t="s">
        <v>21</v>
      </c>
      <c r="E338" s="22" t="s">
        <v>27</v>
      </c>
    </row>
    <row r="339" spans="3:5" x14ac:dyDescent="0.25">
      <c r="C339" s="22" t="s">
        <v>167</v>
      </c>
      <c r="D339" s="22" t="s">
        <v>21</v>
      </c>
      <c r="E339" s="22" t="s">
        <v>27</v>
      </c>
    </row>
    <row r="340" spans="3:5" x14ac:dyDescent="0.25">
      <c r="C340" s="22" t="s">
        <v>168</v>
      </c>
      <c r="D340" s="22" t="s">
        <v>21</v>
      </c>
      <c r="E340" s="22" t="s">
        <v>27</v>
      </c>
    </row>
    <row r="341" spans="3:5" x14ac:dyDescent="0.25">
      <c r="C341" s="22" t="s">
        <v>169</v>
      </c>
      <c r="D341" s="22" t="s">
        <v>21</v>
      </c>
      <c r="E341" s="22" t="s">
        <v>27</v>
      </c>
    </row>
    <row r="342" spans="3:5" x14ac:dyDescent="0.25">
      <c r="C342" s="22" t="s">
        <v>170</v>
      </c>
      <c r="D342" s="22" t="s">
        <v>21</v>
      </c>
      <c r="E342" s="22" t="s">
        <v>27</v>
      </c>
    </row>
    <row r="343" spans="3:5" x14ac:dyDescent="0.25">
      <c r="C343" s="22" t="s">
        <v>171</v>
      </c>
      <c r="D343" s="22" t="s">
        <v>21</v>
      </c>
      <c r="E343" s="22" t="s">
        <v>27</v>
      </c>
    </row>
    <row r="344" spans="3:5" x14ac:dyDescent="0.25">
      <c r="C344" s="22" t="s">
        <v>172</v>
      </c>
      <c r="D344" s="22" t="s">
        <v>21</v>
      </c>
      <c r="E344" s="22" t="s">
        <v>27</v>
      </c>
    </row>
    <row r="345" spans="3:5" x14ac:dyDescent="0.25">
      <c r="C345" s="22" t="s">
        <v>173</v>
      </c>
      <c r="D345" s="22" t="s">
        <v>21</v>
      </c>
      <c r="E345" s="22" t="s">
        <v>27</v>
      </c>
    </row>
    <row r="346" spans="3:5" x14ac:dyDescent="0.25">
      <c r="C346" s="22" t="s">
        <v>174</v>
      </c>
      <c r="D346" s="22" t="s">
        <v>21</v>
      </c>
      <c r="E346" s="22" t="s">
        <v>27</v>
      </c>
    </row>
    <row r="347" spans="3:5" x14ac:dyDescent="0.25">
      <c r="C347" s="22" t="s">
        <v>175</v>
      </c>
      <c r="D347" s="22" t="s">
        <v>21</v>
      </c>
      <c r="E347" s="22" t="s">
        <v>27</v>
      </c>
    </row>
    <row r="348" spans="3:5" x14ac:dyDescent="0.25">
      <c r="C348" s="22" t="s">
        <v>176</v>
      </c>
      <c r="D348" s="22" t="s">
        <v>21</v>
      </c>
      <c r="E348" s="22" t="s">
        <v>27</v>
      </c>
    </row>
    <row r="349" spans="3:5" x14ac:dyDescent="0.25">
      <c r="C349" s="22" t="s">
        <v>177</v>
      </c>
      <c r="D349" s="22" t="s">
        <v>21</v>
      </c>
      <c r="E349" s="22" t="s">
        <v>27</v>
      </c>
    </row>
    <row r="350" spans="3:5" x14ac:dyDescent="0.25">
      <c r="C350" s="22" t="s">
        <v>178</v>
      </c>
      <c r="D350" s="22" t="s">
        <v>21</v>
      </c>
      <c r="E350" s="22" t="s">
        <v>27</v>
      </c>
    </row>
    <row r="351" spans="3:5" x14ac:dyDescent="0.25">
      <c r="C351" s="22" t="s">
        <v>179</v>
      </c>
      <c r="D351" s="22" t="s">
        <v>21</v>
      </c>
      <c r="E351" s="22" t="s">
        <v>27</v>
      </c>
    </row>
    <row r="352" spans="3:5" x14ac:dyDescent="0.25">
      <c r="C352" s="22" t="s">
        <v>180</v>
      </c>
      <c r="D352" s="22" t="s">
        <v>21</v>
      </c>
      <c r="E352" s="22" t="s">
        <v>27</v>
      </c>
    </row>
    <row r="353" spans="2:5" x14ac:dyDescent="0.25">
      <c r="C353" s="22" t="s">
        <v>181</v>
      </c>
      <c r="D353" s="22" t="s">
        <v>21</v>
      </c>
      <c r="E353" s="22" t="s">
        <v>27</v>
      </c>
    </row>
    <row r="354" spans="2:5" x14ac:dyDescent="0.25">
      <c r="C354" s="22" t="s">
        <v>182</v>
      </c>
      <c r="D354" s="22" t="s">
        <v>21</v>
      </c>
      <c r="E354" s="22" t="s">
        <v>27</v>
      </c>
    </row>
    <row r="355" spans="2:5" x14ac:dyDescent="0.25">
      <c r="C355" s="22" t="s">
        <v>183</v>
      </c>
      <c r="D355" s="22" t="s">
        <v>21</v>
      </c>
      <c r="E355" s="22" t="s">
        <v>27</v>
      </c>
    </row>
    <row r="356" spans="2:5" x14ac:dyDescent="0.25">
      <c r="C356" s="22" t="s">
        <v>184</v>
      </c>
      <c r="D356" s="22" t="s">
        <v>21</v>
      </c>
      <c r="E356" s="22" t="s">
        <v>27</v>
      </c>
    </row>
    <row r="357" spans="2:5" x14ac:dyDescent="0.25">
      <c r="C357" s="22" t="s">
        <v>185</v>
      </c>
      <c r="D357" s="22" t="s">
        <v>21</v>
      </c>
      <c r="E357" s="22" t="s">
        <v>27</v>
      </c>
    </row>
    <row r="358" spans="2:5" x14ac:dyDescent="0.25">
      <c r="C358" s="22" t="s">
        <v>186</v>
      </c>
      <c r="D358" s="22" t="s">
        <v>21</v>
      </c>
      <c r="E358" s="22" t="s">
        <v>27</v>
      </c>
    </row>
    <row r="359" spans="2:5" x14ac:dyDescent="0.25">
      <c r="C359" s="22" t="s">
        <v>187</v>
      </c>
      <c r="D359" s="22" t="s">
        <v>21</v>
      </c>
      <c r="E359" s="22" t="s">
        <v>27</v>
      </c>
    </row>
    <row r="360" spans="2:5" x14ac:dyDescent="0.25">
      <c r="C360" s="22" t="s">
        <v>188</v>
      </c>
      <c r="D360" s="22" t="s">
        <v>21</v>
      </c>
      <c r="E360" s="22" t="s">
        <v>27</v>
      </c>
    </row>
    <row r="361" spans="2:5" x14ac:dyDescent="0.25">
      <c r="C361" s="22" t="s">
        <v>189</v>
      </c>
      <c r="D361" s="22" t="s">
        <v>21</v>
      </c>
      <c r="E361" s="22" t="s">
        <v>27</v>
      </c>
    </row>
    <row r="362" spans="2:5" x14ac:dyDescent="0.25">
      <c r="C362" s="22" t="s">
        <v>190</v>
      </c>
      <c r="D362" s="22" t="s">
        <v>21</v>
      </c>
      <c r="E362" s="22" t="s">
        <v>27</v>
      </c>
    </row>
    <row r="363" spans="2:5" x14ac:dyDescent="0.25">
      <c r="C363" s="22" t="s">
        <v>191</v>
      </c>
      <c r="D363" s="22" t="s">
        <v>21</v>
      </c>
      <c r="E363" s="22" t="s">
        <v>27</v>
      </c>
    </row>
    <row r="364" spans="2:5" x14ac:dyDescent="0.25">
      <c r="C364" s="22" t="s">
        <v>192</v>
      </c>
      <c r="D364" s="22" t="s">
        <v>21</v>
      </c>
      <c r="E364" s="22" t="s">
        <v>27</v>
      </c>
    </row>
    <row r="365" spans="2:5" x14ac:dyDescent="0.25">
      <c r="C365" s="22" t="s">
        <v>193</v>
      </c>
      <c r="D365" s="22" t="s">
        <v>21</v>
      </c>
      <c r="E365" s="22" t="s">
        <v>27</v>
      </c>
    </row>
    <row r="366" spans="2:5" x14ac:dyDescent="0.25">
      <c r="B366" s="22" t="s">
        <v>64</v>
      </c>
      <c r="C366" s="22" t="s">
        <v>63</v>
      </c>
      <c r="D366" s="22" t="s">
        <v>375</v>
      </c>
    </row>
    <row r="367" spans="2:5" x14ac:dyDescent="0.25">
      <c r="C367" s="22" t="s">
        <v>194</v>
      </c>
      <c r="D367" s="22" t="s">
        <v>21</v>
      </c>
      <c r="E367" s="22" t="s">
        <v>27</v>
      </c>
    </row>
    <row r="368" spans="2:5" x14ac:dyDescent="0.25">
      <c r="C368" s="22" t="s">
        <v>195</v>
      </c>
      <c r="D368" s="22" t="s">
        <v>21</v>
      </c>
      <c r="E368" s="22" t="s">
        <v>27</v>
      </c>
    </row>
    <row r="369" spans="3:5" x14ac:dyDescent="0.25">
      <c r="C369" s="22" t="s">
        <v>196</v>
      </c>
      <c r="D369" s="22" t="s">
        <v>21</v>
      </c>
      <c r="E369" s="22" t="s">
        <v>27</v>
      </c>
    </row>
    <row r="370" spans="3:5" x14ac:dyDescent="0.25">
      <c r="C370" s="22" t="s">
        <v>197</v>
      </c>
      <c r="D370" s="22" t="s">
        <v>21</v>
      </c>
      <c r="E370" s="22" t="s">
        <v>27</v>
      </c>
    </row>
    <row r="371" spans="3:5" x14ac:dyDescent="0.25">
      <c r="C371" s="22" t="s">
        <v>198</v>
      </c>
      <c r="D371" s="22" t="s">
        <v>21</v>
      </c>
      <c r="E371" s="22" t="s">
        <v>27</v>
      </c>
    </row>
    <row r="372" spans="3:5" x14ac:dyDescent="0.25">
      <c r="C372" s="22" t="s">
        <v>199</v>
      </c>
      <c r="D372" s="22" t="s">
        <v>21</v>
      </c>
      <c r="E372" s="22" t="s">
        <v>27</v>
      </c>
    </row>
    <row r="373" spans="3:5" x14ac:dyDescent="0.25">
      <c r="C373" s="22" t="s">
        <v>200</v>
      </c>
      <c r="D373" s="22" t="s">
        <v>21</v>
      </c>
      <c r="E373" s="22" t="s">
        <v>27</v>
      </c>
    </row>
    <row r="374" spans="3:5" x14ac:dyDescent="0.25">
      <c r="C374" s="22" t="s">
        <v>201</v>
      </c>
      <c r="D374" s="22" t="s">
        <v>21</v>
      </c>
      <c r="E374" s="22" t="s">
        <v>27</v>
      </c>
    </row>
    <row r="375" spans="3:5" x14ac:dyDescent="0.25">
      <c r="C375" s="22" t="s">
        <v>202</v>
      </c>
      <c r="D375" s="22" t="s">
        <v>21</v>
      </c>
      <c r="E375" s="22" t="s">
        <v>27</v>
      </c>
    </row>
    <row r="376" spans="3:5" x14ac:dyDescent="0.25">
      <c r="C376" s="22" t="s">
        <v>203</v>
      </c>
      <c r="D376" s="22" t="s">
        <v>21</v>
      </c>
      <c r="E376" s="22" t="s">
        <v>27</v>
      </c>
    </row>
    <row r="377" spans="3:5" x14ac:dyDescent="0.25">
      <c r="C377" s="22" t="s">
        <v>204</v>
      </c>
      <c r="D377" s="22" t="s">
        <v>21</v>
      </c>
      <c r="E377" s="22" t="s">
        <v>27</v>
      </c>
    </row>
    <row r="378" spans="3:5" x14ac:dyDescent="0.25">
      <c r="C378" s="22" t="s">
        <v>205</v>
      </c>
      <c r="D378" s="22" t="s">
        <v>21</v>
      </c>
      <c r="E378" s="22" t="s">
        <v>27</v>
      </c>
    </row>
    <row r="379" spans="3:5" x14ac:dyDescent="0.25">
      <c r="C379" s="22" t="s">
        <v>206</v>
      </c>
      <c r="D379" s="22" t="s">
        <v>21</v>
      </c>
      <c r="E379" s="22" t="s">
        <v>27</v>
      </c>
    </row>
    <row r="380" spans="3:5" x14ac:dyDescent="0.25">
      <c r="C380" s="22" t="s">
        <v>207</v>
      </c>
      <c r="D380" s="22" t="s">
        <v>21</v>
      </c>
      <c r="E380" s="22" t="s">
        <v>27</v>
      </c>
    </row>
    <row r="381" spans="3:5" x14ac:dyDescent="0.25">
      <c r="C381" s="22" t="s">
        <v>208</v>
      </c>
      <c r="D381" s="22" t="s">
        <v>21</v>
      </c>
      <c r="E381" s="22" t="s">
        <v>27</v>
      </c>
    </row>
    <row r="382" spans="3:5" x14ac:dyDescent="0.25">
      <c r="C382" s="22" t="s">
        <v>209</v>
      </c>
      <c r="D382" s="22" t="s">
        <v>21</v>
      </c>
      <c r="E382" s="22" t="s">
        <v>27</v>
      </c>
    </row>
    <row r="383" spans="3:5" x14ac:dyDescent="0.25">
      <c r="C383" s="22" t="s">
        <v>210</v>
      </c>
      <c r="D383" s="22" t="s">
        <v>21</v>
      </c>
      <c r="E383" s="22" t="s">
        <v>27</v>
      </c>
    </row>
    <row r="384" spans="3:5" x14ac:dyDescent="0.25">
      <c r="C384" s="22" t="s">
        <v>211</v>
      </c>
      <c r="D384" s="22" t="s">
        <v>21</v>
      </c>
      <c r="E384" s="22" t="s">
        <v>27</v>
      </c>
    </row>
    <row r="385" spans="3:5" x14ac:dyDescent="0.25">
      <c r="C385" s="22" t="s">
        <v>212</v>
      </c>
      <c r="D385" s="22" t="s">
        <v>21</v>
      </c>
      <c r="E385" s="22" t="s">
        <v>27</v>
      </c>
    </row>
    <row r="386" spans="3:5" x14ac:dyDescent="0.25">
      <c r="C386" s="22" t="s">
        <v>213</v>
      </c>
      <c r="D386" s="22" t="s">
        <v>21</v>
      </c>
      <c r="E386" s="22" t="s">
        <v>27</v>
      </c>
    </row>
    <row r="387" spans="3:5" x14ac:dyDescent="0.25">
      <c r="C387" s="22" t="s">
        <v>214</v>
      </c>
      <c r="D387" s="22" t="s">
        <v>21</v>
      </c>
      <c r="E387" s="22" t="s">
        <v>27</v>
      </c>
    </row>
    <row r="388" spans="3:5" x14ac:dyDescent="0.25">
      <c r="C388" s="22" t="s">
        <v>215</v>
      </c>
      <c r="D388" s="22" t="s">
        <v>21</v>
      </c>
      <c r="E388" s="22" t="s">
        <v>27</v>
      </c>
    </row>
    <row r="389" spans="3:5" x14ac:dyDescent="0.25">
      <c r="C389" s="22" t="s">
        <v>216</v>
      </c>
      <c r="D389" s="22" t="s">
        <v>21</v>
      </c>
      <c r="E389" s="22" t="s">
        <v>27</v>
      </c>
    </row>
    <row r="390" spans="3:5" x14ac:dyDescent="0.25">
      <c r="C390" s="22" t="s">
        <v>217</v>
      </c>
      <c r="D390" s="22" t="s">
        <v>21</v>
      </c>
      <c r="E390" s="22" t="s">
        <v>27</v>
      </c>
    </row>
    <row r="391" spans="3:5" x14ac:dyDescent="0.25">
      <c r="C391" s="22" t="s">
        <v>218</v>
      </c>
      <c r="D391" s="22" t="s">
        <v>21</v>
      </c>
      <c r="E391" s="22" t="s">
        <v>27</v>
      </c>
    </row>
    <row r="392" spans="3:5" x14ac:dyDescent="0.25">
      <c r="C392" s="22" t="s">
        <v>219</v>
      </c>
      <c r="D392" s="22" t="s">
        <v>21</v>
      </c>
      <c r="E392" s="22" t="s">
        <v>27</v>
      </c>
    </row>
    <row r="393" spans="3:5" x14ac:dyDescent="0.25">
      <c r="C393" s="22" t="s">
        <v>220</v>
      </c>
      <c r="D393" s="22" t="s">
        <v>21</v>
      </c>
      <c r="E393" s="22" t="s">
        <v>27</v>
      </c>
    </row>
    <row r="394" spans="3:5" x14ac:dyDescent="0.25">
      <c r="C394" s="22" t="s">
        <v>221</v>
      </c>
      <c r="D394" s="22" t="s">
        <v>21</v>
      </c>
      <c r="E394" s="22" t="s">
        <v>27</v>
      </c>
    </row>
    <row r="395" spans="3:5" x14ac:dyDescent="0.25">
      <c r="C395" s="22" t="s">
        <v>222</v>
      </c>
      <c r="D395" s="22" t="s">
        <v>21</v>
      </c>
      <c r="E395" s="22" t="s">
        <v>223</v>
      </c>
    </row>
    <row r="396" spans="3:5" x14ac:dyDescent="0.25">
      <c r="C396" s="22" t="s">
        <v>224</v>
      </c>
      <c r="D396" s="22" t="s">
        <v>21</v>
      </c>
      <c r="E396" s="22" t="s">
        <v>225</v>
      </c>
    </row>
    <row r="397" spans="3:5" x14ac:dyDescent="0.25">
      <c r="C397" s="22" t="s">
        <v>226</v>
      </c>
      <c r="D397" s="22" t="s">
        <v>21</v>
      </c>
      <c r="E397" s="22" t="s">
        <v>67</v>
      </c>
    </row>
    <row r="398" spans="3:5" x14ac:dyDescent="0.25">
      <c r="C398" s="22" t="s">
        <v>227</v>
      </c>
      <c r="D398" s="22" t="s">
        <v>21</v>
      </c>
      <c r="E398" s="22" t="s">
        <v>29</v>
      </c>
    </row>
    <row r="399" spans="3:5" x14ac:dyDescent="0.25">
      <c r="C399" s="22" t="s">
        <v>228</v>
      </c>
      <c r="D399" s="22" t="s">
        <v>21</v>
      </c>
      <c r="E399" s="22" t="s">
        <v>229</v>
      </c>
    </row>
    <row r="400" spans="3:5" x14ac:dyDescent="0.25">
      <c r="C400" s="22" t="s">
        <v>230</v>
      </c>
      <c r="D400" s="22" t="s">
        <v>21</v>
      </c>
      <c r="E400" s="22" t="s">
        <v>229</v>
      </c>
    </row>
    <row r="401" spans="3:5" x14ac:dyDescent="0.25">
      <c r="C401" s="22" t="s">
        <v>231</v>
      </c>
      <c r="D401" s="22" t="s">
        <v>21</v>
      </c>
      <c r="E401" s="22" t="s">
        <v>232</v>
      </c>
    </row>
    <row r="402" spans="3:5" x14ac:dyDescent="0.25">
      <c r="C402" s="22" t="s">
        <v>233</v>
      </c>
      <c r="D402" s="22" t="s">
        <v>21</v>
      </c>
      <c r="E402" s="22" t="s">
        <v>72</v>
      </c>
    </row>
    <row r="403" spans="3:5" x14ac:dyDescent="0.25">
      <c r="C403" s="22" t="s">
        <v>234</v>
      </c>
      <c r="D403" s="22" t="s">
        <v>21</v>
      </c>
      <c r="E403" s="22" t="s">
        <v>235</v>
      </c>
    </row>
    <row r="404" spans="3:5" x14ac:dyDescent="0.25">
      <c r="C404" s="22" t="s">
        <v>236</v>
      </c>
      <c r="D404" s="22" t="s">
        <v>21</v>
      </c>
      <c r="E404" s="22" t="s">
        <v>23</v>
      </c>
    </row>
    <row r="405" spans="3:5" x14ac:dyDescent="0.25">
      <c r="C405" s="22" t="s">
        <v>237</v>
      </c>
      <c r="D405" s="22" t="s">
        <v>21</v>
      </c>
      <c r="E405" s="22" t="s">
        <v>238</v>
      </c>
    </row>
    <row r="406" spans="3:5" x14ac:dyDescent="0.25">
      <c r="C406" s="22" t="s">
        <v>239</v>
      </c>
      <c r="D406" s="22" t="s">
        <v>21</v>
      </c>
      <c r="E406" s="22" t="s">
        <v>25</v>
      </c>
    </row>
    <row r="407" spans="3:5" x14ac:dyDescent="0.25">
      <c r="C407" s="22" t="s">
        <v>240</v>
      </c>
      <c r="D407" s="22" t="s">
        <v>21</v>
      </c>
      <c r="E407" s="22" t="s">
        <v>26</v>
      </c>
    </row>
    <row r="408" spans="3:5" x14ac:dyDescent="0.25">
      <c r="C408" s="22" t="s">
        <v>241</v>
      </c>
      <c r="D408" s="22" t="s">
        <v>21</v>
      </c>
      <c r="E408" s="22" t="s">
        <v>27</v>
      </c>
    </row>
    <row r="409" spans="3:5" x14ac:dyDescent="0.25">
      <c r="C409" s="22" t="s">
        <v>242</v>
      </c>
      <c r="D409" s="22" t="s">
        <v>21</v>
      </c>
      <c r="E409" s="22" t="s">
        <v>243</v>
      </c>
    </row>
    <row r="410" spans="3:5" x14ac:dyDescent="0.25">
      <c r="C410" s="22" t="s">
        <v>244</v>
      </c>
      <c r="D410" s="22" t="s">
        <v>21</v>
      </c>
      <c r="E410" s="22" t="s">
        <v>223</v>
      </c>
    </row>
    <row r="411" spans="3:5" x14ac:dyDescent="0.25">
      <c r="C411" s="22" t="s">
        <v>245</v>
      </c>
      <c r="D411" s="22" t="s">
        <v>21</v>
      </c>
      <c r="E411" s="22" t="s">
        <v>246</v>
      </c>
    </row>
    <row r="412" spans="3:5" x14ac:dyDescent="0.25">
      <c r="C412" s="22" t="s">
        <v>247</v>
      </c>
      <c r="D412" s="22" t="s">
        <v>21</v>
      </c>
      <c r="E412" s="22" t="s">
        <v>31</v>
      </c>
    </row>
    <row r="413" spans="3:5" x14ac:dyDescent="0.25">
      <c r="C413" s="22" t="s">
        <v>248</v>
      </c>
      <c r="D413" s="22" t="s">
        <v>21</v>
      </c>
      <c r="E413" s="22" t="s">
        <v>32</v>
      </c>
    </row>
    <row r="414" spans="3:5" x14ac:dyDescent="0.25">
      <c r="C414" s="22" t="s">
        <v>249</v>
      </c>
      <c r="D414" s="22" t="s">
        <v>21</v>
      </c>
      <c r="E414" s="22" t="s">
        <v>33</v>
      </c>
    </row>
    <row r="415" spans="3:5" x14ac:dyDescent="0.25">
      <c r="C415" s="22" t="s">
        <v>250</v>
      </c>
      <c r="D415" s="22" t="s">
        <v>21</v>
      </c>
      <c r="E415" s="22" t="s">
        <v>251</v>
      </c>
    </row>
    <row r="416" spans="3:5" x14ac:dyDescent="0.25">
      <c r="C416" s="22" t="s">
        <v>252</v>
      </c>
      <c r="D416" s="22" t="s">
        <v>21</v>
      </c>
      <c r="E416" s="22" t="s">
        <v>253</v>
      </c>
    </row>
    <row r="417" spans="3:5" x14ac:dyDescent="0.25">
      <c r="C417" s="22" t="s">
        <v>254</v>
      </c>
      <c r="D417" s="22" t="s">
        <v>21</v>
      </c>
      <c r="E417" s="22" t="s">
        <v>255</v>
      </c>
    </row>
    <row r="418" spans="3:5" x14ac:dyDescent="0.25">
      <c r="C418" s="22" t="s">
        <v>256</v>
      </c>
      <c r="D418" s="22" t="s">
        <v>21</v>
      </c>
      <c r="E418" s="22" t="s">
        <v>37</v>
      </c>
    </row>
    <row r="419" spans="3:5" x14ac:dyDescent="0.25">
      <c r="C419" s="22" t="s">
        <v>257</v>
      </c>
      <c r="D419" s="22" t="s">
        <v>21</v>
      </c>
      <c r="E419" s="22" t="s">
        <v>38</v>
      </c>
    </row>
    <row r="420" spans="3:5" x14ac:dyDescent="0.25">
      <c r="C420" s="22" t="s">
        <v>258</v>
      </c>
      <c r="D420" s="22" t="s">
        <v>21</v>
      </c>
      <c r="E420" s="22" t="s">
        <v>37</v>
      </c>
    </row>
    <row r="421" spans="3:5" x14ac:dyDescent="0.25">
      <c r="C421" s="22" t="s">
        <v>259</v>
      </c>
      <c r="D421" s="22" t="s">
        <v>21</v>
      </c>
      <c r="E421" s="22" t="s">
        <v>39</v>
      </c>
    </row>
    <row r="422" spans="3:5" x14ac:dyDescent="0.25">
      <c r="C422" s="22" t="s">
        <v>260</v>
      </c>
      <c r="D422" s="22" t="s">
        <v>21</v>
      </c>
      <c r="E422" s="22" t="s">
        <v>40</v>
      </c>
    </row>
    <row r="423" spans="3:5" x14ac:dyDescent="0.25">
      <c r="C423" s="22" t="s">
        <v>261</v>
      </c>
      <c r="D423" s="22" t="s">
        <v>21</v>
      </c>
      <c r="E423" s="22" t="s">
        <v>41</v>
      </c>
    </row>
    <row r="424" spans="3:5" x14ac:dyDescent="0.25">
      <c r="C424" s="22" t="s">
        <v>262</v>
      </c>
      <c r="D424" s="22" t="s">
        <v>21</v>
      </c>
      <c r="E424" s="22" t="s">
        <v>42</v>
      </c>
    </row>
    <row r="425" spans="3:5" x14ac:dyDescent="0.25">
      <c r="C425" s="22" t="s">
        <v>263</v>
      </c>
      <c r="D425" s="22" t="s">
        <v>21</v>
      </c>
      <c r="E425" s="22" t="s">
        <v>43</v>
      </c>
    </row>
    <row r="426" spans="3:5" x14ac:dyDescent="0.25">
      <c r="C426" s="22" t="s">
        <v>264</v>
      </c>
      <c r="D426" s="22" t="s">
        <v>21</v>
      </c>
      <c r="E426" s="22" t="s">
        <v>44</v>
      </c>
    </row>
    <row r="427" spans="3:5" x14ac:dyDescent="0.25">
      <c r="C427" s="22" t="s">
        <v>265</v>
      </c>
      <c r="D427" s="22" t="s">
        <v>21</v>
      </c>
      <c r="E427" s="22" t="s">
        <v>27</v>
      </c>
    </row>
    <row r="428" spans="3:5" x14ac:dyDescent="0.25">
      <c r="C428" s="22" t="s">
        <v>266</v>
      </c>
      <c r="D428" s="22" t="s">
        <v>21</v>
      </c>
      <c r="E428" s="22" t="s">
        <v>45</v>
      </c>
    </row>
    <row r="429" spans="3:5" x14ac:dyDescent="0.25">
      <c r="C429" s="22" t="s">
        <v>267</v>
      </c>
      <c r="D429" s="22" t="s">
        <v>21</v>
      </c>
      <c r="E429" s="22" t="s">
        <v>235</v>
      </c>
    </row>
    <row r="430" spans="3:5" x14ac:dyDescent="0.25">
      <c r="C430" s="22" t="s">
        <v>268</v>
      </c>
      <c r="D430" s="22" t="s">
        <v>21</v>
      </c>
      <c r="E430" s="22" t="s">
        <v>27</v>
      </c>
    </row>
    <row r="431" spans="3:5" x14ac:dyDescent="0.25">
      <c r="C431" s="22" t="s">
        <v>269</v>
      </c>
      <c r="D431" s="22" t="s">
        <v>21</v>
      </c>
      <c r="E431" s="22" t="s">
        <v>27</v>
      </c>
    </row>
    <row r="432" spans="3:5" x14ac:dyDescent="0.25">
      <c r="C432" s="22" t="s">
        <v>270</v>
      </c>
      <c r="D432" s="22" t="s">
        <v>21</v>
      </c>
      <c r="E432" s="22" t="s">
        <v>27</v>
      </c>
    </row>
    <row r="433" spans="3:5" x14ac:dyDescent="0.25">
      <c r="C433" s="22" t="s">
        <v>271</v>
      </c>
      <c r="D433" s="22" t="s">
        <v>21</v>
      </c>
      <c r="E433" s="22" t="s">
        <v>27</v>
      </c>
    </row>
    <row r="434" spans="3:5" x14ac:dyDescent="0.25">
      <c r="C434" s="22" t="s">
        <v>272</v>
      </c>
      <c r="D434" s="22" t="s">
        <v>21</v>
      </c>
      <c r="E434" s="22" t="s">
        <v>27</v>
      </c>
    </row>
    <row r="435" spans="3:5" x14ac:dyDescent="0.25">
      <c r="C435" s="22" t="s">
        <v>273</v>
      </c>
      <c r="D435" s="22" t="s">
        <v>21</v>
      </c>
      <c r="E435" s="22" t="s">
        <v>27</v>
      </c>
    </row>
    <row r="436" spans="3:5" x14ac:dyDescent="0.25">
      <c r="C436" s="22" t="s">
        <v>274</v>
      </c>
      <c r="D436" s="22" t="s">
        <v>21</v>
      </c>
      <c r="E436" s="22" t="s">
        <v>27</v>
      </c>
    </row>
    <row r="437" spans="3:5" x14ac:dyDescent="0.25">
      <c r="C437" s="22" t="s">
        <v>275</v>
      </c>
      <c r="D437" s="22" t="s">
        <v>21</v>
      </c>
      <c r="E437" s="22" t="s">
        <v>27</v>
      </c>
    </row>
    <row r="438" spans="3:5" x14ac:dyDescent="0.25">
      <c r="C438" s="22" t="s">
        <v>276</v>
      </c>
      <c r="D438" s="22" t="s">
        <v>21</v>
      </c>
      <c r="E438" s="22" t="s">
        <v>27</v>
      </c>
    </row>
    <row r="439" spans="3:5" x14ac:dyDescent="0.25">
      <c r="C439" s="22" t="s">
        <v>277</v>
      </c>
      <c r="D439" s="22" t="s">
        <v>21</v>
      </c>
      <c r="E439" s="22" t="s">
        <v>47</v>
      </c>
    </row>
    <row r="440" spans="3:5" x14ac:dyDescent="0.25">
      <c r="C440" s="22" t="s">
        <v>278</v>
      </c>
      <c r="D440" s="22" t="s">
        <v>21</v>
      </c>
      <c r="E440" s="22" t="s">
        <v>27</v>
      </c>
    </row>
    <row r="441" spans="3:5" x14ac:dyDescent="0.25">
      <c r="C441" s="22" t="s">
        <v>279</v>
      </c>
      <c r="D441" s="22" t="s">
        <v>21</v>
      </c>
      <c r="E441" s="22" t="s">
        <v>27</v>
      </c>
    </row>
    <row r="442" spans="3:5" x14ac:dyDescent="0.25">
      <c r="C442" s="22" t="s">
        <v>280</v>
      </c>
      <c r="D442" s="22" t="s">
        <v>21</v>
      </c>
      <c r="E442" s="22" t="s">
        <v>48</v>
      </c>
    </row>
    <row r="443" spans="3:5" x14ac:dyDescent="0.25">
      <c r="C443" s="22" t="s">
        <v>281</v>
      </c>
      <c r="D443" s="22" t="s">
        <v>21</v>
      </c>
      <c r="E443" s="22" t="s">
        <v>27</v>
      </c>
    </row>
    <row r="444" spans="3:5" x14ac:dyDescent="0.25">
      <c r="C444" s="22" t="s">
        <v>282</v>
      </c>
      <c r="D444" s="22" t="s">
        <v>21</v>
      </c>
      <c r="E444" s="22" t="s">
        <v>49</v>
      </c>
    </row>
    <row r="445" spans="3:5" x14ac:dyDescent="0.25">
      <c r="C445" s="22" t="s">
        <v>283</v>
      </c>
      <c r="D445" s="22" t="s">
        <v>21</v>
      </c>
      <c r="E445" s="22" t="s">
        <v>27</v>
      </c>
    </row>
    <row r="446" spans="3:5" x14ac:dyDescent="0.25">
      <c r="C446" s="22" t="s">
        <v>284</v>
      </c>
      <c r="D446" s="22" t="s">
        <v>21</v>
      </c>
      <c r="E446" s="22" t="s">
        <v>27</v>
      </c>
    </row>
    <row r="447" spans="3:5" x14ac:dyDescent="0.25">
      <c r="C447" s="22" t="s">
        <v>285</v>
      </c>
      <c r="D447" s="22" t="s">
        <v>21</v>
      </c>
      <c r="E447" s="22" t="s">
        <v>27</v>
      </c>
    </row>
    <row r="448" spans="3:5" x14ac:dyDescent="0.25">
      <c r="C448" s="22" t="s">
        <v>286</v>
      </c>
      <c r="D448" s="22" t="s">
        <v>21</v>
      </c>
      <c r="E448" s="22" t="s">
        <v>27</v>
      </c>
    </row>
    <row r="449" spans="3:5" x14ac:dyDescent="0.25">
      <c r="C449" s="22" t="s">
        <v>287</v>
      </c>
      <c r="D449" s="22" t="s">
        <v>21</v>
      </c>
      <c r="E449" s="22" t="s">
        <v>50</v>
      </c>
    </row>
    <row r="450" spans="3:5" x14ac:dyDescent="0.25">
      <c r="C450" s="22" t="s">
        <v>288</v>
      </c>
      <c r="D450" s="22" t="s">
        <v>21</v>
      </c>
      <c r="E450" s="22" t="s">
        <v>51</v>
      </c>
    </row>
    <row r="451" spans="3:5" x14ac:dyDescent="0.25">
      <c r="C451" s="22" t="s">
        <v>289</v>
      </c>
      <c r="D451" s="22" t="s">
        <v>21</v>
      </c>
      <c r="E451" s="22" t="s">
        <v>27</v>
      </c>
    </row>
    <row r="452" spans="3:5" x14ac:dyDescent="0.25">
      <c r="C452" s="22" t="s">
        <v>290</v>
      </c>
      <c r="D452" s="22" t="s">
        <v>21</v>
      </c>
      <c r="E452" s="22" t="s">
        <v>52</v>
      </c>
    </row>
    <row r="453" spans="3:5" x14ac:dyDescent="0.25">
      <c r="C453" s="22" t="s">
        <v>291</v>
      </c>
      <c r="D453" s="22" t="s">
        <v>21</v>
      </c>
      <c r="E453" s="22" t="s">
        <v>37</v>
      </c>
    </row>
    <row r="454" spans="3:5" x14ac:dyDescent="0.25">
      <c r="C454" s="22" t="s">
        <v>292</v>
      </c>
      <c r="D454" s="22" t="s">
        <v>21</v>
      </c>
      <c r="E454" s="22" t="s">
        <v>37</v>
      </c>
    </row>
    <row r="455" spans="3:5" x14ac:dyDescent="0.25">
      <c r="C455" s="22" t="s">
        <v>293</v>
      </c>
      <c r="D455" s="22" t="s">
        <v>21</v>
      </c>
      <c r="E455" s="22" t="s">
        <v>53</v>
      </c>
    </row>
    <row r="456" spans="3:5" x14ac:dyDescent="0.25">
      <c r="C456" s="22" t="s">
        <v>294</v>
      </c>
      <c r="D456" s="22" t="s">
        <v>21</v>
      </c>
      <c r="E456" s="22" t="s">
        <v>24</v>
      </c>
    </row>
    <row r="457" spans="3:5" x14ac:dyDescent="0.25">
      <c r="C457" s="22" t="s">
        <v>295</v>
      </c>
      <c r="D457" s="22" t="s">
        <v>21</v>
      </c>
      <c r="E457" s="22" t="s">
        <v>79</v>
      </c>
    </row>
    <row r="458" spans="3:5" x14ac:dyDescent="0.25">
      <c r="C458" s="22" t="s">
        <v>296</v>
      </c>
      <c r="D458" s="22" t="s">
        <v>21</v>
      </c>
      <c r="E458" s="22" t="s">
        <v>27</v>
      </c>
    </row>
    <row r="459" spans="3:5" x14ac:dyDescent="0.25">
      <c r="C459" s="22" t="s">
        <v>297</v>
      </c>
      <c r="D459" s="22" t="s">
        <v>21</v>
      </c>
      <c r="E459" s="22" t="s">
        <v>79</v>
      </c>
    </row>
    <row r="460" spans="3:5" x14ac:dyDescent="0.25">
      <c r="C460" s="22" t="s">
        <v>298</v>
      </c>
      <c r="D460" s="22" t="s">
        <v>21</v>
      </c>
      <c r="E460" s="22" t="s">
        <v>80</v>
      </c>
    </row>
    <row r="461" spans="3:5" x14ac:dyDescent="0.25">
      <c r="C461" s="22" t="s">
        <v>299</v>
      </c>
      <c r="D461" s="22" t="s">
        <v>21</v>
      </c>
      <c r="E461" s="22" t="s">
        <v>300</v>
      </c>
    </row>
    <row r="462" spans="3:5" x14ac:dyDescent="0.25">
      <c r="C462" s="22" t="s">
        <v>301</v>
      </c>
      <c r="D462" s="22" t="s">
        <v>21</v>
      </c>
      <c r="E462" s="22" t="s">
        <v>37</v>
      </c>
    </row>
    <row r="463" spans="3:5" x14ac:dyDescent="0.25">
      <c r="C463" s="22" t="s">
        <v>302</v>
      </c>
      <c r="D463" s="22" t="s">
        <v>21</v>
      </c>
      <c r="E463" s="22" t="s">
        <v>27</v>
      </c>
    </row>
    <row r="464" spans="3:5" x14ac:dyDescent="0.25">
      <c r="C464" s="22" t="s">
        <v>303</v>
      </c>
      <c r="D464" s="22" t="s">
        <v>21</v>
      </c>
      <c r="E464" s="22" t="s">
        <v>27</v>
      </c>
    </row>
    <row r="465" spans="2:5" x14ac:dyDescent="0.25">
      <c r="C465" s="22" t="s">
        <v>304</v>
      </c>
      <c r="D465" s="22" t="s">
        <v>21</v>
      </c>
      <c r="E465" s="22" t="s">
        <v>27</v>
      </c>
    </row>
    <row r="466" spans="2:5" x14ac:dyDescent="0.25">
      <c r="C466" s="22" t="s">
        <v>305</v>
      </c>
      <c r="D466" s="22" t="s">
        <v>21</v>
      </c>
      <c r="E466" s="22" t="s">
        <v>27</v>
      </c>
    </row>
    <row r="467" spans="2:5" x14ac:dyDescent="0.25">
      <c r="B467" s="22" t="s">
        <v>55</v>
      </c>
      <c r="C467" s="22" t="s">
        <v>56</v>
      </c>
      <c r="D467" s="22" t="s">
        <v>376</v>
      </c>
    </row>
    <row r="468" spans="2:5" x14ac:dyDescent="0.25">
      <c r="C468" s="22" t="s">
        <v>306</v>
      </c>
      <c r="D468" s="22" t="s">
        <v>21</v>
      </c>
      <c r="E468" s="22" t="s">
        <v>52</v>
      </c>
    </row>
    <row r="469" spans="2:5" x14ac:dyDescent="0.25">
      <c r="C469" s="22" t="s">
        <v>307</v>
      </c>
      <c r="D469" s="22" t="s">
        <v>21</v>
      </c>
      <c r="E469" s="22" t="s">
        <v>27</v>
      </c>
    </row>
    <row r="470" spans="2:5" x14ac:dyDescent="0.25">
      <c r="C470" s="22" t="s">
        <v>308</v>
      </c>
      <c r="D470" s="22" t="s">
        <v>21</v>
      </c>
      <c r="E470" s="22" t="s">
        <v>27</v>
      </c>
    </row>
    <row r="471" spans="2:5" x14ac:dyDescent="0.25">
      <c r="C471" s="22" t="s">
        <v>309</v>
      </c>
      <c r="D471" s="22" t="s">
        <v>21</v>
      </c>
      <c r="E471" s="22" t="s">
        <v>27</v>
      </c>
    </row>
    <row r="472" spans="2:5" x14ac:dyDescent="0.25">
      <c r="C472" s="22" t="s">
        <v>310</v>
      </c>
      <c r="D472" s="22" t="s">
        <v>21</v>
      </c>
      <c r="E472" s="22" t="s">
        <v>27</v>
      </c>
    </row>
    <row r="473" spans="2:5" x14ac:dyDescent="0.25">
      <c r="C473" s="22" t="s">
        <v>311</v>
      </c>
      <c r="D473" s="22" t="s">
        <v>21</v>
      </c>
      <c r="E473" s="22" t="s">
        <v>27</v>
      </c>
    </row>
    <row r="474" spans="2:5" x14ac:dyDescent="0.25">
      <c r="C474" s="22" t="s">
        <v>312</v>
      </c>
      <c r="D474" s="22" t="s">
        <v>21</v>
      </c>
      <c r="E474" s="22" t="s">
        <v>27</v>
      </c>
    </row>
    <row r="475" spans="2:5" x14ac:dyDescent="0.25">
      <c r="C475" s="22" t="s">
        <v>313</v>
      </c>
      <c r="D475" s="22" t="s">
        <v>21</v>
      </c>
      <c r="E475" s="22" t="s">
        <v>27</v>
      </c>
    </row>
    <row r="476" spans="2:5" x14ac:dyDescent="0.25">
      <c r="C476" s="22" t="s">
        <v>314</v>
      </c>
      <c r="D476" s="22" t="s">
        <v>21</v>
      </c>
      <c r="E476" s="22" t="s">
        <v>50</v>
      </c>
    </row>
    <row r="477" spans="2:5" x14ac:dyDescent="0.25">
      <c r="C477" s="22" t="s">
        <v>315</v>
      </c>
      <c r="D477" s="22" t="s">
        <v>21</v>
      </c>
      <c r="E477" s="22" t="s">
        <v>27</v>
      </c>
    </row>
    <row r="478" spans="2:5" x14ac:dyDescent="0.25">
      <c r="C478" s="22" t="s">
        <v>316</v>
      </c>
      <c r="D478" s="22" t="s">
        <v>21</v>
      </c>
      <c r="E478" s="22" t="s">
        <v>27</v>
      </c>
    </row>
    <row r="479" spans="2:5" x14ac:dyDescent="0.25">
      <c r="C479" s="22" t="s">
        <v>317</v>
      </c>
      <c r="D479" s="22" t="s">
        <v>21</v>
      </c>
      <c r="E479" s="22" t="s">
        <v>27</v>
      </c>
    </row>
    <row r="480" spans="2:5" x14ac:dyDescent="0.25">
      <c r="C480" s="22" t="s">
        <v>318</v>
      </c>
      <c r="D480" s="22" t="s">
        <v>21</v>
      </c>
      <c r="E480" s="22" t="s">
        <v>27</v>
      </c>
    </row>
    <row r="481" spans="3:5" x14ac:dyDescent="0.25">
      <c r="C481" s="22" t="s">
        <v>319</v>
      </c>
      <c r="D481" s="22" t="s">
        <v>21</v>
      </c>
      <c r="E481" s="22" t="s">
        <v>27</v>
      </c>
    </row>
    <row r="482" spans="3:5" x14ac:dyDescent="0.25">
      <c r="C482" s="22" t="s">
        <v>320</v>
      </c>
      <c r="D482" s="22" t="s">
        <v>21</v>
      </c>
      <c r="E482" s="22" t="s">
        <v>27</v>
      </c>
    </row>
    <row r="483" spans="3:5" x14ac:dyDescent="0.25">
      <c r="C483" s="22" t="s">
        <v>321</v>
      </c>
      <c r="D483" s="22" t="s">
        <v>21</v>
      </c>
      <c r="E483" s="22" t="s">
        <v>27</v>
      </c>
    </row>
    <row r="484" spans="3:5" x14ac:dyDescent="0.25">
      <c r="C484" s="22" t="s">
        <v>322</v>
      </c>
      <c r="D484" s="22" t="s">
        <v>21</v>
      </c>
      <c r="E484" s="22" t="s">
        <v>27</v>
      </c>
    </row>
    <row r="485" spans="3:5" x14ac:dyDescent="0.25">
      <c r="C485" s="22" t="s">
        <v>323</v>
      </c>
      <c r="D485" s="22" t="s">
        <v>21</v>
      </c>
      <c r="E485" s="22" t="s">
        <v>27</v>
      </c>
    </row>
    <row r="486" spans="3:5" x14ac:dyDescent="0.25">
      <c r="C486" s="22" t="s">
        <v>324</v>
      </c>
      <c r="D486" s="22" t="s">
        <v>21</v>
      </c>
      <c r="E486" s="22" t="s">
        <v>27</v>
      </c>
    </row>
    <row r="487" spans="3:5" x14ac:dyDescent="0.25">
      <c r="C487" s="22" t="s">
        <v>325</v>
      </c>
      <c r="D487" s="22" t="s">
        <v>21</v>
      </c>
      <c r="E487" s="22" t="s">
        <v>27</v>
      </c>
    </row>
    <row r="488" spans="3:5" x14ac:dyDescent="0.25">
      <c r="C488" s="22" t="s">
        <v>326</v>
      </c>
      <c r="D488" s="22" t="s">
        <v>21</v>
      </c>
      <c r="E488" s="22" t="s">
        <v>27</v>
      </c>
    </row>
    <row r="489" spans="3:5" x14ac:dyDescent="0.25">
      <c r="C489" s="22" t="s">
        <v>327</v>
      </c>
      <c r="D489" s="22" t="s">
        <v>21</v>
      </c>
      <c r="E489" s="22" t="s">
        <v>27</v>
      </c>
    </row>
    <row r="490" spans="3:5" x14ac:dyDescent="0.25">
      <c r="C490" s="22" t="s">
        <v>328</v>
      </c>
      <c r="D490" s="22" t="s">
        <v>21</v>
      </c>
      <c r="E490" s="22" t="s">
        <v>27</v>
      </c>
    </row>
    <row r="491" spans="3:5" x14ac:dyDescent="0.25">
      <c r="C491" s="22" t="s">
        <v>329</v>
      </c>
      <c r="D491" s="22" t="s">
        <v>21</v>
      </c>
      <c r="E491" s="22" t="s">
        <v>27</v>
      </c>
    </row>
    <row r="492" spans="3:5" x14ac:dyDescent="0.25">
      <c r="C492" s="22" t="s">
        <v>330</v>
      </c>
      <c r="D492" s="22" t="s">
        <v>21</v>
      </c>
      <c r="E492" s="22" t="s">
        <v>27</v>
      </c>
    </row>
    <row r="493" spans="3:5" x14ac:dyDescent="0.25">
      <c r="C493" s="22" t="s">
        <v>331</v>
      </c>
      <c r="D493" s="22" t="s">
        <v>21</v>
      </c>
      <c r="E493" s="22" t="s">
        <v>25</v>
      </c>
    </row>
    <row r="494" spans="3:5" x14ac:dyDescent="0.25">
      <c r="C494" s="22" t="s">
        <v>332</v>
      </c>
      <c r="D494" s="22" t="s">
        <v>21</v>
      </c>
      <c r="E494" s="22" t="s">
        <v>52</v>
      </c>
    </row>
    <row r="495" spans="3:5" x14ac:dyDescent="0.25">
      <c r="C495" s="22" t="s">
        <v>333</v>
      </c>
      <c r="D495" s="22" t="s">
        <v>21</v>
      </c>
      <c r="E495" s="22" t="s">
        <v>27</v>
      </c>
    </row>
    <row r="496" spans="3:5" x14ac:dyDescent="0.25">
      <c r="C496" s="22" t="s">
        <v>334</v>
      </c>
      <c r="D496" s="22" t="s">
        <v>21</v>
      </c>
      <c r="E496" s="22" t="s">
        <v>335</v>
      </c>
    </row>
    <row r="497" spans="3:5" x14ac:dyDescent="0.25">
      <c r="C497" s="22" t="s">
        <v>336</v>
      </c>
      <c r="D497" s="22" t="s">
        <v>21</v>
      </c>
      <c r="E497" s="22" t="s">
        <v>337</v>
      </c>
    </row>
    <row r="498" spans="3:5" x14ac:dyDescent="0.25">
      <c r="C498" s="22" t="s">
        <v>338</v>
      </c>
      <c r="D498" s="22" t="s">
        <v>21</v>
      </c>
      <c r="E498" s="22" t="s">
        <v>54</v>
      </c>
    </row>
    <row r="499" spans="3:5" x14ac:dyDescent="0.25">
      <c r="C499" s="22" t="s">
        <v>339</v>
      </c>
      <c r="D499" s="22" t="s">
        <v>21</v>
      </c>
      <c r="E499" s="22" t="s">
        <v>59</v>
      </c>
    </row>
    <row r="500" spans="3:5" x14ac:dyDescent="0.25">
      <c r="C500" s="22" t="s">
        <v>340</v>
      </c>
      <c r="D500" s="22" t="s">
        <v>21</v>
      </c>
      <c r="E500" s="22" t="s">
        <v>341</v>
      </c>
    </row>
    <row r="501" spans="3:5" x14ac:dyDescent="0.25">
      <c r="C501" s="22" t="s">
        <v>342</v>
      </c>
      <c r="D501" s="22" t="s">
        <v>21</v>
      </c>
      <c r="E501" s="22" t="s">
        <v>60</v>
      </c>
    </row>
    <row r="502" spans="3:5" x14ac:dyDescent="0.25">
      <c r="C502" s="22" t="s">
        <v>343</v>
      </c>
      <c r="D502" s="22" t="s">
        <v>21</v>
      </c>
      <c r="E502" s="22" t="s">
        <v>37</v>
      </c>
    </row>
    <row r="503" spans="3:5" x14ac:dyDescent="0.25">
      <c r="C503" s="22" t="s">
        <v>344</v>
      </c>
      <c r="D503" s="22" t="s">
        <v>21</v>
      </c>
      <c r="E503" s="22" t="s">
        <v>37</v>
      </c>
    </row>
    <row r="504" spans="3:5" x14ac:dyDescent="0.25">
      <c r="C504" s="22" t="s">
        <v>345</v>
      </c>
      <c r="D504" s="22" t="s">
        <v>21</v>
      </c>
      <c r="E504" s="22" t="s">
        <v>37</v>
      </c>
    </row>
    <row r="505" spans="3:5" x14ac:dyDescent="0.25">
      <c r="C505" s="22" t="s">
        <v>346</v>
      </c>
      <c r="D505" s="22" t="s">
        <v>21</v>
      </c>
      <c r="E505" s="22" t="s">
        <v>37</v>
      </c>
    </row>
    <row r="506" spans="3:5" x14ac:dyDescent="0.25">
      <c r="C506" s="22" t="s">
        <v>347</v>
      </c>
      <c r="D506" s="22" t="s">
        <v>21</v>
      </c>
      <c r="E506" s="22" t="s">
        <v>37</v>
      </c>
    </row>
    <row r="507" spans="3:5" x14ac:dyDescent="0.25">
      <c r="C507" s="22" t="s">
        <v>348</v>
      </c>
      <c r="D507" s="22" t="s">
        <v>21</v>
      </c>
      <c r="E507" s="22" t="s">
        <v>37</v>
      </c>
    </row>
    <row r="508" spans="3:5" x14ac:dyDescent="0.25">
      <c r="C508" s="22" t="s">
        <v>349</v>
      </c>
      <c r="D508" s="22" t="s">
        <v>21</v>
      </c>
      <c r="E508" s="22" t="s">
        <v>37</v>
      </c>
    </row>
    <row r="509" spans="3:5" x14ac:dyDescent="0.25">
      <c r="C509" s="22" t="s">
        <v>350</v>
      </c>
      <c r="D509" s="22" t="s">
        <v>21</v>
      </c>
      <c r="E509" s="22" t="s">
        <v>27</v>
      </c>
    </row>
    <row r="510" spans="3:5" x14ac:dyDescent="0.25">
      <c r="C510" s="22" t="s">
        <v>351</v>
      </c>
      <c r="D510" s="22" t="s">
        <v>21</v>
      </c>
      <c r="E510" s="22" t="s">
        <v>52</v>
      </c>
    </row>
    <row r="511" spans="3:5" x14ac:dyDescent="0.25">
      <c r="C511" s="22" t="s">
        <v>352</v>
      </c>
      <c r="D511" s="22" t="s">
        <v>21</v>
      </c>
      <c r="E511" s="22" t="s">
        <v>82</v>
      </c>
    </row>
    <row r="512" spans="3:5" x14ac:dyDescent="0.25">
      <c r="C512" s="22" t="s">
        <v>353</v>
      </c>
      <c r="D512" s="22" t="s">
        <v>21</v>
      </c>
      <c r="E512" s="22" t="s">
        <v>300</v>
      </c>
    </row>
    <row r="513" spans="1:5" x14ac:dyDescent="0.25">
      <c r="C513" s="22" t="s">
        <v>354</v>
      </c>
      <c r="D513" s="22" t="s">
        <v>21</v>
      </c>
      <c r="E513" s="22" t="s">
        <v>44</v>
      </c>
    </row>
    <row r="514" spans="1:5" x14ac:dyDescent="0.25">
      <c r="C514" s="22" t="s">
        <v>355</v>
      </c>
      <c r="D514" s="22" t="s">
        <v>21</v>
      </c>
      <c r="E514" s="22" t="s">
        <v>27</v>
      </c>
    </row>
    <row r="515" spans="1:5" x14ac:dyDescent="0.25">
      <c r="C515" s="22" t="s">
        <v>356</v>
      </c>
      <c r="D515" s="22" t="s">
        <v>21</v>
      </c>
      <c r="E515" s="22" t="s">
        <v>377</v>
      </c>
    </row>
    <row r="516" spans="1:5" x14ac:dyDescent="0.25">
      <c r="C516" s="22" t="s">
        <v>357</v>
      </c>
      <c r="D516" s="22" t="s">
        <v>21</v>
      </c>
      <c r="E516" s="22" t="s">
        <v>384</v>
      </c>
    </row>
    <row r="517" spans="1:5" x14ac:dyDescent="0.25">
      <c r="C517" s="22" t="s">
        <v>358</v>
      </c>
      <c r="D517" s="22" t="s">
        <v>21</v>
      </c>
      <c r="E517" s="22" t="s">
        <v>225</v>
      </c>
    </row>
    <row r="518" spans="1:5" x14ac:dyDescent="0.25">
      <c r="C518" s="22" t="s">
        <v>359</v>
      </c>
      <c r="D518" s="22" t="s">
        <v>21</v>
      </c>
      <c r="E518" s="22" t="s">
        <v>93</v>
      </c>
    </row>
    <row r="519" spans="1:5" x14ac:dyDescent="0.25">
      <c r="C519" s="22" t="s">
        <v>360</v>
      </c>
      <c r="D519" s="22" t="s">
        <v>21</v>
      </c>
      <c r="E519" s="22" t="s">
        <v>388</v>
      </c>
    </row>
    <row r="520" spans="1:5" x14ac:dyDescent="0.25">
      <c r="C520" s="22" t="s">
        <v>361</v>
      </c>
      <c r="D520" s="22" t="s">
        <v>21</v>
      </c>
      <c r="E520" s="22" t="s">
        <v>373</v>
      </c>
    </row>
    <row r="521" spans="1:5" x14ac:dyDescent="0.25">
      <c r="C521" s="22" t="s">
        <v>362</v>
      </c>
      <c r="D521" s="22" t="s">
        <v>21</v>
      </c>
      <c r="E521" s="22" t="s">
        <v>68</v>
      </c>
    </row>
    <row r="522" spans="1:5" x14ac:dyDescent="0.25">
      <c r="C522" s="22" t="s">
        <v>363</v>
      </c>
      <c r="D522" s="22" t="s">
        <v>21</v>
      </c>
      <c r="E522" s="22" t="s">
        <v>383</v>
      </c>
    </row>
    <row r="523" spans="1:5" x14ac:dyDescent="0.25">
      <c r="C523" s="22" t="s">
        <v>364</v>
      </c>
      <c r="D523" s="22" t="s">
        <v>21</v>
      </c>
      <c r="E523" s="22" t="s">
        <v>27</v>
      </c>
    </row>
    <row r="524" spans="1:5" x14ac:dyDescent="0.25">
      <c r="A524" s="22" t="s">
        <v>378</v>
      </c>
      <c r="B524" s="22" t="s">
        <v>379</v>
      </c>
      <c r="C524" s="22" t="s">
        <v>380</v>
      </c>
    </row>
    <row r="525" spans="1:5" x14ac:dyDescent="0.25">
      <c r="A525" s="22" t="s">
        <v>369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6FAA-E57F-4565-9553-45196C5D5C34}">
  <dimension ref="A1:AB998"/>
  <sheetViews>
    <sheetView tabSelected="1" workbookViewId="0"/>
  </sheetViews>
  <sheetFormatPr defaultRowHeight="15" x14ac:dyDescent="0.25"/>
  <cols>
    <col min="1" max="2" width="9.140625" style="1"/>
    <col min="3" max="3" width="11.7109375" bestFit="1" customWidth="1"/>
    <col min="5" max="5" width="14" bestFit="1" customWidth="1"/>
    <col min="6" max="6" width="17.5703125" bestFit="1" customWidth="1"/>
    <col min="9" max="9" width="9.140625" style="1"/>
    <col min="11" max="11" width="4" bestFit="1" customWidth="1"/>
    <col min="12" max="12" width="17.5703125" bestFit="1" customWidth="1"/>
    <col min="16" max="16" width="4" bestFit="1" customWidth="1"/>
    <col min="17" max="17" width="17.5703125" bestFit="1" customWidth="1"/>
    <col min="23" max="23" width="12.7109375" style="15" customWidth="1"/>
    <col min="24" max="24" width="12.7109375" style="16" customWidth="1"/>
    <col min="25" max="25" width="12.7109375" style="17" customWidth="1"/>
    <col min="26" max="26" width="12.7109375" style="20" customWidth="1"/>
    <col min="27" max="27" width="12.7109375" style="18" customWidth="1"/>
    <col min="28" max="28" width="12.7109375" style="19" customWidth="1"/>
  </cols>
  <sheetData>
    <row r="1" spans="1:28" x14ac:dyDescent="0.25">
      <c r="A1" s="1" t="s">
        <v>61</v>
      </c>
      <c r="C1" t="s">
        <v>389</v>
      </c>
      <c r="F1" t="s">
        <v>2</v>
      </c>
      <c r="L1" t="s">
        <v>0</v>
      </c>
      <c r="Q1" t="s">
        <v>1</v>
      </c>
      <c r="W1" s="15" t="s">
        <v>76</v>
      </c>
      <c r="X1" s="16" t="s">
        <v>77</v>
      </c>
      <c r="Y1" s="17" t="s">
        <v>88</v>
      </c>
      <c r="Z1" s="20" t="s">
        <v>89</v>
      </c>
      <c r="AA1" s="18" t="s">
        <v>90</v>
      </c>
      <c r="AB1" s="19" t="s">
        <v>91</v>
      </c>
    </row>
    <row r="2" spans="1:28" x14ac:dyDescent="0.25">
      <c r="A2" s="1">
        <f>INT(IF(AND(ISBLANK(Registers!A1), NOT(ISERROR(FIND($C$1, Registers!C1, 1)))), MID(Registers!C1, FIND("[", Registers!C1, 1) + 1,( FIND("]", Registers!C1, 1) - FIND("[", Registers!C1, 1)) - 1), -1))</f>
        <v>-1</v>
      </c>
      <c r="B2" s="1" t="e">
        <f>INT(MID(Registers!E1, 1,  FIND(" ", Registers!E1, 1) - 1))</f>
        <v>#VALUE!</v>
      </c>
      <c r="E2">
        <v>136</v>
      </c>
      <c r="F2" s="1" t="str">
        <f>DEC2HEX(E2, 2) &amp; "h"</f>
        <v>88h</v>
      </c>
      <c r="G2" s="7" t="str">
        <f>DEC2HEX(VLOOKUP(E2, $A:$B, 2, FALSE), 2)</f>
        <v>17</v>
      </c>
      <c r="H2" t="s">
        <v>3</v>
      </c>
      <c r="I2" s="1" t="str">
        <f>G3 &amp; G2</f>
        <v>6F17</v>
      </c>
      <c r="J2">
        <f>HEX2DEC(I2)</f>
        <v>28439</v>
      </c>
      <c r="K2">
        <v>242</v>
      </c>
      <c r="L2" s="1" t="str">
        <f>DEC2HEX(K2, 2) &amp; "h"</f>
        <v>F2h</v>
      </c>
      <c r="M2" s="6" t="str">
        <f>DEC2HEX(VLOOKUP(K2, $A:$B, 2, FALSE), 2)</f>
        <v>01</v>
      </c>
      <c r="P2">
        <v>247</v>
      </c>
      <c r="Q2" s="1" t="str">
        <f>DEC2HEX(P2, 2) &amp; "h"</f>
        <v>F7h</v>
      </c>
      <c r="R2" s="2" t="str">
        <f>DEC2HEX(VLOOKUP(P2, $A:$B, 2, FALSE), 2)</f>
        <v>50</v>
      </c>
      <c r="S2" t="s">
        <v>75</v>
      </c>
      <c r="T2" t="str">
        <f>R2 &amp; R3 &amp; MID(R4, 1, 1)</f>
        <v>50467</v>
      </c>
      <c r="U2">
        <f t="shared" ref="U2" si="0">HEX2DEC(T2)</f>
        <v>328807</v>
      </c>
      <c r="W2" s="15">
        <f>(R16 / 2) - 64000</f>
        <v>-11354.285417046165</v>
      </c>
      <c r="X2" s="16">
        <f>W2 * W2 * (J18) / 32768</f>
        <v>-27540.239908515334</v>
      </c>
      <c r="Y2" s="17">
        <f>(J12) * W2 * W2 / 524288</f>
        <v>743586.47752991412</v>
      </c>
      <c r="Z2" s="20">
        <f>1048576 - U2</f>
        <v>719769</v>
      </c>
    </row>
    <row r="3" spans="1:28" x14ac:dyDescent="0.25">
      <c r="A3" s="1">
        <f>INT(IF(AND(ISBLANK(Registers!A2), NOT(ISERROR(FIND($C$1, Registers!C2, 1)))), MID(Registers!C2, FIND("[", Registers!C2, 1) + 1,( FIND("]", Registers!C2, 1) - FIND("[", Registers!C2, 1)) - 1), -1))</f>
        <v>-1</v>
      </c>
      <c r="B3" s="1" t="e">
        <f>INT(MID(Registers!E2, 1,  FIND(" ", Registers!E2, 1) - 1))</f>
        <v>#VALUE!</v>
      </c>
      <c r="E3">
        <v>137</v>
      </c>
      <c r="F3" s="1" t="str">
        <f>DEC2HEX(E3, 2) &amp; "h"</f>
        <v>89h</v>
      </c>
      <c r="G3" s="8" t="str">
        <f>DEC2HEX(VLOOKUP(E3, $A:$B, 2, FALSE), 2)</f>
        <v>6F</v>
      </c>
      <c r="K3">
        <v>243</v>
      </c>
      <c r="L3" s="1" t="str">
        <f>DEC2HEX(K3, 2) &amp; "h"</f>
        <v>F3h</v>
      </c>
      <c r="M3" s="6" t="str">
        <f>DEC2HEX(VLOOKUP(K3, $A:$B, 2, FALSE), 2)</f>
        <v>0C</v>
      </c>
      <c r="P3">
        <v>248</v>
      </c>
      <c r="Q3" s="1" t="str">
        <f>DEC2HEX(P3, 2) &amp; "h"</f>
        <v>F8h</v>
      </c>
      <c r="R3" s="4" t="str">
        <f>DEC2HEX(VLOOKUP(P3, $A:$B, 2, FALSE), 2)</f>
        <v>46</v>
      </c>
      <c r="W3" s="15">
        <f>(Y2 + (J10) * W2) / 524288</f>
        <v>229.67863993300722</v>
      </c>
      <c r="X3" s="16">
        <f>X2 + W2 * (J16) * 2</f>
        <v>653716.88511425455</v>
      </c>
      <c r="Z3" s="20">
        <f>(Z2 - (X4 / 4096)) * 6250 / W4</f>
        <v>102125.37035302202</v>
      </c>
    </row>
    <row r="4" spans="1:28" x14ac:dyDescent="0.25">
      <c r="A4" s="1">
        <f>INT(IF(AND(ISBLANK(Registers!A3), NOT(ISERROR(FIND($C$1, Registers!C3, 1)))), MID(Registers!C3, FIND("[", Registers!C3, 1) + 1,( FIND("]", Registers!C3, 1) - FIND("[", Registers!C3, 1)) - 1), -1))</f>
        <v>-1</v>
      </c>
      <c r="B4" s="1" t="e">
        <f>INT(MID(Registers!E3, 1,  FIND(" ", Registers!E3, 1) - 1))</f>
        <v>#VALUE!</v>
      </c>
      <c r="E4">
        <v>138</v>
      </c>
      <c r="F4" s="1" t="str">
        <f t="shared" ref="F4:F33" si="1">DEC2HEX(E4, 2) &amp; "h"</f>
        <v>8Ah</v>
      </c>
      <c r="G4" s="7" t="str">
        <f>DEC2HEX(VLOOKUP(E4, $A:$B, 2, FALSE), 2)</f>
        <v>4E</v>
      </c>
      <c r="H4" t="s">
        <v>4</v>
      </c>
      <c r="I4" s="1" t="str">
        <f>G5 &amp; G4</f>
        <v>684E</v>
      </c>
      <c r="J4" s="12">
        <f>IF(_xlfn.BITAND(HEX2DEC(I4),HEX2DEC("8000"))=HEX2DEC("8000"),_xlfn.BITXOR(HEX2DEC(I4) - 1,HEX2DEC("FFFF")) * -1,HEX2DEC(I4))</f>
        <v>26702</v>
      </c>
      <c r="K4">
        <v>244</v>
      </c>
      <c r="L4" s="1" t="str">
        <f t="shared" ref="L4:L5" si="2">DEC2HEX(K4, 2) &amp; "h"</f>
        <v>F4h</v>
      </c>
      <c r="M4" s="6" t="str">
        <f>DEC2HEX(VLOOKUP(K4, $A:$B, 2, FALSE), 2)</f>
        <v>B7</v>
      </c>
      <c r="P4">
        <v>249</v>
      </c>
      <c r="Q4" s="1" t="str">
        <f t="shared" ref="Q4:Q13" si="3">DEC2HEX(P4, 2) &amp; "h"</f>
        <v>F9h</v>
      </c>
      <c r="R4" s="3" t="str">
        <f>DEC2HEX(VLOOKUP(P4, $A:$B, 2, FALSE), 2)</f>
        <v>70</v>
      </c>
      <c r="W4" s="15">
        <f>(1 + W3 / 32768) * (J8)</f>
        <v>36721.598794061189</v>
      </c>
      <c r="X4" s="16">
        <f>(X3 / 4) + ((J14) * 65536)</f>
        <v>490438245.22127855</v>
      </c>
      <c r="Z4" s="20">
        <f>Z3 + (W5 + X5 + (J20)) / 16</f>
        <v>102052.10552533371</v>
      </c>
    </row>
    <row r="5" spans="1:28" x14ac:dyDescent="0.25">
      <c r="A5" s="1">
        <f>INT(IF(AND(ISBLANK(Registers!A4), NOT(ISERROR(FIND($C$1, Registers!C4, 1)))), MID(Registers!C4, FIND("[", Registers!C4, 1) + 1,( FIND("]", Registers!C4, 1) - FIND("[", Registers!C4, 1)) - 1), -1))</f>
        <v>-1</v>
      </c>
      <c r="B5" s="1" t="e">
        <f>INT(MID(Registers!E4, 1,  FIND(" ", Registers!E4, 1) - 1))</f>
        <v>#VALUE!</v>
      </c>
      <c r="E5">
        <v>139</v>
      </c>
      <c r="F5" s="1" t="str">
        <f t="shared" si="1"/>
        <v>8Bh</v>
      </c>
      <c r="G5" s="8" t="str">
        <f>DEC2HEX(VLOOKUP(E5, $A:$B, 2, FALSE), 2)</f>
        <v>68</v>
      </c>
      <c r="K5">
        <v>245</v>
      </c>
      <c r="L5" s="1" t="str">
        <f t="shared" si="2"/>
        <v>F5h</v>
      </c>
      <c r="M5" s="6" t="str">
        <f>DEC2HEX(VLOOKUP(K5, $A:$B, 2, FALSE), 2)</f>
        <v>E0</v>
      </c>
      <c r="Q5" s="21"/>
      <c r="R5" s="5"/>
      <c r="S5" s="5"/>
      <c r="W5" s="15">
        <f>(J24) * Z3 * Z3 / 2147483648</f>
        <v>20810.774802623353</v>
      </c>
      <c r="X5" s="16">
        <f>Z3 * (J22) / 32768</f>
        <v>-31883.012045636453</v>
      </c>
    </row>
    <row r="6" spans="1:28" x14ac:dyDescent="0.25">
      <c r="A6" s="1">
        <f>INT(IF(AND(ISBLANK(Registers!A5), NOT(ISERROR(FIND($C$1, Registers!C5, 1)))), MID(Registers!C5, FIND("[", Registers!C5, 1) + 1,( FIND("]", Registers!C5, 1) - FIND("[", Registers!C5, 1)) - 1), -1))</f>
        <v>-1</v>
      </c>
      <c r="B6" s="1" t="e">
        <f>INT(MID(Registers!E5, 1,  FIND(" ", Registers!E5, 1) - 1))</f>
        <v>#VALUE!</v>
      </c>
      <c r="E6">
        <v>140</v>
      </c>
      <c r="F6" s="1" t="str">
        <f t="shared" si="1"/>
        <v>8Ch</v>
      </c>
      <c r="G6" s="7" t="str">
        <f>DEC2HEX(VLOOKUP(E6, $A:$B, 2, FALSE), 2)</f>
        <v>32</v>
      </c>
      <c r="H6" t="s">
        <v>5</v>
      </c>
      <c r="I6" s="1" t="str">
        <f t="shared" ref="I6" si="4">G7 &amp; G6</f>
        <v>0032</v>
      </c>
      <c r="J6" s="12">
        <f>IF(_xlfn.BITAND(HEX2DEC(I6),HEX2DEC("8000"))=HEX2DEC("8000"),_xlfn.BITXOR(HEX2DEC(I6) - 1,HEX2DEC("FFFF")) * -1,HEX2DEC(I6))</f>
        <v>50</v>
      </c>
      <c r="L6" s="1"/>
      <c r="Q6" s="21"/>
      <c r="R6" s="5"/>
      <c r="S6" s="5"/>
    </row>
    <row r="7" spans="1:28" x14ac:dyDescent="0.25">
      <c r="A7" s="1">
        <f>INT(IF(AND(ISBLANK(Registers!A6), NOT(ISERROR(FIND($C$1, Registers!C6, 1)))), MID(Registers!C6, FIND("[", Registers!C6, 1) + 1,( FIND("]", Registers!C6, 1) - FIND("[", Registers!C6, 1)) - 1), -1))</f>
        <v>0</v>
      </c>
      <c r="B7" s="1">
        <f>INT(MID(Registers!E6, 1,  FIND(" ", Registers!E6, 1) - 1))</f>
        <v>0</v>
      </c>
      <c r="E7">
        <v>141</v>
      </c>
      <c r="F7" s="1" t="str">
        <f t="shared" si="1"/>
        <v>8Dh</v>
      </c>
      <c r="G7" s="8" t="str">
        <f>DEC2HEX(VLOOKUP(E7, $A:$B, 2, FALSE), 2)</f>
        <v>00</v>
      </c>
      <c r="P7">
        <v>250</v>
      </c>
      <c r="Q7" s="1" t="str">
        <f t="shared" si="3"/>
        <v>FAh</v>
      </c>
      <c r="R7" s="2" t="str">
        <f>DEC2HEX(VLOOKUP(P7, $A:$B, 2, FALSE), 2)</f>
        <v>7E</v>
      </c>
      <c r="S7" t="s">
        <v>74</v>
      </c>
      <c r="T7" t="str">
        <f>R7 &amp; R8 &amp; MID(R9, 1, 1)</f>
        <v>7EDC6</v>
      </c>
      <c r="U7">
        <f t="shared" ref="U7" si="5">HEX2DEC(T7)</f>
        <v>519622</v>
      </c>
      <c r="W7" s="15">
        <f>(U7) / 16384 - (J2) / 1024</f>
        <v>3.9427490234375</v>
      </c>
      <c r="X7" s="16">
        <f>((U7) / 131072 - (J2) / 8192)</f>
        <v>0.4928436279296875</v>
      </c>
    </row>
    <row r="8" spans="1:28" x14ac:dyDescent="0.25">
      <c r="A8" s="1">
        <f>INT(IF(AND(ISBLANK(Registers!A7), NOT(ISERROR(FIND($C$1, Registers!C7, 1)))), MID(Registers!C7, FIND("[", Registers!C7, 1) + 1,( FIND("]", Registers!C7, 1) - FIND("[", Registers!C7, 1)) - 1), -1))</f>
        <v>1</v>
      </c>
      <c r="B8" s="1">
        <f>INT(MID(Registers!E7, 1,  FIND(" ", Registers!E7, 1) - 1))</f>
        <v>0</v>
      </c>
      <c r="E8">
        <v>142</v>
      </c>
      <c r="F8" s="1" t="str">
        <f t="shared" si="1"/>
        <v>8Eh</v>
      </c>
      <c r="G8" s="7" t="str">
        <f>DEC2HEX(VLOOKUP(E8, $A:$B, 2, FALSE), 2)</f>
        <v>72</v>
      </c>
      <c r="H8" t="s">
        <v>6</v>
      </c>
      <c r="I8" s="1" t="str">
        <f t="shared" ref="I8" si="6">G9 &amp; G8</f>
        <v>8E72</v>
      </c>
      <c r="J8">
        <f t="shared" ref="J8" si="7">HEX2DEC(I8)</f>
        <v>36466</v>
      </c>
      <c r="P8">
        <v>251</v>
      </c>
      <c r="Q8" s="1" t="str">
        <f t="shared" si="3"/>
        <v>FBh</v>
      </c>
      <c r="R8" s="4" t="str">
        <f>DEC2HEX(VLOOKUP(P8, $A:$B, 2, FALSE), 2)</f>
        <v>DC</v>
      </c>
      <c r="W8" s="15">
        <f>W7 * (J4)</f>
        <v>105279.28442382813</v>
      </c>
      <c r="X8" s="16">
        <f>(X7 * X7) * (J6)</f>
        <v>12.144742079544812</v>
      </c>
    </row>
    <row r="9" spans="1:28" x14ac:dyDescent="0.25">
      <c r="A9" s="1">
        <f>INT(IF(AND(ISBLANK(Registers!A8), NOT(ISERROR(FIND($C$1, Registers!C8, 1)))), MID(Registers!C8, FIND("[", Registers!C8, 1) + 1,( FIND("]", Registers!C8, 1) - FIND("[", Registers!C8, 1)) - 1), -1))</f>
        <v>2</v>
      </c>
      <c r="B9" s="1">
        <f>INT(MID(Registers!E8, 1,  FIND(" ", Registers!E8, 1) - 1))</f>
        <v>0</v>
      </c>
      <c r="E9">
        <v>143</v>
      </c>
      <c r="F9" s="1" t="str">
        <f t="shared" si="1"/>
        <v>8Fh</v>
      </c>
      <c r="G9" s="8" t="str">
        <f>DEC2HEX(VLOOKUP(E9, $A:$B, 2, FALSE), 2)</f>
        <v>8E</v>
      </c>
      <c r="P9">
        <v>252</v>
      </c>
      <c r="Q9" s="1" t="str">
        <f t="shared" si="3"/>
        <v>FCh</v>
      </c>
      <c r="R9" s="3" t="str">
        <f>DEC2HEX(VLOOKUP(P9, $A:$B, 2, FALSE), 2)</f>
        <v>60</v>
      </c>
    </row>
    <row r="10" spans="1:28" x14ac:dyDescent="0.25">
      <c r="A10" s="1">
        <f>INT(IF(AND(ISBLANK(Registers!A9), NOT(ISERROR(FIND($C$1, Registers!C9, 1)))), MID(Registers!C9, FIND("[", Registers!C9, 1) + 1,( FIND("]", Registers!C9, 1) - FIND("[", Registers!C9, 1)) - 1), -1))</f>
        <v>3</v>
      </c>
      <c r="B10" s="1">
        <f>INT(MID(Registers!E9, 1,  FIND(" ", Registers!E9, 1) - 1))</f>
        <v>0</v>
      </c>
      <c r="E10">
        <v>144</v>
      </c>
      <c r="F10" s="1" t="str">
        <f t="shared" si="1"/>
        <v>90h</v>
      </c>
      <c r="G10" s="7" t="str">
        <f>DEC2HEX(VLOOKUP(E10, $A:$B, 2, FALSE), 2)</f>
        <v>D4</v>
      </c>
      <c r="H10" t="s">
        <v>7</v>
      </c>
      <c r="I10" s="1" t="str">
        <f t="shared" ref="I10" si="8">G11 &amp; G10</f>
        <v>D6D4</v>
      </c>
      <c r="J10" s="12">
        <f>IF(_xlfn.BITAND(HEX2DEC(I10),HEX2DEC("8000"))=HEX2DEC("8000"),_xlfn.BITXOR(HEX2DEC(I10) - 1,HEX2DEC("FFFF")) * -1,HEX2DEC(I10))</f>
        <v>-10540</v>
      </c>
      <c r="Q10" s="21"/>
      <c r="R10" s="5"/>
      <c r="S10" s="5"/>
    </row>
    <row r="11" spans="1:28" x14ac:dyDescent="0.25">
      <c r="A11" s="1">
        <f>INT(IF(AND(ISBLANK(Registers!A10), NOT(ISERROR(FIND($C$1, Registers!C10, 1)))), MID(Registers!C10, FIND("[", Registers!C10, 1) + 1,( FIND("]", Registers!C10, 1) - FIND("[", Registers!C10, 1)) - 1), -1))</f>
        <v>4</v>
      </c>
      <c r="B11" s="1">
        <f>INT(MID(Registers!E10, 1,  FIND(" ", Registers!E10, 1) - 1))</f>
        <v>0</v>
      </c>
      <c r="E11">
        <v>145</v>
      </c>
      <c r="F11" s="1" t="str">
        <f t="shared" si="1"/>
        <v>91h</v>
      </c>
      <c r="G11" s="8" t="str">
        <f>DEC2HEX(VLOOKUP(E11, $A:$B, 2, FALSE), 2)</f>
        <v>D6</v>
      </c>
      <c r="Q11" s="21"/>
      <c r="R11" s="5"/>
      <c r="S11" s="5"/>
    </row>
    <row r="12" spans="1:28" x14ac:dyDescent="0.25">
      <c r="A12" s="1">
        <f>INT(IF(AND(ISBLANK(Registers!A11), NOT(ISERROR(FIND($C$1, Registers!C11, 1)))), MID(Registers!C11, FIND("[", Registers!C11, 1) + 1,( FIND("]", Registers!C11, 1) - FIND("[", Registers!C11, 1)) - 1), -1))</f>
        <v>5</v>
      </c>
      <c r="B12" s="1">
        <f>INT(MID(Registers!E11, 1,  FIND(" ", Registers!E11, 1) - 1))</f>
        <v>0</v>
      </c>
      <c r="E12">
        <v>146</v>
      </c>
      <c r="F12" s="1" t="str">
        <f t="shared" si="1"/>
        <v>92h</v>
      </c>
      <c r="G12" s="7" t="str">
        <f>DEC2HEX(VLOOKUP(E12, $A:$B, 2, FALSE), 2)</f>
        <v>D0</v>
      </c>
      <c r="H12" t="s">
        <v>8</v>
      </c>
      <c r="I12" s="1" t="str">
        <f t="shared" ref="I12" si="9">G13 &amp; G12</f>
        <v>0BD0</v>
      </c>
      <c r="J12" s="12">
        <f>IF(_xlfn.BITAND(HEX2DEC(I12),HEX2DEC("8000"))=HEX2DEC("8000"),_xlfn.BITXOR(HEX2DEC(I12) - 1,HEX2DEC("FFFF")) * -1,HEX2DEC(I12))</f>
        <v>3024</v>
      </c>
      <c r="P12">
        <v>253</v>
      </c>
      <c r="Q12" s="1" t="str">
        <f t="shared" si="3"/>
        <v>FDh</v>
      </c>
      <c r="R12" s="2" t="str">
        <f>DEC2HEX(VLOOKUP(P12, $A:$B, 2, FALSE), 2)</f>
        <v>58</v>
      </c>
      <c r="S12" t="s">
        <v>73</v>
      </c>
      <c r="T12" t="str">
        <f>R12 &amp; R13</f>
        <v>5895</v>
      </c>
      <c r="U12">
        <f t="shared" ref="U12" si="10">HEX2DEC(T12)</f>
        <v>22677</v>
      </c>
      <c r="W12" s="15">
        <f>(R16) - 76800</f>
        <v>28491.42916590767</v>
      </c>
      <c r="X12" s="16">
        <f>((J30) * 64 + ((J31) / 16384) * W12)</f>
        <v>16470.94894154635</v>
      </c>
      <c r="Y12" s="17">
        <f>U12 - X12</f>
        <v>6206.0510584536496</v>
      </c>
      <c r="Z12" s="20">
        <f>(J27) / 65536</f>
        <v>5.950927734375E-3</v>
      </c>
      <c r="AA12" s="18">
        <f>(1 + ((J29) / 67108864) * W12)</f>
        <v>1</v>
      </c>
      <c r="AB12" s="19">
        <f>1 + ((J33) / 67108864) * W12 * AA12</f>
        <v>1.0127366613593285</v>
      </c>
    </row>
    <row r="13" spans="1:28" x14ac:dyDescent="0.25">
      <c r="A13" s="1">
        <f>INT(IF(AND(ISBLANK(Registers!A12), NOT(ISERROR(FIND($C$1, Registers!C12, 1)))), MID(Registers!C12, FIND("[", Registers!C12, 1) + 1,( FIND("]", Registers!C12, 1) - FIND("[", Registers!C12, 1)) - 1), -1))</f>
        <v>6</v>
      </c>
      <c r="B13" s="1">
        <f>INT(MID(Registers!E12, 1,  FIND(" ", Registers!E12, 1) - 1))</f>
        <v>0</v>
      </c>
      <c r="E13">
        <v>147</v>
      </c>
      <c r="F13" s="1" t="str">
        <f t="shared" si="1"/>
        <v>93h</v>
      </c>
      <c r="G13" s="8" t="str">
        <f>DEC2HEX(VLOOKUP(E13, $A:$B, 2, FALSE), 2)</f>
        <v>0B</v>
      </c>
      <c r="P13">
        <v>254</v>
      </c>
      <c r="Q13" s="1" t="str">
        <f t="shared" si="3"/>
        <v>FEh</v>
      </c>
      <c r="R13" s="3" t="str">
        <f>DEC2HEX(VLOOKUP(P13, $A:$B, 2, FALSE), 2)</f>
        <v>95</v>
      </c>
      <c r="AB13" s="19">
        <f>Y12 * Z12 * (AA12 * AB12)</f>
        <v>37.402148702604855</v>
      </c>
    </row>
    <row r="14" spans="1:28" x14ac:dyDescent="0.25">
      <c r="A14" s="1">
        <f>INT(IF(AND(ISBLANK(Registers!A13), NOT(ISERROR(FIND($C$1, Registers!C13, 1)))), MID(Registers!C13, FIND("[", Registers!C13, 1) + 1,( FIND("]", Registers!C13, 1) - FIND("[", Registers!C13, 1)) - 1), -1))</f>
        <v>7</v>
      </c>
      <c r="B14" s="1">
        <f>INT(MID(Registers!E13, 1,  FIND(" ", Registers!E13, 1) - 1))</f>
        <v>0</v>
      </c>
      <c r="E14">
        <v>148</v>
      </c>
      <c r="F14" s="1" t="str">
        <f t="shared" si="1"/>
        <v>94h</v>
      </c>
      <c r="G14" s="7" t="str">
        <f>DEC2HEX(VLOOKUP(E14, $A:$B, 2, FALSE), 2)</f>
        <v>39</v>
      </c>
      <c r="H14" t="s">
        <v>9</v>
      </c>
      <c r="I14" s="1" t="str">
        <f t="shared" ref="I14" si="11">G15 &amp; G14</f>
        <v>1D39</v>
      </c>
      <c r="J14" s="12">
        <f>IF(_xlfn.BITAND(HEX2DEC(I14),HEX2DEC("8000"))=HEX2DEC("8000"),_xlfn.BITXOR(HEX2DEC(I14) - 1,HEX2DEC("FFFF")) * -1,HEX2DEC(I14))</f>
        <v>7481</v>
      </c>
      <c r="AB14" s="19">
        <f>AB13 * (1 - (J26) * AB13 / 524288)</f>
        <v>37.202031487318827</v>
      </c>
    </row>
    <row r="15" spans="1:28" x14ac:dyDescent="0.25">
      <c r="A15" s="1">
        <f>INT(IF(AND(ISBLANK(Registers!A14), NOT(ISERROR(FIND($C$1, Registers!C14, 1)))), MID(Registers!C14, FIND("[", Registers!C14, 1) + 1,( FIND("]", Registers!C14, 1) - FIND("[", Registers!C14, 1)) - 1), -1))</f>
        <v>8</v>
      </c>
      <c r="B15" s="1">
        <f>INT(MID(Registers!E14, 1,  FIND(" ", Registers!E14, 1) - 1))</f>
        <v>0</v>
      </c>
      <c r="E15">
        <v>149</v>
      </c>
      <c r="F15" s="1" t="str">
        <f t="shared" si="1"/>
        <v>95h</v>
      </c>
      <c r="G15" s="8" t="str">
        <f>DEC2HEX(VLOOKUP(E15, $A:$B, 2, FALSE), 2)</f>
        <v>1D</v>
      </c>
    </row>
    <row r="16" spans="1:28" ht="18" thickBot="1" x14ac:dyDescent="0.35">
      <c r="A16" s="1">
        <f>INT(IF(AND(ISBLANK(Registers!A15), NOT(ISERROR(FIND($C$1, Registers!C15, 1)))), MID(Registers!C15, FIND("[", Registers!C15, 1) + 1,( FIND("]", Registers!C15, 1) - FIND("[", Registers!C15, 1)) - 1), -1))</f>
        <v>9</v>
      </c>
      <c r="B16" s="1">
        <f>INT(MID(Registers!E15, 1,  FIND(" ", Registers!E15, 1) - 1))</f>
        <v>0</v>
      </c>
      <c r="E16">
        <v>150</v>
      </c>
      <c r="F16" s="1" t="str">
        <f t="shared" si="1"/>
        <v>96h</v>
      </c>
      <c r="G16" s="7" t="str">
        <f>DEC2HEX(VLOOKUP(E16, $A:$B, 2, FALSE), 2)</f>
        <v>E2</v>
      </c>
      <c r="H16" t="s">
        <v>10</v>
      </c>
      <c r="I16" s="1" t="str">
        <f t="shared" ref="I16" si="12">G17 &amp; G16</f>
        <v>FFE2</v>
      </c>
      <c r="J16" s="12">
        <f>IF(_xlfn.BITAND(HEX2DEC(I16),HEX2DEC("8000"))=HEX2DEC("8000"),_xlfn.BITXOR(HEX2DEC(I16) - 1,HEX2DEC("FFFF")) * -1,HEX2DEC(I16))</f>
        <v>-30</v>
      </c>
      <c r="O16" s="28" t="s">
        <v>78</v>
      </c>
      <c r="P16" s="28"/>
      <c r="Q16" s="28"/>
      <c r="R16" s="14">
        <f>W8 + X8</f>
        <v>105291.42916590767</v>
      </c>
      <c r="S16" s="14"/>
    </row>
    <row r="17" spans="1:19" ht="21" thickTop="1" thickBot="1" x14ac:dyDescent="0.35">
      <c r="A17" s="1">
        <f>INT(IF(AND(ISBLANK(Registers!A16), NOT(ISERROR(FIND($C$1, Registers!C16, 1)))), MID(Registers!C16, FIND("[", Registers!C16, 1) + 1,( FIND("]", Registers!C16, 1) - FIND("[", Registers!C16, 1)) - 1), -1))</f>
        <v>10</v>
      </c>
      <c r="B17" s="1">
        <f>INT(MID(Registers!E16, 1,  FIND(" ", Registers!E16, 1) - 1))</f>
        <v>0</v>
      </c>
      <c r="E17">
        <v>151</v>
      </c>
      <c r="F17" s="1" t="str">
        <f t="shared" si="1"/>
        <v>97h</v>
      </c>
      <c r="G17" s="8" t="str">
        <f>DEC2HEX(VLOOKUP(E17, $A:$B, 2, FALSE), 2)</f>
        <v>FF</v>
      </c>
      <c r="O17" s="29" t="s">
        <v>85</v>
      </c>
      <c r="P17" s="29"/>
      <c r="Q17" s="29"/>
      <c r="R17" s="13">
        <f>R16/5120</f>
        <v>20.564732258966341</v>
      </c>
      <c r="S17" s="13" t="s">
        <v>84</v>
      </c>
    </row>
    <row r="18" spans="1:19" ht="21" thickTop="1" thickBot="1" x14ac:dyDescent="0.35">
      <c r="A18" s="1">
        <f>INT(IF(AND(ISBLANK(Registers!A17), NOT(ISERROR(FIND($C$1, Registers!C17, 1)))), MID(Registers!C17, FIND("[", Registers!C17, 1) + 1,( FIND("]", Registers!C17, 1) - FIND("[", Registers!C17, 1)) - 1), -1))</f>
        <v>11</v>
      </c>
      <c r="B18" s="1">
        <f>INT(MID(Registers!E17, 1,  FIND(" ", Registers!E17, 1) - 1))</f>
        <v>0</v>
      </c>
      <c r="E18">
        <v>152</v>
      </c>
      <c r="F18" s="1" t="str">
        <f t="shared" si="1"/>
        <v>98h</v>
      </c>
      <c r="G18" s="7" t="str">
        <f>DEC2HEX(VLOOKUP(E18, $A:$B, 2, FALSE), 2)</f>
        <v>F9</v>
      </c>
      <c r="H18" t="s">
        <v>11</v>
      </c>
      <c r="I18" s="1" t="str">
        <f t="shared" ref="I18" si="13">G19 &amp; G18</f>
        <v>FFF9</v>
      </c>
      <c r="J18" s="12">
        <f>IF(_xlfn.BITAND(HEX2DEC(I18),HEX2DEC("8000"))=HEX2DEC("8000"),_xlfn.BITXOR(HEX2DEC(I18) - 1,HEX2DEC("FFFF")) * -1,HEX2DEC(I18))</f>
        <v>-7</v>
      </c>
      <c r="O18" s="29" t="s">
        <v>86</v>
      </c>
      <c r="P18" s="29"/>
      <c r="Q18" s="29"/>
      <c r="R18" s="13">
        <f>Z4/1000</f>
        <v>102.05210552533372</v>
      </c>
      <c r="S18" s="13" t="s">
        <v>92</v>
      </c>
    </row>
    <row r="19" spans="1:19" ht="21" thickTop="1" thickBot="1" x14ac:dyDescent="0.35">
      <c r="A19" s="1">
        <f>INT(IF(AND(ISBLANK(Registers!A18), NOT(ISERROR(FIND($C$1, Registers!C18, 1)))), MID(Registers!C18, FIND("[", Registers!C18, 1) + 1,( FIND("]", Registers!C18, 1) - FIND("[", Registers!C18, 1)) - 1), -1))</f>
        <v>12</v>
      </c>
      <c r="B19" s="1">
        <f>INT(MID(Registers!E18, 1,  FIND(" ", Registers!E18, 1) - 1))</f>
        <v>0</v>
      </c>
      <c r="E19">
        <v>153</v>
      </c>
      <c r="F19" s="1" t="str">
        <f t="shared" si="1"/>
        <v>99h</v>
      </c>
      <c r="G19" s="8" t="str">
        <f>DEC2HEX(VLOOKUP(E19, $A:$B, 2, FALSE), 2)</f>
        <v>FF</v>
      </c>
      <c r="O19" s="29" t="s">
        <v>87</v>
      </c>
      <c r="P19" s="29"/>
      <c r="Q19" s="29"/>
      <c r="R19" s="13">
        <f>AB14</f>
        <v>37.202031487318827</v>
      </c>
      <c r="S19" s="13" t="s">
        <v>365</v>
      </c>
    </row>
    <row r="20" spans="1:19" ht="15.75" thickTop="1" x14ac:dyDescent="0.25">
      <c r="A20" s="1">
        <f>INT(IF(AND(ISBLANK(Registers!A19), NOT(ISERROR(FIND($C$1, Registers!C19, 1)))), MID(Registers!C19, FIND("[", Registers!C19, 1) + 1,( FIND("]", Registers!C19, 1) - FIND("[", Registers!C19, 1)) - 1), -1))</f>
        <v>13</v>
      </c>
      <c r="B20" s="1">
        <f>INT(MID(Registers!E19, 1,  FIND(" ", Registers!E19, 1) - 1))</f>
        <v>0</v>
      </c>
      <c r="E20">
        <v>154</v>
      </c>
      <c r="F20" s="1" t="str">
        <f t="shared" si="1"/>
        <v>9Ah</v>
      </c>
      <c r="G20" s="7" t="str">
        <f>DEC2HEX(VLOOKUP(E20, $A:$B, 2, FALSE), 2)</f>
        <v>AC</v>
      </c>
      <c r="H20" t="s">
        <v>12</v>
      </c>
      <c r="I20" s="1" t="str">
        <f t="shared" ref="I20" si="14">G21 &amp; G20</f>
        <v>26AC</v>
      </c>
      <c r="J20" s="12">
        <f>IF(_xlfn.BITAND(HEX2DEC(I20),HEX2DEC("8000"))=HEX2DEC("8000"),_xlfn.BITXOR(HEX2DEC(I20) - 1,HEX2DEC("FFFF")) * -1,HEX2DEC(I20))</f>
        <v>9900</v>
      </c>
    </row>
    <row r="21" spans="1:19" x14ac:dyDescent="0.25">
      <c r="A21" s="1">
        <f>INT(IF(AND(ISBLANK(Registers!A20), NOT(ISERROR(FIND($C$1, Registers!C20, 1)))), MID(Registers!C20, FIND("[", Registers!C20, 1) + 1,( FIND("]", Registers!C20, 1) - FIND("[", Registers!C20, 1)) - 1), -1))</f>
        <v>14</v>
      </c>
      <c r="B21" s="1">
        <f>INT(MID(Registers!E20, 1,  FIND(" ", Registers!E20, 1) - 1))</f>
        <v>0</v>
      </c>
      <c r="E21">
        <v>155</v>
      </c>
      <c r="F21" s="1" t="str">
        <f t="shared" si="1"/>
        <v>9Bh</v>
      </c>
      <c r="G21" s="8" t="str">
        <f>DEC2HEX(VLOOKUP(E21, $A:$B, 2, FALSE), 2)</f>
        <v>26</v>
      </c>
    </row>
    <row r="22" spans="1:19" x14ac:dyDescent="0.25">
      <c r="A22" s="1">
        <f>INT(IF(AND(ISBLANK(Registers!A21), NOT(ISERROR(FIND($C$1, Registers!C21, 1)))), MID(Registers!C21, FIND("[", Registers!C21, 1) + 1,( FIND("]", Registers!C21, 1) - FIND("[", Registers!C21, 1)) - 1), -1))</f>
        <v>15</v>
      </c>
      <c r="B22" s="1">
        <f>INT(MID(Registers!E21, 1,  FIND(" ", Registers!E21, 1) - 1))</f>
        <v>0</v>
      </c>
      <c r="E22">
        <v>156</v>
      </c>
      <c r="F22" s="1" t="str">
        <f t="shared" si="1"/>
        <v>9Ch</v>
      </c>
      <c r="G22" s="7" t="str">
        <f>DEC2HEX(VLOOKUP(E22, $A:$B, 2, FALSE), 2)</f>
        <v>0A</v>
      </c>
      <c r="H22" t="s">
        <v>13</v>
      </c>
      <c r="I22" s="1" t="str">
        <f t="shared" ref="I22" si="15">G23 &amp; G22</f>
        <v>D80A</v>
      </c>
      <c r="J22" s="12">
        <f>IF(_xlfn.BITAND(HEX2DEC(I22),HEX2DEC("8000"))=HEX2DEC("8000"),_xlfn.BITXOR(HEX2DEC(I22) - 1,HEX2DEC("FFFF")) * -1,HEX2DEC(I22))</f>
        <v>-10230</v>
      </c>
    </row>
    <row r="23" spans="1:19" x14ac:dyDescent="0.25">
      <c r="A23" s="1">
        <f>INT(IF(AND(ISBLANK(Registers!A22), NOT(ISERROR(FIND($C$1, Registers!C22, 1)))), MID(Registers!C22, FIND("[", Registers!C22, 1) + 1,( FIND("]", Registers!C22, 1) - FIND("[", Registers!C22, 1)) - 1), -1))</f>
        <v>16</v>
      </c>
      <c r="B23" s="1">
        <f>INT(MID(Registers!E22, 1,  FIND(" ", Registers!E22, 1) - 1))</f>
        <v>0</v>
      </c>
      <c r="E23">
        <v>157</v>
      </c>
      <c r="F23" s="1" t="str">
        <f t="shared" si="1"/>
        <v>9Dh</v>
      </c>
      <c r="G23" s="8" t="str">
        <f>DEC2HEX(VLOOKUP(E23, $A:$B, 2, FALSE), 2)</f>
        <v>D8</v>
      </c>
    </row>
    <row r="24" spans="1:19" x14ac:dyDescent="0.25">
      <c r="A24" s="1">
        <f>INT(IF(AND(ISBLANK(Registers!A23), NOT(ISERROR(FIND($C$1, Registers!C23, 1)))), MID(Registers!C23, FIND("[", Registers!C23, 1) + 1,( FIND("]", Registers!C23, 1) - FIND("[", Registers!C23, 1)) - 1), -1))</f>
        <v>17</v>
      </c>
      <c r="B24" s="1">
        <f>INT(MID(Registers!E23, 1,  FIND(" ", Registers!E23, 1) - 1))</f>
        <v>0</v>
      </c>
      <c r="E24">
        <v>158</v>
      </c>
      <c r="F24" s="1" t="str">
        <f t="shared" si="1"/>
        <v>9Eh</v>
      </c>
      <c r="G24" s="7" t="str">
        <f>DEC2HEX(VLOOKUP(E24, $A:$B, 2, FALSE), 2)</f>
        <v>BD</v>
      </c>
      <c r="H24" t="s">
        <v>14</v>
      </c>
      <c r="I24" s="1" t="str">
        <f t="shared" ref="I24:I27" si="16">G25 &amp; G24</f>
        <v>10BD</v>
      </c>
      <c r="J24" s="12">
        <f>IF(_xlfn.BITAND(HEX2DEC(I24),HEX2DEC("8000"))=HEX2DEC("8000"),_xlfn.BITXOR(HEX2DEC(I24) - 1,HEX2DEC("FFFF")) * -1,HEX2DEC(I24))</f>
        <v>4285</v>
      </c>
    </row>
    <row r="25" spans="1:19" x14ac:dyDescent="0.25">
      <c r="A25" s="1">
        <f>INT(IF(AND(ISBLANK(Registers!A24), NOT(ISERROR(FIND($C$1, Registers!C24, 1)))), MID(Registers!C24, FIND("[", Registers!C24, 1) + 1,( FIND("]", Registers!C24, 1) - FIND("[", Registers!C24, 1)) - 1), -1))</f>
        <v>18</v>
      </c>
      <c r="B25" s="1">
        <f>INT(MID(Registers!E24, 1,  FIND(" ", Registers!E24, 1) - 1))</f>
        <v>0</v>
      </c>
      <c r="E25">
        <v>159</v>
      </c>
      <c r="F25" s="1" t="str">
        <f t="shared" si="1"/>
        <v>9Fh</v>
      </c>
      <c r="G25" s="8" t="str">
        <f>DEC2HEX(VLOOKUP(E25, $A:$B, 2, FALSE), 2)</f>
        <v>10</v>
      </c>
    </row>
    <row r="26" spans="1:19" x14ac:dyDescent="0.25">
      <c r="A26" s="1">
        <f>INT(IF(AND(ISBLANK(Registers!A25), NOT(ISERROR(FIND($C$1, Registers!C25, 1)))), MID(Registers!C25, FIND("[", Registers!C25, 1) + 1,( FIND("]", Registers!C25, 1) - FIND("[", Registers!C25, 1)) - 1), -1))</f>
        <v>19</v>
      </c>
      <c r="B26" s="1">
        <f>INT(MID(Registers!E25, 1,  FIND(" ", Registers!E25, 1) - 1))</f>
        <v>0</v>
      </c>
      <c r="E26">
        <v>161</v>
      </c>
      <c r="F26" s="1" t="str">
        <f t="shared" si="1"/>
        <v>A1h</v>
      </c>
      <c r="G26" s="9" t="str">
        <f>DEC2HEX(VLOOKUP(E26, $A:$B, 2, FALSE), 2)</f>
        <v>4B</v>
      </c>
      <c r="H26" t="s">
        <v>15</v>
      </c>
      <c r="I26" s="1" t="str">
        <f>G26</f>
        <v>4B</v>
      </c>
      <c r="J26">
        <f t="shared" ref="J26:J33" si="17">HEX2DEC(I26)</f>
        <v>75</v>
      </c>
    </row>
    <row r="27" spans="1:19" x14ac:dyDescent="0.25">
      <c r="A27" s="1">
        <f>INT(IF(AND(ISBLANK(Registers!A26), NOT(ISERROR(FIND($C$1, Registers!C26, 1)))), MID(Registers!C26, FIND("[", Registers!C26, 1) + 1,( FIND("]", Registers!C26, 1) - FIND("[", Registers!C26, 1)) - 1), -1))</f>
        <v>20</v>
      </c>
      <c r="B27" s="1">
        <f>INT(MID(Registers!E26, 1,  FIND(" ", Registers!E26, 1) - 1))</f>
        <v>0</v>
      </c>
      <c r="E27">
        <v>225</v>
      </c>
      <c r="F27" s="1" t="str">
        <f t="shared" si="1"/>
        <v>E1h</v>
      </c>
      <c r="G27" s="7" t="str">
        <f>DEC2HEX(VLOOKUP(E27, $A:$B, 2, FALSE), 2)</f>
        <v>86</v>
      </c>
      <c r="H27" t="s">
        <v>16</v>
      </c>
      <c r="I27" s="1" t="str">
        <f t="shared" si="16"/>
        <v>0186</v>
      </c>
      <c r="J27" s="12">
        <f>IF(_xlfn.BITAND(HEX2DEC(I27),HEX2DEC("8000"))=HEX2DEC("8000"),_xlfn.BITXOR(HEX2DEC(I27) - 1,HEX2DEC("FFFF")) * -1,HEX2DEC(I27))</f>
        <v>390</v>
      </c>
    </row>
    <row r="28" spans="1:19" x14ac:dyDescent="0.25">
      <c r="A28" s="1">
        <f>INT(IF(AND(ISBLANK(Registers!A27), NOT(ISERROR(FIND($C$1, Registers!C27, 1)))), MID(Registers!C27, FIND("[", Registers!C27, 1) + 1,( FIND("]", Registers!C27, 1) - FIND("[", Registers!C27, 1)) - 1), -1))</f>
        <v>21</v>
      </c>
      <c r="B28" s="1">
        <f>INT(MID(Registers!E27, 1,  FIND(" ", Registers!E27, 1) - 1))</f>
        <v>0</v>
      </c>
      <c r="E28">
        <v>226</v>
      </c>
      <c r="F28" s="1" t="str">
        <f t="shared" si="1"/>
        <v>E2h</v>
      </c>
      <c r="G28" s="8" t="str">
        <f>DEC2HEX(VLOOKUP(E28, $A:$B, 2, FALSE), 2)</f>
        <v>01</v>
      </c>
    </row>
    <row r="29" spans="1:19" x14ac:dyDescent="0.25">
      <c r="A29" s="1">
        <f>INT(IF(AND(ISBLANK(Registers!A28), NOT(ISERROR(FIND($C$1, Registers!C28, 1)))), MID(Registers!C28, FIND("[", Registers!C28, 1) + 1,( FIND("]", Registers!C28, 1) - FIND("[", Registers!C28, 1)) - 1), -1))</f>
        <v>22</v>
      </c>
      <c r="B29" s="1">
        <f>INT(MID(Registers!E28, 1,  FIND(" ", Registers!E28, 1) - 1))</f>
        <v>0</v>
      </c>
      <c r="E29">
        <v>227</v>
      </c>
      <c r="F29" s="1" t="str">
        <f t="shared" si="1"/>
        <v>E3h</v>
      </c>
      <c r="G29" s="9" t="str">
        <f>DEC2HEX(VLOOKUP(E29, $A:$B, 2, FALSE), 2)</f>
        <v>00</v>
      </c>
      <c r="H29" t="s">
        <v>17</v>
      </c>
      <c r="I29" s="1" t="str">
        <f>G29</f>
        <v>00</v>
      </c>
      <c r="J29">
        <f t="shared" si="17"/>
        <v>0</v>
      </c>
    </row>
    <row r="30" spans="1:19" x14ac:dyDescent="0.25">
      <c r="A30" s="1">
        <f>INT(IF(AND(ISBLANK(Registers!A29), NOT(ISERROR(FIND($C$1, Registers!C29, 1)))), MID(Registers!C29, FIND("[", Registers!C29, 1) + 1,( FIND("]", Registers!C29, 1) - FIND("[", Registers!C29, 1)) - 1), -1))</f>
        <v>23</v>
      </c>
      <c r="B30" s="1">
        <f>INT(MID(Registers!E29, 1,  FIND(" ", Registers!E29, 1) - 1))</f>
        <v>0</v>
      </c>
      <c r="E30">
        <v>228</v>
      </c>
      <c r="F30" s="1" t="str">
        <f t="shared" si="1"/>
        <v>E4h</v>
      </c>
      <c r="G30" s="7" t="str">
        <f>DEC2HEX(VLOOKUP(E30, $A:$B, 2, FALSE), 2)</f>
        <v>10</v>
      </c>
      <c r="H30" t="s">
        <v>18</v>
      </c>
      <c r="I30" s="1" t="str">
        <f>G30 &amp; MID(G31, 2, 1)</f>
        <v>100</v>
      </c>
      <c r="J30" s="12">
        <f>IF(_xlfn.BITAND(HEX2DEC(I30),HEX2DEC("8000"))=HEX2DEC("8000"),_xlfn.BITXOR(HEX2DEC(I30) - 1,HEX2DEC("FFFF")) * -1,HEX2DEC(I30))</f>
        <v>256</v>
      </c>
    </row>
    <row r="31" spans="1:19" x14ac:dyDescent="0.25">
      <c r="A31" s="1">
        <f>INT(IF(AND(ISBLANK(Registers!A30), NOT(ISERROR(FIND($C$1, Registers!C30, 1)))), MID(Registers!C30, FIND("[", Registers!C30, 1) + 1,( FIND("]", Registers!C30, 1) - FIND("[", Registers!C30, 1)) - 1), -1))</f>
        <v>24</v>
      </c>
      <c r="B31" s="1">
        <f>INT(MID(Registers!E30, 1,  FIND(" ", Registers!E30, 1) - 1))</f>
        <v>0</v>
      </c>
      <c r="E31">
        <v>229</v>
      </c>
      <c r="F31" s="1" t="str">
        <f t="shared" si="1"/>
        <v>E5h</v>
      </c>
      <c r="G31" s="10" t="str">
        <f>DEC2HEX(VLOOKUP(E31, $A:$B, 2, FALSE), 2)</f>
        <v>20</v>
      </c>
      <c r="H31" t="s">
        <v>19</v>
      </c>
      <c r="I31" s="1" t="str">
        <f>G32 &amp; MID(G31, 1, 1)</f>
        <v>032</v>
      </c>
      <c r="J31" s="12">
        <f>IF(_xlfn.BITAND(HEX2DEC(I31),HEX2DEC("8000"))=HEX2DEC("8000"),_xlfn.BITXOR(HEX2DEC(I31) - 1,HEX2DEC("FFFF")) * -1,HEX2DEC(I31))</f>
        <v>50</v>
      </c>
    </row>
    <row r="32" spans="1:19" x14ac:dyDescent="0.25">
      <c r="A32" s="1">
        <f>INT(IF(AND(ISBLANK(Registers!A31), NOT(ISERROR(FIND($C$1, Registers!C31, 1)))), MID(Registers!C31, FIND("[", Registers!C31, 1) + 1,( FIND("]", Registers!C31, 1) - FIND("[", Registers!C31, 1)) - 1), -1))</f>
        <v>25</v>
      </c>
      <c r="B32" s="1">
        <f>INT(MID(Registers!E31, 1,  FIND(" ", Registers!E31, 1) - 1))</f>
        <v>0</v>
      </c>
      <c r="E32">
        <v>230</v>
      </c>
      <c r="F32" s="1" t="str">
        <f t="shared" si="1"/>
        <v>E6h</v>
      </c>
      <c r="G32" s="8" t="str">
        <f>DEC2HEX(VLOOKUP(E32, $A:$B, 2, FALSE), 2)</f>
        <v>03</v>
      </c>
    </row>
    <row r="33" spans="1:10" x14ac:dyDescent="0.25">
      <c r="A33" s="1">
        <f>INT(IF(AND(ISBLANK(Registers!A32), NOT(ISERROR(FIND($C$1, Registers!C32, 1)))), MID(Registers!C32, FIND("[", Registers!C32, 1) + 1,( FIND("]", Registers!C32, 1) - FIND("[", Registers!C32, 1)) - 1), -1))</f>
        <v>26</v>
      </c>
      <c r="B33" s="1">
        <f>INT(MID(Registers!E32, 1,  FIND(" ", Registers!E32, 1) - 1))</f>
        <v>0</v>
      </c>
      <c r="E33">
        <v>231</v>
      </c>
      <c r="F33" s="1" t="str">
        <f t="shared" si="1"/>
        <v>E7h</v>
      </c>
      <c r="G33" s="9" t="str">
        <f>DEC2HEX(VLOOKUP(E33, $A:$B, 2, FALSE), 2)</f>
        <v>1E</v>
      </c>
      <c r="H33" t="s">
        <v>20</v>
      </c>
      <c r="I33" s="1" t="str">
        <f>G33</f>
        <v>1E</v>
      </c>
      <c r="J33">
        <f t="shared" si="17"/>
        <v>30</v>
      </c>
    </row>
    <row r="34" spans="1:10" x14ac:dyDescent="0.25">
      <c r="A34" s="1">
        <f>INT(IF(AND(ISBLANK(Registers!A33), NOT(ISERROR(FIND($C$1, Registers!C33, 1)))), MID(Registers!C33, FIND("[", Registers!C33, 1) + 1,( FIND("]", Registers!C33, 1) - FIND("[", Registers!C33, 1)) - 1), -1))</f>
        <v>27</v>
      </c>
      <c r="B34" s="1">
        <f>INT(MID(Registers!E33, 1,  FIND(" ", Registers!E33, 1) - 1))</f>
        <v>0</v>
      </c>
    </row>
    <row r="35" spans="1:10" x14ac:dyDescent="0.25">
      <c r="A35" s="1">
        <f>INT(IF(AND(ISBLANK(Registers!A34), NOT(ISERROR(FIND($C$1, Registers!C34, 1)))), MID(Registers!C34, FIND("[", Registers!C34, 1) + 1,( FIND("]", Registers!C34, 1) - FIND("[", Registers!C34, 1)) - 1), -1))</f>
        <v>28</v>
      </c>
      <c r="B35" s="1">
        <f>INT(MID(Registers!E34, 1,  FIND(" ", Registers!E34, 1) - 1))</f>
        <v>0</v>
      </c>
      <c r="H35" s="1"/>
      <c r="I35"/>
    </row>
    <row r="36" spans="1:10" x14ac:dyDescent="0.25">
      <c r="A36" s="1">
        <f>INT(IF(AND(ISBLANK(Registers!A35), NOT(ISERROR(FIND($C$1, Registers!C35, 1)))), MID(Registers!C35, FIND("[", Registers!C35, 1) + 1,( FIND("]", Registers!C35, 1) - FIND("[", Registers!C35, 1)) - 1), -1))</f>
        <v>29</v>
      </c>
      <c r="B36" s="1">
        <f>INT(MID(Registers!E35, 1,  FIND(" ", Registers!E35, 1) - 1))</f>
        <v>0</v>
      </c>
      <c r="H36" s="1"/>
      <c r="I36"/>
    </row>
    <row r="37" spans="1:10" x14ac:dyDescent="0.25">
      <c r="A37" s="1">
        <f>INT(IF(AND(ISBLANK(Registers!A36), NOT(ISERROR(FIND($C$1, Registers!C36, 1)))), MID(Registers!C36, FIND("[", Registers!C36, 1) + 1,( FIND("]", Registers!C36, 1) - FIND("[", Registers!C36, 1)) - 1), -1))</f>
        <v>30</v>
      </c>
      <c r="B37" s="1">
        <f>INT(MID(Registers!E36, 1,  FIND(" ", Registers!E36, 1) - 1))</f>
        <v>0</v>
      </c>
      <c r="H37" s="1"/>
      <c r="I37"/>
    </row>
    <row r="38" spans="1:10" x14ac:dyDescent="0.25">
      <c r="A38" s="1">
        <f>INT(IF(AND(ISBLANK(Registers!A37), NOT(ISERROR(FIND($C$1, Registers!C37, 1)))), MID(Registers!C37, FIND("[", Registers!C37, 1) + 1,( FIND("]", Registers!C37, 1) - FIND("[", Registers!C37, 1)) - 1), -1))</f>
        <v>31</v>
      </c>
      <c r="B38" s="1">
        <f>INT(MID(Registers!E37, 1,  FIND(" ", Registers!E37, 1) - 1))</f>
        <v>0</v>
      </c>
      <c r="H38" s="1"/>
      <c r="I38"/>
    </row>
    <row r="39" spans="1:10" x14ac:dyDescent="0.25">
      <c r="A39" s="1">
        <f>INT(IF(AND(ISBLANK(Registers!A38), NOT(ISERROR(FIND($C$1, Registers!C38, 1)))), MID(Registers!C38, FIND("[", Registers!C38, 1) + 1,( FIND("]", Registers!C38, 1) - FIND("[", Registers!C38, 1)) - 1), -1))</f>
        <v>32</v>
      </c>
      <c r="B39" s="1">
        <f>INT(MID(Registers!E38, 1,  FIND(" ", Registers!E38, 1) - 1))</f>
        <v>0</v>
      </c>
    </row>
    <row r="40" spans="1:10" x14ac:dyDescent="0.25">
      <c r="A40" s="1">
        <f>INT(IF(AND(ISBLANK(Registers!A39), NOT(ISERROR(FIND($C$1, Registers!C39, 1)))), MID(Registers!C39, FIND("[", Registers!C39, 1) + 1,( FIND("]", Registers!C39, 1) - FIND("[", Registers!C39, 1)) - 1), -1))</f>
        <v>33</v>
      </c>
      <c r="B40" s="1">
        <f>INT(MID(Registers!E39, 1,  FIND(" ", Registers!E39, 1) - 1))</f>
        <v>0</v>
      </c>
    </row>
    <row r="41" spans="1:10" x14ac:dyDescent="0.25">
      <c r="A41" s="1">
        <f>INT(IF(AND(ISBLANK(Registers!A40), NOT(ISERROR(FIND($C$1, Registers!C40, 1)))), MID(Registers!C40, FIND("[", Registers!C40, 1) + 1,( FIND("]", Registers!C40, 1) - FIND("[", Registers!C40, 1)) - 1), -1))</f>
        <v>34</v>
      </c>
      <c r="B41" s="1">
        <f>INT(MID(Registers!E40, 1,  FIND(" ", Registers!E40, 1) - 1))</f>
        <v>0</v>
      </c>
    </row>
    <row r="42" spans="1:10" x14ac:dyDescent="0.25">
      <c r="A42" s="1">
        <f>INT(IF(AND(ISBLANK(Registers!A41), NOT(ISERROR(FIND($C$1, Registers!C41, 1)))), MID(Registers!C41, FIND("[", Registers!C41, 1) + 1,( FIND("]", Registers!C41, 1) - FIND("[", Registers!C41, 1)) - 1), -1))</f>
        <v>35</v>
      </c>
      <c r="B42" s="1">
        <f>INT(MID(Registers!E41, 1,  FIND(" ", Registers!E41, 1) - 1))</f>
        <v>0</v>
      </c>
    </row>
    <row r="43" spans="1:10" x14ac:dyDescent="0.25">
      <c r="A43" s="1">
        <f>INT(IF(AND(ISBLANK(Registers!A42), NOT(ISERROR(FIND($C$1, Registers!C42, 1)))), MID(Registers!C42, FIND("[", Registers!C42, 1) + 1,( FIND("]", Registers!C42, 1) - FIND("[", Registers!C42, 1)) - 1), -1))</f>
        <v>36</v>
      </c>
      <c r="B43" s="1">
        <f>INT(MID(Registers!E42, 1,  FIND(" ", Registers!E42, 1) - 1))</f>
        <v>0</v>
      </c>
    </row>
    <row r="44" spans="1:10" x14ac:dyDescent="0.25">
      <c r="A44" s="1">
        <f>INT(IF(AND(ISBLANK(Registers!A43), NOT(ISERROR(FIND($C$1, Registers!C43, 1)))), MID(Registers!C43, FIND("[", Registers!C43, 1) + 1,( FIND("]", Registers!C43, 1) - FIND("[", Registers!C43, 1)) - 1), -1))</f>
        <v>37</v>
      </c>
      <c r="B44" s="1">
        <f>INT(MID(Registers!E43, 1,  FIND(" ", Registers!E43, 1) - 1))</f>
        <v>0</v>
      </c>
      <c r="F44" s="11"/>
    </row>
    <row r="45" spans="1:10" x14ac:dyDescent="0.25">
      <c r="A45" s="1">
        <f>INT(IF(AND(ISBLANK(Registers!A44), NOT(ISERROR(FIND($C$1, Registers!C44, 1)))), MID(Registers!C44, FIND("[", Registers!C44, 1) + 1,( FIND("]", Registers!C44, 1) - FIND("[", Registers!C44, 1)) - 1), -1))</f>
        <v>38</v>
      </c>
      <c r="B45" s="1">
        <f>INT(MID(Registers!E44, 1,  FIND(" ", Registers!E44, 1) - 1))</f>
        <v>0</v>
      </c>
      <c r="F45" s="11"/>
    </row>
    <row r="46" spans="1:10" x14ac:dyDescent="0.25">
      <c r="A46" s="1">
        <f>INT(IF(AND(ISBLANK(Registers!A45), NOT(ISERROR(FIND($C$1, Registers!C45, 1)))), MID(Registers!C45, FIND("[", Registers!C45, 1) + 1,( FIND("]", Registers!C45, 1) - FIND("[", Registers!C45, 1)) - 1), -1))</f>
        <v>39</v>
      </c>
      <c r="B46" s="1">
        <f>INT(MID(Registers!E45, 1,  FIND(" ", Registers!E45, 1) - 1))</f>
        <v>0</v>
      </c>
    </row>
    <row r="47" spans="1:10" x14ac:dyDescent="0.25">
      <c r="A47" s="1">
        <f>INT(IF(AND(ISBLANK(Registers!A46), NOT(ISERROR(FIND($C$1, Registers!C46, 1)))), MID(Registers!C46, FIND("[", Registers!C46, 1) + 1,( FIND("]", Registers!C46, 1) - FIND("[", Registers!C46, 1)) - 1), -1))</f>
        <v>40</v>
      </c>
      <c r="B47" s="1">
        <f>INT(MID(Registers!E46, 1,  FIND(" ", Registers!E46, 1) - 1))</f>
        <v>0</v>
      </c>
    </row>
    <row r="48" spans="1:10" x14ac:dyDescent="0.25">
      <c r="A48" s="1">
        <f>INT(IF(AND(ISBLANK(Registers!A47), NOT(ISERROR(FIND($C$1, Registers!C47, 1)))), MID(Registers!C47, FIND("[", Registers!C47, 1) + 1,( FIND("]", Registers!C47, 1) - FIND("[", Registers!C47, 1)) - 1), -1))</f>
        <v>41</v>
      </c>
      <c r="B48" s="1">
        <f>INT(MID(Registers!E47, 1,  FIND(" ", Registers!E47, 1) - 1))</f>
        <v>0</v>
      </c>
    </row>
    <row r="49" spans="1:2" x14ac:dyDescent="0.25">
      <c r="A49" s="1">
        <f>INT(IF(AND(ISBLANK(Registers!A48), NOT(ISERROR(FIND($C$1, Registers!C48, 1)))), MID(Registers!C48, FIND("[", Registers!C48, 1) + 1,( FIND("]", Registers!C48, 1) - FIND("[", Registers!C48, 1)) - 1), -1))</f>
        <v>42</v>
      </c>
      <c r="B49" s="1">
        <f>INT(MID(Registers!E48, 1,  FIND(" ", Registers!E48, 1) - 1))</f>
        <v>0</v>
      </c>
    </row>
    <row r="50" spans="1:2" x14ac:dyDescent="0.25">
      <c r="A50" s="1">
        <f>INT(IF(AND(ISBLANK(Registers!A49), NOT(ISERROR(FIND($C$1, Registers!C49, 1)))), MID(Registers!C49, FIND("[", Registers!C49, 1) + 1,( FIND("]", Registers!C49, 1) - FIND("[", Registers!C49, 1)) - 1), -1))</f>
        <v>43</v>
      </c>
      <c r="B50" s="1">
        <f>INT(MID(Registers!E49, 1,  FIND(" ", Registers!E49, 1) - 1))</f>
        <v>0</v>
      </c>
    </row>
    <row r="51" spans="1:2" x14ac:dyDescent="0.25">
      <c r="A51" s="1">
        <f>INT(IF(AND(ISBLANK(Registers!A50), NOT(ISERROR(FIND($C$1, Registers!C50, 1)))), MID(Registers!C50, FIND("[", Registers!C50, 1) + 1,( FIND("]", Registers!C50, 1) - FIND("[", Registers!C50, 1)) - 1), -1))</f>
        <v>44</v>
      </c>
      <c r="B51" s="1">
        <f>INT(MID(Registers!E50, 1,  FIND(" ", Registers!E50, 1) - 1))</f>
        <v>0</v>
      </c>
    </row>
    <row r="52" spans="1:2" x14ac:dyDescent="0.25">
      <c r="A52" s="1">
        <f>INT(IF(AND(ISBLANK(Registers!A51), NOT(ISERROR(FIND($C$1, Registers!C51, 1)))), MID(Registers!C51, FIND("[", Registers!C51, 1) + 1,( FIND("]", Registers!C51, 1) - FIND("[", Registers!C51, 1)) - 1), -1))</f>
        <v>45</v>
      </c>
      <c r="B52" s="1">
        <f>INT(MID(Registers!E51, 1,  FIND(" ", Registers!E51, 1) - 1))</f>
        <v>0</v>
      </c>
    </row>
    <row r="53" spans="1:2" x14ac:dyDescent="0.25">
      <c r="A53" s="1">
        <f>INT(IF(AND(ISBLANK(Registers!A52), NOT(ISERROR(FIND($C$1, Registers!C52, 1)))), MID(Registers!C52, FIND("[", Registers!C52, 1) + 1,( FIND("]", Registers!C52, 1) - FIND("[", Registers!C52, 1)) - 1), -1))</f>
        <v>46</v>
      </c>
      <c r="B53" s="1">
        <f>INT(MID(Registers!E52, 1,  FIND(" ", Registers!E52, 1) - 1))</f>
        <v>0</v>
      </c>
    </row>
    <row r="54" spans="1:2" x14ac:dyDescent="0.25">
      <c r="A54" s="1">
        <f>INT(IF(AND(ISBLANK(Registers!A53), NOT(ISERROR(FIND($C$1, Registers!C53, 1)))), MID(Registers!C53, FIND("[", Registers!C53, 1) + 1,( FIND("]", Registers!C53, 1) - FIND("[", Registers!C53, 1)) - 1), -1))</f>
        <v>47</v>
      </c>
      <c r="B54" s="1">
        <f>INT(MID(Registers!E53, 1,  FIND(" ", Registers!E53, 1) - 1))</f>
        <v>0</v>
      </c>
    </row>
    <row r="55" spans="1:2" x14ac:dyDescent="0.25">
      <c r="A55" s="1">
        <f>INT(IF(AND(ISBLANK(Registers!A54), NOT(ISERROR(FIND($C$1, Registers!C54, 1)))), MID(Registers!C54, FIND("[", Registers!C54, 1) + 1,( FIND("]", Registers!C54, 1) - FIND("[", Registers!C54, 1)) - 1), -1))</f>
        <v>48</v>
      </c>
      <c r="B55" s="1">
        <f>INT(MID(Registers!E54, 1,  FIND(" ", Registers!E54, 1) - 1))</f>
        <v>0</v>
      </c>
    </row>
    <row r="56" spans="1:2" x14ac:dyDescent="0.25">
      <c r="A56" s="1">
        <f>INT(IF(AND(ISBLANK(Registers!A55), NOT(ISERROR(FIND($C$1, Registers!C55, 1)))), MID(Registers!C55, FIND("[", Registers!C55, 1) + 1,( FIND("]", Registers!C55, 1) - FIND("[", Registers!C55, 1)) - 1), -1))</f>
        <v>49</v>
      </c>
      <c r="B56" s="1">
        <f>INT(MID(Registers!E55, 1,  FIND(" ", Registers!E55, 1) - 1))</f>
        <v>0</v>
      </c>
    </row>
    <row r="57" spans="1:2" x14ac:dyDescent="0.25">
      <c r="A57" s="1">
        <f>INT(IF(AND(ISBLANK(Registers!A56), NOT(ISERROR(FIND($C$1, Registers!C56, 1)))), MID(Registers!C56, FIND("[", Registers!C56, 1) + 1,( FIND("]", Registers!C56, 1) - FIND("[", Registers!C56, 1)) - 1), -1))</f>
        <v>50</v>
      </c>
      <c r="B57" s="1">
        <f>INT(MID(Registers!E56, 1,  FIND(" ", Registers!E56, 1) - 1))</f>
        <v>0</v>
      </c>
    </row>
    <row r="58" spans="1:2" x14ac:dyDescent="0.25">
      <c r="A58" s="1">
        <f>INT(IF(AND(ISBLANK(Registers!A57), NOT(ISERROR(FIND($C$1, Registers!C57, 1)))), MID(Registers!C57, FIND("[", Registers!C57, 1) + 1,( FIND("]", Registers!C57, 1) - FIND("[", Registers!C57, 1)) - 1), -1))</f>
        <v>51</v>
      </c>
      <c r="B58" s="1">
        <f>INT(MID(Registers!E57, 1,  FIND(" ", Registers!E57, 1) - 1))</f>
        <v>0</v>
      </c>
    </row>
    <row r="59" spans="1:2" x14ac:dyDescent="0.25">
      <c r="A59" s="1">
        <f>INT(IF(AND(ISBLANK(Registers!A58), NOT(ISERROR(FIND($C$1, Registers!C58, 1)))), MID(Registers!C58, FIND("[", Registers!C58, 1) + 1,( FIND("]", Registers!C58, 1) - FIND("[", Registers!C58, 1)) - 1), -1))</f>
        <v>52</v>
      </c>
      <c r="B59" s="1">
        <f>INT(MID(Registers!E58, 1,  FIND(" ", Registers!E58, 1) - 1))</f>
        <v>0</v>
      </c>
    </row>
    <row r="60" spans="1:2" x14ac:dyDescent="0.25">
      <c r="A60" s="1">
        <f>INT(IF(AND(ISBLANK(Registers!A59), NOT(ISERROR(FIND($C$1, Registers!C59, 1)))), MID(Registers!C59, FIND("[", Registers!C59, 1) + 1,( FIND("]", Registers!C59, 1) - FIND("[", Registers!C59, 1)) - 1), -1))</f>
        <v>53</v>
      </c>
      <c r="B60" s="1">
        <f>INT(MID(Registers!E59, 1,  FIND(" ", Registers!E59, 1) - 1))</f>
        <v>0</v>
      </c>
    </row>
    <row r="61" spans="1:2" x14ac:dyDescent="0.25">
      <c r="A61" s="1">
        <f>INT(IF(AND(ISBLANK(Registers!A60), NOT(ISERROR(FIND($C$1, Registers!C60, 1)))), MID(Registers!C60, FIND("[", Registers!C60, 1) + 1,( FIND("]", Registers!C60, 1) - FIND("[", Registers!C60, 1)) - 1), -1))</f>
        <v>54</v>
      </c>
      <c r="B61" s="1">
        <f>INT(MID(Registers!E60, 1,  FIND(" ", Registers!E60, 1) - 1))</f>
        <v>0</v>
      </c>
    </row>
    <row r="62" spans="1:2" x14ac:dyDescent="0.25">
      <c r="A62" s="1">
        <f>INT(IF(AND(ISBLANK(Registers!A61), NOT(ISERROR(FIND($C$1, Registers!C61, 1)))), MID(Registers!C61, FIND("[", Registers!C61, 1) + 1,( FIND("]", Registers!C61, 1) - FIND("[", Registers!C61, 1)) - 1), -1))</f>
        <v>55</v>
      </c>
      <c r="B62" s="1">
        <f>INT(MID(Registers!E61, 1,  FIND(" ", Registers!E61, 1) - 1))</f>
        <v>0</v>
      </c>
    </row>
    <row r="63" spans="1:2" x14ac:dyDescent="0.25">
      <c r="A63" s="1">
        <f>INT(IF(AND(ISBLANK(Registers!A62), NOT(ISERROR(FIND($C$1, Registers!C62, 1)))), MID(Registers!C62, FIND("[", Registers!C62, 1) + 1,( FIND("]", Registers!C62, 1) - FIND("[", Registers!C62, 1)) - 1), -1))</f>
        <v>56</v>
      </c>
      <c r="B63" s="1">
        <f>INT(MID(Registers!E62, 1,  FIND(" ", Registers!E62, 1) - 1))</f>
        <v>0</v>
      </c>
    </row>
    <row r="64" spans="1:2" x14ac:dyDescent="0.25">
      <c r="A64" s="1">
        <f>INT(IF(AND(ISBLANK(Registers!A63), NOT(ISERROR(FIND($C$1, Registers!C63, 1)))), MID(Registers!C63, FIND("[", Registers!C63, 1) + 1,( FIND("]", Registers!C63, 1) - FIND("[", Registers!C63, 1)) - 1), -1))</f>
        <v>57</v>
      </c>
      <c r="B64" s="1">
        <f>INT(MID(Registers!E63, 1,  FIND(" ", Registers!E63, 1) - 1))</f>
        <v>0</v>
      </c>
    </row>
    <row r="65" spans="1:2" x14ac:dyDescent="0.25">
      <c r="A65" s="1">
        <f>INT(IF(AND(ISBLANK(Registers!A64), NOT(ISERROR(FIND($C$1, Registers!C64, 1)))), MID(Registers!C64, FIND("[", Registers!C64, 1) + 1,( FIND("]", Registers!C64, 1) - FIND("[", Registers!C64, 1)) - 1), -1))</f>
        <v>58</v>
      </c>
      <c r="B65" s="1">
        <f>INT(MID(Registers!E64, 1,  FIND(" ", Registers!E64, 1) - 1))</f>
        <v>0</v>
      </c>
    </row>
    <row r="66" spans="1:2" x14ac:dyDescent="0.25">
      <c r="A66" s="1">
        <f>INT(IF(AND(ISBLANK(Registers!A65), NOT(ISERROR(FIND($C$1, Registers!C65, 1)))), MID(Registers!C65, FIND("[", Registers!C65, 1) + 1,( FIND("]", Registers!C65, 1) - FIND("[", Registers!C65, 1)) - 1), -1))</f>
        <v>59</v>
      </c>
      <c r="B66" s="1">
        <f>INT(MID(Registers!E65, 1,  FIND(" ", Registers!E65, 1) - 1))</f>
        <v>0</v>
      </c>
    </row>
    <row r="67" spans="1:2" x14ac:dyDescent="0.25">
      <c r="A67" s="1">
        <f>INT(IF(AND(ISBLANK(Registers!A66), NOT(ISERROR(FIND($C$1, Registers!C66, 1)))), MID(Registers!C66, FIND("[", Registers!C66, 1) + 1,( FIND("]", Registers!C66, 1) - FIND("[", Registers!C66, 1)) - 1), -1))</f>
        <v>60</v>
      </c>
      <c r="B67" s="1">
        <f>INT(MID(Registers!E66, 1,  FIND(" ", Registers!E66, 1) - 1))</f>
        <v>0</v>
      </c>
    </row>
    <row r="68" spans="1:2" x14ac:dyDescent="0.25">
      <c r="A68" s="1">
        <f>INT(IF(AND(ISBLANK(Registers!A67), NOT(ISERROR(FIND($C$1, Registers!C67, 1)))), MID(Registers!C67, FIND("[", Registers!C67, 1) + 1,( FIND("]", Registers!C67, 1) - FIND("[", Registers!C67, 1)) - 1), -1))</f>
        <v>61</v>
      </c>
      <c r="B68" s="1">
        <f>INT(MID(Registers!E67, 1,  FIND(" ", Registers!E67, 1) - 1))</f>
        <v>0</v>
      </c>
    </row>
    <row r="69" spans="1:2" x14ac:dyDescent="0.25">
      <c r="A69" s="1">
        <f>INT(IF(AND(ISBLANK(Registers!A68), NOT(ISERROR(FIND($C$1, Registers!C68, 1)))), MID(Registers!C68, FIND("[", Registers!C68, 1) + 1,( FIND("]", Registers!C68, 1) - FIND("[", Registers!C68, 1)) - 1), -1))</f>
        <v>62</v>
      </c>
      <c r="B69" s="1">
        <f>INT(MID(Registers!E68, 1,  FIND(" ", Registers!E68, 1) - 1))</f>
        <v>0</v>
      </c>
    </row>
    <row r="70" spans="1:2" x14ac:dyDescent="0.25">
      <c r="A70" s="1">
        <f>INT(IF(AND(ISBLANK(Registers!A69), NOT(ISERROR(FIND($C$1, Registers!C69, 1)))), MID(Registers!C69, FIND("[", Registers!C69, 1) + 1,( FIND("]", Registers!C69, 1) - FIND("[", Registers!C69, 1)) - 1), -1))</f>
        <v>63</v>
      </c>
      <c r="B70" s="1">
        <f>INT(MID(Registers!E69, 1,  FIND(" ", Registers!E69, 1) - 1))</f>
        <v>0</v>
      </c>
    </row>
    <row r="71" spans="1:2" x14ac:dyDescent="0.25">
      <c r="A71" s="1">
        <f>INT(IF(AND(ISBLANK(Registers!A70), NOT(ISERROR(FIND($C$1, Registers!C70, 1)))), MID(Registers!C70, FIND("[", Registers!C70, 1) + 1,( FIND("]", Registers!C70, 1) - FIND("[", Registers!C70, 1)) - 1), -1))</f>
        <v>64</v>
      </c>
      <c r="B71" s="1">
        <f>INT(MID(Registers!E70, 1,  FIND(" ", Registers!E70, 1) - 1))</f>
        <v>0</v>
      </c>
    </row>
    <row r="72" spans="1:2" x14ac:dyDescent="0.25">
      <c r="A72" s="1">
        <f>INT(IF(AND(ISBLANK(Registers!A71), NOT(ISERROR(FIND($C$1, Registers!C71, 1)))), MID(Registers!C71, FIND("[", Registers!C71, 1) + 1,( FIND("]", Registers!C71, 1) - FIND("[", Registers!C71, 1)) - 1), -1))</f>
        <v>65</v>
      </c>
      <c r="B72" s="1">
        <f>INT(MID(Registers!E71, 1,  FIND(" ", Registers!E71, 1) - 1))</f>
        <v>0</v>
      </c>
    </row>
    <row r="73" spans="1:2" x14ac:dyDescent="0.25">
      <c r="A73" s="1">
        <f>INT(IF(AND(ISBLANK(Registers!A72), NOT(ISERROR(FIND($C$1, Registers!C72, 1)))), MID(Registers!C72, FIND("[", Registers!C72, 1) + 1,( FIND("]", Registers!C72, 1) - FIND("[", Registers!C72, 1)) - 1), -1))</f>
        <v>66</v>
      </c>
      <c r="B73" s="1">
        <f>INT(MID(Registers!E72, 1,  FIND(" ", Registers!E72, 1) - 1))</f>
        <v>0</v>
      </c>
    </row>
    <row r="74" spans="1:2" x14ac:dyDescent="0.25">
      <c r="A74" s="1">
        <f>INT(IF(AND(ISBLANK(Registers!A73), NOT(ISERROR(FIND($C$1, Registers!C73, 1)))), MID(Registers!C73, FIND("[", Registers!C73, 1) + 1,( FIND("]", Registers!C73, 1) - FIND("[", Registers!C73, 1)) - 1), -1))</f>
        <v>67</v>
      </c>
      <c r="B74" s="1">
        <f>INT(MID(Registers!E73, 1,  FIND(" ", Registers!E73, 1) - 1))</f>
        <v>0</v>
      </c>
    </row>
    <row r="75" spans="1:2" x14ac:dyDescent="0.25">
      <c r="A75" s="1">
        <f>INT(IF(AND(ISBLANK(Registers!A74), NOT(ISERROR(FIND($C$1, Registers!C74, 1)))), MID(Registers!C74, FIND("[", Registers!C74, 1) + 1,( FIND("]", Registers!C74, 1) - FIND("[", Registers!C74, 1)) - 1), -1))</f>
        <v>68</v>
      </c>
      <c r="B75" s="1">
        <f>INT(MID(Registers!E74, 1,  FIND(" ", Registers!E74, 1) - 1))</f>
        <v>0</v>
      </c>
    </row>
    <row r="76" spans="1:2" x14ac:dyDescent="0.25">
      <c r="A76" s="1">
        <f>INT(IF(AND(ISBLANK(Registers!A75), NOT(ISERROR(FIND($C$1, Registers!C75, 1)))), MID(Registers!C75, FIND("[", Registers!C75, 1) + 1,( FIND("]", Registers!C75, 1) - FIND("[", Registers!C75, 1)) - 1), -1))</f>
        <v>69</v>
      </c>
      <c r="B76" s="1">
        <f>INT(MID(Registers!E75, 1,  FIND(" ", Registers!E75, 1) - 1))</f>
        <v>0</v>
      </c>
    </row>
    <row r="77" spans="1:2" x14ac:dyDescent="0.25">
      <c r="A77" s="1">
        <f>INT(IF(AND(ISBLANK(Registers!A76), NOT(ISERROR(FIND($C$1, Registers!C76, 1)))), MID(Registers!C76, FIND("[", Registers!C76, 1) + 1,( FIND("]", Registers!C76, 1) - FIND("[", Registers!C76, 1)) - 1), -1))</f>
        <v>70</v>
      </c>
      <c r="B77" s="1">
        <f>INT(MID(Registers!E76, 1,  FIND(" ", Registers!E76, 1) - 1))</f>
        <v>0</v>
      </c>
    </row>
    <row r="78" spans="1:2" x14ac:dyDescent="0.25">
      <c r="A78" s="1">
        <f>INT(IF(AND(ISBLANK(Registers!A77), NOT(ISERROR(FIND($C$1, Registers!C77, 1)))), MID(Registers!C77, FIND("[", Registers!C77, 1) + 1,( FIND("]", Registers!C77, 1) - FIND("[", Registers!C77, 1)) - 1), -1))</f>
        <v>71</v>
      </c>
      <c r="B78" s="1">
        <f>INT(MID(Registers!E77, 1,  FIND(" ", Registers!E77, 1) - 1))</f>
        <v>0</v>
      </c>
    </row>
    <row r="79" spans="1:2" x14ac:dyDescent="0.25">
      <c r="A79" s="1">
        <f>INT(IF(AND(ISBLANK(Registers!A78), NOT(ISERROR(FIND($C$1, Registers!C78, 1)))), MID(Registers!C78, FIND("[", Registers!C78, 1) + 1,( FIND("]", Registers!C78, 1) - FIND("[", Registers!C78, 1)) - 1), -1))</f>
        <v>72</v>
      </c>
      <c r="B79" s="1">
        <f>INT(MID(Registers!E78, 1,  FIND(" ", Registers!E78, 1) - 1))</f>
        <v>0</v>
      </c>
    </row>
    <row r="80" spans="1:2" x14ac:dyDescent="0.25">
      <c r="A80" s="1">
        <f>INT(IF(AND(ISBLANK(Registers!A79), NOT(ISERROR(FIND($C$1, Registers!C79, 1)))), MID(Registers!C79, FIND("[", Registers!C79, 1) + 1,( FIND("]", Registers!C79, 1) - FIND("[", Registers!C79, 1)) - 1), -1))</f>
        <v>73</v>
      </c>
      <c r="B80" s="1">
        <f>INT(MID(Registers!E79, 1,  FIND(" ", Registers!E79, 1) - 1))</f>
        <v>0</v>
      </c>
    </row>
    <row r="81" spans="1:2" x14ac:dyDescent="0.25">
      <c r="A81" s="1">
        <f>INT(IF(AND(ISBLANK(Registers!A80), NOT(ISERROR(FIND($C$1, Registers!C80, 1)))), MID(Registers!C80, FIND("[", Registers!C80, 1) + 1,( FIND("]", Registers!C80, 1) - FIND("[", Registers!C80, 1)) - 1), -1))</f>
        <v>74</v>
      </c>
      <c r="B81" s="1">
        <f>INT(MID(Registers!E80, 1,  FIND(" ", Registers!E80, 1) - 1))</f>
        <v>0</v>
      </c>
    </row>
    <row r="82" spans="1:2" x14ac:dyDescent="0.25">
      <c r="A82" s="1">
        <f>INT(IF(AND(ISBLANK(Registers!A81), NOT(ISERROR(FIND($C$1, Registers!C81, 1)))), MID(Registers!C81, FIND("[", Registers!C81, 1) + 1,( FIND("]", Registers!C81, 1) - FIND("[", Registers!C81, 1)) - 1), -1))</f>
        <v>75</v>
      </c>
      <c r="B82" s="1">
        <f>INT(MID(Registers!E81, 1,  FIND(" ", Registers!E81, 1) - 1))</f>
        <v>0</v>
      </c>
    </row>
    <row r="83" spans="1:2" x14ac:dyDescent="0.25">
      <c r="A83" s="1">
        <f>INT(IF(AND(ISBLANK(Registers!A82), NOT(ISERROR(FIND($C$1, Registers!C82, 1)))), MID(Registers!C82, FIND("[", Registers!C82, 1) + 1,( FIND("]", Registers!C82, 1) - FIND("[", Registers!C82, 1)) - 1), -1))</f>
        <v>76</v>
      </c>
      <c r="B83" s="1">
        <f>INT(MID(Registers!E82, 1,  FIND(" ", Registers!E82, 1) - 1))</f>
        <v>0</v>
      </c>
    </row>
    <row r="84" spans="1:2" x14ac:dyDescent="0.25">
      <c r="A84" s="1">
        <f>INT(IF(AND(ISBLANK(Registers!A83), NOT(ISERROR(FIND($C$1, Registers!C83, 1)))), MID(Registers!C83, FIND("[", Registers!C83, 1) + 1,( FIND("]", Registers!C83, 1) - FIND("[", Registers!C83, 1)) - 1), -1))</f>
        <v>77</v>
      </c>
      <c r="B84" s="1">
        <f>INT(MID(Registers!E83, 1,  FIND(" ", Registers!E83, 1) - 1))</f>
        <v>0</v>
      </c>
    </row>
    <row r="85" spans="1:2" x14ac:dyDescent="0.25">
      <c r="A85" s="1">
        <f>INT(IF(AND(ISBLANK(Registers!A84), NOT(ISERROR(FIND($C$1, Registers!C84, 1)))), MID(Registers!C84, FIND("[", Registers!C84, 1) + 1,( FIND("]", Registers!C84, 1) - FIND("[", Registers!C84, 1)) - 1), -1))</f>
        <v>78</v>
      </c>
      <c r="B85" s="1">
        <f>INT(MID(Registers!E84, 1,  FIND(" ", Registers!E84, 1) - 1))</f>
        <v>0</v>
      </c>
    </row>
    <row r="86" spans="1:2" x14ac:dyDescent="0.25">
      <c r="A86" s="1">
        <f>INT(IF(AND(ISBLANK(Registers!A85), NOT(ISERROR(FIND($C$1, Registers!C85, 1)))), MID(Registers!C85, FIND("[", Registers!C85, 1) + 1,( FIND("]", Registers!C85, 1) - FIND("[", Registers!C85, 1)) - 1), -1))</f>
        <v>79</v>
      </c>
      <c r="B86" s="1">
        <f>INT(MID(Registers!E85, 1,  FIND(" ", Registers!E85, 1) - 1))</f>
        <v>0</v>
      </c>
    </row>
    <row r="87" spans="1:2" x14ac:dyDescent="0.25">
      <c r="A87" s="1">
        <f>INT(IF(AND(ISBLANK(Registers!A86), NOT(ISERROR(FIND($C$1, Registers!C86, 1)))), MID(Registers!C86, FIND("[", Registers!C86, 1) + 1,( FIND("]", Registers!C86, 1) - FIND("[", Registers!C86, 1)) - 1), -1))</f>
        <v>80</v>
      </c>
      <c r="B87" s="1">
        <f>INT(MID(Registers!E86, 1,  FIND(" ", Registers!E86, 1) - 1))</f>
        <v>0</v>
      </c>
    </row>
    <row r="88" spans="1:2" x14ac:dyDescent="0.25">
      <c r="A88" s="1">
        <f>INT(IF(AND(ISBLANK(Registers!A87), NOT(ISERROR(FIND($C$1, Registers!C87, 1)))), MID(Registers!C87, FIND("[", Registers!C87, 1) + 1,( FIND("]", Registers!C87, 1) - FIND("[", Registers!C87, 1)) - 1), -1))</f>
        <v>81</v>
      </c>
      <c r="B88" s="1">
        <f>INT(MID(Registers!E87, 1,  FIND(" ", Registers!E87, 1) - 1))</f>
        <v>0</v>
      </c>
    </row>
    <row r="89" spans="1:2" x14ac:dyDescent="0.25">
      <c r="A89" s="1">
        <f>INT(IF(AND(ISBLANK(Registers!A88), NOT(ISERROR(FIND($C$1, Registers!C88, 1)))), MID(Registers!C88, FIND("[", Registers!C88, 1) + 1,( FIND("]", Registers!C88, 1) - FIND("[", Registers!C88, 1)) - 1), -1))</f>
        <v>82</v>
      </c>
      <c r="B89" s="1">
        <f>INT(MID(Registers!E88, 1,  FIND(" ", Registers!E88, 1) - 1))</f>
        <v>0</v>
      </c>
    </row>
    <row r="90" spans="1:2" x14ac:dyDescent="0.25">
      <c r="A90" s="1">
        <f>INT(IF(AND(ISBLANK(Registers!A89), NOT(ISERROR(FIND($C$1, Registers!C89, 1)))), MID(Registers!C89, FIND("[", Registers!C89, 1) + 1,( FIND("]", Registers!C89, 1) - FIND("[", Registers!C89, 1)) - 1), -1))</f>
        <v>83</v>
      </c>
      <c r="B90" s="1">
        <f>INT(MID(Registers!E89, 1,  FIND(" ", Registers!E89, 1) - 1))</f>
        <v>0</v>
      </c>
    </row>
    <row r="91" spans="1:2" x14ac:dyDescent="0.25">
      <c r="A91" s="1">
        <f>INT(IF(AND(ISBLANK(Registers!A90), NOT(ISERROR(FIND($C$1, Registers!C90, 1)))), MID(Registers!C90, FIND("[", Registers!C90, 1) + 1,( FIND("]", Registers!C90, 1) - FIND("[", Registers!C90, 1)) - 1), -1))</f>
        <v>84</v>
      </c>
      <c r="B91" s="1">
        <f>INT(MID(Registers!E90, 1,  FIND(" ", Registers!E90, 1) - 1))</f>
        <v>0</v>
      </c>
    </row>
    <row r="92" spans="1:2" x14ac:dyDescent="0.25">
      <c r="A92" s="1">
        <f>INT(IF(AND(ISBLANK(Registers!A91), NOT(ISERROR(FIND($C$1, Registers!C91, 1)))), MID(Registers!C91, FIND("[", Registers!C91, 1) + 1,( FIND("]", Registers!C91, 1) - FIND("[", Registers!C91, 1)) - 1), -1))</f>
        <v>85</v>
      </c>
      <c r="B92" s="1">
        <f>INT(MID(Registers!E91, 1,  FIND(" ", Registers!E91, 1) - 1))</f>
        <v>0</v>
      </c>
    </row>
    <row r="93" spans="1:2" x14ac:dyDescent="0.25">
      <c r="A93" s="1">
        <f>INT(IF(AND(ISBLANK(Registers!A92), NOT(ISERROR(FIND($C$1, Registers!C92, 1)))), MID(Registers!C92, FIND("[", Registers!C92, 1) + 1,( FIND("]", Registers!C92, 1) - FIND("[", Registers!C92, 1)) - 1), -1))</f>
        <v>86</v>
      </c>
      <c r="B93" s="1">
        <f>INT(MID(Registers!E92, 1,  FIND(" ", Registers!E92, 1) - 1))</f>
        <v>0</v>
      </c>
    </row>
    <row r="94" spans="1:2" x14ac:dyDescent="0.25">
      <c r="A94" s="1">
        <f>INT(IF(AND(ISBLANK(Registers!A93), NOT(ISERROR(FIND($C$1, Registers!C93, 1)))), MID(Registers!C93, FIND("[", Registers!C93, 1) + 1,( FIND("]", Registers!C93, 1) - FIND("[", Registers!C93, 1)) - 1), -1))</f>
        <v>87</v>
      </c>
      <c r="B94" s="1">
        <f>INT(MID(Registers!E93, 1,  FIND(" ", Registers!E93, 1) - 1))</f>
        <v>0</v>
      </c>
    </row>
    <row r="95" spans="1:2" x14ac:dyDescent="0.25">
      <c r="A95" s="1">
        <f>INT(IF(AND(ISBLANK(Registers!A94), NOT(ISERROR(FIND($C$1, Registers!C94, 1)))), MID(Registers!C94, FIND("[", Registers!C94, 1) + 1,( FIND("]", Registers!C94, 1) - FIND("[", Registers!C94, 1)) - 1), -1))</f>
        <v>88</v>
      </c>
      <c r="B95" s="1">
        <f>INT(MID(Registers!E94, 1,  FIND(" ", Registers!E94, 1) - 1))</f>
        <v>0</v>
      </c>
    </row>
    <row r="96" spans="1:2" x14ac:dyDescent="0.25">
      <c r="A96" s="1">
        <f>INT(IF(AND(ISBLANK(Registers!A95), NOT(ISERROR(FIND($C$1, Registers!C95, 1)))), MID(Registers!C95, FIND("[", Registers!C95, 1) + 1,( FIND("]", Registers!C95, 1) - FIND("[", Registers!C95, 1)) - 1), -1))</f>
        <v>89</v>
      </c>
      <c r="B96" s="1">
        <f>INT(MID(Registers!E95, 1,  FIND(" ", Registers!E95, 1) - 1))</f>
        <v>0</v>
      </c>
    </row>
    <row r="97" spans="1:2" x14ac:dyDescent="0.25">
      <c r="A97" s="1">
        <f>INT(IF(AND(ISBLANK(Registers!A96), NOT(ISERROR(FIND($C$1, Registers!C96, 1)))), MID(Registers!C96, FIND("[", Registers!C96, 1) + 1,( FIND("]", Registers!C96, 1) - FIND("[", Registers!C96, 1)) - 1), -1))</f>
        <v>90</v>
      </c>
      <c r="B97" s="1">
        <f>INT(MID(Registers!E96, 1,  FIND(" ", Registers!E96, 1) - 1))</f>
        <v>0</v>
      </c>
    </row>
    <row r="98" spans="1:2" x14ac:dyDescent="0.25">
      <c r="A98" s="1">
        <f>INT(IF(AND(ISBLANK(Registers!A97), NOT(ISERROR(FIND($C$1, Registers!C97, 1)))), MID(Registers!C97, FIND("[", Registers!C97, 1) + 1,( FIND("]", Registers!C97, 1) - FIND("[", Registers!C97, 1)) - 1), -1))</f>
        <v>91</v>
      </c>
      <c r="B98" s="1">
        <f>INT(MID(Registers!E97, 1,  FIND(" ", Registers!E97, 1) - 1))</f>
        <v>0</v>
      </c>
    </row>
    <row r="99" spans="1:2" x14ac:dyDescent="0.25">
      <c r="A99" s="1">
        <f>INT(IF(AND(ISBLANK(Registers!A98), NOT(ISERROR(FIND($C$1, Registers!C98, 1)))), MID(Registers!C98, FIND("[", Registers!C98, 1) + 1,( FIND("]", Registers!C98, 1) - FIND("[", Registers!C98, 1)) - 1), -1))</f>
        <v>92</v>
      </c>
      <c r="B99" s="1">
        <f>INT(MID(Registers!E98, 1,  FIND(" ", Registers!E98, 1) - 1))</f>
        <v>0</v>
      </c>
    </row>
    <row r="100" spans="1:2" x14ac:dyDescent="0.25">
      <c r="A100" s="1">
        <f>INT(IF(AND(ISBLANK(Registers!A99), NOT(ISERROR(FIND($C$1, Registers!C99, 1)))), MID(Registers!C99, FIND("[", Registers!C99, 1) + 1,( FIND("]", Registers!C99, 1) - FIND("[", Registers!C99, 1)) - 1), -1))</f>
        <v>93</v>
      </c>
      <c r="B100" s="1">
        <f>INT(MID(Registers!E99, 1,  FIND(" ", Registers!E99, 1) - 1))</f>
        <v>0</v>
      </c>
    </row>
    <row r="101" spans="1:2" x14ac:dyDescent="0.25">
      <c r="A101" s="1">
        <f>INT(IF(AND(ISBLANK(Registers!A100), NOT(ISERROR(FIND($C$1, Registers!C100, 1)))), MID(Registers!C100, FIND("[", Registers!C100, 1) + 1,( FIND("]", Registers!C100, 1) - FIND("[", Registers!C100, 1)) - 1), -1))</f>
        <v>94</v>
      </c>
      <c r="B101" s="1">
        <f>INT(MID(Registers!E100, 1,  FIND(" ", Registers!E100, 1) - 1))</f>
        <v>0</v>
      </c>
    </row>
    <row r="102" spans="1:2" x14ac:dyDescent="0.25">
      <c r="A102" s="1">
        <f>INT(IF(AND(ISBLANK(Registers!A101), NOT(ISERROR(FIND($C$1, Registers!C101, 1)))), MID(Registers!C101, FIND("[", Registers!C101, 1) + 1,( FIND("]", Registers!C101, 1) - FIND("[", Registers!C101, 1)) - 1), -1))</f>
        <v>95</v>
      </c>
      <c r="B102" s="1">
        <f>INT(MID(Registers!E101, 1,  FIND(" ", Registers!E101, 1) - 1))</f>
        <v>0</v>
      </c>
    </row>
    <row r="103" spans="1:2" x14ac:dyDescent="0.25">
      <c r="A103" s="1">
        <f>INT(IF(AND(ISBLANK(Registers!A102), NOT(ISERROR(FIND($C$1, Registers!C102, 1)))), MID(Registers!C102, FIND("[", Registers!C102, 1) + 1,( FIND("]", Registers!C102, 1) - FIND("[", Registers!C102, 1)) - 1), -1))</f>
        <v>96</v>
      </c>
      <c r="B103" s="1">
        <f>INT(MID(Registers!E102, 1,  FIND(" ", Registers!E102, 1) - 1))</f>
        <v>0</v>
      </c>
    </row>
    <row r="104" spans="1:2" x14ac:dyDescent="0.25">
      <c r="A104" s="1">
        <f>INT(IF(AND(ISBLANK(Registers!A103), NOT(ISERROR(FIND($C$1, Registers!C103, 1)))), MID(Registers!C103, FIND("[", Registers!C103, 1) + 1,( FIND("]", Registers!C103, 1) - FIND("[", Registers!C103, 1)) - 1), -1))</f>
        <v>97</v>
      </c>
      <c r="B104" s="1">
        <f>INT(MID(Registers!E103, 1,  FIND(" ", Registers!E103, 1) - 1))</f>
        <v>0</v>
      </c>
    </row>
    <row r="105" spans="1:2" x14ac:dyDescent="0.25">
      <c r="A105" s="1">
        <f>INT(IF(AND(ISBLANK(Registers!A104), NOT(ISERROR(FIND($C$1, Registers!C104, 1)))), MID(Registers!C104, FIND("[", Registers!C104, 1) + 1,( FIND("]", Registers!C104, 1) - FIND("[", Registers!C104, 1)) - 1), -1))</f>
        <v>98</v>
      </c>
      <c r="B105" s="1">
        <f>INT(MID(Registers!E104, 1,  FIND(" ", Registers!E104, 1) - 1))</f>
        <v>0</v>
      </c>
    </row>
    <row r="106" spans="1:2" x14ac:dyDescent="0.25">
      <c r="A106" s="1">
        <f>INT(IF(AND(ISBLANK(Registers!A105), NOT(ISERROR(FIND($C$1, Registers!C105, 1)))), MID(Registers!C105, FIND("[", Registers!C105, 1) + 1,( FIND("]", Registers!C105, 1) - FIND("[", Registers!C105, 1)) - 1), -1))</f>
        <v>99</v>
      </c>
      <c r="B106" s="1">
        <f>INT(MID(Registers!E105, 1,  FIND(" ", Registers!E105, 1) - 1))</f>
        <v>0</v>
      </c>
    </row>
    <row r="107" spans="1:2" x14ac:dyDescent="0.25">
      <c r="A107" s="1">
        <f>INT(IF(AND(ISBLANK(Registers!A106), NOT(ISERROR(FIND($C$1, Registers!C106, 1)))), MID(Registers!C106, FIND("[", Registers!C106, 1) + 1,( FIND("]", Registers!C106, 1) - FIND("[", Registers!C106, 1)) - 1), -1))</f>
        <v>-1</v>
      </c>
      <c r="B107" s="1" t="e">
        <f>INT(MID(Registers!E106, 1,  FIND(" ", Registers!E106, 1) - 1))</f>
        <v>#VALUE!</v>
      </c>
    </row>
    <row r="108" spans="1:2" x14ac:dyDescent="0.25">
      <c r="A108" s="1">
        <f>INT(IF(AND(ISBLANK(Registers!A107), NOT(ISERROR(FIND($C$1, Registers!C107, 1)))), MID(Registers!C107, FIND("[", Registers!C107, 1) + 1,( FIND("]", Registers!C107, 1) - FIND("[", Registers!C107, 1)) - 1), -1))</f>
        <v>100</v>
      </c>
      <c r="B108" s="1">
        <f>INT(MID(Registers!E107, 1,  FIND(" ", Registers!E107, 1) - 1))</f>
        <v>0</v>
      </c>
    </row>
    <row r="109" spans="1:2" x14ac:dyDescent="0.25">
      <c r="A109" s="1">
        <f>INT(IF(AND(ISBLANK(Registers!A108), NOT(ISERROR(FIND($C$1, Registers!C108, 1)))), MID(Registers!C108, FIND("[", Registers!C108, 1) + 1,( FIND("]", Registers!C108, 1) - FIND("[", Registers!C108, 1)) - 1), -1))</f>
        <v>101</v>
      </c>
      <c r="B109" s="1">
        <f>INT(MID(Registers!E108, 1,  FIND(" ", Registers!E108, 1) - 1))</f>
        <v>0</v>
      </c>
    </row>
    <row r="110" spans="1:2" x14ac:dyDescent="0.25">
      <c r="A110" s="1">
        <f>INT(IF(AND(ISBLANK(Registers!A109), NOT(ISERROR(FIND($C$1, Registers!C109, 1)))), MID(Registers!C109, FIND("[", Registers!C109, 1) + 1,( FIND("]", Registers!C109, 1) - FIND("[", Registers!C109, 1)) - 1), -1))</f>
        <v>102</v>
      </c>
      <c r="B110" s="1">
        <f>INT(MID(Registers!E109, 1,  FIND(" ", Registers!E109, 1) - 1))</f>
        <v>0</v>
      </c>
    </row>
    <row r="111" spans="1:2" x14ac:dyDescent="0.25">
      <c r="A111" s="1">
        <f>INT(IF(AND(ISBLANK(Registers!A110), NOT(ISERROR(FIND($C$1, Registers!C110, 1)))), MID(Registers!C110, FIND("[", Registers!C110, 1) + 1,( FIND("]", Registers!C110, 1) - FIND("[", Registers!C110, 1)) - 1), -1))</f>
        <v>103</v>
      </c>
      <c r="B111" s="1">
        <f>INT(MID(Registers!E110, 1,  FIND(" ", Registers!E110, 1) - 1))</f>
        <v>0</v>
      </c>
    </row>
    <row r="112" spans="1:2" x14ac:dyDescent="0.25">
      <c r="A112" s="1">
        <f>INT(IF(AND(ISBLANK(Registers!A111), NOT(ISERROR(FIND($C$1, Registers!C111, 1)))), MID(Registers!C111, FIND("[", Registers!C111, 1) + 1,( FIND("]", Registers!C111, 1) - FIND("[", Registers!C111, 1)) - 1), -1))</f>
        <v>104</v>
      </c>
      <c r="B112" s="1">
        <f>INT(MID(Registers!E111, 1,  FIND(" ", Registers!E111, 1) - 1))</f>
        <v>0</v>
      </c>
    </row>
    <row r="113" spans="1:2" x14ac:dyDescent="0.25">
      <c r="A113" s="1">
        <f>INT(IF(AND(ISBLANK(Registers!A112), NOT(ISERROR(FIND($C$1, Registers!C112, 1)))), MID(Registers!C112, FIND("[", Registers!C112, 1) + 1,( FIND("]", Registers!C112, 1) - FIND("[", Registers!C112, 1)) - 1), -1))</f>
        <v>105</v>
      </c>
      <c r="B113" s="1">
        <f>INT(MID(Registers!E112, 1,  FIND(" ", Registers!E112, 1) - 1))</f>
        <v>0</v>
      </c>
    </row>
    <row r="114" spans="1:2" x14ac:dyDescent="0.25">
      <c r="A114" s="1">
        <f>INT(IF(AND(ISBLANK(Registers!A113), NOT(ISERROR(FIND($C$1, Registers!C113, 1)))), MID(Registers!C113, FIND("[", Registers!C113, 1) + 1,( FIND("]", Registers!C113, 1) - FIND("[", Registers!C113, 1)) - 1), -1))</f>
        <v>106</v>
      </c>
      <c r="B114" s="1">
        <f>INT(MID(Registers!E113, 1,  FIND(" ", Registers!E113, 1) - 1))</f>
        <v>0</v>
      </c>
    </row>
    <row r="115" spans="1:2" x14ac:dyDescent="0.25">
      <c r="A115" s="1">
        <f>INT(IF(AND(ISBLANK(Registers!A114), NOT(ISERROR(FIND($C$1, Registers!C114, 1)))), MID(Registers!C114, FIND("[", Registers!C114, 1) + 1,( FIND("]", Registers!C114, 1) - FIND("[", Registers!C114, 1)) - 1), -1))</f>
        <v>107</v>
      </c>
      <c r="B115" s="1">
        <f>INT(MID(Registers!E114, 1,  FIND(" ", Registers!E114, 1) - 1))</f>
        <v>0</v>
      </c>
    </row>
    <row r="116" spans="1:2" x14ac:dyDescent="0.25">
      <c r="A116" s="1">
        <f>INT(IF(AND(ISBLANK(Registers!A115), NOT(ISERROR(FIND($C$1, Registers!C115, 1)))), MID(Registers!C115, FIND("[", Registers!C115, 1) + 1,( FIND("]", Registers!C115, 1) - FIND("[", Registers!C115, 1)) - 1), -1))</f>
        <v>108</v>
      </c>
      <c r="B116" s="1">
        <f>INT(MID(Registers!E115, 1,  FIND(" ", Registers!E115, 1) - 1))</f>
        <v>0</v>
      </c>
    </row>
    <row r="117" spans="1:2" x14ac:dyDescent="0.25">
      <c r="A117" s="1">
        <f>INT(IF(AND(ISBLANK(Registers!A116), NOT(ISERROR(FIND($C$1, Registers!C116, 1)))), MID(Registers!C116, FIND("[", Registers!C116, 1) + 1,( FIND("]", Registers!C116, 1) - FIND("[", Registers!C116, 1)) - 1), -1))</f>
        <v>109</v>
      </c>
      <c r="B117" s="1">
        <f>INT(MID(Registers!E116, 1,  FIND(" ", Registers!E116, 1) - 1))</f>
        <v>0</v>
      </c>
    </row>
    <row r="118" spans="1:2" x14ac:dyDescent="0.25">
      <c r="A118" s="1">
        <f>INT(IF(AND(ISBLANK(Registers!A117), NOT(ISERROR(FIND($C$1, Registers!C117, 1)))), MID(Registers!C117, FIND("[", Registers!C117, 1) + 1,( FIND("]", Registers!C117, 1) - FIND("[", Registers!C117, 1)) - 1), -1))</f>
        <v>110</v>
      </c>
      <c r="B118" s="1">
        <f>INT(MID(Registers!E117, 1,  FIND(" ", Registers!E117, 1) - 1))</f>
        <v>0</v>
      </c>
    </row>
    <row r="119" spans="1:2" x14ac:dyDescent="0.25">
      <c r="A119" s="1">
        <f>INT(IF(AND(ISBLANK(Registers!A118), NOT(ISERROR(FIND($C$1, Registers!C118, 1)))), MID(Registers!C118, FIND("[", Registers!C118, 1) + 1,( FIND("]", Registers!C118, 1) - FIND("[", Registers!C118, 1)) - 1), -1))</f>
        <v>111</v>
      </c>
      <c r="B119" s="1">
        <f>INT(MID(Registers!E118, 1,  FIND(" ", Registers!E118, 1) - 1))</f>
        <v>0</v>
      </c>
    </row>
    <row r="120" spans="1:2" x14ac:dyDescent="0.25">
      <c r="A120" s="1">
        <f>INT(IF(AND(ISBLANK(Registers!A119), NOT(ISERROR(FIND($C$1, Registers!C119, 1)))), MID(Registers!C119, FIND("[", Registers!C119, 1) + 1,( FIND("]", Registers!C119, 1) - FIND("[", Registers!C119, 1)) - 1), -1))</f>
        <v>112</v>
      </c>
      <c r="B120" s="1">
        <f>INT(MID(Registers!E119, 1,  FIND(" ", Registers!E119, 1) - 1))</f>
        <v>0</v>
      </c>
    </row>
    <row r="121" spans="1:2" x14ac:dyDescent="0.25">
      <c r="A121" s="1">
        <f>INT(IF(AND(ISBLANK(Registers!A120), NOT(ISERROR(FIND($C$1, Registers!C120, 1)))), MID(Registers!C120, FIND("[", Registers!C120, 1) + 1,( FIND("]", Registers!C120, 1) - FIND("[", Registers!C120, 1)) - 1), -1))</f>
        <v>113</v>
      </c>
      <c r="B121" s="1">
        <f>INT(MID(Registers!E120, 1,  FIND(" ", Registers!E120, 1) - 1))</f>
        <v>0</v>
      </c>
    </row>
    <row r="122" spans="1:2" x14ac:dyDescent="0.25">
      <c r="A122" s="1">
        <f>INT(IF(AND(ISBLANK(Registers!A121), NOT(ISERROR(FIND($C$1, Registers!C121, 1)))), MID(Registers!C121, FIND("[", Registers!C121, 1) + 1,( FIND("]", Registers!C121, 1) - FIND("[", Registers!C121, 1)) - 1), -1))</f>
        <v>114</v>
      </c>
      <c r="B122" s="1">
        <f>INT(MID(Registers!E121, 1,  FIND(" ", Registers!E121, 1) - 1))</f>
        <v>0</v>
      </c>
    </row>
    <row r="123" spans="1:2" x14ac:dyDescent="0.25">
      <c r="A123" s="1">
        <f>INT(IF(AND(ISBLANK(Registers!A122), NOT(ISERROR(FIND($C$1, Registers!C122, 1)))), MID(Registers!C122, FIND("[", Registers!C122, 1) + 1,( FIND("]", Registers!C122, 1) - FIND("[", Registers!C122, 1)) - 1), -1))</f>
        <v>115</v>
      </c>
      <c r="B123" s="1">
        <f>INT(MID(Registers!E122, 1,  FIND(" ", Registers!E122, 1) - 1))</f>
        <v>0</v>
      </c>
    </row>
    <row r="124" spans="1:2" x14ac:dyDescent="0.25">
      <c r="A124" s="1">
        <f>INT(IF(AND(ISBLANK(Registers!A123), NOT(ISERROR(FIND($C$1, Registers!C123, 1)))), MID(Registers!C123, FIND("[", Registers!C123, 1) + 1,( FIND("]", Registers!C123, 1) - FIND("[", Registers!C123, 1)) - 1), -1))</f>
        <v>116</v>
      </c>
      <c r="B124" s="1">
        <f>INT(MID(Registers!E123, 1,  FIND(" ", Registers!E123, 1) - 1))</f>
        <v>0</v>
      </c>
    </row>
    <row r="125" spans="1:2" x14ac:dyDescent="0.25">
      <c r="A125" s="1">
        <f>INT(IF(AND(ISBLANK(Registers!A124), NOT(ISERROR(FIND($C$1, Registers!C124, 1)))), MID(Registers!C124, FIND("[", Registers!C124, 1) + 1,( FIND("]", Registers!C124, 1) - FIND("[", Registers!C124, 1)) - 1), -1))</f>
        <v>117</v>
      </c>
      <c r="B125" s="1">
        <f>INT(MID(Registers!E124, 1,  FIND(" ", Registers!E124, 1) - 1))</f>
        <v>0</v>
      </c>
    </row>
    <row r="126" spans="1:2" x14ac:dyDescent="0.25">
      <c r="A126" s="1">
        <f>INT(IF(AND(ISBLANK(Registers!A125), NOT(ISERROR(FIND($C$1, Registers!C125, 1)))), MID(Registers!C125, FIND("[", Registers!C125, 1) + 1,( FIND("]", Registers!C125, 1) - FIND("[", Registers!C125, 1)) - 1), -1))</f>
        <v>118</v>
      </c>
      <c r="B126" s="1">
        <f>INT(MID(Registers!E125, 1,  FIND(" ", Registers!E125, 1) - 1))</f>
        <v>0</v>
      </c>
    </row>
    <row r="127" spans="1:2" x14ac:dyDescent="0.25">
      <c r="A127" s="1">
        <f>INT(IF(AND(ISBLANK(Registers!A126), NOT(ISERROR(FIND($C$1, Registers!C126, 1)))), MID(Registers!C126, FIND("[", Registers!C126, 1) + 1,( FIND("]", Registers!C126, 1) - FIND("[", Registers!C126, 1)) - 1), -1))</f>
        <v>119</v>
      </c>
      <c r="B127" s="1">
        <f>INT(MID(Registers!E126, 1,  FIND(" ", Registers!E126, 1) - 1))</f>
        <v>0</v>
      </c>
    </row>
    <row r="128" spans="1:2" x14ac:dyDescent="0.25">
      <c r="A128" s="1">
        <f>INT(IF(AND(ISBLANK(Registers!A127), NOT(ISERROR(FIND($C$1, Registers!C127, 1)))), MID(Registers!C127, FIND("[", Registers!C127, 1) + 1,( FIND("]", Registers!C127, 1) - FIND("[", Registers!C127, 1)) - 1), -1))</f>
        <v>120</v>
      </c>
      <c r="B128" s="1">
        <f>INT(MID(Registers!E127, 1,  FIND(" ", Registers!E127, 1) - 1))</f>
        <v>0</v>
      </c>
    </row>
    <row r="129" spans="1:2" x14ac:dyDescent="0.25">
      <c r="A129" s="1">
        <f>INT(IF(AND(ISBLANK(Registers!A128), NOT(ISERROR(FIND($C$1, Registers!C128, 1)))), MID(Registers!C128, FIND("[", Registers!C128, 1) + 1,( FIND("]", Registers!C128, 1) - FIND("[", Registers!C128, 1)) - 1), -1))</f>
        <v>121</v>
      </c>
      <c r="B129" s="1">
        <f>INT(MID(Registers!E128, 1,  FIND(" ", Registers!E128, 1) - 1))</f>
        <v>0</v>
      </c>
    </row>
    <row r="130" spans="1:2" x14ac:dyDescent="0.25">
      <c r="A130" s="1">
        <f>INT(IF(AND(ISBLANK(Registers!A129), NOT(ISERROR(FIND($C$1, Registers!C129, 1)))), MID(Registers!C129, FIND("[", Registers!C129, 1) + 1,( FIND("]", Registers!C129, 1) - FIND("[", Registers!C129, 1)) - 1), -1))</f>
        <v>122</v>
      </c>
      <c r="B130" s="1">
        <f>INT(MID(Registers!E129, 1,  FIND(" ", Registers!E129, 1) - 1))</f>
        <v>0</v>
      </c>
    </row>
    <row r="131" spans="1:2" x14ac:dyDescent="0.25">
      <c r="A131" s="1">
        <f>INT(IF(AND(ISBLANK(Registers!A130), NOT(ISERROR(FIND($C$1, Registers!C130, 1)))), MID(Registers!C130, FIND("[", Registers!C130, 1) + 1,( FIND("]", Registers!C130, 1) - FIND("[", Registers!C130, 1)) - 1), -1))</f>
        <v>123</v>
      </c>
      <c r="B131" s="1">
        <f>INT(MID(Registers!E130, 1,  FIND(" ", Registers!E130, 1) - 1))</f>
        <v>0</v>
      </c>
    </row>
    <row r="132" spans="1:2" x14ac:dyDescent="0.25">
      <c r="A132" s="1">
        <f>INT(IF(AND(ISBLANK(Registers!A131), NOT(ISERROR(FIND($C$1, Registers!C131, 1)))), MID(Registers!C131, FIND("[", Registers!C131, 1) + 1,( FIND("]", Registers!C131, 1) - FIND("[", Registers!C131, 1)) - 1), -1))</f>
        <v>124</v>
      </c>
      <c r="B132" s="1">
        <f>INT(MID(Registers!E131, 1,  FIND(" ", Registers!E131, 1) - 1))</f>
        <v>0</v>
      </c>
    </row>
    <row r="133" spans="1:2" x14ac:dyDescent="0.25">
      <c r="A133" s="1">
        <f>INT(IF(AND(ISBLANK(Registers!A132), NOT(ISERROR(FIND($C$1, Registers!C132, 1)))), MID(Registers!C132, FIND("[", Registers!C132, 1) + 1,( FIND("]", Registers!C132, 1) - FIND("[", Registers!C132, 1)) - 1), -1))</f>
        <v>125</v>
      </c>
      <c r="B133" s="1">
        <f>INT(MID(Registers!E132, 1,  FIND(" ", Registers!E132, 1) - 1))</f>
        <v>0</v>
      </c>
    </row>
    <row r="134" spans="1:2" x14ac:dyDescent="0.25">
      <c r="A134" s="1">
        <f>INT(IF(AND(ISBLANK(Registers!A133), NOT(ISERROR(FIND($C$1, Registers!C133, 1)))), MID(Registers!C133, FIND("[", Registers!C133, 1) + 1,( FIND("]", Registers!C133, 1) - FIND("[", Registers!C133, 1)) - 1), -1))</f>
        <v>126</v>
      </c>
      <c r="B134" s="1">
        <f>INT(MID(Registers!E133, 1,  FIND(" ", Registers!E133, 1) - 1))</f>
        <v>0</v>
      </c>
    </row>
    <row r="135" spans="1:2" x14ac:dyDescent="0.25">
      <c r="A135" s="1">
        <f>INT(IF(AND(ISBLANK(Registers!A134), NOT(ISERROR(FIND($C$1, Registers!C134, 1)))), MID(Registers!C134, FIND("[", Registers!C134, 1) + 1,( FIND("]", Registers!C134, 1) - FIND("[", Registers!C134, 1)) - 1), -1))</f>
        <v>127</v>
      </c>
      <c r="B135" s="1">
        <f>INT(MID(Registers!E134, 1,  FIND(" ", Registers!E134, 1) - 1))</f>
        <v>0</v>
      </c>
    </row>
    <row r="136" spans="1:2" x14ac:dyDescent="0.25">
      <c r="A136" s="1">
        <f>INT(IF(AND(ISBLANK(Registers!A135), NOT(ISERROR(FIND($C$1, Registers!C135, 1)))), MID(Registers!C135, FIND("[", Registers!C135, 1) + 1,( FIND("]", Registers!C135, 1) - FIND("[", Registers!C135, 1)) - 1), -1))</f>
        <v>128</v>
      </c>
      <c r="B136" s="1">
        <f>INT(MID(Registers!E135, 1,  FIND(" ", Registers!E135, 1) - 1))</f>
        <v>147</v>
      </c>
    </row>
    <row r="137" spans="1:2" x14ac:dyDescent="0.25">
      <c r="A137" s="1">
        <f>INT(IF(AND(ISBLANK(Registers!A136), NOT(ISERROR(FIND($C$1, Registers!C136, 1)))), MID(Registers!C136, FIND("[", Registers!C136, 1) + 1,( FIND("]", Registers!C136, 1) - FIND("[", Registers!C136, 1)) - 1), -1))</f>
        <v>129</v>
      </c>
      <c r="B137" s="1">
        <f>INT(MID(Registers!E136, 1,  FIND(" ", Registers!E136, 1) - 1))</f>
        <v>48</v>
      </c>
    </row>
    <row r="138" spans="1:2" x14ac:dyDescent="0.25">
      <c r="A138" s="1">
        <f>INT(IF(AND(ISBLANK(Registers!A137), NOT(ISERROR(FIND($C$1, Registers!C137, 1)))), MID(Registers!C137, FIND("[", Registers!C137, 1) + 1,( FIND("]", Registers!C137, 1) - FIND("[", Registers!C137, 1)) - 1), -1))</f>
        <v>130</v>
      </c>
      <c r="B138" s="1">
        <f>INT(MID(Registers!E137, 1,  FIND(" ", Registers!E137, 1) - 1))</f>
        <v>137</v>
      </c>
    </row>
    <row r="139" spans="1:2" x14ac:dyDescent="0.25">
      <c r="A139" s="1">
        <f>INT(IF(AND(ISBLANK(Registers!A138), NOT(ISERROR(FIND($C$1, Registers!C138, 1)))), MID(Registers!C138, FIND("[", Registers!C138, 1) + 1,( FIND("]", Registers!C138, 1) - FIND("[", Registers!C138, 1)) - 1), -1))</f>
        <v>131</v>
      </c>
      <c r="B139" s="1">
        <f>INT(MID(Registers!E138, 1,  FIND(" ", Registers!E138, 1) - 1))</f>
        <v>110</v>
      </c>
    </row>
    <row r="140" spans="1:2" x14ac:dyDescent="0.25">
      <c r="A140" s="1">
        <f>INT(IF(AND(ISBLANK(Registers!A139), NOT(ISERROR(FIND($C$1, Registers!C139, 1)))), MID(Registers!C139, FIND("[", Registers!C139, 1) + 1,( FIND("]", Registers!C139, 1) - FIND("[", Registers!C139, 1)) - 1), -1))</f>
        <v>132</v>
      </c>
      <c r="B140" s="1">
        <f>INT(MID(Registers!E139, 1,  FIND(" ", Registers!E139, 1) - 1))</f>
        <v>89</v>
      </c>
    </row>
    <row r="141" spans="1:2" x14ac:dyDescent="0.25">
      <c r="A141" s="1">
        <f>INT(IF(AND(ISBLANK(Registers!A140), NOT(ISERROR(FIND($C$1, Registers!C140, 1)))), MID(Registers!C140, FIND("[", Registers!C140, 1) + 1,( FIND("]", Registers!C140, 1) - FIND("[", Registers!C140, 1)) - 1), -1))</f>
        <v>133</v>
      </c>
      <c r="B141" s="1">
        <f>INT(MID(Registers!E140, 1,  FIND(" ", Registers!E140, 1) - 1))</f>
        <v>107</v>
      </c>
    </row>
    <row r="142" spans="1:2" x14ac:dyDescent="0.25">
      <c r="A142" s="1">
        <f>INT(IF(AND(ISBLANK(Registers!A141), NOT(ISERROR(FIND($C$1, Registers!C141, 1)))), MID(Registers!C141, FIND("[", Registers!C141, 1) + 1,( FIND("]", Registers!C141, 1) - FIND("[", Registers!C141, 1)) - 1), -1))</f>
        <v>134</v>
      </c>
      <c r="B142" s="1">
        <f>INT(MID(Registers!E141, 1,  FIND(" ", Registers!E141, 1) - 1))</f>
        <v>203</v>
      </c>
    </row>
    <row r="143" spans="1:2" x14ac:dyDescent="0.25">
      <c r="A143" s="1">
        <f>INT(IF(AND(ISBLANK(Registers!A142), NOT(ISERROR(FIND($C$1, Registers!C142, 1)))), MID(Registers!C142, FIND("[", Registers!C142, 1) + 1,( FIND("]", Registers!C142, 1) - FIND("[", Registers!C142, 1)) - 1), -1))</f>
        <v>135</v>
      </c>
      <c r="B143" s="1">
        <f>INT(MID(Registers!E142, 1,  FIND(" ", Registers!E142, 1) - 1))</f>
        <v>6</v>
      </c>
    </row>
    <row r="144" spans="1:2" x14ac:dyDescent="0.25">
      <c r="A144" s="1">
        <f>INT(IF(AND(ISBLANK(Registers!A143), NOT(ISERROR(FIND($C$1, Registers!C143, 1)))), MID(Registers!C143, FIND("[", Registers!C143, 1) + 1,( FIND("]", Registers!C143, 1) - FIND("[", Registers!C143, 1)) - 1), -1))</f>
        <v>136</v>
      </c>
      <c r="B144" s="1">
        <f>INT(MID(Registers!E143, 1,  FIND(" ", Registers!E143, 1) - 1))</f>
        <v>23</v>
      </c>
    </row>
    <row r="145" spans="1:2" x14ac:dyDescent="0.25">
      <c r="A145" s="1">
        <f>INT(IF(AND(ISBLANK(Registers!A144), NOT(ISERROR(FIND($C$1, Registers!C144, 1)))), MID(Registers!C144, FIND("[", Registers!C144, 1) + 1,( FIND("]", Registers!C144, 1) - FIND("[", Registers!C144, 1)) - 1), -1))</f>
        <v>137</v>
      </c>
      <c r="B145" s="1">
        <f>INT(MID(Registers!E144, 1,  FIND(" ", Registers!E144, 1) - 1))</f>
        <v>111</v>
      </c>
    </row>
    <row r="146" spans="1:2" x14ac:dyDescent="0.25">
      <c r="A146" s="1">
        <f>INT(IF(AND(ISBLANK(Registers!A145), NOT(ISERROR(FIND($C$1, Registers!C145, 1)))), MID(Registers!C145, FIND("[", Registers!C145, 1) + 1,( FIND("]", Registers!C145, 1) - FIND("[", Registers!C145, 1)) - 1), -1))</f>
        <v>138</v>
      </c>
      <c r="B146" s="1">
        <f>INT(MID(Registers!E145, 1,  FIND(" ", Registers!E145, 1) - 1))</f>
        <v>78</v>
      </c>
    </row>
    <row r="147" spans="1:2" x14ac:dyDescent="0.25">
      <c r="A147" s="1">
        <f>INT(IF(AND(ISBLANK(Registers!A146), NOT(ISERROR(FIND($C$1, Registers!C146, 1)))), MID(Registers!C146, FIND("[", Registers!C146, 1) + 1,( FIND("]", Registers!C146, 1) - FIND("[", Registers!C146, 1)) - 1), -1))</f>
        <v>139</v>
      </c>
      <c r="B147" s="1">
        <f>INT(MID(Registers!E146, 1,  FIND(" ", Registers!E146, 1) - 1))</f>
        <v>104</v>
      </c>
    </row>
    <row r="148" spans="1:2" x14ac:dyDescent="0.25">
      <c r="A148" s="1">
        <f>INT(IF(AND(ISBLANK(Registers!A147), NOT(ISERROR(FIND($C$1, Registers!C147, 1)))), MID(Registers!C147, FIND("[", Registers!C147, 1) + 1,( FIND("]", Registers!C147, 1) - FIND("[", Registers!C147, 1)) - 1), -1))</f>
        <v>140</v>
      </c>
      <c r="B148" s="1">
        <f>INT(MID(Registers!E147, 1,  FIND(" ", Registers!E147, 1) - 1))</f>
        <v>50</v>
      </c>
    </row>
    <row r="149" spans="1:2" x14ac:dyDescent="0.25">
      <c r="A149" s="1">
        <f>INT(IF(AND(ISBLANK(Registers!A148), NOT(ISERROR(FIND($C$1, Registers!C148, 1)))), MID(Registers!C148, FIND("[", Registers!C148, 1) + 1,( FIND("]", Registers!C148, 1) - FIND("[", Registers!C148, 1)) - 1), -1))</f>
        <v>141</v>
      </c>
      <c r="B149" s="1">
        <f>INT(MID(Registers!E148, 1,  FIND(" ", Registers!E148, 1) - 1))</f>
        <v>0</v>
      </c>
    </row>
    <row r="150" spans="1:2" x14ac:dyDescent="0.25">
      <c r="A150" s="1">
        <f>INT(IF(AND(ISBLANK(Registers!A149), NOT(ISERROR(FIND($C$1, Registers!C149, 1)))), MID(Registers!C149, FIND("[", Registers!C149, 1) + 1,( FIND("]", Registers!C149, 1) - FIND("[", Registers!C149, 1)) - 1), -1))</f>
        <v>142</v>
      </c>
      <c r="B150" s="1">
        <f>INT(MID(Registers!E149, 1,  FIND(" ", Registers!E149, 1) - 1))</f>
        <v>114</v>
      </c>
    </row>
    <row r="151" spans="1:2" x14ac:dyDescent="0.25">
      <c r="A151" s="1">
        <f>INT(IF(AND(ISBLANK(Registers!A150), NOT(ISERROR(FIND($C$1, Registers!C150, 1)))), MID(Registers!C150, FIND("[", Registers!C150, 1) + 1,( FIND("]", Registers!C150, 1) - FIND("[", Registers!C150, 1)) - 1), -1))</f>
        <v>143</v>
      </c>
      <c r="B151" s="1">
        <f>INT(MID(Registers!E150, 1,  FIND(" ", Registers!E150, 1) - 1))</f>
        <v>142</v>
      </c>
    </row>
    <row r="152" spans="1:2" x14ac:dyDescent="0.25">
      <c r="A152" s="1">
        <f>INT(IF(AND(ISBLANK(Registers!A151), NOT(ISERROR(FIND($C$1, Registers!C151, 1)))), MID(Registers!C151, FIND("[", Registers!C151, 1) + 1,( FIND("]", Registers!C151, 1) - FIND("[", Registers!C151, 1)) - 1), -1))</f>
        <v>144</v>
      </c>
      <c r="B152" s="1">
        <f>INT(MID(Registers!E151, 1,  FIND(" ", Registers!E151, 1) - 1))</f>
        <v>212</v>
      </c>
    </row>
    <row r="153" spans="1:2" x14ac:dyDescent="0.25">
      <c r="A153" s="1">
        <f>INT(IF(AND(ISBLANK(Registers!A152), NOT(ISERROR(FIND($C$1, Registers!C152, 1)))), MID(Registers!C152, FIND("[", Registers!C152, 1) + 1,( FIND("]", Registers!C152, 1) - FIND("[", Registers!C152, 1)) - 1), -1))</f>
        <v>145</v>
      </c>
      <c r="B153" s="1">
        <f>INT(MID(Registers!E152, 1,  FIND(" ", Registers!E152, 1) - 1))</f>
        <v>214</v>
      </c>
    </row>
    <row r="154" spans="1:2" x14ac:dyDescent="0.25">
      <c r="A154" s="1">
        <f>INT(IF(AND(ISBLANK(Registers!A153), NOT(ISERROR(FIND($C$1, Registers!C153, 1)))), MID(Registers!C153, FIND("[", Registers!C153, 1) + 1,( FIND("]", Registers!C153, 1) - FIND("[", Registers!C153, 1)) - 1), -1))</f>
        <v>146</v>
      </c>
      <c r="B154" s="1">
        <f>INT(MID(Registers!E153, 1,  FIND(" ", Registers!E153, 1) - 1))</f>
        <v>208</v>
      </c>
    </row>
    <row r="155" spans="1:2" x14ac:dyDescent="0.25">
      <c r="A155" s="1">
        <f>INT(IF(AND(ISBLANK(Registers!A154), NOT(ISERROR(FIND($C$1, Registers!C154, 1)))), MID(Registers!C154, FIND("[", Registers!C154, 1) + 1,( FIND("]", Registers!C154, 1) - FIND("[", Registers!C154, 1)) - 1), -1))</f>
        <v>147</v>
      </c>
      <c r="B155" s="1">
        <f>INT(MID(Registers!E154, 1,  FIND(" ", Registers!E154, 1) - 1))</f>
        <v>11</v>
      </c>
    </row>
    <row r="156" spans="1:2" x14ac:dyDescent="0.25">
      <c r="A156" s="1">
        <f>INT(IF(AND(ISBLANK(Registers!A155), NOT(ISERROR(FIND($C$1, Registers!C155, 1)))), MID(Registers!C155, FIND("[", Registers!C155, 1) + 1,( FIND("]", Registers!C155, 1) - FIND("[", Registers!C155, 1)) - 1), -1))</f>
        <v>148</v>
      </c>
      <c r="B156" s="1">
        <f>INT(MID(Registers!E155, 1,  FIND(" ", Registers!E155, 1) - 1))</f>
        <v>57</v>
      </c>
    </row>
    <row r="157" spans="1:2" x14ac:dyDescent="0.25">
      <c r="A157" s="1">
        <f>INT(IF(AND(ISBLANK(Registers!A156), NOT(ISERROR(FIND($C$1, Registers!C156, 1)))), MID(Registers!C156, FIND("[", Registers!C156, 1) + 1,( FIND("]", Registers!C156, 1) - FIND("[", Registers!C156, 1)) - 1), -1))</f>
        <v>149</v>
      </c>
      <c r="B157" s="1">
        <f>INT(MID(Registers!E156, 1,  FIND(" ", Registers!E156, 1) - 1))</f>
        <v>29</v>
      </c>
    </row>
    <row r="158" spans="1:2" x14ac:dyDescent="0.25">
      <c r="A158" s="1">
        <f>INT(IF(AND(ISBLANK(Registers!A157), NOT(ISERROR(FIND($C$1, Registers!C157, 1)))), MID(Registers!C157, FIND("[", Registers!C157, 1) + 1,( FIND("]", Registers!C157, 1) - FIND("[", Registers!C157, 1)) - 1), -1))</f>
        <v>150</v>
      </c>
      <c r="B158" s="1">
        <f>INT(MID(Registers!E157, 1,  FIND(" ", Registers!E157, 1) - 1))</f>
        <v>226</v>
      </c>
    </row>
    <row r="159" spans="1:2" x14ac:dyDescent="0.25">
      <c r="A159" s="1">
        <f>INT(IF(AND(ISBLANK(Registers!A158), NOT(ISERROR(FIND($C$1, Registers!C158, 1)))), MID(Registers!C158, FIND("[", Registers!C158, 1) + 1,( FIND("]", Registers!C158, 1) - FIND("[", Registers!C158, 1)) - 1), -1))</f>
        <v>151</v>
      </c>
      <c r="B159" s="1">
        <f>INT(MID(Registers!E158, 1,  FIND(" ", Registers!E158, 1) - 1))</f>
        <v>255</v>
      </c>
    </row>
    <row r="160" spans="1:2" x14ac:dyDescent="0.25">
      <c r="A160" s="1">
        <f>INT(IF(AND(ISBLANK(Registers!A159), NOT(ISERROR(FIND($C$1, Registers!C159, 1)))), MID(Registers!C159, FIND("[", Registers!C159, 1) + 1,( FIND("]", Registers!C159, 1) - FIND("[", Registers!C159, 1)) - 1), -1))</f>
        <v>152</v>
      </c>
      <c r="B160" s="1">
        <f>INT(MID(Registers!E159, 1,  FIND(" ", Registers!E159, 1) - 1))</f>
        <v>249</v>
      </c>
    </row>
    <row r="161" spans="1:2" x14ac:dyDescent="0.25">
      <c r="A161" s="1">
        <f>INT(IF(AND(ISBLANK(Registers!A160), NOT(ISERROR(FIND($C$1, Registers!C160, 1)))), MID(Registers!C160, FIND("[", Registers!C160, 1) + 1,( FIND("]", Registers!C160, 1) - FIND("[", Registers!C160, 1)) - 1), -1))</f>
        <v>153</v>
      </c>
      <c r="B161" s="1">
        <f>INT(MID(Registers!E160, 1,  FIND(" ", Registers!E160, 1) - 1))</f>
        <v>255</v>
      </c>
    </row>
    <row r="162" spans="1:2" x14ac:dyDescent="0.25">
      <c r="A162" s="1">
        <f>INT(IF(AND(ISBLANK(Registers!A161), NOT(ISERROR(FIND($C$1, Registers!C161, 1)))), MID(Registers!C161, FIND("[", Registers!C161, 1) + 1,( FIND("]", Registers!C161, 1) - FIND("[", Registers!C161, 1)) - 1), -1))</f>
        <v>154</v>
      </c>
      <c r="B162" s="1">
        <f>INT(MID(Registers!E161, 1,  FIND(" ", Registers!E161, 1) - 1))</f>
        <v>172</v>
      </c>
    </row>
    <row r="163" spans="1:2" x14ac:dyDescent="0.25">
      <c r="A163" s="1">
        <f>INT(IF(AND(ISBLANK(Registers!A162), NOT(ISERROR(FIND($C$1, Registers!C162, 1)))), MID(Registers!C162, FIND("[", Registers!C162, 1) + 1,( FIND("]", Registers!C162, 1) - FIND("[", Registers!C162, 1)) - 1), -1))</f>
        <v>155</v>
      </c>
      <c r="B163" s="1">
        <f>INT(MID(Registers!E162, 1,  FIND(" ", Registers!E162, 1) - 1))</f>
        <v>38</v>
      </c>
    </row>
    <row r="164" spans="1:2" x14ac:dyDescent="0.25">
      <c r="A164" s="1">
        <f>INT(IF(AND(ISBLANK(Registers!A163), NOT(ISERROR(FIND($C$1, Registers!C163, 1)))), MID(Registers!C163, FIND("[", Registers!C163, 1) + 1,( FIND("]", Registers!C163, 1) - FIND("[", Registers!C163, 1)) - 1), -1))</f>
        <v>156</v>
      </c>
      <c r="B164" s="1">
        <f>INT(MID(Registers!E163, 1,  FIND(" ", Registers!E163, 1) - 1))</f>
        <v>10</v>
      </c>
    </row>
    <row r="165" spans="1:2" x14ac:dyDescent="0.25">
      <c r="A165" s="1">
        <f>INT(IF(AND(ISBLANK(Registers!A164), NOT(ISERROR(FIND($C$1, Registers!C164, 1)))), MID(Registers!C164, FIND("[", Registers!C164, 1) + 1,( FIND("]", Registers!C164, 1) - FIND("[", Registers!C164, 1)) - 1), -1))</f>
        <v>157</v>
      </c>
      <c r="B165" s="1">
        <f>INT(MID(Registers!E164, 1,  FIND(" ", Registers!E164, 1) - 1))</f>
        <v>216</v>
      </c>
    </row>
    <row r="166" spans="1:2" x14ac:dyDescent="0.25">
      <c r="A166" s="1">
        <f>INT(IF(AND(ISBLANK(Registers!A165), NOT(ISERROR(FIND($C$1, Registers!C165, 1)))), MID(Registers!C165, FIND("[", Registers!C165, 1) + 1,( FIND("]", Registers!C165, 1) - FIND("[", Registers!C165, 1)) - 1), -1))</f>
        <v>158</v>
      </c>
      <c r="B166" s="1">
        <f>INT(MID(Registers!E165, 1,  FIND(" ", Registers!E165, 1) - 1))</f>
        <v>189</v>
      </c>
    </row>
    <row r="167" spans="1:2" x14ac:dyDescent="0.25">
      <c r="A167" s="1">
        <f>INT(IF(AND(ISBLANK(Registers!A166), NOT(ISERROR(FIND($C$1, Registers!C166, 1)))), MID(Registers!C166, FIND("[", Registers!C166, 1) + 1,( FIND("]", Registers!C166, 1) - FIND("[", Registers!C166, 1)) - 1), -1))</f>
        <v>159</v>
      </c>
      <c r="B167" s="1">
        <f>INT(MID(Registers!E166, 1,  FIND(" ", Registers!E166, 1) - 1))</f>
        <v>16</v>
      </c>
    </row>
    <row r="168" spans="1:2" x14ac:dyDescent="0.25">
      <c r="A168" s="1">
        <f>INT(IF(AND(ISBLANK(Registers!A167), NOT(ISERROR(FIND($C$1, Registers!C167, 1)))), MID(Registers!C167, FIND("[", Registers!C167, 1) + 1,( FIND("]", Registers!C167, 1) - FIND("[", Registers!C167, 1)) - 1), -1))</f>
        <v>160</v>
      </c>
      <c r="B168" s="1">
        <f>INT(MID(Registers!E167, 1,  FIND(" ", Registers!E167, 1) - 1))</f>
        <v>0</v>
      </c>
    </row>
    <row r="169" spans="1:2" x14ac:dyDescent="0.25">
      <c r="A169" s="1">
        <f>INT(IF(AND(ISBLANK(Registers!A168), NOT(ISERROR(FIND($C$1, Registers!C168, 1)))), MID(Registers!C168, FIND("[", Registers!C168, 1) + 1,( FIND("]", Registers!C168, 1) - FIND("[", Registers!C168, 1)) - 1), -1))</f>
        <v>161</v>
      </c>
      <c r="B169" s="1">
        <f>INT(MID(Registers!E168, 1,  FIND(" ", Registers!E168, 1) - 1))</f>
        <v>75</v>
      </c>
    </row>
    <row r="170" spans="1:2" x14ac:dyDescent="0.25">
      <c r="A170" s="1">
        <f>INT(IF(AND(ISBLANK(Registers!A169), NOT(ISERROR(FIND($C$1, Registers!C169, 1)))), MID(Registers!C169, FIND("[", Registers!C169, 1) + 1,( FIND("]", Registers!C169, 1) - FIND("[", Registers!C169, 1)) - 1), -1))</f>
        <v>162</v>
      </c>
      <c r="B170" s="1">
        <f>INT(MID(Registers!E169, 1,  FIND(" ", Registers!E169, 1) - 1))</f>
        <v>209</v>
      </c>
    </row>
    <row r="171" spans="1:2" x14ac:dyDescent="0.25">
      <c r="A171" s="1">
        <f>INT(IF(AND(ISBLANK(Registers!A170), NOT(ISERROR(FIND($C$1, Registers!C170, 1)))), MID(Registers!C170, FIND("[", Registers!C170, 1) + 1,( FIND("]", Registers!C170, 1) - FIND("[", Registers!C170, 1)) - 1), -1))</f>
        <v>163</v>
      </c>
      <c r="B171" s="1">
        <f>INT(MID(Registers!E170, 1,  FIND(" ", Registers!E170, 1) - 1))</f>
        <v>0</v>
      </c>
    </row>
    <row r="172" spans="1:2" x14ac:dyDescent="0.25">
      <c r="A172" s="1">
        <f>INT(IF(AND(ISBLANK(Registers!A171), NOT(ISERROR(FIND($C$1, Registers!C171, 1)))), MID(Registers!C171, FIND("[", Registers!C171, 1) + 1,( FIND("]", Registers!C171, 1) - FIND("[", Registers!C171, 1)) - 1), -1))</f>
        <v>164</v>
      </c>
      <c r="B172" s="1">
        <f>INT(MID(Registers!E171, 1,  FIND(" ", Registers!E171, 1) - 1))</f>
        <v>0</v>
      </c>
    </row>
    <row r="173" spans="1:2" x14ac:dyDescent="0.25">
      <c r="A173" s="1">
        <f>INT(IF(AND(ISBLANK(Registers!A172), NOT(ISERROR(FIND($C$1, Registers!C172, 1)))), MID(Registers!C172, FIND("[", Registers!C172, 1) + 1,( FIND("]", Registers!C172, 1) - FIND("[", Registers!C172, 1)) - 1), -1))</f>
        <v>165</v>
      </c>
      <c r="B173" s="1">
        <f>INT(MID(Registers!E172, 1,  FIND(" ", Registers!E172, 1) - 1))</f>
        <v>0</v>
      </c>
    </row>
    <row r="174" spans="1:2" x14ac:dyDescent="0.25">
      <c r="A174" s="1">
        <f>INT(IF(AND(ISBLANK(Registers!A173), NOT(ISERROR(FIND($C$1, Registers!C173, 1)))), MID(Registers!C173, FIND("[", Registers!C173, 1) + 1,( FIND("]", Registers!C173, 1) - FIND("[", Registers!C173, 1)) - 1), -1))</f>
        <v>166</v>
      </c>
      <c r="B174" s="1">
        <f>INT(MID(Registers!E173, 1,  FIND(" ", Registers!E173, 1) - 1))</f>
        <v>0</v>
      </c>
    </row>
    <row r="175" spans="1:2" x14ac:dyDescent="0.25">
      <c r="A175" s="1">
        <f>INT(IF(AND(ISBLANK(Registers!A174), NOT(ISERROR(FIND($C$1, Registers!C174, 1)))), MID(Registers!C174, FIND("[", Registers!C174, 1) + 1,( FIND("]", Registers!C174, 1) - FIND("[", Registers!C174, 1)) - 1), -1))</f>
        <v>167</v>
      </c>
      <c r="B175" s="1">
        <f>INT(MID(Registers!E174, 1,  FIND(" ", Registers!E174, 1) - 1))</f>
        <v>0</v>
      </c>
    </row>
    <row r="176" spans="1:2" x14ac:dyDescent="0.25">
      <c r="A176" s="1">
        <f>INT(IF(AND(ISBLANK(Registers!A175), NOT(ISERROR(FIND($C$1, Registers!C175, 1)))), MID(Registers!C175, FIND("[", Registers!C175, 1) + 1,( FIND("]", Registers!C175, 1) - FIND("[", Registers!C175, 1)) - 1), -1))</f>
        <v>168</v>
      </c>
      <c r="B176" s="1">
        <f>INT(MID(Registers!E175, 1,  FIND(" ", Registers!E175, 1) - 1))</f>
        <v>0</v>
      </c>
    </row>
    <row r="177" spans="1:2" x14ac:dyDescent="0.25">
      <c r="A177" s="1">
        <f>INT(IF(AND(ISBLANK(Registers!A176), NOT(ISERROR(FIND($C$1, Registers!C176, 1)))), MID(Registers!C176, FIND("[", Registers!C176, 1) + 1,( FIND("]", Registers!C176, 1) - FIND("[", Registers!C176, 1)) - 1), -1))</f>
        <v>169</v>
      </c>
      <c r="B177" s="1">
        <f>INT(MID(Registers!E176, 1,  FIND(" ", Registers!E176, 1) - 1))</f>
        <v>0</v>
      </c>
    </row>
    <row r="178" spans="1:2" x14ac:dyDescent="0.25">
      <c r="A178" s="1">
        <f>INT(IF(AND(ISBLANK(Registers!A177), NOT(ISERROR(FIND($C$1, Registers!C177, 1)))), MID(Registers!C177, FIND("[", Registers!C177, 1) + 1,( FIND("]", Registers!C177, 1) - FIND("[", Registers!C177, 1)) - 1), -1))</f>
        <v>170</v>
      </c>
      <c r="B178" s="1">
        <f>INT(MID(Registers!E177, 1,  FIND(" ", Registers!E177, 1) - 1))</f>
        <v>0</v>
      </c>
    </row>
    <row r="179" spans="1:2" x14ac:dyDescent="0.25">
      <c r="A179" s="1">
        <f>INT(IF(AND(ISBLANK(Registers!A178), NOT(ISERROR(FIND($C$1, Registers!C178, 1)))), MID(Registers!C178, FIND("[", Registers!C178, 1) + 1,( FIND("]", Registers!C178, 1) - FIND("[", Registers!C178, 1)) - 1), -1))</f>
        <v>171</v>
      </c>
      <c r="B179" s="1">
        <f>INT(MID(Registers!E178, 1,  FIND(" ", Registers!E178, 1) - 1))</f>
        <v>0</v>
      </c>
    </row>
    <row r="180" spans="1:2" x14ac:dyDescent="0.25">
      <c r="A180" s="1">
        <f>INT(IF(AND(ISBLANK(Registers!A179), NOT(ISERROR(FIND($C$1, Registers!C179, 1)))), MID(Registers!C179, FIND("[", Registers!C179, 1) + 1,( FIND("]", Registers!C179, 1) - FIND("[", Registers!C179, 1)) - 1), -1))</f>
        <v>172</v>
      </c>
      <c r="B180" s="1">
        <f>INT(MID(Registers!E179, 1,  FIND(" ", Registers!E179, 1) - 1))</f>
        <v>51</v>
      </c>
    </row>
    <row r="181" spans="1:2" x14ac:dyDescent="0.25">
      <c r="A181" s="1">
        <f>INT(IF(AND(ISBLANK(Registers!A180), NOT(ISERROR(FIND($C$1, Registers!C180, 1)))), MID(Registers!C180, FIND("[", Registers!C180, 1) + 1,( FIND("]", Registers!C180, 1) - FIND("[", Registers!C180, 1)) - 1), -1))</f>
        <v>173</v>
      </c>
      <c r="B181" s="1">
        <f>INT(MID(Registers!E180, 1,  FIND(" ", Registers!E180, 1) - 1))</f>
        <v>0</v>
      </c>
    </row>
    <row r="182" spans="1:2" x14ac:dyDescent="0.25">
      <c r="A182" s="1">
        <f>INT(IF(AND(ISBLANK(Registers!A181), NOT(ISERROR(FIND($C$1, Registers!C181, 1)))), MID(Registers!C181, FIND("[", Registers!C181, 1) + 1,( FIND("]", Registers!C181, 1) - FIND("[", Registers!C181, 1)) - 1), -1))</f>
        <v>174</v>
      </c>
      <c r="B182" s="1">
        <f>INT(MID(Registers!E181, 1,  FIND(" ", Registers!E181, 1) - 1))</f>
        <v>0</v>
      </c>
    </row>
    <row r="183" spans="1:2" x14ac:dyDescent="0.25">
      <c r="A183" s="1">
        <f>INT(IF(AND(ISBLANK(Registers!A182), NOT(ISERROR(FIND($C$1, Registers!C182, 1)))), MID(Registers!C182, FIND("[", Registers!C182, 1) + 1,( FIND("]", Registers!C182, 1) - FIND("[", Registers!C182, 1)) - 1), -1))</f>
        <v>175</v>
      </c>
      <c r="B183" s="1">
        <f>INT(MID(Registers!E182, 1,  FIND(" ", Registers!E182, 1) - 1))</f>
        <v>192</v>
      </c>
    </row>
    <row r="184" spans="1:2" x14ac:dyDescent="0.25">
      <c r="A184" s="1">
        <f>INT(IF(AND(ISBLANK(Registers!A183), NOT(ISERROR(FIND($C$1, Registers!C183, 1)))), MID(Registers!C183, FIND("[", Registers!C183, 1) + 1,( FIND("]", Registers!C183, 1) - FIND("[", Registers!C183, 1)) - 1), -1))</f>
        <v>176</v>
      </c>
      <c r="B184" s="1">
        <f>INT(MID(Registers!E183, 1,  FIND(" ", Registers!E183, 1) - 1))</f>
        <v>0</v>
      </c>
    </row>
    <row r="185" spans="1:2" x14ac:dyDescent="0.25">
      <c r="A185" s="1">
        <f>INT(IF(AND(ISBLANK(Registers!A184), NOT(ISERROR(FIND($C$1, Registers!C184, 1)))), MID(Registers!C184, FIND("[", Registers!C184, 1) + 1,( FIND("]", Registers!C184, 1) - FIND("[", Registers!C184, 1)) - 1), -1))</f>
        <v>177</v>
      </c>
      <c r="B185" s="1">
        <f>INT(MID(Registers!E184, 1,  FIND(" ", Registers!E184, 1) - 1))</f>
        <v>84</v>
      </c>
    </row>
    <row r="186" spans="1:2" x14ac:dyDescent="0.25">
      <c r="A186" s="1">
        <f>INT(IF(AND(ISBLANK(Registers!A185), NOT(ISERROR(FIND($C$1, Registers!C185, 1)))), MID(Registers!C185, FIND("[", Registers!C185, 1) + 1,( FIND("]", Registers!C185, 1) - FIND("[", Registers!C185, 1)) - 1), -1))</f>
        <v>178</v>
      </c>
      <c r="B186" s="1">
        <f>INT(MID(Registers!E185, 1,  FIND(" ", Registers!E185, 1) - 1))</f>
        <v>0</v>
      </c>
    </row>
    <row r="187" spans="1:2" x14ac:dyDescent="0.25">
      <c r="A187" s="1">
        <f>INT(IF(AND(ISBLANK(Registers!A186), NOT(ISERROR(FIND($C$1, Registers!C186, 1)))), MID(Registers!C186, FIND("[", Registers!C186, 1) + 1,( FIND("]", Registers!C186, 1) - FIND("[", Registers!C186, 1)) - 1), -1))</f>
        <v>179</v>
      </c>
      <c r="B187" s="1">
        <f>INT(MID(Registers!E186, 1,  FIND(" ", Registers!E186, 1) - 1))</f>
        <v>0</v>
      </c>
    </row>
    <row r="188" spans="1:2" x14ac:dyDescent="0.25">
      <c r="A188" s="1">
        <f>INT(IF(AND(ISBLANK(Registers!A187), NOT(ISERROR(FIND($C$1, Registers!C187, 1)))), MID(Registers!C187, FIND("[", Registers!C187, 1) + 1,( FIND("]", Registers!C187, 1) - FIND("[", Registers!C187, 1)) - 1), -1))</f>
        <v>180</v>
      </c>
      <c r="B188" s="1">
        <f>INT(MID(Registers!E187, 1,  FIND(" ", Registers!E187, 1) - 1))</f>
        <v>0</v>
      </c>
    </row>
    <row r="189" spans="1:2" x14ac:dyDescent="0.25">
      <c r="A189" s="1">
        <f>INT(IF(AND(ISBLANK(Registers!A188), NOT(ISERROR(FIND($C$1, Registers!C188, 1)))), MID(Registers!C188, FIND("[", Registers!C188, 1) + 1,( FIND("]", Registers!C188, 1) - FIND("[", Registers!C188, 1)) - 1), -1))</f>
        <v>181</v>
      </c>
      <c r="B189" s="1">
        <f>INT(MID(Registers!E188, 1,  FIND(" ", Registers!E188, 1) - 1))</f>
        <v>0</v>
      </c>
    </row>
    <row r="190" spans="1:2" x14ac:dyDescent="0.25">
      <c r="A190" s="1">
        <f>INT(IF(AND(ISBLANK(Registers!A189), NOT(ISERROR(FIND($C$1, Registers!C189, 1)))), MID(Registers!C189, FIND("[", Registers!C189, 1) + 1,( FIND("]", Registers!C189, 1) - FIND("[", Registers!C189, 1)) - 1), -1))</f>
        <v>182</v>
      </c>
      <c r="B190" s="1">
        <f>INT(MID(Registers!E189, 1,  FIND(" ", Registers!E189, 1) - 1))</f>
        <v>96</v>
      </c>
    </row>
    <row r="191" spans="1:2" x14ac:dyDescent="0.25">
      <c r="A191" s="1">
        <f>INT(IF(AND(ISBLANK(Registers!A190), NOT(ISERROR(FIND($C$1, Registers!C190, 1)))), MID(Registers!C190, FIND("[", Registers!C190, 1) + 1,( FIND("]", Registers!C190, 1) - FIND("[", Registers!C190, 1)) - 1), -1))</f>
        <v>183</v>
      </c>
      <c r="B191" s="1">
        <f>INT(MID(Registers!E190, 1,  FIND(" ", Registers!E190, 1) - 1))</f>
        <v>2</v>
      </c>
    </row>
    <row r="192" spans="1:2" x14ac:dyDescent="0.25">
      <c r="A192" s="1">
        <f>INT(IF(AND(ISBLANK(Registers!A191), NOT(ISERROR(FIND($C$1, Registers!C191, 1)))), MID(Registers!C191, FIND("[", Registers!C191, 1) + 1,( FIND("]", Registers!C191, 1) - FIND("[", Registers!C191, 1)) - 1), -1))</f>
        <v>184</v>
      </c>
      <c r="B192" s="1">
        <f>INT(MID(Registers!E191, 1,  FIND(" ", Registers!E191, 1) - 1))</f>
        <v>0</v>
      </c>
    </row>
    <row r="193" spans="1:2" x14ac:dyDescent="0.25">
      <c r="A193" s="1">
        <f>INT(IF(AND(ISBLANK(Registers!A192), NOT(ISERROR(FIND($C$1, Registers!C192, 1)))), MID(Registers!C192, FIND("[", Registers!C192, 1) + 1,( FIND("]", Registers!C192, 1) - FIND("[", Registers!C192, 1)) - 1), -1))</f>
        <v>185</v>
      </c>
      <c r="B193" s="1">
        <f>INT(MID(Registers!E192, 1,  FIND(" ", Registers!E192, 1) - 1))</f>
        <v>1</v>
      </c>
    </row>
    <row r="194" spans="1:2" x14ac:dyDescent="0.25">
      <c r="A194" s="1">
        <f>INT(IF(AND(ISBLANK(Registers!A193), NOT(ISERROR(FIND($C$1, Registers!C193, 1)))), MID(Registers!C193, FIND("[", Registers!C193, 1) + 1,( FIND("]", Registers!C193, 1) - FIND("[", Registers!C193, 1)) - 1), -1))</f>
        <v>186</v>
      </c>
      <c r="B194" s="1">
        <f>INT(MID(Registers!E193, 1,  FIND(" ", Registers!E193, 1) - 1))</f>
        <v>255</v>
      </c>
    </row>
    <row r="195" spans="1:2" x14ac:dyDescent="0.25">
      <c r="A195" s="1">
        <f>INT(IF(AND(ISBLANK(Registers!A194), NOT(ISERROR(FIND($C$1, Registers!C194, 1)))), MID(Registers!C194, FIND("[", Registers!C194, 1) + 1,( FIND("]", Registers!C194, 1) - FIND("[", Registers!C194, 1)) - 1), -1))</f>
        <v>187</v>
      </c>
      <c r="B195" s="1">
        <f>INT(MID(Registers!E194, 1,  FIND(" ", Registers!E194, 1) - 1))</f>
        <v>255</v>
      </c>
    </row>
    <row r="196" spans="1:2" x14ac:dyDescent="0.25">
      <c r="A196" s="1">
        <f>INT(IF(AND(ISBLANK(Registers!A195), NOT(ISERROR(FIND($C$1, Registers!C195, 1)))), MID(Registers!C195, FIND("[", Registers!C195, 1) + 1,( FIND("]", Registers!C195, 1) - FIND("[", Registers!C195, 1)) - 1), -1))</f>
        <v>188</v>
      </c>
      <c r="B196" s="1">
        <f>INT(MID(Registers!E195, 1,  FIND(" ", Registers!E195, 1) - 1))</f>
        <v>31</v>
      </c>
    </row>
    <row r="197" spans="1:2" x14ac:dyDescent="0.25">
      <c r="A197" s="1">
        <f>INT(IF(AND(ISBLANK(Registers!A196), NOT(ISERROR(FIND($C$1, Registers!C196, 1)))), MID(Registers!C196, FIND("[", Registers!C196, 1) + 1,( FIND("]", Registers!C196, 1) - FIND("[", Registers!C196, 1)) - 1), -1))</f>
        <v>189</v>
      </c>
      <c r="B197" s="1">
        <f>INT(MID(Registers!E196, 1,  FIND(" ", Registers!E196, 1) - 1))</f>
        <v>78</v>
      </c>
    </row>
    <row r="198" spans="1:2" x14ac:dyDescent="0.25">
      <c r="A198" s="1">
        <f>INT(IF(AND(ISBLANK(Registers!A197), NOT(ISERROR(FIND($C$1, Registers!C197, 1)))), MID(Registers!C197, FIND("[", Registers!C197, 1) + 1,( FIND("]", Registers!C197, 1) - FIND("[", Registers!C197, 1)) - 1), -1))</f>
        <v>190</v>
      </c>
      <c r="B198" s="1">
        <f>INT(MID(Registers!E197, 1,  FIND(" ", Registers!E197, 1) - 1))</f>
        <v>8</v>
      </c>
    </row>
    <row r="199" spans="1:2" x14ac:dyDescent="0.25">
      <c r="A199" s="1">
        <f>INT(IF(AND(ISBLANK(Registers!A198), NOT(ISERROR(FIND($C$1, Registers!C198, 1)))), MID(Registers!C198, FIND("[", Registers!C198, 1) + 1,( FIND("]", Registers!C198, 1) - FIND("[", Registers!C198, 1)) - 1), -1))</f>
        <v>191</v>
      </c>
      <c r="B199" s="1">
        <f>INT(MID(Registers!E198, 1,  FIND(" ", Registers!E198, 1) - 1))</f>
        <v>0</v>
      </c>
    </row>
    <row r="200" spans="1:2" x14ac:dyDescent="0.25">
      <c r="A200" s="1">
        <f>INT(IF(AND(ISBLANK(Registers!A199), NOT(ISERROR(FIND($C$1, Registers!C199, 1)))), MID(Registers!C199, FIND("[", Registers!C199, 1) + 1,( FIND("]", Registers!C199, 1) - FIND("[", Registers!C199, 1)) - 1), -1))</f>
        <v>192</v>
      </c>
      <c r="B200" s="1">
        <f>INT(MID(Registers!E199, 1,  FIND(" ", Registers!E199, 1) - 1))</f>
        <v>0</v>
      </c>
    </row>
    <row r="201" spans="1:2" x14ac:dyDescent="0.25">
      <c r="A201" s="1">
        <f>INT(IF(AND(ISBLANK(Registers!A200), NOT(ISERROR(FIND($C$1, Registers!C200, 1)))), MID(Registers!C200, FIND("[", Registers!C200, 1) + 1,( FIND("]", Registers!C200, 1) - FIND("[", Registers!C200, 1)) - 1), -1))</f>
        <v>193</v>
      </c>
      <c r="B201" s="1">
        <f>INT(MID(Registers!E200, 1,  FIND(" ", Registers!E200, 1) - 1))</f>
        <v>64</v>
      </c>
    </row>
    <row r="202" spans="1:2" x14ac:dyDescent="0.25">
      <c r="A202" s="1">
        <f>INT(IF(AND(ISBLANK(Registers!A201), NOT(ISERROR(FIND($C$1, Registers!C201, 1)))), MID(Registers!C201, FIND("[", Registers!C201, 1) + 1,( FIND("]", Registers!C201, 1) - FIND("[", Registers!C201, 1)) - 1), -1))</f>
        <v>194</v>
      </c>
      <c r="B202" s="1">
        <f>INT(MID(Registers!E201, 1,  FIND(" ", Registers!E201, 1) - 1))</f>
        <v>183</v>
      </c>
    </row>
    <row r="203" spans="1:2" x14ac:dyDescent="0.25">
      <c r="A203" s="1">
        <f>INT(IF(AND(ISBLANK(Registers!A202), NOT(ISERROR(FIND($C$1, Registers!C202, 1)))), MID(Registers!C202, FIND("[", Registers!C202, 1) + 1,( FIND("]", Registers!C202, 1) - FIND("[", Registers!C202, 1)) - 1), -1))</f>
        <v>195</v>
      </c>
      <c r="B203" s="1">
        <f>INT(MID(Registers!E202, 1,  FIND(" ", Registers!E202, 1) - 1))</f>
        <v>255</v>
      </c>
    </row>
    <row r="204" spans="1:2" x14ac:dyDescent="0.25">
      <c r="A204" s="1">
        <f>INT(IF(AND(ISBLANK(Registers!A203), NOT(ISERROR(FIND($C$1, Registers!C203, 1)))), MID(Registers!C203, FIND("[", Registers!C203, 1) + 1,( FIND("]", Registers!C203, 1) - FIND("[", Registers!C203, 1)) - 1), -1))</f>
        <v>196</v>
      </c>
      <c r="B204" s="1">
        <f>INT(MID(Registers!E203, 1,  FIND(" ", Registers!E203, 1) - 1))</f>
        <v>0</v>
      </c>
    </row>
    <row r="205" spans="1:2" x14ac:dyDescent="0.25">
      <c r="A205" s="1">
        <f>INT(IF(AND(ISBLANK(Registers!A204), NOT(ISERROR(FIND($C$1, Registers!C204, 1)))), MID(Registers!C204, FIND("[", Registers!C204, 1) + 1,( FIND("]", Registers!C204, 1) - FIND("[", Registers!C204, 1)) - 1), -1))</f>
        <v>197</v>
      </c>
      <c r="B205" s="1">
        <f>INT(MID(Registers!E204, 1,  FIND(" ", Registers!E204, 1) - 1))</f>
        <v>0</v>
      </c>
    </row>
    <row r="206" spans="1:2" x14ac:dyDescent="0.25">
      <c r="A206" s="1">
        <f>INT(IF(AND(ISBLANK(Registers!A205), NOT(ISERROR(FIND($C$1, Registers!C205, 1)))), MID(Registers!C205, FIND("[", Registers!C205, 1) + 1,( FIND("]", Registers!C205, 1) - FIND("[", Registers!C205, 1)) - 1), -1))</f>
        <v>198</v>
      </c>
      <c r="B206" s="1">
        <f>INT(MID(Registers!E205, 1,  FIND(" ", Registers!E205, 1) - 1))</f>
        <v>0</v>
      </c>
    </row>
    <row r="207" spans="1:2" x14ac:dyDescent="0.25">
      <c r="A207" s="1">
        <f>INT(IF(AND(ISBLANK(Registers!A206), NOT(ISERROR(FIND($C$1, Registers!C206, 1)))), MID(Registers!C206, FIND("[", Registers!C206, 1) + 1,( FIND("]", Registers!C206, 1) - FIND("[", Registers!C206, 1)) - 1), -1))</f>
        <v>199</v>
      </c>
      <c r="B207" s="1">
        <f>INT(MID(Registers!E206, 1,  FIND(" ", Registers!E206, 1) - 1))</f>
        <v>0</v>
      </c>
    </row>
    <row r="208" spans="1:2" x14ac:dyDescent="0.25">
      <c r="A208" s="1">
        <f>INT(IF(AND(ISBLANK(Registers!A207), NOT(ISERROR(FIND($C$1, Registers!C207, 1)))), MID(Registers!C207, FIND("[", Registers!C207, 1) + 1,( FIND("]", Registers!C207, 1) - FIND("[", Registers!C207, 1)) - 1), -1))</f>
        <v>-1</v>
      </c>
      <c r="B208" s="1" t="e">
        <f>INT(MID(Registers!E207, 1,  FIND(" ", Registers!E207, 1) - 1))</f>
        <v>#VALUE!</v>
      </c>
    </row>
    <row r="209" spans="1:2" x14ac:dyDescent="0.25">
      <c r="A209" s="1">
        <f>INT(IF(AND(ISBLANK(Registers!A208), NOT(ISERROR(FIND($C$1, Registers!C208, 1)))), MID(Registers!C208, FIND("[", Registers!C208, 1) + 1,( FIND("]", Registers!C208, 1) - FIND("[", Registers!C208, 1)) - 1), -1))</f>
        <v>200</v>
      </c>
      <c r="B209" s="1">
        <f>INT(MID(Registers!E208, 1,  FIND(" ", Registers!E208, 1) - 1))</f>
        <v>1</v>
      </c>
    </row>
    <row r="210" spans="1:2" x14ac:dyDescent="0.25">
      <c r="A210" s="1">
        <f>INT(IF(AND(ISBLANK(Registers!A209), NOT(ISERROR(FIND($C$1, Registers!C209, 1)))), MID(Registers!C209, FIND("[", Registers!C209, 1) + 1,( FIND("]", Registers!C209, 1) - FIND("[", Registers!C209, 1)) - 1), -1))</f>
        <v>201</v>
      </c>
      <c r="B210" s="1">
        <f>INT(MID(Registers!E209, 1,  FIND(" ", Registers!E209, 1) - 1))</f>
        <v>0</v>
      </c>
    </row>
    <row r="211" spans="1:2" x14ac:dyDescent="0.25">
      <c r="A211" s="1">
        <f>INT(IF(AND(ISBLANK(Registers!A210), NOT(ISERROR(FIND($C$1, Registers!C210, 1)))), MID(Registers!C210, FIND("[", Registers!C210, 1) + 1,( FIND("]", Registers!C210, 1) - FIND("[", Registers!C210, 1)) - 1), -1))</f>
        <v>202</v>
      </c>
      <c r="B211" s="1">
        <f>INT(MID(Registers!E210, 1,  FIND(" ", Registers!E210, 1) - 1))</f>
        <v>0</v>
      </c>
    </row>
    <row r="212" spans="1:2" x14ac:dyDescent="0.25">
      <c r="A212" s="1">
        <f>INT(IF(AND(ISBLANK(Registers!A211), NOT(ISERROR(FIND($C$1, Registers!C211, 1)))), MID(Registers!C211, FIND("[", Registers!C211, 1) + 1,( FIND("]", Registers!C211, 1) - FIND("[", Registers!C211, 1)) - 1), -1))</f>
        <v>203</v>
      </c>
      <c r="B212" s="1">
        <f>INT(MID(Registers!E211, 1,  FIND(" ", Registers!E211, 1) - 1))</f>
        <v>0</v>
      </c>
    </row>
    <row r="213" spans="1:2" x14ac:dyDescent="0.25">
      <c r="A213" s="1">
        <f>INT(IF(AND(ISBLANK(Registers!A212), NOT(ISERROR(FIND($C$1, Registers!C212, 1)))), MID(Registers!C212, FIND("[", Registers!C212, 1) + 1,( FIND("]", Registers!C212, 1) - FIND("[", Registers!C212, 1)) - 1), -1))</f>
        <v>204</v>
      </c>
      <c r="B213" s="1">
        <f>INT(MID(Registers!E212, 1,  FIND(" ", Registers!E212, 1) - 1))</f>
        <v>0</v>
      </c>
    </row>
    <row r="214" spans="1:2" x14ac:dyDescent="0.25">
      <c r="A214" s="1">
        <f>INT(IF(AND(ISBLANK(Registers!A213), NOT(ISERROR(FIND($C$1, Registers!C213, 1)))), MID(Registers!C213, FIND("[", Registers!C213, 1) + 1,( FIND("]", Registers!C213, 1) - FIND("[", Registers!C213, 1)) - 1), -1))</f>
        <v>205</v>
      </c>
      <c r="B214" s="1">
        <f>INT(MID(Registers!E213, 1,  FIND(" ", Registers!E213, 1) - 1))</f>
        <v>0</v>
      </c>
    </row>
    <row r="215" spans="1:2" x14ac:dyDescent="0.25">
      <c r="A215" s="1">
        <f>INT(IF(AND(ISBLANK(Registers!A214), NOT(ISERROR(FIND($C$1, Registers!C214, 1)))), MID(Registers!C214, FIND("[", Registers!C214, 1) + 1,( FIND("]", Registers!C214, 1) - FIND("[", Registers!C214, 1)) - 1), -1))</f>
        <v>206</v>
      </c>
      <c r="B215" s="1">
        <f>INT(MID(Registers!E214, 1,  FIND(" ", Registers!E214, 1) - 1))</f>
        <v>0</v>
      </c>
    </row>
    <row r="216" spans="1:2" x14ac:dyDescent="0.25">
      <c r="A216" s="1">
        <f>INT(IF(AND(ISBLANK(Registers!A215), NOT(ISERROR(FIND($C$1, Registers!C215, 1)))), MID(Registers!C215, FIND("[", Registers!C215, 1) + 1,( FIND("]", Registers!C215, 1) - FIND("[", Registers!C215, 1)) - 1), -1))</f>
        <v>207</v>
      </c>
      <c r="B216" s="1">
        <f>INT(MID(Registers!E215, 1,  FIND(" ", Registers!E215, 1) - 1))</f>
        <v>0</v>
      </c>
    </row>
    <row r="217" spans="1:2" x14ac:dyDescent="0.25">
      <c r="A217" s="1">
        <f>INT(IF(AND(ISBLANK(Registers!A216), NOT(ISERROR(FIND($C$1, Registers!C216, 1)))), MID(Registers!C216, FIND("[", Registers!C216, 1) + 1,( FIND("]", Registers!C216, 1) - FIND("[", Registers!C216, 1)) - 1), -1))</f>
        <v>208</v>
      </c>
      <c r="B217" s="1">
        <f>INT(MID(Registers!E216, 1,  FIND(" ", Registers!E216, 1) - 1))</f>
        <v>96</v>
      </c>
    </row>
    <row r="218" spans="1:2" x14ac:dyDescent="0.25">
      <c r="A218" s="1">
        <f>INT(IF(AND(ISBLANK(Registers!A217), NOT(ISERROR(FIND($C$1, Registers!C217, 1)))), MID(Registers!C217, FIND("[", Registers!C217, 1) + 1,( FIND("]", Registers!C217, 1) - FIND("[", Registers!C217, 1)) - 1), -1))</f>
        <v>209</v>
      </c>
      <c r="B218" s="1">
        <f>INT(MID(Registers!E217, 1,  FIND(" ", Registers!E217, 1) - 1))</f>
        <v>0</v>
      </c>
    </row>
    <row r="219" spans="1:2" x14ac:dyDescent="0.25">
      <c r="A219" s="1">
        <f>INT(IF(AND(ISBLANK(Registers!A218), NOT(ISERROR(FIND($C$1, Registers!C218, 1)))), MID(Registers!C218, FIND("[", Registers!C218, 1) + 1,( FIND("]", Registers!C218, 1) - FIND("[", Registers!C218, 1)) - 1), -1))</f>
        <v>210</v>
      </c>
      <c r="B219" s="1">
        <f>INT(MID(Registers!E218, 1,  FIND(" ", Registers!E218, 1) - 1))</f>
        <v>0</v>
      </c>
    </row>
    <row r="220" spans="1:2" x14ac:dyDescent="0.25">
      <c r="A220" s="1">
        <f>INT(IF(AND(ISBLANK(Registers!A219), NOT(ISERROR(FIND($C$1, Registers!C219, 1)))), MID(Registers!C219, FIND("[", Registers!C219, 1) + 1,( FIND("]", Registers!C219, 1) - FIND("[", Registers!C219, 1)) - 1), -1))</f>
        <v>211</v>
      </c>
      <c r="B220" s="1">
        <f>INT(MID(Registers!E219, 1,  FIND(" ", Registers!E219, 1) - 1))</f>
        <v>0</v>
      </c>
    </row>
    <row r="221" spans="1:2" x14ac:dyDescent="0.25">
      <c r="A221" s="1">
        <f>INT(IF(AND(ISBLANK(Registers!A220), NOT(ISERROR(FIND($C$1, Registers!C220, 1)))), MID(Registers!C220, FIND("[", Registers!C220, 1) + 1,( FIND("]", Registers!C220, 1) - FIND("[", Registers!C220, 1)) - 1), -1))</f>
        <v>212</v>
      </c>
      <c r="B221" s="1">
        <f>INT(MID(Registers!E220, 1,  FIND(" ", Registers!E220, 1) - 1))</f>
        <v>0</v>
      </c>
    </row>
    <row r="222" spans="1:2" x14ac:dyDescent="0.25">
      <c r="A222" s="1">
        <f>INT(IF(AND(ISBLANK(Registers!A221), NOT(ISERROR(FIND($C$1, Registers!C221, 1)))), MID(Registers!C221, FIND("[", Registers!C221, 1) + 1,( FIND("]", Registers!C221, 1) - FIND("[", Registers!C221, 1)) - 1), -1))</f>
        <v>213</v>
      </c>
      <c r="B222" s="1">
        <f>INT(MID(Registers!E221, 1,  FIND(" ", Registers!E221, 1) - 1))</f>
        <v>0</v>
      </c>
    </row>
    <row r="223" spans="1:2" x14ac:dyDescent="0.25">
      <c r="A223" s="1">
        <f>INT(IF(AND(ISBLANK(Registers!A222), NOT(ISERROR(FIND($C$1, Registers!C222, 1)))), MID(Registers!C222, FIND("[", Registers!C222, 1) + 1,( FIND("]", Registers!C222, 1) - FIND("[", Registers!C222, 1)) - 1), -1))</f>
        <v>214</v>
      </c>
      <c r="B223" s="1">
        <f>INT(MID(Registers!E222, 1,  FIND(" ", Registers!E222, 1) - 1))</f>
        <v>0</v>
      </c>
    </row>
    <row r="224" spans="1:2" x14ac:dyDescent="0.25">
      <c r="A224" s="1">
        <f>INT(IF(AND(ISBLANK(Registers!A223), NOT(ISERROR(FIND($C$1, Registers!C223, 1)))), MID(Registers!C223, FIND("[", Registers!C223, 1) + 1,( FIND("]", Registers!C223, 1) - FIND("[", Registers!C223, 1)) - 1), -1))</f>
        <v>215</v>
      </c>
      <c r="B224" s="1">
        <f>INT(MID(Registers!E223, 1,  FIND(" ", Registers!E223, 1) - 1))</f>
        <v>0</v>
      </c>
    </row>
    <row r="225" spans="1:2" x14ac:dyDescent="0.25">
      <c r="A225" s="1">
        <f>INT(IF(AND(ISBLANK(Registers!A224), NOT(ISERROR(FIND($C$1, Registers!C224, 1)))), MID(Registers!C224, FIND("[", Registers!C224, 1) + 1,( FIND("]", Registers!C224, 1) - FIND("[", Registers!C224, 1)) - 1), -1))</f>
        <v>216</v>
      </c>
      <c r="B225" s="1">
        <f>INT(MID(Registers!E224, 1,  FIND(" ", Registers!E224, 1) - 1))</f>
        <v>0</v>
      </c>
    </row>
    <row r="226" spans="1:2" x14ac:dyDescent="0.25">
      <c r="A226" s="1">
        <f>INT(IF(AND(ISBLANK(Registers!A225), NOT(ISERROR(FIND($C$1, Registers!C225, 1)))), MID(Registers!C225, FIND("[", Registers!C225, 1) + 1,( FIND("]", Registers!C225, 1) - FIND("[", Registers!C225, 1)) - 1), -1))</f>
        <v>217</v>
      </c>
      <c r="B226" s="1">
        <f>INT(MID(Registers!E225, 1,  FIND(" ", Registers!E225, 1) - 1))</f>
        <v>0</v>
      </c>
    </row>
    <row r="227" spans="1:2" x14ac:dyDescent="0.25">
      <c r="A227" s="1">
        <f>INT(IF(AND(ISBLANK(Registers!A226), NOT(ISERROR(FIND($C$1, Registers!C226, 1)))), MID(Registers!C226, FIND("[", Registers!C226, 1) + 1,( FIND("]", Registers!C226, 1) - FIND("[", Registers!C226, 1)) - 1), -1))</f>
        <v>218</v>
      </c>
      <c r="B227" s="1">
        <f>INT(MID(Registers!E226, 1,  FIND(" ", Registers!E226, 1) - 1))</f>
        <v>0</v>
      </c>
    </row>
    <row r="228" spans="1:2" x14ac:dyDescent="0.25">
      <c r="A228" s="1">
        <f>INT(IF(AND(ISBLANK(Registers!A227), NOT(ISERROR(FIND($C$1, Registers!C227, 1)))), MID(Registers!C227, FIND("[", Registers!C227, 1) + 1,( FIND("]", Registers!C227, 1) - FIND("[", Registers!C227, 1)) - 1), -1))</f>
        <v>219</v>
      </c>
      <c r="B228" s="1">
        <f>INT(MID(Registers!E227, 1,  FIND(" ", Registers!E227, 1) - 1))</f>
        <v>0</v>
      </c>
    </row>
    <row r="229" spans="1:2" x14ac:dyDescent="0.25">
      <c r="A229" s="1">
        <f>INT(IF(AND(ISBLANK(Registers!A228), NOT(ISERROR(FIND($C$1, Registers!C228, 1)))), MID(Registers!C228, FIND("[", Registers!C228, 1) + 1,( FIND("]", Registers!C228, 1) - FIND("[", Registers!C228, 1)) - 1), -1))</f>
        <v>220</v>
      </c>
      <c r="B229" s="1">
        <f>INT(MID(Registers!E228, 1,  FIND(" ", Registers!E228, 1) - 1))</f>
        <v>0</v>
      </c>
    </row>
    <row r="230" spans="1:2" x14ac:dyDescent="0.25">
      <c r="A230" s="1">
        <f>INT(IF(AND(ISBLANK(Registers!A229), NOT(ISERROR(FIND($C$1, Registers!C229, 1)))), MID(Registers!C229, FIND("[", Registers!C229, 1) + 1,( FIND("]", Registers!C229, 1) - FIND("[", Registers!C229, 1)) - 1), -1))</f>
        <v>221</v>
      </c>
      <c r="B230" s="1">
        <f>INT(MID(Registers!E229, 1,  FIND(" ", Registers!E229, 1) - 1))</f>
        <v>0</v>
      </c>
    </row>
    <row r="231" spans="1:2" x14ac:dyDescent="0.25">
      <c r="A231" s="1">
        <f>INT(IF(AND(ISBLANK(Registers!A230), NOT(ISERROR(FIND($C$1, Registers!C230, 1)))), MID(Registers!C230, FIND("[", Registers!C230, 1) + 1,( FIND("]", Registers!C230, 1) - FIND("[", Registers!C230, 1)) - 1), -1))</f>
        <v>222</v>
      </c>
      <c r="B231" s="1">
        <f>INT(MID(Registers!E230, 1,  FIND(" ", Registers!E230, 1) - 1))</f>
        <v>0</v>
      </c>
    </row>
    <row r="232" spans="1:2" x14ac:dyDescent="0.25">
      <c r="A232" s="1">
        <f>INT(IF(AND(ISBLANK(Registers!A231), NOT(ISERROR(FIND($C$1, Registers!C231, 1)))), MID(Registers!C231, FIND("[", Registers!C231, 1) + 1,( FIND("]", Registers!C231, 1) - FIND("[", Registers!C231, 1)) - 1), -1))</f>
        <v>223</v>
      </c>
      <c r="B232" s="1">
        <f>INT(MID(Registers!E231, 1,  FIND(" ", Registers!E231, 1) - 1))</f>
        <v>0</v>
      </c>
    </row>
    <row r="233" spans="1:2" x14ac:dyDescent="0.25">
      <c r="A233" s="1">
        <f>INT(IF(AND(ISBLANK(Registers!A232), NOT(ISERROR(FIND($C$1, Registers!C232, 1)))), MID(Registers!C232, FIND("[", Registers!C232, 1) + 1,( FIND("]", Registers!C232, 1) - FIND("[", Registers!C232, 1)) - 1), -1))</f>
        <v>224</v>
      </c>
      <c r="B233" s="1">
        <f>INT(MID(Registers!E232, 1,  FIND(" ", Registers!E232, 1) - 1))</f>
        <v>0</v>
      </c>
    </row>
    <row r="234" spans="1:2" x14ac:dyDescent="0.25">
      <c r="A234" s="1">
        <f>INT(IF(AND(ISBLANK(Registers!A233), NOT(ISERROR(FIND($C$1, Registers!C233, 1)))), MID(Registers!C233, FIND("[", Registers!C233, 1) + 1,( FIND("]", Registers!C233, 1) - FIND("[", Registers!C233, 1)) - 1), -1))</f>
        <v>225</v>
      </c>
      <c r="B234" s="1">
        <f>INT(MID(Registers!E233, 1,  FIND(" ", Registers!E233, 1) - 1))</f>
        <v>134</v>
      </c>
    </row>
    <row r="235" spans="1:2" x14ac:dyDescent="0.25">
      <c r="A235" s="1">
        <f>INT(IF(AND(ISBLANK(Registers!A234), NOT(ISERROR(FIND($C$1, Registers!C234, 1)))), MID(Registers!C234, FIND("[", Registers!C234, 1) + 1,( FIND("]", Registers!C234, 1) - FIND("[", Registers!C234, 1)) - 1), -1))</f>
        <v>226</v>
      </c>
      <c r="B235" s="1">
        <f>INT(MID(Registers!E234, 1,  FIND(" ", Registers!E234, 1) - 1))</f>
        <v>1</v>
      </c>
    </row>
    <row r="236" spans="1:2" x14ac:dyDescent="0.25">
      <c r="A236" s="1">
        <f>INT(IF(AND(ISBLANK(Registers!A235), NOT(ISERROR(FIND($C$1, Registers!C235, 1)))), MID(Registers!C235, FIND("[", Registers!C235, 1) + 1,( FIND("]", Registers!C235, 1) - FIND("[", Registers!C235, 1)) - 1), -1))</f>
        <v>227</v>
      </c>
      <c r="B236" s="1">
        <f>INT(MID(Registers!E235, 1,  FIND(" ", Registers!E235, 1) - 1))</f>
        <v>0</v>
      </c>
    </row>
    <row r="237" spans="1:2" x14ac:dyDescent="0.25">
      <c r="A237" s="1">
        <f>INT(IF(AND(ISBLANK(Registers!A236), NOT(ISERROR(FIND($C$1, Registers!C236, 1)))), MID(Registers!C236, FIND("[", Registers!C236, 1) + 1,( FIND("]", Registers!C236, 1) - FIND("[", Registers!C236, 1)) - 1), -1))</f>
        <v>228</v>
      </c>
      <c r="B237" s="1">
        <f>INT(MID(Registers!E236, 1,  FIND(" ", Registers!E236, 1) - 1))</f>
        <v>16</v>
      </c>
    </row>
    <row r="238" spans="1:2" x14ac:dyDescent="0.25">
      <c r="A238" s="1">
        <f>INT(IF(AND(ISBLANK(Registers!A237), NOT(ISERROR(FIND($C$1, Registers!C237, 1)))), MID(Registers!C237, FIND("[", Registers!C237, 1) + 1,( FIND("]", Registers!C237, 1) - FIND("[", Registers!C237, 1)) - 1), -1))</f>
        <v>229</v>
      </c>
      <c r="B238" s="1">
        <f>INT(MID(Registers!E237, 1,  FIND(" ", Registers!E237, 1) - 1))</f>
        <v>32</v>
      </c>
    </row>
    <row r="239" spans="1:2" x14ac:dyDescent="0.25">
      <c r="A239" s="1">
        <f>INT(IF(AND(ISBLANK(Registers!A238), NOT(ISERROR(FIND($C$1, Registers!C238, 1)))), MID(Registers!C238, FIND("[", Registers!C238, 1) + 1,( FIND("]", Registers!C238, 1) - FIND("[", Registers!C238, 1)) - 1), -1))</f>
        <v>230</v>
      </c>
      <c r="B239" s="1">
        <f>INT(MID(Registers!E238, 1,  FIND(" ", Registers!E238, 1) - 1))</f>
        <v>3</v>
      </c>
    </row>
    <row r="240" spans="1:2" x14ac:dyDescent="0.25">
      <c r="A240" s="1">
        <f>INT(IF(AND(ISBLANK(Registers!A239), NOT(ISERROR(FIND($C$1, Registers!C239, 1)))), MID(Registers!C239, FIND("[", Registers!C239, 1) + 1,( FIND("]", Registers!C239, 1) - FIND("[", Registers!C239, 1)) - 1), -1))</f>
        <v>231</v>
      </c>
      <c r="B240" s="1">
        <f>INT(MID(Registers!E239, 1,  FIND(" ", Registers!E239, 1) - 1))</f>
        <v>30</v>
      </c>
    </row>
    <row r="241" spans="1:2" x14ac:dyDescent="0.25">
      <c r="A241" s="1">
        <f>INT(IF(AND(ISBLANK(Registers!A240), NOT(ISERROR(FIND($C$1, Registers!C240, 1)))), MID(Registers!C240, FIND("[", Registers!C240, 1) + 1,( FIND("]", Registers!C240, 1) - FIND("[", Registers!C240, 1)) - 1), -1))</f>
        <v>232</v>
      </c>
      <c r="B241" s="1">
        <f>INT(MID(Registers!E240, 1,  FIND(" ", Registers!E240, 1) - 1))</f>
        <v>0</v>
      </c>
    </row>
    <row r="242" spans="1:2" x14ac:dyDescent="0.25">
      <c r="A242" s="1">
        <f>INT(IF(AND(ISBLANK(Registers!A241), NOT(ISERROR(FIND($C$1, Registers!C241, 1)))), MID(Registers!C241, FIND("[", Registers!C241, 1) + 1,( FIND("]", Registers!C241, 1) - FIND("[", Registers!C241, 1)) - 1), -1))</f>
        <v>233</v>
      </c>
      <c r="B242" s="1">
        <f>INT(MID(Registers!E241, 1,  FIND(" ", Registers!E241, 1) - 1))</f>
        <v>65</v>
      </c>
    </row>
    <row r="243" spans="1:2" x14ac:dyDescent="0.25">
      <c r="A243" s="1">
        <f>INT(IF(AND(ISBLANK(Registers!A242), NOT(ISERROR(FIND($C$1, Registers!C242, 1)))), MID(Registers!C242, FIND("[", Registers!C242, 1) + 1,( FIND("]", Registers!C242, 1) - FIND("[", Registers!C242, 1)) - 1), -1))</f>
        <v>234</v>
      </c>
      <c r="B243" s="1">
        <f>INT(MID(Registers!E242, 1,  FIND(" ", Registers!E242, 1) - 1))</f>
        <v>255</v>
      </c>
    </row>
    <row r="244" spans="1:2" x14ac:dyDescent="0.25">
      <c r="A244" s="1">
        <f>INT(IF(AND(ISBLANK(Registers!A243), NOT(ISERROR(FIND($C$1, Registers!C243, 1)))), MID(Registers!C243, FIND("[", Registers!C243, 1) + 1,( FIND("]", Registers!C243, 1) - FIND("[", Registers!C243, 1)) - 1), -1))</f>
        <v>235</v>
      </c>
      <c r="B244" s="1">
        <f>INT(MID(Registers!E243, 1,  FIND(" ", Registers!E243, 1) - 1))</f>
        <v>255</v>
      </c>
    </row>
    <row r="245" spans="1:2" x14ac:dyDescent="0.25">
      <c r="A245" s="1">
        <f>INT(IF(AND(ISBLANK(Registers!A244), NOT(ISERROR(FIND($C$1, Registers!C244, 1)))), MID(Registers!C244, FIND("[", Registers!C244, 1) + 1,( FIND("]", Registers!C244, 1) - FIND("[", Registers!C244, 1)) - 1), -1))</f>
        <v>236</v>
      </c>
      <c r="B245" s="1">
        <f>INT(MID(Registers!E244, 1,  FIND(" ", Registers!E244, 1) - 1))</f>
        <v>255</v>
      </c>
    </row>
    <row r="246" spans="1:2" x14ac:dyDescent="0.25">
      <c r="A246" s="1">
        <f>INT(IF(AND(ISBLANK(Registers!A245), NOT(ISERROR(FIND($C$1, Registers!C245, 1)))), MID(Registers!C245, FIND("[", Registers!C245, 1) + 1,( FIND("]", Registers!C245, 1) - FIND("[", Registers!C245, 1)) - 1), -1))</f>
        <v>237</v>
      </c>
      <c r="B246" s="1">
        <f>INT(MID(Registers!E245, 1,  FIND(" ", Registers!E245, 1) - 1))</f>
        <v>255</v>
      </c>
    </row>
    <row r="247" spans="1:2" x14ac:dyDescent="0.25">
      <c r="A247" s="1">
        <f>INT(IF(AND(ISBLANK(Registers!A246), NOT(ISERROR(FIND($C$1, Registers!C246, 1)))), MID(Registers!C246, FIND("[", Registers!C246, 1) + 1,( FIND("]", Registers!C246, 1) - FIND("[", Registers!C246, 1)) - 1), -1))</f>
        <v>238</v>
      </c>
      <c r="B247" s="1">
        <f>INT(MID(Registers!E246, 1,  FIND(" ", Registers!E246, 1) - 1))</f>
        <v>255</v>
      </c>
    </row>
    <row r="248" spans="1:2" x14ac:dyDescent="0.25">
      <c r="A248" s="1">
        <f>INT(IF(AND(ISBLANK(Registers!A247), NOT(ISERROR(FIND($C$1, Registers!C247, 1)))), MID(Registers!C247, FIND("[", Registers!C247, 1) + 1,( FIND("]", Registers!C247, 1) - FIND("[", Registers!C247, 1)) - 1), -1))</f>
        <v>239</v>
      </c>
      <c r="B248" s="1">
        <f>INT(MID(Registers!E247, 1,  FIND(" ", Registers!E247, 1) - 1))</f>
        <v>255</v>
      </c>
    </row>
    <row r="249" spans="1:2" x14ac:dyDescent="0.25">
      <c r="A249" s="1">
        <f>INT(IF(AND(ISBLANK(Registers!A248), NOT(ISERROR(FIND($C$1, Registers!C248, 1)))), MID(Registers!C248, FIND("[", Registers!C248, 1) + 1,( FIND("]", Registers!C248, 1) - FIND("[", Registers!C248, 1)) - 1), -1))</f>
        <v>240</v>
      </c>
      <c r="B249" s="1">
        <f>INT(MID(Registers!E248, 1,  FIND(" ", Registers!E248, 1) - 1))</f>
        <v>255</v>
      </c>
    </row>
    <row r="250" spans="1:2" x14ac:dyDescent="0.25">
      <c r="A250" s="1">
        <f>INT(IF(AND(ISBLANK(Registers!A249), NOT(ISERROR(FIND($C$1, Registers!C249, 1)))), MID(Registers!C249, FIND("[", Registers!C249, 1) + 1,( FIND("]", Registers!C249, 1) - FIND("[", Registers!C249, 1)) - 1), -1))</f>
        <v>241</v>
      </c>
      <c r="B250" s="1">
        <f>INT(MID(Registers!E249, 1,  FIND(" ", Registers!E249, 1) - 1))</f>
        <v>0</v>
      </c>
    </row>
    <row r="251" spans="1:2" x14ac:dyDescent="0.25">
      <c r="A251" s="1">
        <f>INT(IF(AND(ISBLANK(Registers!A250), NOT(ISERROR(FIND($C$1, Registers!C250, 1)))), MID(Registers!C250, FIND("[", Registers!C250, 1) + 1,( FIND("]", Registers!C250, 1) - FIND("[", Registers!C250, 1)) - 1), -1))</f>
        <v>242</v>
      </c>
      <c r="B251" s="1">
        <f>INT(MID(Registers!E250, 1,  FIND(" ", Registers!E250, 1) - 1))</f>
        <v>1</v>
      </c>
    </row>
    <row r="252" spans="1:2" x14ac:dyDescent="0.25">
      <c r="A252" s="1">
        <f>INT(IF(AND(ISBLANK(Registers!A251), NOT(ISERROR(FIND($C$1, Registers!C251, 1)))), MID(Registers!C251, FIND("[", Registers!C251, 1) + 1,( FIND("]", Registers!C251, 1) - FIND("[", Registers!C251, 1)) - 1), -1))</f>
        <v>243</v>
      </c>
      <c r="B252" s="1">
        <f>INT(MID(Registers!E251, 1,  FIND(" ", Registers!E251, 1) - 1))</f>
        <v>12</v>
      </c>
    </row>
    <row r="253" spans="1:2" x14ac:dyDescent="0.25">
      <c r="A253" s="1">
        <f>INT(IF(AND(ISBLANK(Registers!A252), NOT(ISERROR(FIND($C$1, Registers!C252, 1)))), MID(Registers!C252, FIND("[", Registers!C252, 1) + 1,( FIND("]", Registers!C252, 1) - FIND("[", Registers!C252, 1)) - 1), -1))</f>
        <v>244</v>
      </c>
      <c r="B253" s="1">
        <f>INT(MID(Registers!E252, 1,  FIND(" ", Registers!E252, 1) - 1))</f>
        <v>183</v>
      </c>
    </row>
    <row r="254" spans="1:2" x14ac:dyDescent="0.25">
      <c r="A254" s="1">
        <f>INT(IF(AND(ISBLANK(Registers!A253), NOT(ISERROR(FIND($C$1, Registers!C253, 1)))), MID(Registers!C253, FIND("[", Registers!C253, 1) + 1,( FIND("]", Registers!C253, 1) - FIND("[", Registers!C253, 1)) - 1), -1))</f>
        <v>245</v>
      </c>
      <c r="B254" s="1">
        <f>INT(MID(Registers!E253, 1,  FIND(" ", Registers!E253, 1) - 1))</f>
        <v>224</v>
      </c>
    </row>
    <row r="255" spans="1:2" x14ac:dyDescent="0.25">
      <c r="A255" s="1">
        <f>INT(IF(AND(ISBLANK(Registers!A254), NOT(ISERROR(FIND($C$1, Registers!C254, 1)))), MID(Registers!C254, FIND("[", Registers!C254, 1) + 1,( FIND("]", Registers!C254, 1) - FIND("[", Registers!C254, 1)) - 1), -1))</f>
        <v>246</v>
      </c>
      <c r="B255" s="1">
        <f>INT(MID(Registers!E254, 1,  FIND(" ", Registers!E254, 1) - 1))</f>
        <v>0</v>
      </c>
    </row>
    <row r="256" spans="1:2" x14ac:dyDescent="0.25">
      <c r="A256" s="1">
        <f>INT(IF(AND(ISBLANK(Registers!A255), NOT(ISERROR(FIND($C$1, Registers!C255, 1)))), MID(Registers!C255, FIND("[", Registers!C255, 1) + 1,( FIND("]", Registers!C255, 1) - FIND("[", Registers!C255, 1)) - 1), -1))</f>
        <v>247</v>
      </c>
      <c r="B256" s="1">
        <f>INT(MID(Registers!E255, 1,  FIND(" ", Registers!E255, 1) - 1))</f>
        <v>80</v>
      </c>
    </row>
    <row r="257" spans="1:2" x14ac:dyDescent="0.25">
      <c r="A257" s="1">
        <f>INT(IF(AND(ISBLANK(Registers!A256), NOT(ISERROR(FIND($C$1, Registers!C256, 1)))), MID(Registers!C256, FIND("[", Registers!C256, 1) + 1,( FIND("]", Registers!C256, 1) - FIND("[", Registers!C256, 1)) - 1), -1))</f>
        <v>248</v>
      </c>
      <c r="B257" s="1">
        <f>INT(MID(Registers!E256, 1,  FIND(" ", Registers!E256, 1) - 1))</f>
        <v>70</v>
      </c>
    </row>
    <row r="258" spans="1:2" x14ac:dyDescent="0.25">
      <c r="A258" s="1">
        <f>INT(IF(AND(ISBLANK(Registers!A257), NOT(ISERROR(FIND($C$1, Registers!C257, 1)))), MID(Registers!C257, FIND("[", Registers!C257, 1) + 1,( FIND("]", Registers!C257, 1) - FIND("[", Registers!C257, 1)) - 1), -1))</f>
        <v>249</v>
      </c>
      <c r="B258" s="1">
        <f>INT(MID(Registers!E257, 1,  FIND(" ", Registers!E257, 1) - 1))</f>
        <v>112</v>
      </c>
    </row>
    <row r="259" spans="1:2" x14ac:dyDescent="0.25">
      <c r="A259" s="1">
        <f>INT(IF(AND(ISBLANK(Registers!A258), NOT(ISERROR(FIND($C$1, Registers!C258, 1)))), MID(Registers!C258, FIND("[", Registers!C258, 1) + 1,( FIND("]", Registers!C258, 1) - FIND("[", Registers!C258, 1)) - 1), -1))</f>
        <v>250</v>
      </c>
      <c r="B259" s="1">
        <f>INT(MID(Registers!E258, 1,  FIND(" ", Registers!E258, 1) - 1))</f>
        <v>126</v>
      </c>
    </row>
    <row r="260" spans="1:2" x14ac:dyDescent="0.25">
      <c r="A260" s="1">
        <f>INT(IF(AND(ISBLANK(Registers!A259), NOT(ISERROR(FIND($C$1, Registers!C259, 1)))), MID(Registers!C259, FIND("[", Registers!C259, 1) + 1,( FIND("]", Registers!C259, 1) - FIND("[", Registers!C259, 1)) - 1), -1))</f>
        <v>251</v>
      </c>
      <c r="B260" s="1">
        <f>INT(MID(Registers!E259, 1,  FIND(" ", Registers!E259, 1) - 1))</f>
        <v>220</v>
      </c>
    </row>
    <row r="261" spans="1:2" x14ac:dyDescent="0.25">
      <c r="A261" s="1">
        <f>INT(IF(AND(ISBLANK(Registers!A260), NOT(ISERROR(FIND($C$1, Registers!C260, 1)))), MID(Registers!C260, FIND("[", Registers!C260, 1) + 1,( FIND("]", Registers!C260, 1) - FIND("[", Registers!C260, 1)) - 1), -1))</f>
        <v>252</v>
      </c>
      <c r="B261" s="1">
        <f>INT(MID(Registers!E260, 1,  FIND(" ", Registers!E260, 1) - 1))</f>
        <v>96</v>
      </c>
    </row>
    <row r="262" spans="1:2" x14ac:dyDescent="0.25">
      <c r="A262" s="1">
        <f>INT(IF(AND(ISBLANK(Registers!A261), NOT(ISERROR(FIND($C$1, Registers!C261, 1)))), MID(Registers!C261, FIND("[", Registers!C261, 1) + 1,( FIND("]", Registers!C261, 1) - FIND("[", Registers!C261, 1)) - 1), -1))</f>
        <v>253</v>
      </c>
      <c r="B262" s="1">
        <f>INT(MID(Registers!E261, 1,  FIND(" ", Registers!E261, 1) - 1))</f>
        <v>88</v>
      </c>
    </row>
    <row r="263" spans="1:2" x14ac:dyDescent="0.25">
      <c r="A263" s="1">
        <f>INT(IF(AND(ISBLANK(Registers!A262), NOT(ISERROR(FIND($C$1, Registers!C262, 1)))), MID(Registers!C262, FIND("[", Registers!C262, 1) + 1,( FIND("]", Registers!C262, 1) - FIND("[", Registers!C262, 1)) - 1), -1))</f>
        <v>254</v>
      </c>
      <c r="B263" s="1">
        <f>INT(MID(Registers!E262, 1,  FIND(" ", Registers!E262, 1) - 1))</f>
        <v>149</v>
      </c>
    </row>
    <row r="264" spans="1:2" x14ac:dyDescent="0.25">
      <c r="A264" s="1">
        <f>INT(IF(AND(ISBLANK(Registers!A263), NOT(ISERROR(FIND($C$1, Registers!C263, 1)))), MID(Registers!C263, FIND("[", Registers!C263, 1) + 1,( FIND("]", Registers!C263, 1) - FIND("[", Registers!C263, 1)) - 1), -1))</f>
        <v>255</v>
      </c>
      <c r="B264" s="1">
        <f>INT(MID(Registers!E263, 1,  FIND(" ", Registers!E263, 1) - 1))</f>
        <v>0</v>
      </c>
    </row>
    <row r="265" spans="1:2" x14ac:dyDescent="0.25">
      <c r="A265" s="1">
        <f>INT(IF(AND(ISBLANK(Registers!A264), NOT(ISERROR(FIND($C$1, Registers!C264, 1)))), MID(Registers!C264, FIND("[", Registers!C264, 1) + 1,( FIND("]", Registers!C264, 1) - FIND("[", Registers!C264, 1)) - 1), -1))</f>
        <v>-1</v>
      </c>
      <c r="B265" s="1" t="e">
        <f>INT(MID(Registers!E264, 1,  FIND(" ", Registers!E264, 1) - 1))</f>
        <v>#VALUE!</v>
      </c>
    </row>
    <row r="266" spans="1:2" x14ac:dyDescent="0.25">
      <c r="A266" s="1">
        <f>INT(IF(AND(ISBLANK(Registers!A265), NOT(ISERROR(FIND($C$1, Registers!C265, 1)))), MID(Registers!C265, FIND("[", Registers!C265, 1) + 1,( FIND("]", Registers!C265, 1) - FIND("[", Registers!C265, 1)) - 1), -1))</f>
        <v>-1</v>
      </c>
      <c r="B266" s="1" t="e">
        <f>INT(MID(Registers!E265, 1,  FIND(" ", Registers!E265, 1) - 1))</f>
        <v>#VALUE!</v>
      </c>
    </row>
    <row r="267" spans="1:2" x14ac:dyDescent="0.25">
      <c r="A267" s="1">
        <f>INT(IF(AND(ISBLANK(Registers!A266), NOT(ISERROR(FIND($C$1, Registers!C266, 1)))), MID(Registers!C266, FIND("[", Registers!C266, 1) + 1,( FIND("]", Registers!C266, 1) - FIND("[", Registers!C266, 1)) - 1), -1))</f>
        <v>-1</v>
      </c>
      <c r="B267" s="1">
        <f>INT(MID(Registers!E266, 1,  FIND(" ", Registers!E266, 1) - 1))</f>
        <v>0</v>
      </c>
    </row>
    <row r="268" spans="1:2" x14ac:dyDescent="0.25">
      <c r="A268" s="1">
        <f>INT(IF(AND(ISBLANK(Registers!A267), NOT(ISERROR(FIND($C$1, Registers!C267, 1)))), MID(Registers!C267, FIND("[", Registers!C267, 1) + 1,( FIND("]", Registers!C267, 1) - FIND("[", Registers!C267, 1)) - 1), -1))</f>
        <v>-1</v>
      </c>
      <c r="B268" s="1">
        <f>INT(MID(Registers!E267, 1,  FIND(" ", Registers!E267, 1) - 1))</f>
        <v>0</v>
      </c>
    </row>
    <row r="269" spans="1:2" x14ac:dyDescent="0.25">
      <c r="A269" s="1">
        <f>INT(IF(AND(ISBLANK(Registers!A268), NOT(ISERROR(FIND($C$1, Registers!C268, 1)))), MID(Registers!C268, FIND("[", Registers!C268, 1) + 1,( FIND("]", Registers!C268, 1) - FIND("[", Registers!C268, 1)) - 1), -1))</f>
        <v>-1</v>
      </c>
      <c r="B269" s="1">
        <f>INT(MID(Registers!E268, 1,  FIND(" ", Registers!E268, 1) - 1))</f>
        <v>0</v>
      </c>
    </row>
    <row r="270" spans="1:2" x14ac:dyDescent="0.25">
      <c r="A270" s="1">
        <f>INT(IF(AND(ISBLANK(Registers!A269), NOT(ISERROR(FIND($C$1, Registers!C269, 1)))), MID(Registers!C269, FIND("[", Registers!C269, 1) + 1,( FIND("]", Registers!C269, 1) - FIND("[", Registers!C269, 1)) - 1), -1))</f>
        <v>-1</v>
      </c>
      <c r="B270" s="1">
        <f>INT(MID(Registers!E269, 1,  FIND(" ", Registers!E269, 1) - 1))</f>
        <v>0</v>
      </c>
    </row>
    <row r="271" spans="1:2" x14ac:dyDescent="0.25">
      <c r="A271" s="1">
        <f>INT(IF(AND(ISBLANK(Registers!A270), NOT(ISERROR(FIND($C$1, Registers!C270, 1)))), MID(Registers!C270, FIND("[", Registers!C270, 1) + 1,( FIND("]", Registers!C270, 1) - FIND("[", Registers!C270, 1)) - 1), -1))</f>
        <v>-1</v>
      </c>
      <c r="B271" s="1">
        <f>INT(MID(Registers!E270, 1,  FIND(" ", Registers!E270, 1) - 1))</f>
        <v>0</v>
      </c>
    </row>
    <row r="272" spans="1:2" x14ac:dyDescent="0.25">
      <c r="A272" s="1">
        <f>INT(IF(AND(ISBLANK(Registers!A271), NOT(ISERROR(FIND($C$1, Registers!C271, 1)))), MID(Registers!C271, FIND("[", Registers!C271, 1) + 1,( FIND("]", Registers!C271, 1) - FIND("[", Registers!C271, 1)) - 1), -1))</f>
        <v>-1</v>
      </c>
      <c r="B272" s="1">
        <f>INT(MID(Registers!E271, 1,  FIND(" ", Registers!E271, 1) - 1))</f>
        <v>0</v>
      </c>
    </row>
    <row r="273" spans="1:2" x14ac:dyDescent="0.25">
      <c r="A273" s="1">
        <f>INT(IF(AND(ISBLANK(Registers!A272), NOT(ISERROR(FIND($C$1, Registers!C272, 1)))), MID(Registers!C272, FIND("[", Registers!C272, 1) + 1,( FIND("]", Registers!C272, 1) - FIND("[", Registers!C272, 1)) - 1), -1))</f>
        <v>-1</v>
      </c>
      <c r="B273" s="1">
        <f>INT(MID(Registers!E272, 1,  FIND(" ", Registers!E272, 1) - 1))</f>
        <v>0</v>
      </c>
    </row>
    <row r="274" spans="1:2" x14ac:dyDescent="0.25">
      <c r="A274" s="1">
        <f>INT(IF(AND(ISBLANK(Registers!A273), NOT(ISERROR(FIND($C$1, Registers!C273, 1)))), MID(Registers!C273, FIND("[", Registers!C273, 1) + 1,( FIND("]", Registers!C273, 1) - FIND("[", Registers!C273, 1)) - 1), -1))</f>
        <v>-1</v>
      </c>
      <c r="B274" s="1">
        <f>INT(MID(Registers!E273, 1,  FIND(" ", Registers!E273, 1) - 1))</f>
        <v>0</v>
      </c>
    </row>
    <row r="275" spans="1:2" x14ac:dyDescent="0.25">
      <c r="A275" s="1">
        <f>INT(IF(AND(ISBLANK(Registers!A274), NOT(ISERROR(FIND($C$1, Registers!C274, 1)))), MID(Registers!C274, FIND("[", Registers!C274, 1) + 1,( FIND("]", Registers!C274, 1) - FIND("[", Registers!C274, 1)) - 1), -1))</f>
        <v>-1</v>
      </c>
      <c r="B275" s="1">
        <f>INT(MID(Registers!E274, 1,  FIND(" ", Registers!E274, 1) - 1))</f>
        <v>0</v>
      </c>
    </row>
    <row r="276" spans="1:2" x14ac:dyDescent="0.25">
      <c r="A276" s="1">
        <f>INT(IF(AND(ISBLANK(Registers!A275), NOT(ISERROR(FIND($C$1, Registers!C275, 1)))), MID(Registers!C275, FIND("[", Registers!C275, 1) + 1,( FIND("]", Registers!C275, 1) - FIND("[", Registers!C275, 1)) - 1), -1))</f>
        <v>-1</v>
      </c>
      <c r="B276" s="1">
        <f>INT(MID(Registers!E275, 1,  FIND(" ", Registers!E275, 1) - 1))</f>
        <v>0</v>
      </c>
    </row>
    <row r="277" spans="1:2" x14ac:dyDescent="0.25">
      <c r="A277" s="1">
        <f>INT(IF(AND(ISBLANK(Registers!A276), NOT(ISERROR(FIND($C$1, Registers!C276, 1)))), MID(Registers!C276, FIND("[", Registers!C276, 1) + 1,( FIND("]", Registers!C276, 1) - FIND("[", Registers!C276, 1)) - 1), -1))</f>
        <v>-1</v>
      </c>
      <c r="B277" s="1">
        <f>INT(MID(Registers!E276, 1,  FIND(" ", Registers!E276, 1) - 1))</f>
        <v>0</v>
      </c>
    </row>
    <row r="278" spans="1:2" x14ac:dyDescent="0.25">
      <c r="A278" s="1">
        <f>INT(IF(AND(ISBLANK(Registers!A277), NOT(ISERROR(FIND($C$1, Registers!C277, 1)))), MID(Registers!C277, FIND("[", Registers!C277, 1) + 1,( FIND("]", Registers!C277, 1) - FIND("[", Registers!C277, 1)) - 1), -1))</f>
        <v>-1</v>
      </c>
      <c r="B278" s="1">
        <f>INT(MID(Registers!E277, 1,  FIND(" ", Registers!E277, 1) - 1))</f>
        <v>0</v>
      </c>
    </row>
    <row r="279" spans="1:2" x14ac:dyDescent="0.25">
      <c r="A279" s="1">
        <f>INT(IF(AND(ISBLANK(Registers!A278), NOT(ISERROR(FIND($C$1, Registers!C278, 1)))), MID(Registers!C278, FIND("[", Registers!C278, 1) + 1,( FIND("]", Registers!C278, 1) - FIND("[", Registers!C278, 1)) - 1), -1))</f>
        <v>-1</v>
      </c>
      <c r="B279" s="1">
        <f>INT(MID(Registers!E278, 1,  FIND(" ", Registers!E278, 1) - 1))</f>
        <v>0</v>
      </c>
    </row>
    <row r="280" spans="1:2" x14ac:dyDescent="0.25">
      <c r="A280" s="1">
        <f>INT(IF(AND(ISBLANK(Registers!A279), NOT(ISERROR(FIND($C$1, Registers!C279, 1)))), MID(Registers!C279, FIND("[", Registers!C279, 1) + 1,( FIND("]", Registers!C279, 1) - FIND("[", Registers!C279, 1)) - 1), -1))</f>
        <v>-1</v>
      </c>
      <c r="B280" s="1">
        <f>INT(MID(Registers!E279, 1,  FIND(" ", Registers!E279, 1) - 1))</f>
        <v>0</v>
      </c>
    </row>
    <row r="281" spans="1:2" x14ac:dyDescent="0.25">
      <c r="A281" s="1">
        <f>INT(IF(AND(ISBLANK(Registers!A280), NOT(ISERROR(FIND($C$1, Registers!C280, 1)))), MID(Registers!C280, FIND("[", Registers!C280, 1) + 1,( FIND("]", Registers!C280, 1) - FIND("[", Registers!C280, 1)) - 1), -1))</f>
        <v>-1</v>
      </c>
      <c r="B281" s="1">
        <f>INT(MID(Registers!E280, 1,  FIND(" ", Registers!E280, 1) - 1))</f>
        <v>0</v>
      </c>
    </row>
    <row r="282" spans="1:2" x14ac:dyDescent="0.25">
      <c r="A282" s="1">
        <f>INT(IF(AND(ISBLANK(Registers!A281), NOT(ISERROR(FIND($C$1, Registers!C281, 1)))), MID(Registers!C281, FIND("[", Registers!C281, 1) + 1,( FIND("]", Registers!C281, 1) - FIND("[", Registers!C281, 1)) - 1), -1))</f>
        <v>-1</v>
      </c>
      <c r="B282" s="1">
        <f>INT(MID(Registers!E281, 1,  FIND(" ", Registers!E281, 1) - 1))</f>
        <v>0</v>
      </c>
    </row>
    <row r="283" spans="1:2" x14ac:dyDescent="0.25">
      <c r="A283" s="1">
        <f>INT(IF(AND(ISBLANK(Registers!A282), NOT(ISERROR(FIND($C$1, Registers!C282, 1)))), MID(Registers!C282, FIND("[", Registers!C282, 1) + 1,( FIND("]", Registers!C282, 1) - FIND("[", Registers!C282, 1)) - 1), -1))</f>
        <v>-1</v>
      </c>
      <c r="B283" s="1">
        <f>INT(MID(Registers!E282, 1,  FIND(" ", Registers!E282, 1) - 1))</f>
        <v>0</v>
      </c>
    </row>
    <row r="284" spans="1:2" x14ac:dyDescent="0.25">
      <c r="A284" s="1">
        <f>INT(IF(AND(ISBLANK(Registers!A283), NOT(ISERROR(FIND($C$1, Registers!C283, 1)))), MID(Registers!C283, FIND("[", Registers!C283, 1) + 1,( FIND("]", Registers!C283, 1) - FIND("[", Registers!C283, 1)) - 1), -1))</f>
        <v>-1</v>
      </c>
      <c r="B284" s="1">
        <f>INT(MID(Registers!E283, 1,  FIND(" ", Registers!E283, 1) - 1))</f>
        <v>0</v>
      </c>
    </row>
    <row r="285" spans="1:2" x14ac:dyDescent="0.25">
      <c r="A285" s="1">
        <f>INT(IF(AND(ISBLANK(Registers!A284), NOT(ISERROR(FIND($C$1, Registers!C284, 1)))), MID(Registers!C284, FIND("[", Registers!C284, 1) + 1,( FIND("]", Registers!C284, 1) - FIND("[", Registers!C284, 1)) - 1), -1))</f>
        <v>-1</v>
      </c>
      <c r="B285" s="1">
        <f>INT(MID(Registers!E284, 1,  FIND(" ", Registers!E284, 1) - 1))</f>
        <v>0</v>
      </c>
    </row>
    <row r="286" spans="1:2" x14ac:dyDescent="0.25">
      <c r="A286" s="1">
        <f>INT(IF(AND(ISBLANK(Registers!A285), NOT(ISERROR(FIND($C$1, Registers!C285, 1)))), MID(Registers!C285, FIND("[", Registers!C285, 1) + 1,( FIND("]", Registers!C285, 1) - FIND("[", Registers!C285, 1)) - 1), -1))</f>
        <v>-1</v>
      </c>
      <c r="B286" s="1">
        <f>INT(MID(Registers!E285, 1,  FIND(" ", Registers!E285, 1) - 1))</f>
        <v>0</v>
      </c>
    </row>
    <row r="287" spans="1:2" x14ac:dyDescent="0.25">
      <c r="A287" s="1">
        <f>INT(IF(AND(ISBLANK(Registers!A286), NOT(ISERROR(FIND($C$1, Registers!C286, 1)))), MID(Registers!C286, FIND("[", Registers!C286, 1) + 1,( FIND("]", Registers!C286, 1) - FIND("[", Registers!C286, 1)) - 1), -1))</f>
        <v>-1</v>
      </c>
      <c r="B287" s="1">
        <f>INT(MID(Registers!E286, 1,  FIND(" ", Registers!E286, 1) - 1))</f>
        <v>0</v>
      </c>
    </row>
    <row r="288" spans="1:2" x14ac:dyDescent="0.25">
      <c r="A288" s="1">
        <f>INT(IF(AND(ISBLANK(Registers!A287), NOT(ISERROR(FIND($C$1, Registers!C287, 1)))), MID(Registers!C287, FIND("[", Registers!C287, 1) + 1,( FIND("]", Registers!C287, 1) - FIND("[", Registers!C287, 1)) - 1), -1))</f>
        <v>-1</v>
      </c>
      <c r="B288" s="1">
        <f>INT(MID(Registers!E287, 1,  FIND(" ", Registers!E287, 1) - 1))</f>
        <v>0</v>
      </c>
    </row>
    <row r="289" spans="1:2" x14ac:dyDescent="0.25">
      <c r="A289" s="1">
        <f>INT(IF(AND(ISBLANK(Registers!A288), NOT(ISERROR(FIND($C$1, Registers!C288, 1)))), MID(Registers!C288, FIND("[", Registers!C288, 1) + 1,( FIND("]", Registers!C288, 1) - FIND("[", Registers!C288, 1)) - 1), -1))</f>
        <v>-1</v>
      </c>
      <c r="B289" s="1">
        <f>INT(MID(Registers!E288, 1,  FIND(" ", Registers!E288, 1) - 1))</f>
        <v>0</v>
      </c>
    </row>
    <row r="290" spans="1:2" x14ac:dyDescent="0.25">
      <c r="A290" s="1">
        <f>INT(IF(AND(ISBLANK(Registers!A289), NOT(ISERROR(FIND($C$1, Registers!C289, 1)))), MID(Registers!C289, FIND("[", Registers!C289, 1) + 1,( FIND("]", Registers!C289, 1) - FIND("[", Registers!C289, 1)) - 1), -1))</f>
        <v>-1</v>
      </c>
      <c r="B290" s="1">
        <f>INT(MID(Registers!E289, 1,  FIND(" ", Registers!E289, 1) - 1))</f>
        <v>0</v>
      </c>
    </row>
    <row r="291" spans="1:2" x14ac:dyDescent="0.25">
      <c r="A291" s="1">
        <f>INT(IF(AND(ISBLANK(Registers!A290), NOT(ISERROR(FIND($C$1, Registers!C290, 1)))), MID(Registers!C290, FIND("[", Registers!C290, 1) + 1,( FIND("]", Registers!C290, 1) - FIND("[", Registers!C290, 1)) - 1), -1))</f>
        <v>-1</v>
      </c>
      <c r="B291" s="1">
        <f>INT(MID(Registers!E290, 1,  FIND(" ", Registers!E290, 1) - 1))</f>
        <v>0</v>
      </c>
    </row>
    <row r="292" spans="1:2" x14ac:dyDescent="0.25">
      <c r="A292" s="1">
        <f>INT(IF(AND(ISBLANK(Registers!A291), NOT(ISERROR(FIND($C$1, Registers!C291, 1)))), MID(Registers!C291, FIND("[", Registers!C291, 1) + 1,( FIND("]", Registers!C291, 1) - FIND("[", Registers!C291, 1)) - 1), -1))</f>
        <v>-1</v>
      </c>
      <c r="B292" s="1">
        <f>INT(MID(Registers!E291, 1,  FIND(" ", Registers!E291, 1) - 1))</f>
        <v>0</v>
      </c>
    </row>
    <row r="293" spans="1:2" x14ac:dyDescent="0.25">
      <c r="A293" s="1">
        <f>INT(IF(AND(ISBLANK(Registers!A292), NOT(ISERROR(FIND($C$1, Registers!C292, 1)))), MID(Registers!C292, FIND("[", Registers!C292, 1) + 1,( FIND("]", Registers!C292, 1) - FIND("[", Registers!C292, 1)) - 1), -1))</f>
        <v>-1</v>
      </c>
      <c r="B293" s="1">
        <f>INT(MID(Registers!E292, 1,  FIND(" ", Registers!E292, 1) - 1))</f>
        <v>0</v>
      </c>
    </row>
    <row r="294" spans="1:2" x14ac:dyDescent="0.25">
      <c r="A294" s="1">
        <f>INT(IF(AND(ISBLANK(Registers!A293), NOT(ISERROR(FIND($C$1, Registers!C293, 1)))), MID(Registers!C293, FIND("[", Registers!C293, 1) + 1,( FIND("]", Registers!C293, 1) - FIND("[", Registers!C293, 1)) - 1), -1))</f>
        <v>-1</v>
      </c>
      <c r="B294" s="1">
        <f>INT(MID(Registers!E293, 1,  FIND(" ", Registers!E293, 1) - 1))</f>
        <v>0</v>
      </c>
    </row>
    <row r="295" spans="1:2" x14ac:dyDescent="0.25">
      <c r="A295" s="1">
        <f>INT(IF(AND(ISBLANK(Registers!A294), NOT(ISERROR(FIND($C$1, Registers!C294, 1)))), MID(Registers!C294, FIND("[", Registers!C294, 1) + 1,( FIND("]", Registers!C294, 1) - FIND("[", Registers!C294, 1)) - 1), -1))</f>
        <v>-1</v>
      </c>
      <c r="B295" s="1">
        <f>INT(MID(Registers!E294, 1,  FIND(" ", Registers!E294, 1) - 1))</f>
        <v>0</v>
      </c>
    </row>
    <row r="296" spans="1:2" x14ac:dyDescent="0.25">
      <c r="A296" s="1">
        <f>INT(IF(AND(ISBLANK(Registers!A295), NOT(ISERROR(FIND($C$1, Registers!C295, 1)))), MID(Registers!C295, FIND("[", Registers!C295, 1) + 1,( FIND("]", Registers!C295, 1) - FIND("[", Registers!C295, 1)) - 1), -1))</f>
        <v>-1</v>
      </c>
      <c r="B296" s="1">
        <f>INT(MID(Registers!E295, 1,  FIND(" ", Registers!E295, 1) - 1))</f>
        <v>0</v>
      </c>
    </row>
    <row r="297" spans="1:2" x14ac:dyDescent="0.25">
      <c r="A297" s="1">
        <f>INT(IF(AND(ISBLANK(Registers!A296), NOT(ISERROR(FIND($C$1, Registers!C296, 1)))), MID(Registers!C296, FIND("[", Registers!C296, 1) + 1,( FIND("]", Registers!C296, 1) - FIND("[", Registers!C296, 1)) - 1), -1))</f>
        <v>-1</v>
      </c>
      <c r="B297" s="1">
        <f>INT(MID(Registers!E296, 1,  FIND(" ", Registers!E296, 1) - 1))</f>
        <v>0</v>
      </c>
    </row>
    <row r="298" spans="1:2" x14ac:dyDescent="0.25">
      <c r="A298" s="1">
        <f>INT(IF(AND(ISBLANK(Registers!A297), NOT(ISERROR(FIND($C$1, Registers!C297, 1)))), MID(Registers!C297, FIND("[", Registers!C297, 1) + 1,( FIND("]", Registers!C297, 1) - FIND("[", Registers!C297, 1)) - 1), -1))</f>
        <v>-1</v>
      </c>
      <c r="B298" s="1">
        <f>INT(MID(Registers!E297, 1,  FIND(" ", Registers!E297, 1) - 1))</f>
        <v>0</v>
      </c>
    </row>
    <row r="299" spans="1:2" x14ac:dyDescent="0.25">
      <c r="A299" s="1">
        <f>INT(IF(AND(ISBLANK(Registers!A298), NOT(ISERROR(FIND($C$1, Registers!C298, 1)))), MID(Registers!C298, FIND("[", Registers!C298, 1) + 1,( FIND("]", Registers!C298, 1) - FIND("[", Registers!C298, 1)) - 1), -1))</f>
        <v>-1</v>
      </c>
      <c r="B299" s="1">
        <f>INT(MID(Registers!E298, 1,  FIND(" ", Registers!E298, 1) - 1))</f>
        <v>0</v>
      </c>
    </row>
    <row r="300" spans="1:2" x14ac:dyDescent="0.25">
      <c r="A300" s="1">
        <f>INT(IF(AND(ISBLANK(Registers!A299), NOT(ISERROR(FIND($C$1, Registers!C299, 1)))), MID(Registers!C299, FIND("[", Registers!C299, 1) + 1,( FIND("]", Registers!C299, 1) - FIND("[", Registers!C299, 1)) - 1), -1))</f>
        <v>-1</v>
      </c>
      <c r="B300" s="1">
        <f>INT(MID(Registers!E299, 1,  FIND(" ", Registers!E299, 1) - 1))</f>
        <v>0</v>
      </c>
    </row>
    <row r="301" spans="1:2" x14ac:dyDescent="0.25">
      <c r="A301" s="1">
        <f>INT(IF(AND(ISBLANK(Registers!A300), NOT(ISERROR(FIND($C$1, Registers!C300, 1)))), MID(Registers!C300, FIND("[", Registers!C300, 1) + 1,( FIND("]", Registers!C300, 1) - FIND("[", Registers!C300, 1)) - 1), -1))</f>
        <v>-1</v>
      </c>
      <c r="B301" s="1">
        <f>INT(MID(Registers!E300, 1,  FIND(" ", Registers!E300, 1) - 1))</f>
        <v>0</v>
      </c>
    </row>
    <row r="302" spans="1:2" x14ac:dyDescent="0.25">
      <c r="A302" s="1">
        <f>INT(IF(AND(ISBLANK(Registers!A301), NOT(ISERROR(FIND($C$1, Registers!C301, 1)))), MID(Registers!C301, FIND("[", Registers!C301, 1) + 1,( FIND("]", Registers!C301, 1) - FIND("[", Registers!C301, 1)) - 1), -1))</f>
        <v>-1</v>
      </c>
      <c r="B302" s="1">
        <f>INT(MID(Registers!E301, 1,  FIND(" ", Registers!E301, 1) - 1))</f>
        <v>0</v>
      </c>
    </row>
    <row r="303" spans="1:2" x14ac:dyDescent="0.25">
      <c r="A303" s="1">
        <f>INT(IF(AND(ISBLANK(Registers!A302), NOT(ISERROR(FIND($C$1, Registers!C302, 1)))), MID(Registers!C302, FIND("[", Registers!C302, 1) + 1,( FIND("]", Registers!C302, 1) - FIND("[", Registers!C302, 1)) - 1), -1))</f>
        <v>-1</v>
      </c>
      <c r="B303" s="1">
        <f>INT(MID(Registers!E302, 1,  FIND(" ", Registers!E302, 1) - 1))</f>
        <v>0</v>
      </c>
    </row>
    <row r="304" spans="1:2" x14ac:dyDescent="0.25">
      <c r="A304" s="1">
        <f>INT(IF(AND(ISBLANK(Registers!A303), NOT(ISERROR(FIND($C$1, Registers!C303, 1)))), MID(Registers!C303, FIND("[", Registers!C303, 1) + 1,( FIND("]", Registers!C303, 1) - FIND("[", Registers!C303, 1)) - 1), -1))</f>
        <v>-1</v>
      </c>
      <c r="B304" s="1">
        <f>INT(MID(Registers!E303, 1,  FIND(" ", Registers!E303, 1) - 1))</f>
        <v>0</v>
      </c>
    </row>
    <row r="305" spans="1:2" x14ac:dyDescent="0.25">
      <c r="A305" s="1">
        <f>INT(IF(AND(ISBLANK(Registers!A304), NOT(ISERROR(FIND($C$1, Registers!C304, 1)))), MID(Registers!C304, FIND("[", Registers!C304, 1) + 1,( FIND("]", Registers!C304, 1) - FIND("[", Registers!C304, 1)) - 1), -1))</f>
        <v>-1</v>
      </c>
      <c r="B305" s="1">
        <f>INT(MID(Registers!E304, 1,  FIND(" ", Registers!E304, 1) - 1))</f>
        <v>0</v>
      </c>
    </row>
    <row r="306" spans="1:2" x14ac:dyDescent="0.25">
      <c r="A306" s="1">
        <f>INT(IF(AND(ISBLANK(Registers!A305), NOT(ISERROR(FIND($C$1, Registers!C305, 1)))), MID(Registers!C305, FIND("[", Registers!C305, 1) + 1,( FIND("]", Registers!C305, 1) - FIND("[", Registers!C305, 1)) - 1), -1))</f>
        <v>-1</v>
      </c>
      <c r="B306" s="1">
        <f>INT(MID(Registers!E305, 1,  FIND(" ", Registers!E305, 1) - 1))</f>
        <v>0</v>
      </c>
    </row>
    <row r="307" spans="1:2" x14ac:dyDescent="0.25">
      <c r="A307" s="1">
        <f>INT(IF(AND(ISBLANK(Registers!A306), NOT(ISERROR(FIND($C$1, Registers!C306, 1)))), MID(Registers!C306, FIND("[", Registers!C306, 1) + 1,( FIND("]", Registers!C306, 1) - FIND("[", Registers!C306, 1)) - 1), -1))</f>
        <v>-1</v>
      </c>
      <c r="B307" s="1">
        <f>INT(MID(Registers!E306, 1,  FIND(" ", Registers!E306, 1) - 1))</f>
        <v>0</v>
      </c>
    </row>
    <row r="308" spans="1:2" x14ac:dyDescent="0.25">
      <c r="A308" s="1">
        <f>INT(IF(AND(ISBLANK(Registers!A307), NOT(ISERROR(FIND($C$1, Registers!C307, 1)))), MID(Registers!C307, FIND("[", Registers!C307, 1) + 1,( FIND("]", Registers!C307, 1) - FIND("[", Registers!C307, 1)) - 1), -1))</f>
        <v>-1</v>
      </c>
      <c r="B308" s="1">
        <f>INT(MID(Registers!E307, 1,  FIND(" ", Registers!E307, 1) - 1))</f>
        <v>0</v>
      </c>
    </row>
    <row r="309" spans="1:2" x14ac:dyDescent="0.25">
      <c r="A309" s="1">
        <f>INT(IF(AND(ISBLANK(Registers!A308), NOT(ISERROR(FIND($C$1, Registers!C308, 1)))), MID(Registers!C308, FIND("[", Registers!C308, 1) + 1,( FIND("]", Registers!C308, 1) - FIND("[", Registers!C308, 1)) - 1), -1))</f>
        <v>-1</v>
      </c>
      <c r="B309" s="1">
        <f>INT(MID(Registers!E308, 1,  FIND(" ", Registers!E308, 1) - 1))</f>
        <v>0</v>
      </c>
    </row>
    <row r="310" spans="1:2" x14ac:dyDescent="0.25">
      <c r="A310" s="1">
        <f>INT(IF(AND(ISBLANK(Registers!A309), NOT(ISERROR(FIND($C$1, Registers!C309, 1)))), MID(Registers!C309, FIND("[", Registers!C309, 1) + 1,( FIND("]", Registers!C309, 1) - FIND("[", Registers!C309, 1)) - 1), -1))</f>
        <v>-1</v>
      </c>
      <c r="B310" s="1">
        <f>INT(MID(Registers!E309, 1,  FIND(" ", Registers!E309, 1) - 1))</f>
        <v>0</v>
      </c>
    </row>
    <row r="311" spans="1:2" x14ac:dyDescent="0.25">
      <c r="A311" s="1">
        <f>INT(IF(AND(ISBLANK(Registers!A310), NOT(ISERROR(FIND($C$1, Registers!C310, 1)))), MID(Registers!C310, FIND("[", Registers!C310, 1) + 1,( FIND("]", Registers!C310, 1) - FIND("[", Registers!C310, 1)) - 1), -1))</f>
        <v>-1</v>
      </c>
      <c r="B311" s="1">
        <f>INT(MID(Registers!E310, 1,  FIND(" ", Registers!E310, 1) - 1))</f>
        <v>0</v>
      </c>
    </row>
    <row r="312" spans="1:2" x14ac:dyDescent="0.25">
      <c r="A312" s="1">
        <f>INT(IF(AND(ISBLANK(Registers!A311), NOT(ISERROR(FIND($C$1, Registers!C311, 1)))), MID(Registers!C311, FIND("[", Registers!C311, 1) + 1,( FIND("]", Registers!C311, 1) - FIND("[", Registers!C311, 1)) - 1), -1))</f>
        <v>-1</v>
      </c>
      <c r="B312" s="1">
        <f>INT(MID(Registers!E311, 1,  FIND(" ", Registers!E311, 1) - 1))</f>
        <v>0</v>
      </c>
    </row>
    <row r="313" spans="1:2" x14ac:dyDescent="0.25">
      <c r="A313" s="1">
        <f>INT(IF(AND(ISBLANK(Registers!A312), NOT(ISERROR(FIND($C$1, Registers!C312, 1)))), MID(Registers!C312, FIND("[", Registers!C312, 1) + 1,( FIND("]", Registers!C312, 1) - FIND("[", Registers!C312, 1)) - 1), -1))</f>
        <v>-1</v>
      </c>
      <c r="B313" s="1">
        <f>INT(MID(Registers!E312, 1,  FIND(" ", Registers!E312, 1) - 1))</f>
        <v>0</v>
      </c>
    </row>
    <row r="314" spans="1:2" x14ac:dyDescent="0.25">
      <c r="A314" s="1">
        <f>INT(IF(AND(ISBLANK(Registers!A313), NOT(ISERROR(FIND($C$1, Registers!C313, 1)))), MID(Registers!C313, FIND("[", Registers!C313, 1) + 1,( FIND("]", Registers!C313, 1) - FIND("[", Registers!C313, 1)) - 1), -1))</f>
        <v>-1</v>
      </c>
      <c r="B314" s="1">
        <f>INT(MID(Registers!E313, 1,  FIND(" ", Registers!E313, 1) - 1))</f>
        <v>0</v>
      </c>
    </row>
    <row r="315" spans="1:2" x14ac:dyDescent="0.25">
      <c r="A315" s="1">
        <f>INT(IF(AND(ISBLANK(Registers!A314), NOT(ISERROR(FIND($C$1, Registers!C314, 1)))), MID(Registers!C314, FIND("[", Registers!C314, 1) + 1,( FIND("]", Registers!C314, 1) - FIND("[", Registers!C314, 1)) - 1), -1))</f>
        <v>-1</v>
      </c>
      <c r="B315" s="1">
        <f>INT(MID(Registers!E314, 1,  FIND(" ", Registers!E314, 1) - 1))</f>
        <v>0</v>
      </c>
    </row>
    <row r="316" spans="1:2" x14ac:dyDescent="0.25">
      <c r="A316" s="1">
        <f>INT(IF(AND(ISBLANK(Registers!A315), NOT(ISERROR(FIND($C$1, Registers!C315, 1)))), MID(Registers!C315, FIND("[", Registers!C315, 1) + 1,( FIND("]", Registers!C315, 1) - FIND("[", Registers!C315, 1)) - 1), -1))</f>
        <v>-1</v>
      </c>
      <c r="B316" s="1">
        <f>INT(MID(Registers!E315, 1,  FIND(" ", Registers!E315, 1) - 1))</f>
        <v>0</v>
      </c>
    </row>
    <row r="317" spans="1:2" x14ac:dyDescent="0.25">
      <c r="A317" s="1">
        <f>INT(IF(AND(ISBLANK(Registers!A316), NOT(ISERROR(FIND($C$1, Registers!C316, 1)))), MID(Registers!C316, FIND("[", Registers!C316, 1) + 1,( FIND("]", Registers!C316, 1) - FIND("[", Registers!C316, 1)) - 1), -1))</f>
        <v>-1</v>
      </c>
      <c r="B317" s="1">
        <f>INT(MID(Registers!E316, 1,  FIND(" ", Registers!E316, 1) - 1))</f>
        <v>0</v>
      </c>
    </row>
    <row r="318" spans="1:2" x14ac:dyDescent="0.25">
      <c r="A318" s="1">
        <f>INT(IF(AND(ISBLANK(Registers!A317), NOT(ISERROR(FIND($C$1, Registers!C317, 1)))), MID(Registers!C317, FIND("[", Registers!C317, 1) + 1,( FIND("]", Registers!C317, 1) - FIND("[", Registers!C317, 1)) - 1), -1))</f>
        <v>-1</v>
      </c>
      <c r="B318" s="1">
        <f>INT(MID(Registers!E317, 1,  FIND(" ", Registers!E317, 1) - 1))</f>
        <v>0</v>
      </c>
    </row>
    <row r="319" spans="1:2" x14ac:dyDescent="0.25">
      <c r="A319" s="1">
        <f>INT(IF(AND(ISBLANK(Registers!A318), NOT(ISERROR(FIND($C$1, Registers!C318, 1)))), MID(Registers!C318, FIND("[", Registers!C318, 1) + 1,( FIND("]", Registers!C318, 1) - FIND("[", Registers!C318, 1)) - 1), -1))</f>
        <v>-1</v>
      </c>
      <c r="B319" s="1">
        <f>INT(MID(Registers!E318, 1,  FIND(" ", Registers!E318, 1) - 1))</f>
        <v>0</v>
      </c>
    </row>
    <row r="320" spans="1:2" x14ac:dyDescent="0.25">
      <c r="A320" s="1">
        <f>INT(IF(AND(ISBLANK(Registers!A319), NOT(ISERROR(FIND($C$1, Registers!C319, 1)))), MID(Registers!C319, FIND("[", Registers!C319, 1) + 1,( FIND("]", Registers!C319, 1) - FIND("[", Registers!C319, 1)) - 1), -1))</f>
        <v>-1</v>
      </c>
      <c r="B320" s="1">
        <f>INT(MID(Registers!E319, 1,  FIND(" ", Registers!E319, 1) - 1))</f>
        <v>0</v>
      </c>
    </row>
    <row r="321" spans="1:2" x14ac:dyDescent="0.25">
      <c r="A321" s="1">
        <f>INT(IF(AND(ISBLANK(Registers!A320), NOT(ISERROR(FIND($C$1, Registers!C320, 1)))), MID(Registers!C320, FIND("[", Registers!C320, 1) + 1,( FIND("]", Registers!C320, 1) - FIND("[", Registers!C320, 1)) - 1), -1))</f>
        <v>-1</v>
      </c>
      <c r="B321" s="1">
        <f>INT(MID(Registers!E320, 1,  FIND(" ", Registers!E320, 1) - 1))</f>
        <v>0</v>
      </c>
    </row>
    <row r="322" spans="1:2" x14ac:dyDescent="0.25">
      <c r="A322" s="1">
        <f>INT(IF(AND(ISBLANK(Registers!A321), NOT(ISERROR(FIND($C$1, Registers!C321, 1)))), MID(Registers!C321, FIND("[", Registers!C321, 1) + 1,( FIND("]", Registers!C321, 1) - FIND("[", Registers!C321, 1)) - 1), -1))</f>
        <v>-1</v>
      </c>
      <c r="B322" s="1">
        <f>INT(MID(Registers!E321, 1,  FIND(" ", Registers!E321, 1) - 1))</f>
        <v>0</v>
      </c>
    </row>
    <row r="323" spans="1:2" x14ac:dyDescent="0.25">
      <c r="A323" s="1">
        <f>INT(IF(AND(ISBLANK(Registers!A322), NOT(ISERROR(FIND($C$1, Registers!C322, 1)))), MID(Registers!C322, FIND("[", Registers!C322, 1) + 1,( FIND("]", Registers!C322, 1) - FIND("[", Registers!C322, 1)) - 1), -1))</f>
        <v>-1</v>
      </c>
      <c r="B323" s="1">
        <f>INT(MID(Registers!E322, 1,  FIND(" ", Registers!E322, 1) - 1))</f>
        <v>0</v>
      </c>
    </row>
    <row r="324" spans="1:2" x14ac:dyDescent="0.25">
      <c r="A324" s="1">
        <f>INT(IF(AND(ISBLANK(Registers!A323), NOT(ISERROR(FIND($C$1, Registers!C323, 1)))), MID(Registers!C323, FIND("[", Registers!C323, 1) + 1,( FIND("]", Registers!C323, 1) - FIND("[", Registers!C323, 1)) - 1), -1))</f>
        <v>-1</v>
      </c>
      <c r="B324" s="1">
        <f>INT(MID(Registers!E323, 1,  FIND(" ", Registers!E323, 1) - 1))</f>
        <v>0</v>
      </c>
    </row>
    <row r="325" spans="1:2" x14ac:dyDescent="0.25">
      <c r="A325" s="1">
        <f>INT(IF(AND(ISBLANK(Registers!A324), NOT(ISERROR(FIND($C$1, Registers!C324, 1)))), MID(Registers!C324, FIND("[", Registers!C324, 1) + 1,( FIND("]", Registers!C324, 1) - FIND("[", Registers!C324, 1)) - 1), -1))</f>
        <v>-1</v>
      </c>
      <c r="B325" s="1">
        <f>INT(MID(Registers!E324, 1,  FIND(" ", Registers!E324, 1) - 1))</f>
        <v>0</v>
      </c>
    </row>
    <row r="326" spans="1:2" x14ac:dyDescent="0.25">
      <c r="A326" s="1">
        <f>INT(IF(AND(ISBLANK(Registers!A325), NOT(ISERROR(FIND($C$1, Registers!C325, 1)))), MID(Registers!C325, FIND("[", Registers!C325, 1) + 1,( FIND("]", Registers!C325, 1) - FIND("[", Registers!C325, 1)) - 1), -1))</f>
        <v>-1</v>
      </c>
      <c r="B326" s="1">
        <f>INT(MID(Registers!E325, 1,  FIND(" ", Registers!E325, 1) - 1))</f>
        <v>0</v>
      </c>
    </row>
    <row r="327" spans="1:2" x14ac:dyDescent="0.25">
      <c r="A327" s="1">
        <f>INT(IF(AND(ISBLANK(Registers!A326), NOT(ISERROR(FIND($C$1, Registers!C326, 1)))), MID(Registers!C326, FIND("[", Registers!C326, 1) + 1,( FIND("]", Registers!C326, 1) - FIND("[", Registers!C326, 1)) - 1), -1))</f>
        <v>-1</v>
      </c>
      <c r="B327" s="1">
        <f>INT(MID(Registers!E326, 1,  FIND(" ", Registers!E326, 1) - 1))</f>
        <v>0</v>
      </c>
    </row>
    <row r="328" spans="1:2" x14ac:dyDescent="0.25">
      <c r="A328" s="1">
        <f>INT(IF(AND(ISBLANK(Registers!A327), NOT(ISERROR(FIND($C$1, Registers!C327, 1)))), MID(Registers!C327, FIND("[", Registers!C327, 1) + 1,( FIND("]", Registers!C327, 1) - FIND("[", Registers!C327, 1)) - 1), -1))</f>
        <v>-1</v>
      </c>
      <c r="B328" s="1">
        <f>INT(MID(Registers!E327, 1,  FIND(" ", Registers!E327, 1) - 1))</f>
        <v>0</v>
      </c>
    </row>
    <row r="329" spans="1:2" x14ac:dyDescent="0.25">
      <c r="A329" s="1">
        <f>INT(IF(AND(ISBLANK(Registers!A328), NOT(ISERROR(FIND($C$1, Registers!C328, 1)))), MID(Registers!C328, FIND("[", Registers!C328, 1) + 1,( FIND("]", Registers!C328, 1) - FIND("[", Registers!C328, 1)) - 1), -1))</f>
        <v>-1</v>
      </c>
      <c r="B329" s="1">
        <f>INT(MID(Registers!E328, 1,  FIND(" ", Registers!E328, 1) - 1))</f>
        <v>0</v>
      </c>
    </row>
    <row r="330" spans="1:2" x14ac:dyDescent="0.25">
      <c r="A330" s="1">
        <f>INT(IF(AND(ISBLANK(Registers!A329), NOT(ISERROR(FIND($C$1, Registers!C329, 1)))), MID(Registers!C329, FIND("[", Registers!C329, 1) + 1,( FIND("]", Registers!C329, 1) - FIND("[", Registers!C329, 1)) - 1), -1))</f>
        <v>-1</v>
      </c>
      <c r="B330" s="1">
        <f>INT(MID(Registers!E329, 1,  FIND(" ", Registers!E329, 1) - 1))</f>
        <v>0</v>
      </c>
    </row>
    <row r="331" spans="1:2" x14ac:dyDescent="0.25">
      <c r="A331" s="1">
        <f>INT(IF(AND(ISBLANK(Registers!A330), NOT(ISERROR(FIND($C$1, Registers!C330, 1)))), MID(Registers!C330, FIND("[", Registers!C330, 1) + 1,( FIND("]", Registers!C330, 1) - FIND("[", Registers!C330, 1)) - 1), -1))</f>
        <v>-1</v>
      </c>
      <c r="B331" s="1">
        <f>INT(MID(Registers!E330, 1,  FIND(" ", Registers!E330, 1) - 1))</f>
        <v>0</v>
      </c>
    </row>
    <row r="332" spans="1:2" x14ac:dyDescent="0.25">
      <c r="A332" s="1">
        <f>INT(IF(AND(ISBLANK(Registers!A331), NOT(ISERROR(FIND($C$1, Registers!C331, 1)))), MID(Registers!C331, FIND("[", Registers!C331, 1) + 1,( FIND("]", Registers!C331, 1) - FIND("[", Registers!C331, 1)) - 1), -1))</f>
        <v>-1</v>
      </c>
      <c r="B332" s="1">
        <f>INT(MID(Registers!E331, 1,  FIND(" ", Registers!E331, 1) - 1))</f>
        <v>0</v>
      </c>
    </row>
    <row r="333" spans="1:2" x14ac:dyDescent="0.25">
      <c r="A333" s="1">
        <f>INT(IF(AND(ISBLANK(Registers!A332), NOT(ISERROR(FIND($C$1, Registers!C332, 1)))), MID(Registers!C332, FIND("[", Registers!C332, 1) + 1,( FIND("]", Registers!C332, 1) - FIND("[", Registers!C332, 1)) - 1), -1))</f>
        <v>-1</v>
      </c>
      <c r="B333" s="1">
        <f>INT(MID(Registers!E332, 1,  FIND(" ", Registers!E332, 1) - 1))</f>
        <v>0</v>
      </c>
    </row>
    <row r="334" spans="1:2" x14ac:dyDescent="0.25">
      <c r="A334" s="1">
        <f>INT(IF(AND(ISBLANK(Registers!A333), NOT(ISERROR(FIND($C$1, Registers!C333, 1)))), MID(Registers!C333, FIND("[", Registers!C333, 1) + 1,( FIND("]", Registers!C333, 1) - FIND("[", Registers!C333, 1)) - 1), -1))</f>
        <v>-1</v>
      </c>
      <c r="B334" s="1">
        <f>INT(MID(Registers!E333, 1,  FIND(" ", Registers!E333, 1) - 1))</f>
        <v>0</v>
      </c>
    </row>
    <row r="335" spans="1:2" x14ac:dyDescent="0.25">
      <c r="A335" s="1">
        <f>INT(IF(AND(ISBLANK(Registers!A334), NOT(ISERROR(FIND($C$1, Registers!C334, 1)))), MID(Registers!C334, FIND("[", Registers!C334, 1) + 1,( FIND("]", Registers!C334, 1) - FIND("[", Registers!C334, 1)) - 1), -1))</f>
        <v>-1</v>
      </c>
      <c r="B335" s="1">
        <f>INT(MID(Registers!E334, 1,  FIND(" ", Registers!E334, 1) - 1))</f>
        <v>0</v>
      </c>
    </row>
    <row r="336" spans="1:2" x14ac:dyDescent="0.25">
      <c r="A336" s="1">
        <f>INT(IF(AND(ISBLANK(Registers!A335), NOT(ISERROR(FIND($C$1, Registers!C335, 1)))), MID(Registers!C335, FIND("[", Registers!C335, 1) + 1,( FIND("]", Registers!C335, 1) - FIND("[", Registers!C335, 1)) - 1), -1))</f>
        <v>-1</v>
      </c>
      <c r="B336" s="1">
        <f>INT(MID(Registers!E335, 1,  FIND(" ", Registers!E335, 1) - 1))</f>
        <v>0</v>
      </c>
    </row>
    <row r="337" spans="1:2" x14ac:dyDescent="0.25">
      <c r="A337" s="1">
        <f>INT(IF(AND(ISBLANK(Registers!A336), NOT(ISERROR(FIND($C$1, Registers!C336, 1)))), MID(Registers!C336, FIND("[", Registers!C336, 1) + 1,( FIND("]", Registers!C336, 1) - FIND("[", Registers!C336, 1)) - 1), -1))</f>
        <v>-1</v>
      </c>
      <c r="B337" s="1">
        <f>INT(MID(Registers!E336, 1,  FIND(" ", Registers!E336, 1) - 1))</f>
        <v>0</v>
      </c>
    </row>
    <row r="338" spans="1:2" x14ac:dyDescent="0.25">
      <c r="A338" s="1">
        <f>INT(IF(AND(ISBLANK(Registers!A337), NOT(ISERROR(FIND($C$1, Registers!C337, 1)))), MID(Registers!C337, FIND("[", Registers!C337, 1) + 1,( FIND("]", Registers!C337, 1) - FIND("[", Registers!C337, 1)) - 1), -1))</f>
        <v>-1</v>
      </c>
      <c r="B338" s="1">
        <f>INT(MID(Registers!E337, 1,  FIND(" ", Registers!E337, 1) - 1))</f>
        <v>0</v>
      </c>
    </row>
    <row r="339" spans="1:2" x14ac:dyDescent="0.25">
      <c r="A339" s="1">
        <f>INT(IF(AND(ISBLANK(Registers!A338), NOT(ISERROR(FIND($C$1, Registers!C338, 1)))), MID(Registers!C338, FIND("[", Registers!C338, 1) + 1,( FIND("]", Registers!C338, 1) - FIND("[", Registers!C338, 1)) - 1), -1))</f>
        <v>-1</v>
      </c>
      <c r="B339" s="1">
        <f>INT(MID(Registers!E338, 1,  FIND(" ", Registers!E338, 1) - 1))</f>
        <v>0</v>
      </c>
    </row>
    <row r="340" spans="1:2" x14ac:dyDescent="0.25">
      <c r="A340" s="1">
        <f>INT(IF(AND(ISBLANK(Registers!A339), NOT(ISERROR(FIND($C$1, Registers!C339, 1)))), MID(Registers!C339, FIND("[", Registers!C339, 1) + 1,( FIND("]", Registers!C339, 1) - FIND("[", Registers!C339, 1)) - 1), -1))</f>
        <v>-1</v>
      </c>
      <c r="B340" s="1">
        <f>INT(MID(Registers!E339, 1,  FIND(" ", Registers!E339, 1) - 1))</f>
        <v>0</v>
      </c>
    </row>
    <row r="341" spans="1:2" x14ac:dyDescent="0.25">
      <c r="A341" s="1">
        <f>INT(IF(AND(ISBLANK(Registers!A340), NOT(ISERROR(FIND($C$1, Registers!C340, 1)))), MID(Registers!C340, FIND("[", Registers!C340, 1) + 1,( FIND("]", Registers!C340, 1) - FIND("[", Registers!C340, 1)) - 1), -1))</f>
        <v>-1</v>
      </c>
      <c r="B341" s="1">
        <f>INT(MID(Registers!E340, 1,  FIND(" ", Registers!E340, 1) - 1))</f>
        <v>0</v>
      </c>
    </row>
    <row r="342" spans="1:2" x14ac:dyDescent="0.25">
      <c r="A342" s="1">
        <f>INT(IF(AND(ISBLANK(Registers!A341), NOT(ISERROR(FIND($C$1, Registers!C341, 1)))), MID(Registers!C341, FIND("[", Registers!C341, 1) + 1,( FIND("]", Registers!C341, 1) - FIND("[", Registers!C341, 1)) - 1), -1))</f>
        <v>-1</v>
      </c>
      <c r="B342" s="1">
        <f>INT(MID(Registers!E341, 1,  FIND(" ", Registers!E341, 1) - 1))</f>
        <v>0</v>
      </c>
    </row>
    <row r="343" spans="1:2" x14ac:dyDescent="0.25">
      <c r="A343" s="1">
        <f>INT(IF(AND(ISBLANK(Registers!A342), NOT(ISERROR(FIND($C$1, Registers!C342, 1)))), MID(Registers!C342, FIND("[", Registers!C342, 1) + 1,( FIND("]", Registers!C342, 1) - FIND("[", Registers!C342, 1)) - 1), -1))</f>
        <v>-1</v>
      </c>
      <c r="B343" s="1">
        <f>INT(MID(Registers!E342, 1,  FIND(" ", Registers!E342, 1) - 1))</f>
        <v>0</v>
      </c>
    </row>
    <row r="344" spans="1:2" x14ac:dyDescent="0.25">
      <c r="A344" s="1">
        <f>INT(IF(AND(ISBLANK(Registers!A343), NOT(ISERROR(FIND($C$1, Registers!C343, 1)))), MID(Registers!C343, FIND("[", Registers!C343, 1) + 1,( FIND("]", Registers!C343, 1) - FIND("[", Registers!C343, 1)) - 1), -1))</f>
        <v>-1</v>
      </c>
      <c r="B344" s="1">
        <f>INT(MID(Registers!E343, 1,  FIND(" ", Registers!E343, 1) - 1))</f>
        <v>0</v>
      </c>
    </row>
    <row r="345" spans="1:2" x14ac:dyDescent="0.25">
      <c r="A345" s="1">
        <f>INT(IF(AND(ISBLANK(Registers!A344), NOT(ISERROR(FIND($C$1, Registers!C344, 1)))), MID(Registers!C344, FIND("[", Registers!C344, 1) + 1,( FIND("]", Registers!C344, 1) - FIND("[", Registers!C344, 1)) - 1), -1))</f>
        <v>-1</v>
      </c>
      <c r="B345" s="1">
        <f>INT(MID(Registers!E344, 1,  FIND(" ", Registers!E344, 1) - 1))</f>
        <v>0</v>
      </c>
    </row>
    <row r="346" spans="1:2" x14ac:dyDescent="0.25">
      <c r="A346" s="1">
        <f>INT(IF(AND(ISBLANK(Registers!A345), NOT(ISERROR(FIND($C$1, Registers!C345, 1)))), MID(Registers!C345, FIND("[", Registers!C345, 1) + 1,( FIND("]", Registers!C345, 1) - FIND("[", Registers!C345, 1)) - 1), -1))</f>
        <v>-1</v>
      </c>
      <c r="B346" s="1">
        <f>INT(MID(Registers!E345, 1,  FIND(" ", Registers!E345, 1) - 1))</f>
        <v>0</v>
      </c>
    </row>
    <row r="347" spans="1:2" x14ac:dyDescent="0.25">
      <c r="A347" s="1">
        <f>INT(IF(AND(ISBLANK(Registers!A346), NOT(ISERROR(FIND($C$1, Registers!C346, 1)))), MID(Registers!C346, FIND("[", Registers!C346, 1) + 1,( FIND("]", Registers!C346, 1) - FIND("[", Registers!C346, 1)) - 1), -1))</f>
        <v>-1</v>
      </c>
      <c r="B347" s="1">
        <f>INT(MID(Registers!E346, 1,  FIND(" ", Registers!E346, 1) - 1))</f>
        <v>0</v>
      </c>
    </row>
    <row r="348" spans="1:2" x14ac:dyDescent="0.25">
      <c r="A348" s="1">
        <f>INT(IF(AND(ISBLANK(Registers!A347), NOT(ISERROR(FIND($C$1, Registers!C347, 1)))), MID(Registers!C347, FIND("[", Registers!C347, 1) + 1,( FIND("]", Registers!C347, 1) - FIND("[", Registers!C347, 1)) - 1), -1))</f>
        <v>-1</v>
      </c>
      <c r="B348" s="1">
        <f>INT(MID(Registers!E347, 1,  FIND(" ", Registers!E347, 1) - 1))</f>
        <v>0</v>
      </c>
    </row>
    <row r="349" spans="1:2" x14ac:dyDescent="0.25">
      <c r="A349" s="1">
        <f>INT(IF(AND(ISBLANK(Registers!A348), NOT(ISERROR(FIND($C$1, Registers!C348, 1)))), MID(Registers!C348, FIND("[", Registers!C348, 1) + 1,( FIND("]", Registers!C348, 1) - FIND("[", Registers!C348, 1)) - 1), -1))</f>
        <v>-1</v>
      </c>
      <c r="B349" s="1">
        <f>INT(MID(Registers!E348, 1,  FIND(" ", Registers!E348, 1) - 1))</f>
        <v>0</v>
      </c>
    </row>
    <row r="350" spans="1:2" x14ac:dyDescent="0.25">
      <c r="A350" s="1">
        <f>INT(IF(AND(ISBLANK(Registers!A349), NOT(ISERROR(FIND($C$1, Registers!C349, 1)))), MID(Registers!C349, FIND("[", Registers!C349, 1) + 1,( FIND("]", Registers!C349, 1) - FIND("[", Registers!C349, 1)) - 1), -1))</f>
        <v>-1</v>
      </c>
      <c r="B350" s="1">
        <f>INT(MID(Registers!E349, 1,  FIND(" ", Registers!E349, 1) - 1))</f>
        <v>0</v>
      </c>
    </row>
    <row r="351" spans="1:2" x14ac:dyDescent="0.25">
      <c r="A351" s="1">
        <f>INT(IF(AND(ISBLANK(Registers!A350), NOT(ISERROR(FIND($C$1, Registers!C350, 1)))), MID(Registers!C350, FIND("[", Registers!C350, 1) + 1,( FIND("]", Registers!C350, 1) - FIND("[", Registers!C350, 1)) - 1), -1))</f>
        <v>-1</v>
      </c>
      <c r="B351" s="1">
        <f>INT(MID(Registers!E350, 1,  FIND(" ", Registers!E350, 1) - 1))</f>
        <v>0</v>
      </c>
    </row>
    <row r="352" spans="1:2" x14ac:dyDescent="0.25">
      <c r="A352" s="1">
        <f>INT(IF(AND(ISBLANK(Registers!A351), NOT(ISERROR(FIND($C$1, Registers!C351, 1)))), MID(Registers!C351, FIND("[", Registers!C351, 1) + 1,( FIND("]", Registers!C351, 1) - FIND("[", Registers!C351, 1)) - 1), -1))</f>
        <v>-1</v>
      </c>
      <c r="B352" s="1">
        <f>INT(MID(Registers!E351, 1,  FIND(" ", Registers!E351, 1) - 1))</f>
        <v>0</v>
      </c>
    </row>
    <row r="353" spans="1:2" x14ac:dyDescent="0.25">
      <c r="A353" s="1">
        <f>INT(IF(AND(ISBLANK(Registers!A352), NOT(ISERROR(FIND($C$1, Registers!C352, 1)))), MID(Registers!C352, FIND("[", Registers!C352, 1) + 1,( FIND("]", Registers!C352, 1) - FIND("[", Registers!C352, 1)) - 1), -1))</f>
        <v>-1</v>
      </c>
      <c r="B353" s="1">
        <f>INT(MID(Registers!E352, 1,  FIND(" ", Registers!E352, 1) - 1))</f>
        <v>0</v>
      </c>
    </row>
    <row r="354" spans="1:2" x14ac:dyDescent="0.25">
      <c r="A354" s="1">
        <f>INT(IF(AND(ISBLANK(Registers!A353), NOT(ISERROR(FIND($C$1, Registers!C353, 1)))), MID(Registers!C353, FIND("[", Registers!C353, 1) + 1,( FIND("]", Registers!C353, 1) - FIND("[", Registers!C353, 1)) - 1), -1))</f>
        <v>-1</v>
      </c>
      <c r="B354" s="1">
        <f>INT(MID(Registers!E353, 1,  FIND(" ", Registers!E353, 1) - 1))</f>
        <v>0</v>
      </c>
    </row>
    <row r="355" spans="1:2" x14ac:dyDescent="0.25">
      <c r="A355" s="1">
        <f>INT(IF(AND(ISBLANK(Registers!A354), NOT(ISERROR(FIND($C$1, Registers!C354, 1)))), MID(Registers!C354, FIND("[", Registers!C354, 1) + 1,( FIND("]", Registers!C354, 1) - FIND("[", Registers!C354, 1)) - 1), -1))</f>
        <v>-1</v>
      </c>
      <c r="B355" s="1">
        <f>INT(MID(Registers!E354, 1,  FIND(" ", Registers!E354, 1) - 1))</f>
        <v>0</v>
      </c>
    </row>
    <row r="356" spans="1:2" x14ac:dyDescent="0.25">
      <c r="A356" s="1">
        <f>INT(IF(AND(ISBLANK(Registers!A355), NOT(ISERROR(FIND($C$1, Registers!C355, 1)))), MID(Registers!C355, FIND("[", Registers!C355, 1) + 1,( FIND("]", Registers!C355, 1) - FIND("[", Registers!C355, 1)) - 1), -1))</f>
        <v>-1</v>
      </c>
      <c r="B356" s="1">
        <f>INT(MID(Registers!E355, 1,  FIND(" ", Registers!E355, 1) - 1))</f>
        <v>0</v>
      </c>
    </row>
    <row r="357" spans="1:2" x14ac:dyDescent="0.25">
      <c r="A357" s="1">
        <f>INT(IF(AND(ISBLANK(Registers!A356), NOT(ISERROR(FIND($C$1, Registers!C356, 1)))), MID(Registers!C356, FIND("[", Registers!C356, 1) + 1,( FIND("]", Registers!C356, 1) - FIND("[", Registers!C356, 1)) - 1), -1))</f>
        <v>-1</v>
      </c>
      <c r="B357" s="1">
        <f>INT(MID(Registers!E356, 1,  FIND(" ", Registers!E356, 1) - 1))</f>
        <v>0</v>
      </c>
    </row>
    <row r="358" spans="1:2" x14ac:dyDescent="0.25">
      <c r="A358" s="1">
        <f>INT(IF(AND(ISBLANK(Registers!A357), NOT(ISERROR(FIND($C$1, Registers!C357, 1)))), MID(Registers!C357, FIND("[", Registers!C357, 1) + 1,( FIND("]", Registers!C357, 1) - FIND("[", Registers!C357, 1)) - 1), -1))</f>
        <v>-1</v>
      </c>
      <c r="B358" s="1">
        <f>INT(MID(Registers!E357, 1,  FIND(" ", Registers!E357, 1) - 1))</f>
        <v>0</v>
      </c>
    </row>
    <row r="359" spans="1:2" x14ac:dyDescent="0.25">
      <c r="A359" s="1">
        <f>INT(IF(AND(ISBLANK(Registers!A358), NOT(ISERROR(FIND($C$1, Registers!C358, 1)))), MID(Registers!C358, FIND("[", Registers!C358, 1) + 1,( FIND("]", Registers!C358, 1) - FIND("[", Registers!C358, 1)) - 1), -1))</f>
        <v>-1</v>
      </c>
      <c r="B359" s="1">
        <f>INT(MID(Registers!E358, 1,  FIND(" ", Registers!E358, 1) - 1))</f>
        <v>0</v>
      </c>
    </row>
    <row r="360" spans="1:2" x14ac:dyDescent="0.25">
      <c r="A360" s="1">
        <f>INT(IF(AND(ISBLANK(Registers!A359), NOT(ISERROR(FIND($C$1, Registers!C359, 1)))), MID(Registers!C359, FIND("[", Registers!C359, 1) + 1,( FIND("]", Registers!C359, 1) - FIND("[", Registers!C359, 1)) - 1), -1))</f>
        <v>-1</v>
      </c>
      <c r="B360" s="1">
        <f>INT(MID(Registers!E359, 1,  FIND(" ", Registers!E359, 1) - 1))</f>
        <v>0</v>
      </c>
    </row>
    <row r="361" spans="1:2" x14ac:dyDescent="0.25">
      <c r="A361" s="1">
        <f>INT(IF(AND(ISBLANK(Registers!A360), NOT(ISERROR(FIND($C$1, Registers!C360, 1)))), MID(Registers!C360, FIND("[", Registers!C360, 1) + 1,( FIND("]", Registers!C360, 1) - FIND("[", Registers!C360, 1)) - 1), -1))</f>
        <v>-1</v>
      </c>
      <c r="B361" s="1">
        <f>INT(MID(Registers!E360, 1,  FIND(" ", Registers!E360, 1) - 1))</f>
        <v>0</v>
      </c>
    </row>
    <row r="362" spans="1:2" x14ac:dyDescent="0.25">
      <c r="A362" s="1">
        <f>INT(IF(AND(ISBLANK(Registers!A361), NOT(ISERROR(FIND($C$1, Registers!C361, 1)))), MID(Registers!C361, FIND("[", Registers!C361, 1) + 1,( FIND("]", Registers!C361, 1) - FIND("[", Registers!C361, 1)) - 1), -1))</f>
        <v>-1</v>
      </c>
      <c r="B362" s="1">
        <f>INT(MID(Registers!E361, 1,  FIND(" ", Registers!E361, 1) - 1))</f>
        <v>0</v>
      </c>
    </row>
    <row r="363" spans="1:2" x14ac:dyDescent="0.25">
      <c r="A363" s="1">
        <f>INT(IF(AND(ISBLANK(Registers!A362), NOT(ISERROR(FIND($C$1, Registers!C362, 1)))), MID(Registers!C362, FIND("[", Registers!C362, 1) + 1,( FIND("]", Registers!C362, 1) - FIND("[", Registers!C362, 1)) - 1), -1))</f>
        <v>-1</v>
      </c>
      <c r="B363" s="1">
        <f>INT(MID(Registers!E362, 1,  FIND(" ", Registers!E362, 1) - 1))</f>
        <v>0</v>
      </c>
    </row>
    <row r="364" spans="1:2" x14ac:dyDescent="0.25">
      <c r="A364" s="1">
        <f>INT(IF(AND(ISBLANK(Registers!A363), NOT(ISERROR(FIND($C$1, Registers!C363, 1)))), MID(Registers!C363, FIND("[", Registers!C363, 1) + 1,( FIND("]", Registers!C363, 1) - FIND("[", Registers!C363, 1)) - 1), -1))</f>
        <v>-1</v>
      </c>
      <c r="B364" s="1">
        <f>INT(MID(Registers!E363, 1,  FIND(" ", Registers!E363, 1) - 1))</f>
        <v>0</v>
      </c>
    </row>
    <row r="365" spans="1:2" x14ac:dyDescent="0.25">
      <c r="A365" s="1">
        <f>INT(IF(AND(ISBLANK(Registers!A364), NOT(ISERROR(FIND($C$1, Registers!C364, 1)))), MID(Registers!C364, FIND("[", Registers!C364, 1) + 1,( FIND("]", Registers!C364, 1) - FIND("[", Registers!C364, 1)) - 1), -1))</f>
        <v>-1</v>
      </c>
      <c r="B365" s="1">
        <f>INT(MID(Registers!E364, 1,  FIND(" ", Registers!E364, 1) - 1))</f>
        <v>0</v>
      </c>
    </row>
    <row r="366" spans="1:2" x14ac:dyDescent="0.25">
      <c r="A366" s="1">
        <f>INT(IF(AND(ISBLANK(Registers!A365), NOT(ISERROR(FIND($C$1, Registers!C365, 1)))), MID(Registers!C365, FIND("[", Registers!C365, 1) + 1,( FIND("]", Registers!C365, 1) - FIND("[", Registers!C365, 1)) - 1), -1))</f>
        <v>-1</v>
      </c>
      <c r="B366" s="1">
        <f>INT(MID(Registers!E365, 1,  FIND(" ", Registers!E365, 1) - 1))</f>
        <v>0</v>
      </c>
    </row>
    <row r="367" spans="1:2" x14ac:dyDescent="0.25">
      <c r="A367" s="1">
        <f>INT(IF(AND(ISBLANK(Registers!A366), NOT(ISERROR(FIND($C$1, Registers!C366, 1)))), MID(Registers!C366, FIND("[", Registers!C366, 1) + 1,( FIND("]", Registers!C366, 1) - FIND("[", Registers!C366, 1)) - 1), -1))</f>
        <v>-1</v>
      </c>
      <c r="B367" s="1" t="e">
        <f>INT(MID(Registers!E366, 1,  FIND(" ", Registers!E366, 1) - 1))</f>
        <v>#VALUE!</v>
      </c>
    </row>
    <row r="368" spans="1:2" x14ac:dyDescent="0.25">
      <c r="A368" s="1">
        <f>INT(IF(AND(ISBLANK(Registers!A367), NOT(ISERROR(FIND($C$1, Registers!C367, 1)))), MID(Registers!C367, FIND("[", Registers!C367, 1) + 1,( FIND("]", Registers!C367, 1) - FIND("[", Registers!C367, 1)) - 1), -1))</f>
        <v>-1</v>
      </c>
      <c r="B368" s="1">
        <f>INT(MID(Registers!E367, 1,  FIND(" ", Registers!E367, 1) - 1))</f>
        <v>0</v>
      </c>
    </row>
    <row r="369" spans="1:2" x14ac:dyDescent="0.25">
      <c r="A369" s="1">
        <f>INT(IF(AND(ISBLANK(Registers!A368), NOT(ISERROR(FIND($C$1, Registers!C368, 1)))), MID(Registers!C368, FIND("[", Registers!C368, 1) + 1,( FIND("]", Registers!C368, 1) - FIND("[", Registers!C368, 1)) - 1), -1))</f>
        <v>-1</v>
      </c>
      <c r="B369" s="1">
        <f>INT(MID(Registers!E368, 1,  FIND(" ", Registers!E368, 1) - 1))</f>
        <v>0</v>
      </c>
    </row>
    <row r="370" spans="1:2" x14ac:dyDescent="0.25">
      <c r="A370" s="1">
        <f>INT(IF(AND(ISBLANK(Registers!A369), NOT(ISERROR(FIND($C$1, Registers!C369, 1)))), MID(Registers!C369, FIND("[", Registers!C369, 1) + 1,( FIND("]", Registers!C369, 1) - FIND("[", Registers!C369, 1)) - 1), -1))</f>
        <v>-1</v>
      </c>
      <c r="B370" s="1">
        <f>INT(MID(Registers!E369, 1,  FIND(" ", Registers!E369, 1) - 1))</f>
        <v>0</v>
      </c>
    </row>
    <row r="371" spans="1:2" x14ac:dyDescent="0.25">
      <c r="A371" s="1">
        <f>INT(IF(AND(ISBLANK(Registers!A370), NOT(ISERROR(FIND($C$1, Registers!C370, 1)))), MID(Registers!C370, FIND("[", Registers!C370, 1) + 1,( FIND("]", Registers!C370, 1) - FIND("[", Registers!C370, 1)) - 1), -1))</f>
        <v>-1</v>
      </c>
      <c r="B371" s="1">
        <f>INT(MID(Registers!E370, 1,  FIND(" ", Registers!E370, 1) - 1))</f>
        <v>0</v>
      </c>
    </row>
    <row r="372" spans="1:2" x14ac:dyDescent="0.25">
      <c r="A372" s="1">
        <f>INT(IF(AND(ISBLANK(Registers!A371), NOT(ISERROR(FIND($C$1, Registers!C371, 1)))), MID(Registers!C371, FIND("[", Registers!C371, 1) + 1,( FIND("]", Registers!C371, 1) - FIND("[", Registers!C371, 1)) - 1), -1))</f>
        <v>-1</v>
      </c>
      <c r="B372" s="1">
        <f>INT(MID(Registers!E371, 1,  FIND(" ", Registers!E371, 1) - 1))</f>
        <v>0</v>
      </c>
    </row>
    <row r="373" spans="1:2" x14ac:dyDescent="0.25">
      <c r="A373" s="1">
        <f>INT(IF(AND(ISBLANK(Registers!A372), NOT(ISERROR(FIND($C$1, Registers!C372, 1)))), MID(Registers!C372, FIND("[", Registers!C372, 1) + 1,( FIND("]", Registers!C372, 1) - FIND("[", Registers!C372, 1)) - 1), -1))</f>
        <v>-1</v>
      </c>
      <c r="B373" s="1">
        <f>INT(MID(Registers!E372, 1,  FIND(" ", Registers!E372, 1) - 1))</f>
        <v>0</v>
      </c>
    </row>
    <row r="374" spans="1:2" x14ac:dyDescent="0.25">
      <c r="A374" s="1">
        <f>INT(IF(AND(ISBLANK(Registers!A373), NOT(ISERROR(FIND($C$1, Registers!C373, 1)))), MID(Registers!C373, FIND("[", Registers!C373, 1) + 1,( FIND("]", Registers!C373, 1) - FIND("[", Registers!C373, 1)) - 1), -1))</f>
        <v>-1</v>
      </c>
      <c r="B374" s="1">
        <f>INT(MID(Registers!E373, 1,  FIND(" ", Registers!E373, 1) - 1))</f>
        <v>0</v>
      </c>
    </row>
    <row r="375" spans="1:2" x14ac:dyDescent="0.25">
      <c r="A375" s="1">
        <f>INT(IF(AND(ISBLANK(Registers!A374), NOT(ISERROR(FIND($C$1, Registers!C374, 1)))), MID(Registers!C374, FIND("[", Registers!C374, 1) + 1,( FIND("]", Registers!C374, 1) - FIND("[", Registers!C374, 1)) - 1), -1))</f>
        <v>-1</v>
      </c>
      <c r="B375" s="1">
        <f>INT(MID(Registers!E374, 1,  FIND(" ", Registers!E374, 1) - 1))</f>
        <v>0</v>
      </c>
    </row>
    <row r="376" spans="1:2" x14ac:dyDescent="0.25">
      <c r="A376" s="1">
        <f>INT(IF(AND(ISBLANK(Registers!A375), NOT(ISERROR(FIND($C$1, Registers!C375, 1)))), MID(Registers!C375, FIND("[", Registers!C375, 1) + 1,( FIND("]", Registers!C375, 1) - FIND("[", Registers!C375, 1)) - 1), -1))</f>
        <v>-1</v>
      </c>
      <c r="B376" s="1">
        <f>INT(MID(Registers!E375, 1,  FIND(" ", Registers!E375, 1) - 1))</f>
        <v>0</v>
      </c>
    </row>
    <row r="377" spans="1:2" x14ac:dyDescent="0.25">
      <c r="A377" s="1">
        <f>INT(IF(AND(ISBLANK(Registers!A376), NOT(ISERROR(FIND($C$1, Registers!C376, 1)))), MID(Registers!C376, FIND("[", Registers!C376, 1) + 1,( FIND("]", Registers!C376, 1) - FIND("[", Registers!C376, 1)) - 1), -1))</f>
        <v>-1</v>
      </c>
      <c r="B377" s="1">
        <f>INT(MID(Registers!E376, 1,  FIND(" ", Registers!E376, 1) - 1))</f>
        <v>0</v>
      </c>
    </row>
    <row r="378" spans="1:2" x14ac:dyDescent="0.25">
      <c r="A378" s="1">
        <f>INT(IF(AND(ISBLANK(Registers!A377), NOT(ISERROR(FIND($C$1, Registers!C377, 1)))), MID(Registers!C377, FIND("[", Registers!C377, 1) + 1,( FIND("]", Registers!C377, 1) - FIND("[", Registers!C377, 1)) - 1), -1))</f>
        <v>-1</v>
      </c>
      <c r="B378" s="1">
        <f>INT(MID(Registers!E377, 1,  FIND(" ", Registers!E377, 1) - 1))</f>
        <v>0</v>
      </c>
    </row>
    <row r="379" spans="1:2" x14ac:dyDescent="0.25">
      <c r="A379" s="1">
        <f>INT(IF(AND(ISBLANK(Registers!A378), NOT(ISERROR(FIND($C$1, Registers!C378, 1)))), MID(Registers!C378, FIND("[", Registers!C378, 1) + 1,( FIND("]", Registers!C378, 1) - FIND("[", Registers!C378, 1)) - 1), -1))</f>
        <v>-1</v>
      </c>
      <c r="B379" s="1">
        <f>INT(MID(Registers!E378, 1,  FIND(" ", Registers!E378, 1) - 1))</f>
        <v>0</v>
      </c>
    </row>
    <row r="380" spans="1:2" x14ac:dyDescent="0.25">
      <c r="A380" s="1">
        <f>INT(IF(AND(ISBLANK(Registers!A379), NOT(ISERROR(FIND($C$1, Registers!C379, 1)))), MID(Registers!C379, FIND("[", Registers!C379, 1) + 1,( FIND("]", Registers!C379, 1) - FIND("[", Registers!C379, 1)) - 1), -1))</f>
        <v>-1</v>
      </c>
      <c r="B380" s="1">
        <f>INT(MID(Registers!E379, 1,  FIND(" ", Registers!E379, 1) - 1))</f>
        <v>0</v>
      </c>
    </row>
    <row r="381" spans="1:2" x14ac:dyDescent="0.25">
      <c r="A381" s="1">
        <f>INT(IF(AND(ISBLANK(Registers!A380), NOT(ISERROR(FIND($C$1, Registers!C380, 1)))), MID(Registers!C380, FIND("[", Registers!C380, 1) + 1,( FIND("]", Registers!C380, 1) - FIND("[", Registers!C380, 1)) - 1), -1))</f>
        <v>-1</v>
      </c>
      <c r="B381" s="1">
        <f>INT(MID(Registers!E380, 1,  FIND(" ", Registers!E380, 1) - 1))</f>
        <v>0</v>
      </c>
    </row>
    <row r="382" spans="1:2" x14ac:dyDescent="0.25">
      <c r="A382" s="1">
        <f>INT(IF(AND(ISBLANK(Registers!A381), NOT(ISERROR(FIND($C$1, Registers!C381, 1)))), MID(Registers!C381, FIND("[", Registers!C381, 1) + 1,( FIND("]", Registers!C381, 1) - FIND("[", Registers!C381, 1)) - 1), -1))</f>
        <v>-1</v>
      </c>
      <c r="B382" s="1">
        <f>INT(MID(Registers!E381, 1,  FIND(" ", Registers!E381, 1) - 1))</f>
        <v>0</v>
      </c>
    </row>
    <row r="383" spans="1:2" x14ac:dyDescent="0.25">
      <c r="A383" s="1">
        <f>INT(IF(AND(ISBLANK(Registers!A382), NOT(ISERROR(FIND($C$1, Registers!C382, 1)))), MID(Registers!C382, FIND("[", Registers!C382, 1) + 1,( FIND("]", Registers!C382, 1) - FIND("[", Registers!C382, 1)) - 1), -1))</f>
        <v>-1</v>
      </c>
      <c r="B383" s="1">
        <f>INT(MID(Registers!E382, 1,  FIND(" ", Registers!E382, 1) - 1))</f>
        <v>0</v>
      </c>
    </row>
    <row r="384" spans="1:2" x14ac:dyDescent="0.25">
      <c r="A384" s="1">
        <f>INT(IF(AND(ISBLANK(Registers!A383), NOT(ISERROR(FIND($C$1, Registers!C383, 1)))), MID(Registers!C383, FIND("[", Registers!C383, 1) + 1,( FIND("]", Registers!C383, 1) - FIND("[", Registers!C383, 1)) - 1), -1))</f>
        <v>-1</v>
      </c>
      <c r="B384" s="1">
        <f>INT(MID(Registers!E383, 1,  FIND(" ", Registers!E383, 1) - 1))</f>
        <v>0</v>
      </c>
    </row>
    <row r="385" spans="1:2" x14ac:dyDescent="0.25">
      <c r="A385" s="1">
        <f>INT(IF(AND(ISBLANK(Registers!A384), NOT(ISERROR(FIND($C$1, Registers!C384, 1)))), MID(Registers!C384, FIND("[", Registers!C384, 1) + 1,( FIND("]", Registers!C384, 1) - FIND("[", Registers!C384, 1)) - 1), -1))</f>
        <v>-1</v>
      </c>
      <c r="B385" s="1">
        <f>INT(MID(Registers!E384, 1,  FIND(" ", Registers!E384, 1) - 1))</f>
        <v>0</v>
      </c>
    </row>
    <row r="386" spans="1:2" x14ac:dyDescent="0.25">
      <c r="A386" s="1">
        <f>INT(IF(AND(ISBLANK(Registers!A385), NOT(ISERROR(FIND($C$1, Registers!C385, 1)))), MID(Registers!C385, FIND("[", Registers!C385, 1) + 1,( FIND("]", Registers!C385, 1) - FIND("[", Registers!C385, 1)) - 1), -1))</f>
        <v>-1</v>
      </c>
      <c r="B386" s="1">
        <f>INT(MID(Registers!E385, 1,  FIND(" ", Registers!E385, 1) - 1))</f>
        <v>0</v>
      </c>
    </row>
    <row r="387" spans="1:2" x14ac:dyDescent="0.25">
      <c r="A387" s="1">
        <f>INT(IF(AND(ISBLANK(Registers!A386), NOT(ISERROR(FIND($C$1, Registers!C386, 1)))), MID(Registers!C386, FIND("[", Registers!C386, 1) + 1,( FIND("]", Registers!C386, 1) - FIND("[", Registers!C386, 1)) - 1), -1))</f>
        <v>-1</v>
      </c>
      <c r="B387" s="1">
        <f>INT(MID(Registers!E386, 1,  FIND(" ", Registers!E386, 1) - 1))</f>
        <v>0</v>
      </c>
    </row>
    <row r="388" spans="1:2" x14ac:dyDescent="0.25">
      <c r="A388" s="1">
        <f>INT(IF(AND(ISBLANK(Registers!A387), NOT(ISERROR(FIND($C$1, Registers!C387, 1)))), MID(Registers!C387, FIND("[", Registers!C387, 1) + 1,( FIND("]", Registers!C387, 1) - FIND("[", Registers!C387, 1)) - 1), -1))</f>
        <v>-1</v>
      </c>
      <c r="B388" s="1">
        <f>INT(MID(Registers!E387, 1,  FIND(" ", Registers!E387, 1) - 1))</f>
        <v>0</v>
      </c>
    </row>
    <row r="389" spans="1:2" x14ac:dyDescent="0.25">
      <c r="A389" s="1">
        <f>INT(IF(AND(ISBLANK(Registers!A388), NOT(ISERROR(FIND($C$1, Registers!C388, 1)))), MID(Registers!C388, FIND("[", Registers!C388, 1) + 1,( FIND("]", Registers!C388, 1) - FIND("[", Registers!C388, 1)) - 1), -1))</f>
        <v>-1</v>
      </c>
      <c r="B389" s="1">
        <f>INT(MID(Registers!E388, 1,  FIND(" ", Registers!E388, 1) - 1))</f>
        <v>0</v>
      </c>
    </row>
    <row r="390" spans="1:2" x14ac:dyDescent="0.25">
      <c r="A390" s="1">
        <f>INT(IF(AND(ISBLANK(Registers!A389), NOT(ISERROR(FIND($C$1, Registers!C389, 1)))), MID(Registers!C389, FIND("[", Registers!C389, 1) + 1,( FIND("]", Registers!C389, 1) - FIND("[", Registers!C389, 1)) - 1), -1))</f>
        <v>-1</v>
      </c>
      <c r="B390" s="1">
        <f>INT(MID(Registers!E389, 1,  FIND(" ", Registers!E389, 1) - 1))</f>
        <v>0</v>
      </c>
    </row>
    <row r="391" spans="1:2" x14ac:dyDescent="0.25">
      <c r="A391" s="1">
        <f>INT(IF(AND(ISBLANK(Registers!A390), NOT(ISERROR(FIND($C$1, Registers!C390, 1)))), MID(Registers!C390, FIND("[", Registers!C390, 1) + 1,( FIND("]", Registers!C390, 1) - FIND("[", Registers!C390, 1)) - 1), -1))</f>
        <v>-1</v>
      </c>
      <c r="B391" s="1">
        <f>INT(MID(Registers!E390, 1,  FIND(" ", Registers!E390, 1) - 1))</f>
        <v>0</v>
      </c>
    </row>
    <row r="392" spans="1:2" x14ac:dyDescent="0.25">
      <c r="A392" s="1">
        <f>INT(IF(AND(ISBLANK(Registers!A391), NOT(ISERROR(FIND($C$1, Registers!C391, 1)))), MID(Registers!C391, FIND("[", Registers!C391, 1) + 1,( FIND("]", Registers!C391, 1) - FIND("[", Registers!C391, 1)) - 1), -1))</f>
        <v>-1</v>
      </c>
      <c r="B392" s="1">
        <f>INT(MID(Registers!E391, 1,  FIND(" ", Registers!E391, 1) - 1))</f>
        <v>0</v>
      </c>
    </row>
    <row r="393" spans="1:2" x14ac:dyDescent="0.25">
      <c r="A393" s="1">
        <f>INT(IF(AND(ISBLANK(Registers!A392), NOT(ISERROR(FIND($C$1, Registers!C392, 1)))), MID(Registers!C392, FIND("[", Registers!C392, 1) + 1,( FIND("]", Registers!C392, 1) - FIND("[", Registers!C392, 1)) - 1), -1))</f>
        <v>-1</v>
      </c>
      <c r="B393" s="1">
        <f>INT(MID(Registers!E392, 1,  FIND(" ", Registers!E392, 1) - 1))</f>
        <v>0</v>
      </c>
    </row>
    <row r="394" spans="1:2" x14ac:dyDescent="0.25">
      <c r="A394" s="1">
        <f>INT(IF(AND(ISBLANK(Registers!A393), NOT(ISERROR(FIND($C$1, Registers!C393, 1)))), MID(Registers!C393, FIND("[", Registers!C393, 1) + 1,( FIND("]", Registers!C393, 1) - FIND("[", Registers!C393, 1)) - 1), -1))</f>
        <v>-1</v>
      </c>
      <c r="B394" s="1">
        <f>INT(MID(Registers!E393, 1,  FIND(" ", Registers!E393, 1) - 1))</f>
        <v>0</v>
      </c>
    </row>
    <row r="395" spans="1:2" x14ac:dyDescent="0.25">
      <c r="A395" s="1">
        <f>INT(IF(AND(ISBLANK(Registers!A394), NOT(ISERROR(FIND($C$1, Registers!C394, 1)))), MID(Registers!C394, FIND("[", Registers!C394, 1) + 1,( FIND("]", Registers!C394, 1) - FIND("[", Registers!C394, 1)) - 1), -1))</f>
        <v>-1</v>
      </c>
      <c r="B395" s="1">
        <f>INT(MID(Registers!E394, 1,  FIND(" ", Registers!E394, 1) - 1))</f>
        <v>0</v>
      </c>
    </row>
    <row r="396" spans="1:2" x14ac:dyDescent="0.25">
      <c r="A396" s="1">
        <f>INT(IF(AND(ISBLANK(Registers!A395), NOT(ISERROR(FIND($C$1, Registers!C395, 1)))), MID(Registers!C395, FIND("[", Registers!C395, 1) + 1,( FIND("]", Registers!C395, 1) - FIND("[", Registers!C395, 1)) - 1), -1))</f>
        <v>-1</v>
      </c>
      <c r="B396" s="1">
        <f>INT(MID(Registers!E395, 1,  FIND(" ", Registers!E395, 1) - 1))</f>
        <v>143</v>
      </c>
    </row>
    <row r="397" spans="1:2" x14ac:dyDescent="0.25">
      <c r="A397" s="1">
        <f>INT(IF(AND(ISBLANK(Registers!A396), NOT(ISERROR(FIND($C$1, Registers!C396, 1)))), MID(Registers!C396, FIND("[", Registers!C396, 1) + 1,( FIND("]", Registers!C396, 1) - FIND("[", Registers!C396, 1)) - 1), -1))</f>
        <v>-1</v>
      </c>
      <c r="B397" s="1">
        <f>INT(MID(Registers!E396, 1,  FIND(" ", Registers!E396, 1) - 1))</f>
        <v>112</v>
      </c>
    </row>
    <row r="398" spans="1:2" x14ac:dyDescent="0.25">
      <c r="A398" s="1">
        <f>INT(IF(AND(ISBLANK(Registers!A397), NOT(ISERROR(FIND($C$1, Registers!C397, 1)))), MID(Registers!C397, FIND("[", Registers!C397, 1) + 1,( FIND("]", Registers!C397, 1) - FIND("[", Registers!C397, 1)) - 1), -1))</f>
        <v>-1</v>
      </c>
      <c r="B398" s="1">
        <f>INT(MID(Registers!E397, 1,  FIND(" ", Registers!E397, 1) - 1))</f>
        <v>137</v>
      </c>
    </row>
    <row r="399" spans="1:2" x14ac:dyDescent="0.25">
      <c r="A399" s="1">
        <f>INT(IF(AND(ISBLANK(Registers!A398), NOT(ISERROR(FIND($C$1, Registers!C398, 1)))), MID(Registers!C398, FIND("[", Registers!C398, 1) + 1,( FIND("]", Registers!C398, 1) - FIND("[", Registers!C398, 1)) - 1), -1))</f>
        <v>-1</v>
      </c>
      <c r="B399" s="1">
        <f>INT(MID(Registers!E398, 1,  FIND(" ", Registers!E398, 1) - 1))</f>
        <v>142</v>
      </c>
    </row>
    <row r="400" spans="1:2" x14ac:dyDescent="0.25">
      <c r="A400" s="1">
        <f>INT(IF(AND(ISBLANK(Registers!A399), NOT(ISERROR(FIND($C$1, Registers!C399, 1)))), MID(Registers!C399, FIND("[", Registers!C399, 1) + 1,( FIND("]", Registers!C399, 1) - FIND("[", Registers!C399, 1)) - 1), -1))</f>
        <v>-1</v>
      </c>
      <c r="B400" s="1">
        <f>INT(MID(Registers!E399, 1,  FIND(" ", Registers!E399, 1) - 1))</f>
        <v>69</v>
      </c>
    </row>
    <row r="401" spans="1:2" x14ac:dyDescent="0.25">
      <c r="A401" s="1">
        <f>INT(IF(AND(ISBLANK(Registers!A400), NOT(ISERROR(FIND($C$1, Registers!C400, 1)))), MID(Registers!C400, FIND("[", Registers!C400, 1) + 1,( FIND("]", Registers!C400, 1) - FIND("[", Registers!C400, 1)) - 1), -1))</f>
        <v>-1</v>
      </c>
      <c r="B401" s="1">
        <f>INT(MID(Registers!E400, 1,  FIND(" ", Registers!E400, 1) - 1))</f>
        <v>69</v>
      </c>
    </row>
    <row r="402" spans="1:2" x14ac:dyDescent="0.25">
      <c r="A402" s="1">
        <f>INT(IF(AND(ISBLANK(Registers!A401), NOT(ISERROR(FIND($C$1, Registers!C401, 1)))), MID(Registers!C401, FIND("[", Registers!C401, 1) + 1,( FIND("]", Registers!C401, 1) - FIND("[", Registers!C401, 1)) - 1), -1))</f>
        <v>-1</v>
      </c>
      <c r="B402" s="1">
        <f>INT(MID(Registers!E401, 1,  FIND(" ", Registers!E401, 1) - 1))</f>
        <v>124</v>
      </c>
    </row>
    <row r="403" spans="1:2" x14ac:dyDescent="0.25">
      <c r="A403" s="1">
        <f>INT(IF(AND(ISBLANK(Registers!A402), NOT(ISERROR(FIND($C$1, Registers!C402, 1)))), MID(Registers!C402, FIND("[", Registers!C402, 1) + 1,( FIND("]", Registers!C402, 1) - FIND("[", Registers!C402, 1)) - 1), -1))</f>
        <v>-1</v>
      </c>
      <c r="B403" s="1">
        <f>INT(MID(Registers!E402, 1,  FIND(" ", Registers!E402, 1) - 1))</f>
        <v>6</v>
      </c>
    </row>
    <row r="404" spans="1:2" x14ac:dyDescent="0.25">
      <c r="A404" s="1">
        <f>INT(IF(AND(ISBLANK(Registers!A403), NOT(ISERROR(FIND($C$1, Registers!C403, 1)))), MID(Registers!C403, FIND("[", Registers!C403, 1) + 1,( FIND("]", Registers!C403, 1) - FIND("[", Registers!C403, 1)) - 1), -1))</f>
        <v>-1</v>
      </c>
      <c r="B404" s="1">
        <f>INT(MID(Registers!E403, 1,  FIND(" ", Registers!E403, 1) - 1))</f>
        <v>223</v>
      </c>
    </row>
    <row r="405" spans="1:2" x14ac:dyDescent="0.25">
      <c r="A405" s="1">
        <f>INT(IF(AND(ISBLANK(Registers!A404), NOT(ISERROR(FIND($C$1, Registers!C404, 1)))), MID(Registers!C404, FIND("[", Registers!C404, 1) + 1,( FIND("]", Registers!C404, 1) - FIND("[", Registers!C404, 1)) - 1), -1))</f>
        <v>-1</v>
      </c>
      <c r="B405" s="1">
        <f>INT(MID(Registers!E404, 1,  FIND(" ", Registers!E404, 1) - 1))</f>
        <v>111</v>
      </c>
    </row>
    <row r="406" spans="1:2" x14ac:dyDescent="0.25">
      <c r="A406" s="1">
        <f>INT(IF(AND(ISBLANK(Registers!A405), NOT(ISERROR(FIND($C$1, Registers!C405, 1)))), MID(Registers!C405, FIND("[", Registers!C405, 1) + 1,( FIND("]", Registers!C405, 1) - FIND("[", Registers!C405, 1)) - 1), -1))</f>
        <v>-1</v>
      </c>
      <c r="B406" s="1">
        <f>INT(MID(Registers!E405, 1,  FIND(" ", Registers!E405, 1) - 1))</f>
        <v>100</v>
      </c>
    </row>
    <row r="407" spans="1:2" x14ac:dyDescent="0.25">
      <c r="A407" s="1">
        <f>INT(IF(AND(ISBLANK(Registers!A406), NOT(ISERROR(FIND($C$1, Registers!C406, 1)))), MID(Registers!C406, FIND("[", Registers!C406, 1) + 1,( FIND("]", Registers!C406, 1) - FIND("[", Registers!C406, 1)) - 1), -1))</f>
        <v>-1</v>
      </c>
      <c r="B407" s="1">
        <f>INT(MID(Registers!E406, 1,  FIND(" ", Registers!E406, 1) - 1))</f>
        <v>104</v>
      </c>
    </row>
    <row r="408" spans="1:2" x14ac:dyDescent="0.25">
      <c r="A408" s="1">
        <f>INT(IF(AND(ISBLANK(Registers!A407), NOT(ISERROR(FIND($C$1, Registers!C407, 1)))), MID(Registers!C407, FIND("[", Registers!C407, 1) + 1,( FIND("]", Registers!C407, 1) - FIND("[", Registers!C407, 1)) - 1), -1))</f>
        <v>-1</v>
      </c>
      <c r="B408" s="1">
        <f>INT(MID(Registers!E407, 1,  FIND(" ", Registers!E407, 1) - 1))</f>
        <v>50</v>
      </c>
    </row>
    <row r="409" spans="1:2" x14ac:dyDescent="0.25">
      <c r="A409" s="1">
        <f>INT(IF(AND(ISBLANK(Registers!A408), NOT(ISERROR(FIND($C$1, Registers!C408, 1)))), MID(Registers!C408, FIND("[", Registers!C408, 1) + 1,( FIND("]", Registers!C408, 1) - FIND("[", Registers!C408, 1)) - 1), -1))</f>
        <v>-1</v>
      </c>
      <c r="B409" s="1">
        <f>INT(MID(Registers!E408, 1,  FIND(" ", Registers!E408, 1) - 1))</f>
        <v>0</v>
      </c>
    </row>
    <row r="410" spans="1:2" x14ac:dyDescent="0.25">
      <c r="A410" s="1">
        <f>INT(IF(AND(ISBLANK(Registers!A409), NOT(ISERROR(FIND($C$1, Registers!C409, 1)))), MID(Registers!C409, FIND("[", Registers!C409, 1) + 1,( FIND("]", Registers!C409, 1) - FIND("[", Registers!C409, 1)) - 1), -1))</f>
        <v>-1</v>
      </c>
      <c r="B410" s="1">
        <f>INT(MID(Registers!E409, 1,  FIND(" ", Registers!E409, 1) - 1))</f>
        <v>125</v>
      </c>
    </row>
    <row r="411" spans="1:2" x14ac:dyDescent="0.25">
      <c r="A411" s="1">
        <f>INT(IF(AND(ISBLANK(Registers!A410), NOT(ISERROR(FIND($C$1, Registers!C410, 1)))), MID(Registers!C410, FIND("[", Registers!C410, 1) + 1,( FIND("]", Registers!C410, 1) - FIND("[", Registers!C410, 1)) - 1), -1))</f>
        <v>-1</v>
      </c>
      <c r="B411" s="1">
        <f>INT(MID(Registers!E410, 1,  FIND(" ", Registers!E410, 1) - 1))</f>
        <v>143</v>
      </c>
    </row>
    <row r="412" spans="1:2" x14ac:dyDescent="0.25">
      <c r="A412" s="1">
        <f>INT(IF(AND(ISBLANK(Registers!A411), NOT(ISERROR(FIND($C$1, Registers!C411, 1)))), MID(Registers!C411, FIND("[", Registers!C411, 1) + 1,( FIND("]", Registers!C411, 1) - FIND("[", Registers!C411, 1)) - 1), -1))</f>
        <v>-1</v>
      </c>
      <c r="B412" s="1">
        <f>INT(MID(Registers!E411, 1,  FIND(" ", Registers!E411, 1) - 1))</f>
        <v>59</v>
      </c>
    </row>
    <row r="413" spans="1:2" x14ac:dyDescent="0.25">
      <c r="A413" s="1">
        <f>INT(IF(AND(ISBLANK(Registers!A412), NOT(ISERROR(FIND($C$1, Registers!C412, 1)))), MID(Registers!C412, FIND("[", Registers!C412, 1) + 1,( FIND("]", Registers!C412, 1) - FIND("[", Registers!C412, 1)) - 1), -1))</f>
        <v>-1</v>
      </c>
      <c r="B413" s="1">
        <f>INT(MID(Registers!E412, 1,  FIND(" ", Registers!E412, 1) - 1))</f>
        <v>214</v>
      </c>
    </row>
    <row r="414" spans="1:2" x14ac:dyDescent="0.25">
      <c r="A414" s="1">
        <f>INT(IF(AND(ISBLANK(Registers!A413), NOT(ISERROR(FIND($C$1, Registers!C413, 1)))), MID(Registers!C413, FIND("[", Registers!C413, 1) + 1,( FIND("]", Registers!C413, 1) - FIND("[", Registers!C413, 1)) - 1), -1))</f>
        <v>-1</v>
      </c>
      <c r="B414" s="1">
        <f>INT(MID(Registers!E413, 1,  FIND(" ", Registers!E413, 1) - 1))</f>
        <v>208</v>
      </c>
    </row>
    <row r="415" spans="1:2" x14ac:dyDescent="0.25">
      <c r="A415" s="1">
        <f>INT(IF(AND(ISBLANK(Registers!A414), NOT(ISERROR(FIND($C$1, Registers!C414, 1)))), MID(Registers!C414, FIND("[", Registers!C414, 1) + 1,( FIND("]", Registers!C414, 1) - FIND("[", Registers!C414, 1)) - 1), -1))</f>
        <v>-1</v>
      </c>
      <c r="B415" s="1">
        <f>INT(MID(Registers!E414, 1,  FIND(" ", Registers!E414, 1) - 1))</f>
        <v>11</v>
      </c>
    </row>
    <row r="416" spans="1:2" x14ac:dyDescent="0.25">
      <c r="A416" s="1">
        <f>INT(IF(AND(ISBLANK(Registers!A415), NOT(ISERROR(FIND($C$1, Registers!C415, 1)))), MID(Registers!C415, FIND("[", Registers!C415, 1) + 1,( FIND("]", Registers!C415, 1) - FIND("[", Registers!C415, 1)) - 1), -1))</f>
        <v>-1</v>
      </c>
      <c r="B416" s="1">
        <f>INT(MID(Registers!E415, 1,  FIND(" ", Registers!E415, 1) - 1))</f>
        <v>173</v>
      </c>
    </row>
    <row r="417" spans="1:2" x14ac:dyDescent="0.25">
      <c r="A417" s="1">
        <f>INT(IF(AND(ISBLANK(Registers!A416), NOT(ISERROR(FIND($C$1, Registers!C416, 1)))), MID(Registers!C416, FIND("[", Registers!C416, 1) + 1,( FIND("]", Registers!C416, 1) - FIND("[", Registers!C416, 1)) - 1), -1))</f>
        <v>-1</v>
      </c>
      <c r="B417" s="1">
        <f>INT(MID(Registers!E416, 1,  FIND(" ", Registers!E416, 1) - 1))</f>
        <v>27</v>
      </c>
    </row>
    <row r="418" spans="1:2" x14ac:dyDescent="0.25">
      <c r="A418" s="1">
        <f>INT(IF(AND(ISBLANK(Registers!A417), NOT(ISERROR(FIND($C$1, Registers!C417, 1)))), MID(Registers!C417, FIND("[", Registers!C417, 1) + 1,( FIND("]", Registers!C417, 1) - FIND("[", Registers!C417, 1)) - 1), -1))</f>
        <v>-1</v>
      </c>
      <c r="B418" s="1">
        <f>INT(MID(Registers!E417, 1,  FIND(" ", Registers!E417, 1) - 1))</f>
        <v>227</v>
      </c>
    </row>
    <row r="419" spans="1:2" x14ac:dyDescent="0.25">
      <c r="A419" s="1">
        <f>INT(IF(AND(ISBLANK(Registers!A418), NOT(ISERROR(FIND($C$1, Registers!C418, 1)))), MID(Registers!C418, FIND("[", Registers!C418, 1) + 1,( FIND("]", Registers!C418, 1) - FIND("[", Registers!C418, 1)) - 1), -1))</f>
        <v>-1</v>
      </c>
      <c r="B419" s="1">
        <f>INT(MID(Registers!E418, 1,  FIND(" ", Registers!E418, 1) - 1))</f>
        <v>255</v>
      </c>
    </row>
    <row r="420" spans="1:2" x14ac:dyDescent="0.25">
      <c r="A420" s="1">
        <f>INT(IF(AND(ISBLANK(Registers!A419), NOT(ISERROR(FIND($C$1, Registers!C419, 1)))), MID(Registers!C419, FIND("[", Registers!C419, 1) + 1,( FIND("]", Registers!C419, 1) - FIND("[", Registers!C419, 1)) - 1), -1))</f>
        <v>-1</v>
      </c>
      <c r="B420" s="1">
        <f>INT(MID(Registers!E419, 1,  FIND(" ", Registers!E419, 1) - 1))</f>
        <v>249</v>
      </c>
    </row>
    <row r="421" spans="1:2" x14ac:dyDescent="0.25">
      <c r="A421" s="1">
        <f>INT(IF(AND(ISBLANK(Registers!A420), NOT(ISERROR(FIND($C$1, Registers!C420, 1)))), MID(Registers!C420, FIND("[", Registers!C420, 1) + 1,( FIND("]", Registers!C420, 1) - FIND("[", Registers!C420, 1)) - 1), -1))</f>
        <v>-1</v>
      </c>
      <c r="B421" s="1">
        <f>INT(MID(Registers!E420, 1,  FIND(" ", Registers!E420, 1) - 1))</f>
        <v>255</v>
      </c>
    </row>
    <row r="422" spans="1:2" x14ac:dyDescent="0.25">
      <c r="A422" s="1">
        <f>INT(IF(AND(ISBLANK(Registers!A421), NOT(ISERROR(FIND($C$1, Registers!C421, 1)))), MID(Registers!C421, FIND("[", Registers!C421, 1) + 1,( FIND("]", Registers!C421, 1) - FIND("[", Registers!C421, 1)) - 1), -1))</f>
        <v>-1</v>
      </c>
      <c r="B422" s="1">
        <f>INT(MID(Registers!E421, 1,  FIND(" ", Registers!E421, 1) - 1))</f>
        <v>172</v>
      </c>
    </row>
    <row r="423" spans="1:2" x14ac:dyDescent="0.25">
      <c r="A423" s="1">
        <f>INT(IF(AND(ISBLANK(Registers!A422), NOT(ISERROR(FIND($C$1, Registers!C422, 1)))), MID(Registers!C422, FIND("[", Registers!C422, 1) + 1,( FIND("]", Registers!C422, 1) - FIND("[", Registers!C422, 1)) - 1), -1))</f>
        <v>-1</v>
      </c>
      <c r="B423" s="1">
        <f>INT(MID(Registers!E422, 1,  FIND(" ", Registers!E422, 1) - 1))</f>
        <v>38</v>
      </c>
    </row>
    <row r="424" spans="1:2" x14ac:dyDescent="0.25">
      <c r="A424" s="1">
        <f>INT(IF(AND(ISBLANK(Registers!A423), NOT(ISERROR(FIND($C$1, Registers!C423, 1)))), MID(Registers!C423, FIND("[", Registers!C423, 1) + 1,( FIND("]", Registers!C423, 1) - FIND("[", Registers!C423, 1)) - 1), -1))</f>
        <v>-1</v>
      </c>
      <c r="B424" s="1">
        <f>INT(MID(Registers!E423, 1,  FIND(" ", Registers!E423, 1) - 1))</f>
        <v>10</v>
      </c>
    </row>
    <row r="425" spans="1:2" x14ac:dyDescent="0.25">
      <c r="A425" s="1">
        <f>INT(IF(AND(ISBLANK(Registers!A424), NOT(ISERROR(FIND($C$1, Registers!C424, 1)))), MID(Registers!C424, FIND("[", Registers!C424, 1) + 1,( FIND("]", Registers!C424, 1) - FIND("[", Registers!C424, 1)) - 1), -1))</f>
        <v>-1</v>
      </c>
      <c r="B425" s="1">
        <f>INT(MID(Registers!E424, 1,  FIND(" ", Registers!E424, 1) - 1))</f>
        <v>216</v>
      </c>
    </row>
    <row r="426" spans="1:2" x14ac:dyDescent="0.25">
      <c r="A426" s="1">
        <f>INT(IF(AND(ISBLANK(Registers!A425), NOT(ISERROR(FIND($C$1, Registers!C425, 1)))), MID(Registers!C425, FIND("[", Registers!C425, 1) + 1,( FIND("]", Registers!C425, 1) - FIND("[", Registers!C425, 1)) - 1), -1))</f>
        <v>-1</v>
      </c>
      <c r="B426" s="1">
        <f>INT(MID(Registers!E425, 1,  FIND(" ", Registers!E425, 1) - 1))</f>
        <v>189</v>
      </c>
    </row>
    <row r="427" spans="1:2" x14ac:dyDescent="0.25">
      <c r="A427" s="1">
        <f>INT(IF(AND(ISBLANK(Registers!A426), NOT(ISERROR(FIND($C$1, Registers!C426, 1)))), MID(Registers!C426, FIND("[", Registers!C426, 1) + 1,( FIND("]", Registers!C426, 1) - FIND("[", Registers!C426, 1)) - 1), -1))</f>
        <v>-1</v>
      </c>
      <c r="B427" s="1">
        <f>INT(MID(Registers!E426, 1,  FIND(" ", Registers!E426, 1) - 1))</f>
        <v>16</v>
      </c>
    </row>
    <row r="428" spans="1:2" x14ac:dyDescent="0.25">
      <c r="A428" s="1">
        <f>INT(IF(AND(ISBLANK(Registers!A427), NOT(ISERROR(FIND($C$1, Registers!C427, 1)))), MID(Registers!C427, FIND("[", Registers!C427, 1) + 1,( FIND("]", Registers!C427, 1) - FIND("[", Registers!C427, 1)) - 1), -1))</f>
        <v>-1</v>
      </c>
      <c r="B428" s="1">
        <f>INT(MID(Registers!E427, 1,  FIND(" ", Registers!E427, 1) - 1))</f>
        <v>0</v>
      </c>
    </row>
    <row r="429" spans="1:2" x14ac:dyDescent="0.25">
      <c r="A429" s="1">
        <f>INT(IF(AND(ISBLANK(Registers!A428), NOT(ISERROR(FIND($C$1, Registers!C428, 1)))), MID(Registers!C428, FIND("[", Registers!C428, 1) + 1,( FIND("]", Registers!C428, 1) - FIND("[", Registers!C428, 1)) - 1), -1))</f>
        <v>-1</v>
      </c>
      <c r="B429" s="1">
        <f>INT(MID(Registers!E428, 1,  FIND(" ", Registers!E428, 1) - 1))</f>
        <v>75</v>
      </c>
    </row>
    <row r="430" spans="1:2" x14ac:dyDescent="0.25">
      <c r="A430" s="1">
        <f>INT(IF(AND(ISBLANK(Registers!A429), NOT(ISERROR(FIND($C$1, Registers!C429, 1)))), MID(Registers!C429, FIND("[", Registers!C429, 1) + 1,( FIND("]", Registers!C429, 1) - FIND("[", Registers!C429, 1)) - 1), -1))</f>
        <v>-1</v>
      </c>
      <c r="B430" s="1">
        <f>INT(MID(Registers!E429, 1,  FIND(" ", Registers!E429, 1) - 1))</f>
        <v>223</v>
      </c>
    </row>
    <row r="431" spans="1:2" x14ac:dyDescent="0.25">
      <c r="A431" s="1">
        <f>INT(IF(AND(ISBLANK(Registers!A430), NOT(ISERROR(FIND($C$1, Registers!C430, 1)))), MID(Registers!C430, FIND("[", Registers!C430, 1) + 1,( FIND("]", Registers!C430, 1) - FIND("[", Registers!C430, 1)) - 1), -1))</f>
        <v>-1</v>
      </c>
      <c r="B431" s="1">
        <f>INT(MID(Registers!E430, 1,  FIND(" ", Registers!E430, 1) - 1))</f>
        <v>0</v>
      </c>
    </row>
    <row r="432" spans="1:2" x14ac:dyDescent="0.25">
      <c r="A432" s="1">
        <f>INT(IF(AND(ISBLANK(Registers!A431), NOT(ISERROR(FIND($C$1, Registers!C431, 1)))), MID(Registers!C431, FIND("[", Registers!C431, 1) + 1,( FIND("]", Registers!C431, 1) - FIND("[", Registers!C431, 1)) - 1), -1))</f>
        <v>-1</v>
      </c>
      <c r="B432" s="1">
        <f>INT(MID(Registers!E431, 1,  FIND(" ", Registers!E431, 1) - 1))</f>
        <v>0</v>
      </c>
    </row>
    <row r="433" spans="1:2" x14ac:dyDescent="0.25">
      <c r="A433" s="1">
        <f>INT(IF(AND(ISBLANK(Registers!A432), NOT(ISERROR(FIND($C$1, Registers!C432, 1)))), MID(Registers!C432, FIND("[", Registers!C432, 1) + 1,( FIND("]", Registers!C432, 1) - FIND("[", Registers!C432, 1)) - 1), -1))</f>
        <v>-1</v>
      </c>
      <c r="B433" s="1">
        <f>INT(MID(Registers!E432, 1,  FIND(" ", Registers!E432, 1) - 1))</f>
        <v>0</v>
      </c>
    </row>
    <row r="434" spans="1:2" x14ac:dyDescent="0.25">
      <c r="A434" s="1">
        <f>INT(IF(AND(ISBLANK(Registers!A433), NOT(ISERROR(FIND($C$1, Registers!C433, 1)))), MID(Registers!C433, FIND("[", Registers!C433, 1) + 1,( FIND("]", Registers!C433, 1) - FIND("[", Registers!C433, 1)) - 1), -1))</f>
        <v>-1</v>
      </c>
      <c r="B434" s="1">
        <f>INT(MID(Registers!E433, 1,  FIND(" ", Registers!E433, 1) - 1))</f>
        <v>0</v>
      </c>
    </row>
    <row r="435" spans="1:2" x14ac:dyDescent="0.25">
      <c r="A435" s="1">
        <f>INT(IF(AND(ISBLANK(Registers!A434), NOT(ISERROR(FIND($C$1, Registers!C434, 1)))), MID(Registers!C434, FIND("[", Registers!C434, 1) + 1,( FIND("]", Registers!C434, 1) - FIND("[", Registers!C434, 1)) - 1), -1))</f>
        <v>-1</v>
      </c>
      <c r="B435" s="1">
        <f>INT(MID(Registers!E434, 1,  FIND(" ", Registers!E434, 1) - 1))</f>
        <v>0</v>
      </c>
    </row>
    <row r="436" spans="1:2" x14ac:dyDescent="0.25">
      <c r="A436" s="1">
        <f>INT(IF(AND(ISBLANK(Registers!A435), NOT(ISERROR(FIND($C$1, Registers!C435, 1)))), MID(Registers!C435, FIND("[", Registers!C435, 1) + 1,( FIND("]", Registers!C435, 1) - FIND("[", Registers!C435, 1)) - 1), -1))</f>
        <v>-1</v>
      </c>
      <c r="B436" s="1">
        <f>INT(MID(Registers!E435, 1,  FIND(" ", Registers!E435, 1) - 1))</f>
        <v>0</v>
      </c>
    </row>
    <row r="437" spans="1:2" x14ac:dyDescent="0.25">
      <c r="A437" s="1">
        <f>INT(IF(AND(ISBLANK(Registers!A436), NOT(ISERROR(FIND($C$1, Registers!C436, 1)))), MID(Registers!C436, FIND("[", Registers!C436, 1) + 1,( FIND("]", Registers!C436, 1) - FIND("[", Registers!C436, 1)) - 1), -1))</f>
        <v>-1</v>
      </c>
      <c r="B437" s="1">
        <f>INT(MID(Registers!E436, 1,  FIND(" ", Registers!E436, 1) - 1))</f>
        <v>0</v>
      </c>
    </row>
    <row r="438" spans="1:2" x14ac:dyDescent="0.25">
      <c r="A438" s="1">
        <f>INT(IF(AND(ISBLANK(Registers!A437), NOT(ISERROR(FIND($C$1, Registers!C437, 1)))), MID(Registers!C437, FIND("[", Registers!C437, 1) + 1,( FIND("]", Registers!C437, 1) - FIND("[", Registers!C437, 1)) - 1), -1))</f>
        <v>-1</v>
      </c>
      <c r="B438" s="1">
        <f>INT(MID(Registers!E437, 1,  FIND(" ", Registers!E437, 1) - 1))</f>
        <v>0</v>
      </c>
    </row>
    <row r="439" spans="1:2" x14ac:dyDescent="0.25">
      <c r="A439" s="1">
        <f>INT(IF(AND(ISBLANK(Registers!A438), NOT(ISERROR(FIND($C$1, Registers!C438, 1)))), MID(Registers!C438, FIND("[", Registers!C438, 1) + 1,( FIND("]", Registers!C438, 1) - FIND("[", Registers!C438, 1)) - 1), -1))</f>
        <v>-1</v>
      </c>
      <c r="B439" s="1">
        <f>INT(MID(Registers!E438, 1,  FIND(" ", Registers!E438, 1) - 1))</f>
        <v>0</v>
      </c>
    </row>
    <row r="440" spans="1:2" x14ac:dyDescent="0.25">
      <c r="A440" s="1">
        <f>INT(IF(AND(ISBLANK(Registers!A439), NOT(ISERROR(FIND($C$1, Registers!C439, 1)))), MID(Registers!C439, FIND("[", Registers!C439, 1) + 1,( FIND("]", Registers!C439, 1) - FIND("[", Registers!C439, 1)) - 1), -1))</f>
        <v>-1</v>
      </c>
      <c r="B440" s="1">
        <f>INT(MID(Registers!E439, 1,  FIND(" ", Registers!E439, 1) - 1))</f>
        <v>51</v>
      </c>
    </row>
    <row r="441" spans="1:2" x14ac:dyDescent="0.25">
      <c r="A441" s="1">
        <f>INT(IF(AND(ISBLANK(Registers!A440), NOT(ISERROR(FIND($C$1, Registers!C440, 1)))), MID(Registers!C440, FIND("[", Registers!C440, 1) + 1,( FIND("]", Registers!C440, 1) - FIND("[", Registers!C440, 1)) - 1), -1))</f>
        <v>-1</v>
      </c>
      <c r="B441" s="1">
        <f>INT(MID(Registers!E440, 1,  FIND(" ", Registers!E440, 1) - 1))</f>
        <v>0</v>
      </c>
    </row>
    <row r="442" spans="1:2" x14ac:dyDescent="0.25">
      <c r="A442" s="1">
        <f>INT(IF(AND(ISBLANK(Registers!A441), NOT(ISERROR(FIND($C$1, Registers!C441, 1)))), MID(Registers!C441, FIND("[", Registers!C441, 1) + 1,( FIND("]", Registers!C441, 1) - FIND("[", Registers!C441, 1)) - 1), -1))</f>
        <v>-1</v>
      </c>
      <c r="B442" s="1">
        <f>INT(MID(Registers!E441, 1,  FIND(" ", Registers!E441, 1) - 1))</f>
        <v>0</v>
      </c>
    </row>
    <row r="443" spans="1:2" x14ac:dyDescent="0.25">
      <c r="A443" s="1">
        <f>INT(IF(AND(ISBLANK(Registers!A442), NOT(ISERROR(FIND($C$1, Registers!C442, 1)))), MID(Registers!C442, FIND("[", Registers!C442, 1) + 1,( FIND("]", Registers!C442, 1) - FIND("[", Registers!C442, 1)) - 1), -1))</f>
        <v>-1</v>
      </c>
      <c r="B443" s="1">
        <f>INT(MID(Registers!E442, 1,  FIND(" ", Registers!E442, 1) - 1))</f>
        <v>192</v>
      </c>
    </row>
    <row r="444" spans="1:2" x14ac:dyDescent="0.25">
      <c r="A444" s="1">
        <f>INT(IF(AND(ISBLANK(Registers!A443), NOT(ISERROR(FIND($C$1, Registers!C443, 1)))), MID(Registers!C443, FIND("[", Registers!C443, 1) + 1,( FIND("]", Registers!C443, 1) - FIND("[", Registers!C443, 1)) - 1), -1))</f>
        <v>-1</v>
      </c>
      <c r="B444" s="1">
        <f>INT(MID(Registers!E443, 1,  FIND(" ", Registers!E443, 1) - 1))</f>
        <v>0</v>
      </c>
    </row>
    <row r="445" spans="1:2" x14ac:dyDescent="0.25">
      <c r="A445" s="1">
        <f>INT(IF(AND(ISBLANK(Registers!A444), NOT(ISERROR(FIND($C$1, Registers!C444, 1)))), MID(Registers!C444, FIND("[", Registers!C444, 1) + 1,( FIND("]", Registers!C444, 1) - FIND("[", Registers!C444, 1)) - 1), -1))</f>
        <v>-1</v>
      </c>
      <c r="B445" s="1">
        <f>INT(MID(Registers!E444, 1,  FIND(" ", Registers!E444, 1) - 1))</f>
        <v>84</v>
      </c>
    </row>
    <row r="446" spans="1:2" x14ac:dyDescent="0.25">
      <c r="A446" s="1">
        <f>INT(IF(AND(ISBLANK(Registers!A445), NOT(ISERROR(FIND($C$1, Registers!C445, 1)))), MID(Registers!C445, FIND("[", Registers!C445, 1) + 1,( FIND("]", Registers!C445, 1) - FIND("[", Registers!C445, 1)) - 1), -1))</f>
        <v>-1</v>
      </c>
      <c r="B446" s="1">
        <f>INT(MID(Registers!E445, 1,  FIND(" ", Registers!E445, 1) - 1))</f>
        <v>0</v>
      </c>
    </row>
    <row r="447" spans="1:2" x14ac:dyDescent="0.25">
      <c r="A447" s="1">
        <f>INT(IF(AND(ISBLANK(Registers!A446), NOT(ISERROR(FIND($C$1, Registers!C446, 1)))), MID(Registers!C446, FIND("[", Registers!C446, 1) + 1,( FIND("]", Registers!C446, 1) - FIND("[", Registers!C446, 1)) - 1), -1))</f>
        <v>-1</v>
      </c>
      <c r="B447" s="1">
        <f>INT(MID(Registers!E446, 1,  FIND(" ", Registers!E446, 1) - 1))</f>
        <v>0</v>
      </c>
    </row>
    <row r="448" spans="1:2" x14ac:dyDescent="0.25">
      <c r="A448" s="1">
        <f>INT(IF(AND(ISBLANK(Registers!A447), NOT(ISERROR(FIND($C$1, Registers!C447, 1)))), MID(Registers!C447, FIND("[", Registers!C447, 1) + 1,( FIND("]", Registers!C447, 1) - FIND("[", Registers!C447, 1)) - 1), -1))</f>
        <v>-1</v>
      </c>
      <c r="B448" s="1">
        <f>INT(MID(Registers!E447, 1,  FIND(" ", Registers!E447, 1) - 1))</f>
        <v>0</v>
      </c>
    </row>
    <row r="449" spans="1:2" x14ac:dyDescent="0.25">
      <c r="A449" s="1">
        <f>INT(IF(AND(ISBLANK(Registers!A448), NOT(ISERROR(FIND($C$1, Registers!C448, 1)))), MID(Registers!C448, FIND("[", Registers!C448, 1) + 1,( FIND("]", Registers!C448, 1) - FIND("[", Registers!C448, 1)) - 1), -1))</f>
        <v>-1</v>
      </c>
      <c r="B449" s="1">
        <f>INT(MID(Registers!E448, 1,  FIND(" ", Registers!E448, 1) - 1))</f>
        <v>0</v>
      </c>
    </row>
    <row r="450" spans="1:2" x14ac:dyDescent="0.25">
      <c r="A450" s="1">
        <f>INT(IF(AND(ISBLANK(Registers!A449), NOT(ISERROR(FIND($C$1, Registers!C449, 1)))), MID(Registers!C449, FIND("[", Registers!C449, 1) + 1,( FIND("]", Registers!C449, 1) - FIND("[", Registers!C449, 1)) - 1), -1))</f>
        <v>-1</v>
      </c>
      <c r="B450" s="1">
        <f>INT(MID(Registers!E449, 1,  FIND(" ", Registers!E449, 1) - 1))</f>
        <v>96</v>
      </c>
    </row>
    <row r="451" spans="1:2" x14ac:dyDescent="0.25">
      <c r="A451" s="1">
        <f>INT(IF(AND(ISBLANK(Registers!A450), NOT(ISERROR(FIND($C$1, Registers!C450, 1)))), MID(Registers!C450, FIND("[", Registers!C450, 1) + 1,( FIND("]", Registers!C450, 1) - FIND("[", Registers!C450, 1)) - 1), -1))</f>
        <v>-1</v>
      </c>
      <c r="B451" s="1">
        <f>INT(MID(Registers!E450, 1,  FIND(" ", Registers!E450, 1) - 1))</f>
        <v>2</v>
      </c>
    </row>
    <row r="452" spans="1:2" x14ac:dyDescent="0.25">
      <c r="A452" s="1">
        <f>INT(IF(AND(ISBLANK(Registers!A451), NOT(ISERROR(FIND($C$1, Registers!C451, 1)))), MID(Registers!C451, FIND("[", Registers!C451, 1) + 1,( FIND("]", Registers!C451, 1) - FIND("[", Registers!C451, 1)) - 1), -1))</f>
        <v>-1</v>
      </c>
      <c r="B452" s="1">
        <f>INT(MID(Registers!E451, 1,  FIND(" ", Registers!E451, 1) - 1))</f>
        <v>0</v>
      </c>
    </row>
    <row r="453" spans="1:2" x14ac:dyDescent="0.25">
      <c r="A453" s="1">
        <f>INT(IF(AND(ISBLANK(Registers!A452), NOT(ISERROR(FIND($C$1, Registers!C452, 1)))), MID(Registers!C452, FIND("[", Registers!C452, 1) + 1,( FIND("]", Registers!C452, 1) - FIND("[", Registers!C452, 1)) - 1), -1))</f>
        <v>-1</v>
      </c>
      <c r="B453" s="1">
        <f>INT(MID(Registers!E452, 1,  FIND(" ", Registers!E452, 1) - 1))</f>
        <v>1</v>
      </c>
    </row>
    <row r="454" spans="1:2" x14ac:dyDescent="0.25">
      <c r="A454" s="1">
        <f>INT(IF(AND(ISBLANK(Registers!A453), NOT(ISERROR(FIND($C$1, Registers!C453, 1)))), MID(Registers!C453, FIND("[", Registers!C453, 1) + 1,( FIND("]", Registers!C453, 1) - FIND("[", Registers!C453, 1)) - 1), -1))</f>
        <v>-1</v>
      </c>
      <c r="B454" s="1">
        <f>INT(MID(Registers!E453, 1,  FIND(" ", Registers!E453, 1) - 1))</f>
        <v>255</v>
      </c>
    </row>
    <row r="455" spans="1:2" x14ac:dyDescent="0.25">
      <c r="A455" s="1">
        <f>INT(IF(AND(ISBLANK(Registers!A454), NOT(ISERROR(FIND($C$1, Registers!C454, 1)))), MID(Registers!C454, FIND("[", Registers!C454, 1) + 1,( FIND("]", Registers!C454, 1) - FIND("[", Registers!C454, 1)) - 1), -1))</f>
        <v>-1</v>
      </c>
      <c r="B455" s="1">
        <f>INT(MID(Registers!E454, 1,  FIND(" ", Registers!E454, 1) - 1))</f>
        <v>255</v>
      </c>
    </row>
    <row r="456" spans="1:2" x14ac:dyDescent="0.25">
      <c r="A456" s="1">
        <f>INT(IF(AND(ISBLANK(Registers!A455), NOT(ISERROR(FIND($C$1, Registers!C455, 1)))), MID(Registers!C455, FIND("[", Registers!C455, 1) + 1,( FIND("]", Registers!C455, 1) - FIND("[", Registers!C455, 1)) - 1), -1))</f>
        <v>-1</v>
      </c>
      <c r="B456" s="1">
        <f>INT(MID(Registers!E455, 1,  FIND(" ", Registers!E455, 1) - 1))</f>
        <v>31</v>
      </c>
    </row>
    <row r="457" spans="1:2" x14ac:dyDescent="0.25">
      <c r="A457" s="1">
        <f>INT(IF(AND(ISBLANK(Registers!A456), NOT(ISERROR(FIND($C$1, Registers!C456, 1)))), MID(Registers!C456, FIND("[", Registers!C456, 1) + 1,( FIND("]", Registers!C456, 1) - FIND("[", Registers!C456, 1)) - 1), -1))</f>
        <v>-1</v>
      </c>
      <c r="B457" s="1">
        <f>INT(MID(Registers!E456, 1,  FIND(" ", Registers!E456, 1) - 1))</f>
        <v>78</v>
      </c>
    </row>
    <row r="458" spans="1:2" x14ac:dyDescent="0.25">
      <c r="A458" s="1">
        <f>INT(IF(AND(ISBLANK(Registers!A457), NOT(ISERROR(FIND($C$1, Registers!C457, 1)))), MID(Registers!C457, FIND("[", Registers!C457, 1) + 1,( FIND("]", Registers!C457, 1) - FIND("[", Registers!C457, 1)) - 1), -1))</f>
        <v>-1</v>
      </c>
      <c r="B458" s="1">
        <f>INT(MID(Registers!E457, 1,  FIND(" ", Registers!E457, 1) - 1))</f>
        <v>8</v>
      </c>
    </row>
    <row r="459" spans="1:2" x14ac:dyDescent="0.25">
      <c r="A459" s="1">
        <f>INT(IF(AND(ISBLANK(Registers!A458), NOT(ISERROR(FIND($C$1, Registers!C458, 1)))), MID(Registers!C458, FIND("[", Registers!C458, 1) + 1,( FIND("]", Registers!C458, 1) - FIND("[", Registers!C458, 1)) - 1), -1))</f>
        <v>-1</v>
      </c>
      <c r="B459" s="1">
        <f>INT(MID(Registers!E458, 1,  FIND(" ", Registers!E458, 1) - 1))</f>
        <v>0</v>
      </c>
    </row>
    <row r="460" spans="1:2" x14ac:dyDescent="0.25">
      <c r="A460" s="1">
        <f>INT(IF(AND(ISBLANK(Registers!A459), NOT(ISERROR(FIND($C$1, Registers!C459, 1)))), MID(Registers!C459, FIND("[", Registers!C459, 1) + 1,( FIND("]", Registers!C459, 1) - FIND("[", Registers!C459, 1)) - 1), -1))</f>
        <v>-1</v>
      </c>
      <c r="B460" s="1">
        <f>INT(MID(Registers!E459, 1,  FIND(" ", Registers!E459, 1) - 1))</f>
        <v>8</v>
      </c>
    </row>
    <row r="461" spans="1:2" x14ac:dyDescent="0.25">
      <c r="A461" s="1">
        <f>INT(IF(AND(ISBLANK(Registers!A460), NOT(ISERROR(FIND($C$1, Registers!C460, 1)))), MID(Registers!C460, FIND("[", Registers!C460, 1) + 1,( FIND("]", Registers!C460, 1) - FIND("[", Registers!C460, 1)) - 1), -1))</f>
        <v>-1</v>
      </c>
      <c r="B461" s="1">
        <f>INT(MID(Registers!E460, 1,  FIND(" ", Registers!E460, 1) - 1))</f>
        <v>64</v>
      </c>
    </row>
    <row r="462" spans="1:2" x14ac:dyDescent="0.25">
      <c r="A462" s="1">
        <f>INT(IF(AND(ISBLANK(Registers!A461), NOT(ISERROR(FIND($C$1, Registers!C461, 1)))), MID(Registers!C461, FIND("[", Registers!C461, 1) + 1,( FIND("]", Registers!C461, 1) - FIND("[", Registers!C461, 1)) - 1), -1))</f>
        <v>-1</v>
      </c>
      <c r="B462" s="1">
        <f>INT(MID(Registers!E461, 1,  FIND(" ", Registers!E461, 1) - 1))</f>
        <v>171</v>
      </c>
    </row>
    <row r="463" spans="1:2" x14ac:dyDescent="0.25">
      <c r="A463" s="1">
        <f>INT(IF(AND(ISBLANK(Registers!A462), NOT(ISERROR(FIND($C$1, Registers!C462, 1)))), MID(Registers!C462, FIND("[", Registers!C462, 1) + 1,( FIND("]", Registers!C462, 1) - FIND("[", Registers!C462, 1)) - 1), -1))</f>
        <v>-1</v>
      </c>
      <c r="B463" s="1">
        <f>INT(MID(Registers!E462, 1,  FIND(" ", Registers!E462, 1) - 1))</f>
        <v>255</v>
      </c>
    </row>
    <row r="464" spans="1:2" x14ac:dyDescent="0.25">
      <c r="A464" s="1">
        <f>INT(IF(AND(ISBLANK(Registers!A463), NOT(ISERROR(FIND($C$1, Registers!C463, 1)))), MID(Registers!C463, FIND("[", Registers!C463, 1) + 1,( FIND("]", Registers!C463, 1) - FIND("[", Registers!C463, 1)) - 1), -1))</f>
        <v>-1</v>
      </c>
      <c r="B464" s="1">
        <f>INT(MID(Registers!E463, 1,  FIND(" ", Registers!E463, 1) - 1))</f>
        <v>0</v>
      </c>
    </row>
    <row r="465" spans="1:2" x14ac:dyDescent="0.25">
      <c r="A465" s="1">
        <f>INT(IF(AND(ISBLANK(Registers!A464), NOT(ISERROR(FIND($C$1, Registers!C464, 1)))), MID(Registers!C464, FIND("[", Registers!C464, 1) + 1,( FIND("]", Registers!C464, 1) - FIND("[", Registers!C464, 1)) - 1), -1))</f>
        <v>-1</v>
      </c>
      <c r="B465" s="1">
        <f>INT(MID(Registers!E464, 1,  FIND(" ", Registers!E464, 1) - 1))</f>
        <v>0</v>
      </c>
    </row>
    <row r="466" spans="1:2" x14ac:dyDescent="0.25">
      <c r="A466" s="1">
        <f>INT(IF(AND(ISBLANK(Registers!A465), NOT(ISERROR(FIND($C$1, Registers!C465, 1)))), MID(Registers!C465, FIND("[", Registers!C465, 1) + 1,( FIND("]", Registers!C465, 1) - FIND("[", Registers!C465, 1)) - 1), -1))</f>
        <v>-1</v>
      </c>
      <c r="B466" s="1">
        <f>INT(MID(Registers!E465, 1,  FIND(" ", Registers!E465, 1) - 1))</f>
        <v>0</v>
      </c>
    </row>
    <row r="467" spans="1:2" x14ac:dyDescent="0.25">
      <c r="A467" s="1">
        <f>INT(IF(AND(ISBLANK(Registers!A466), NOT(ISERROR(FIND($C$1, Registers!C466, 1)))), MID(Registers!C466, FIND("[", Registers!C466, 1) + 1,( FIND("]", Registers!C466, 1) - FIND("[", Registers!C466, 1)) - 1), -1))</f>
        <v>-1</v>
      </c>
      <c r="B467" s="1">
        <f>INT(MID(Registers!E466, 1,  FIND(" ", Registers!E466, 1) - 1))</f>
        <v>0</v>
      </c>
    </row>
    <row r="468" spans="1:2" x14ac:dyDescent="0.25">
      <c r="A468" s="1">
        <f>INT(IF(AND(ISBLANK(Registers!A467), NOT(ISERROR(FIND($C$1, Registers!C467, 1)))), MID(Registers!C467, FIND("[", Registers!C467, 1) + 1,( FIND("]", Registers!C467, 1) - FIND("[", Registers!C467, 1)) - 1), -1))</f>
        <v>-1</v>
      </c>
      <c r="B468" s="1" t="e">
        <f>INT(MID(Registers!E467, 1,  FIND(" ", Registers!E467, 1) - 1))</f>
        <v>#VALUE!</v>
      </c>
    </row>
    <row r="469" spans="1:2" x14ac:dyDescent="0.25">
      <c r="A469" s="1">
        <f>INT(IF(AND(ISBLANK(Registers!A468), NOT(ISERROR(FIND($C$1, Registers!C468, 1)))), MID(Registers!C468, FIND("[", Registers!C468, 1) + 1,( FIND("]", Registers!C468, 1) - FIND("[", Registers!C468, 1)) - 1), -1))</f>
        <v>-1</v>
      </c>
      <c r="B469" s="1">
        <f>INT(MID(Registers!E468, 1,  FIND(" ", Registers!E468, 1) - 1))</f>
        <v>1</v>
      </c>
    </row>
    <row r="470" spans="1:2" x14ac:dyDescent="0.25">
      <c r="A470" s="1">
        <f>INT(IF(AND(ISBLANK(Registers!A469), NOT(ISERROR(FIND($C$1, Registers!C469, 1)))), MID(Registers!C469, FIND("[", Registers!C469, 1) + 1,( FIND("]", Registers!C469, 1) - FIND("[", Registers!C469, 1)) - 1), -1))</f>
        <v>-1</v>
      </c>
      <c r="B470" s="1">
        <f>INT(MID(Registers!E469, 1,  FIND(" ", Registers!E469, 1) - 1))</f>
        <v>0</v>
      </c>
    </row>
    <row r="471" spans="1:2" x14ac:dyDescent="0.25">
      <c r="A471" s="1">
        <f>INT(IF(AND(ISBLANK(Registers!A470), NOT(ISERROR(FIND($C$1, Registers!C470, 1)))), MID(Registers!C470, FIND("[", Registers!C470, 1) + 1,( FIND("]", Registers!C470, 1) - FIND("[", Registers!C470, 1)) - 1), -1))</f>
        <v>-1</v>
      </c>
      <c r="B471" s="1">
        <f>INT(MID(Registers!E470, 1,  FIND(" ", Registers!E470, 1) - 1))</f>
        <v>0</v>
      </c>
    </row>
    <row r="472" spans="1:2" x14ac:dyDescent="0.25">
      <c r="A472" s="1">
        <f>INT(IF(AND(ISBLANK(Registers!A471), NOT(ISERROR(FIND($C$1, Registers!C471, 1)))), MID(Registers!C471, FIND("[", Registers!C471, 1) + 1,( FIND("]", Registers!C471, 1) - FIND("[", Registers!C471, 1)) - 1), -1))</f>
        <v>-1</v>
      </c>
      <c r="B472" s="1">
        <f>INT(MID(Registers!E471, 1,  FIND(" ", Registers!E471, 1) - 1))</f>
        <v>0</v>
      </c>
    </row>
    <row r="473" spans="1:2" x14ac:dyDescent="0.25">
      <c r="A473" s="1">
        <f>INT(IF(AND(ISBLANK(Registers!A472), NOT(ISERROR(FIND($C$1, Registers!C472, 1)))), MID(Registers!C472, FIND("[", Registers!C472, 1) + 1,( FIND("]", Registers!C472, 1) - FIND("[", Registers!C472, 1)) - 1), -1))</f>
        <v>-1</v>
      </c>
      <c r="B473" s="1">
        <f>INT(MID(Registers!E472, 1,  FIND(" ", Registers!E472, 1) - 1))</f>
        <v>0</v>
      </c>
    </row>
    <row r="474" spans="1:2" x14ac:dyDescent="0.25">
      <c r="A474" s="1">
        <f>INT(IF(AND(ISBLANK(Registers!A473), NOT(ISERROR(FIND($C$1, Registers!C473, 1)))), MID(Registers!C473, FIND("[", Registers!C473, 1) + 1,( FIND("]", Registers!C473, 1) - FIND("[", Registers!C473, 1)) - 1), -1))</f>
        <v>-1</v>
      </c>
      <c r="B474" s="1">
        <f>INT(MID(Registers!E473, 1,  FIND(" ", Registers!E473, 1) - 1))</f>
        <v>0</v>
      </c>
    </row>
    <row r="475" spans="1:2" x14ac:dyDescent="0.25">
      <c r="A475" s="1">
        <f>INT(IF(AND(ISBLANK(Registers!A474), NOT(ISERROR(FIND($C$1, Registers!C474, 1)))), MID(Registers!C474, FIND("[", Registers!C474, 1) + 1,( FIND("]", Registers!C474, 1) - FIND("[", Registers!C474, 1)) - 1), -1))</f>
        <v>-1</v>
      </c>
      <c r="B475" s="1">
        <f>INT(MID(Registers!E474, 1,  FIND(" ", Registers!E474, 1) - 1))</f>
        <v>0</v>
      </c>
    </row>
    <row r="476" spans="1:2" x14ac:dyDescent="0.25">
      <c r="A476" s="1">
        <f>INT(IF(AND(ISBLANK(Registers!A475), NOT(ISERROR(FIND($C$1, Registers!C475, 1)))), MID(Registers!C475, FIND("[", Registers!C475, 1) + 1,( FIND("]", Registers!C475, 1) - FIND("[", Registers!C475, 1)) - 1), -1))</f>
        <v>-1</v>
      </c>
      <c r="B476" s="1">
        <f>INT(MID(Registers!E475, 1,  FIND(" ", Registers!E475, 1) - 1))</f>
        <v>0</v>
      </c>
    </row>
    <row r="477" spans="1:2" x14ac:dyDescent="0.25">
      <c r="A477" s="1">
        <f>INT(IF(AND(ISBLANK(Registers!A476), NOT(ISERROR(FIND($C$1, Registers!C476, 1)))), MID(Registers!C476, FIND("[", Registers!C476, 1) + 1,( FIND("]", Registers!C476, 1) - FIND("[", Registers!C476, 1)) - 1), -1))</f>
        <v>-1</v>
      </c>
      <c r="B477" s="1">
        <f>INT(MID(Registers!E476, 1,  FIND(" ", Registers!E476, 1) - 1))</f>
        <v>96</v>
      </c>
    </row>
    <row r="478" spans="1:2" x14ac:dyDescent="0.25">
      <c r="A478" s="1">
        <f>INT(IF(AND(ISBLANK(Registers!A477), NOT(ISERROR(FIND($C$1, Registers!C477, 1)))), MID(Registers!C477, FIND("[", Registers!C477, 1) + 1,( FIND("]", Registers!C477, 1) - FIND("[", Registers!C477, 1)) - 1), -1))</f>
        <v>-1</v>
      </c>
      <c r="B478" s="1">
        <f>INT(MID(Registers!E477, 1,  FIND(" ", Registers!E477, 1) - 1))</f>
        <v>0</v>
      </c>
    </row>
    <row r="479" spans="1:2" x14ac:dyDescent="0.25">
      <c r="A479" s="1">
        <f>INT(IF(AND(ISBLANK(Registers!A478), NOT(ISERROR(FIND($C$1, Registers!C478, 1)))), MID(Registers!C478, FIND("[", Registers!C478, 1) + 1,( FIND("]", Registers!C478, 1) - FIND("[", Registers!C478, 1)) - 1), -1))</f>
        <v>-1</v>
      </c>
      <c r="B479" s="1">
        <f>INT(MID(Registers!E478, 1,  FIND(" ", Registers!E478, 1) - 1))</f>
        <v>0</v>
      </c>
    </row>
    <row r="480" spans="1:2" x14ac:dyDescent="0.25">
      <c r="A480" s="1">
        <f>INT(IF(AND(ISBLANK(Registers!A479), NOT(ISERROR(FIND($C$1, Registers!C479, 1)))), MID(Registers!C479, FIND("[", Registers!C479, 1) + 1,( FIND("]", Registers!C479, 1) - FIND("[", Registers!C479, 1)) - 1), -1))</f>
        <v>-1</v>
      </c>
      <c r="B480" s="1">
        <f>INT(MID(Registers!E479, 1,  FIND(" ", Registers!E479, 1) - 1))</f>
        <v>0</v>
      </c>
    </row>
    <row r="481" spans="1:2" x14ac:dyDescent="0.25">
      <c r="A481" s="1">
        <f>INT(IF(AND(ISBLANK(Registers!A480), NOT(ISERROR(FIND($C$1, Registers!C480, 1)))), MID(Registers!C480, FIND("[", Registers!C480, 1) + 1,( FIND("]", Registers!C480, 1) - FIND("[", Registers!C480, 1)) - 1), -1))</f>
        <v>-1</v>
      </c>
      <c r="B481" s="1">
        <f>INT(MID(Registers!E480, 1,  FIND(" ", Registers!E480, 1) - 1))</f>
        <v>0</v>
      </c>
    </row>
    <row r="482" spans="1:2" x14ac:dyDescent="0.25">
      <c r="A482" s="1">
        <f>INT(IF(AND(ISBLANK(Registers!A481), NOT(ISERROR(FIND($C$1, Registers!C481, 1)))), MID(Registers!C481, FIND("[", Registers!C481, 1) + 1,( FIND("]", Registers!C481, 1) - FIND("[", Registers!C481, 1)) - 1), -1))</f>
        <v>-1</v>
      </c>
      <c r="B482" s="1">
        <f>INT(MID(Registers!E481, 1,  FIND(" ", Registers!E481, 1) - 1))</f>
        <v>0</v>
      </c>
    </row>
    <row r="483" spans="1:2" x14ac:dyDescent="0.25">
      <c r="A483" s="1">
        <f>INT(IF(AND(ISBLANK(Registers!A482), NOT(ISERROR(FIND($C$1, Registers!C482, 1)))), MID(Registers!C482, FIND("[", Registers!C482, 1) + 1,( FIND("]", Registers!C482, 1) - FIND("[", Registers!C482, 1)) - 1), -1))</f>
        <v>-1</v>
      </c>
      <c r="B483" s="1">
        <f>INT(MID(Registers!E482, 1,  FIND(" ", Registers!E482, 1) - 1))</f>
        <v>0</v>
      </c>
    </row>
    <row r="484" spans="1:2" x14ac:dyDescent="0.25">
      <c r="A484" s="1">
        <f>INT(IF(AND(ISBLANK(Registers!A483), NOT(ISERROR(FIND($C$1, Registers!C483, 1)))), MID(Registers!C483, FIND("[", Registers!C483, 1) + 1,( FIND("]", Registers!C483, 1) - FIND("[", Registers!C483, 1)) - 1), -1))</f>
        <v>-1</v>
      </c>
      <c r="B484" s="1">
        <f>INT(MID(Registers!E483, 1,  FIND(" ", Registers!E483, 1) - 1))</f>
        <v>0</v>
      </c>
    </row>
    <row r="485" spans="1:2" x14ac:dyDescent="0.25">
      <c r="A485" s="1">
        <f>INT(IF(AND(ISBLANK(Registers!A484), NOT(ISERROR(FIND($C$1, Registers!C484, 1)))), MID(Registers!C484, FIND("[", Registers!C484, 1) + 1,( FIND("]", Registers!C484, 1) - FIND("[", Registers!C484, 1)) - 1), -1))</f>
        <v>-1</v>
      </c>
      <c r="B485" s="1">
        <f>INT(MID(Registers!E484, 1,  FIND(" ", Registers!E484, 1) - 1))</f>
        <v>0</v>
      </c>
    </row>
    <row r="486" spans="1:2" x14ac:dyDescent="0.25">
      <c r="A486" s="1">
        <f>INT(IF(AND(ISBLANK(Registers!A485), NOT(ISERROR(FIND($C$1, Registers!C485, 1)))), MID(Registers!C485, FIND("[", Registers!C485, 1) + 1,( FIND("]", Registers!C485, 1) - FIND("[", Registers!C485, 1)) - 1), -1))</f>
        <v>-1</v>
      </c>
      <c r="B486" s="1">
        <f>INT(MID(Registers!E485, 1,  FIND(" ", Registers!E485, 1) - 1))</f>
        <v>0</v>
      </c>
    </row>
    <row r="487" spans="1:2" x14ac:dyDescent="0.25">
      <c r="A487" s="1">
        <f>INT(IF(AND(ISBLANK(Registers!A486), NOT(ISERROR(FIND($C$1, Registers!C486, 1)))), MID(Registers!C486, FIND("[", Registers!C486, 1) + 1,( FIND("]", Registers!C486, 1) - FIND("[", Registers!C486, 1)) - 1), -1))</f>
        <v>-1</v>
      </c>
      <c r="B487" s="1">
        <f>INT(MID(Registers!E486, 1,  FIND(" ", Registers!E486, 1) - 1))</f>
        <v>0</v>
      </c>
    </row>
    <row r="488" spans="1:2" x14ac:dyDescent="0.25">
      <c r="A488" s="1">
        <f>INT(IF(AND(ISBLANK(Registers!A487), NOT(ISERROR(FIND($C$1, Registers!C487, 1)))), MID(Registers!C487, FIND("[", Registers!C487, 1) + 1,( FIND("]", Registers!C487, 1) - FIND("[", Registers!C487, 1)) - 1), -1))</f>
        <v>-1</v>
      </c>
      <c r="B488" s="1">
        <f>INT(MID(Registers!E487, 1,  FIND(" ", Registers!E487, 1) - 1))</f>
        <v>0</v>
      </c>
    </row>
    <row r="489" spans="1:2" x14ac:dyDescent="0.25">
      <c r="A489" s="1">
        <f>INT(IF(AND(ISBLANK(Registers!A488), NOT(ISERROR(FIND($C$1, Registers!C488, 1)))), MID(Registers!C488, FIND("[", Registers!C488, 1) + 1,( FIND("]", Registers!C488, 1) - FIND("[", Registers!C488, 1)) - 1), -1))</f>
        <v>-1</v>
      </c>
      <c r="B489" s="1">
        <f>INT(MID(Registers!E488, 1,  FIND(" ", Registers!E488, 1) - 1))</f>
        <v>0</v>
      </c>
    </row>
    <row r="490" spans="1:2" x14ac:dyDescent="0.25">
      <c r="A490" s="1">
        <f>INT(IF(AND(ISBLANK(Registers!A489), NOT(ISERROR(FIND($C$1, Registers!C489, 1)))), MID(Registers!C489, FIND("[", Registers!C489, 1) + 1,( FIND("]", Registers!C489, 1) - FIND("[", Registers!C489, 1)) - 1), -1))</f>
        <v>-1</v>
      </c>
      <c r="B490" s="1">
        <f>INT(MID(Registers!E489, 1,  FIND(" ", Registers!E489, 1) - 1))</f>
        <v>0</v>
      </c>
    </row>
    <row r="491" spans="1:2" x14ac:dyDescent="0.25">
      <c r="A491" s="1">
        <f>INT(IF(AND(ISBLANK(Registers!A490), NOT(ISERROR(FIND($C$1, Registers!C490, 1)))), MID(Registers!C490, FIND("[", Registers!C490, 1) + 1,( FIND("]", Registers!C490, 1) - FIND("[", Registers!C490, 1)) - 1), -1))</f>
        <v>-1</v>
      </c>
      <c r="B491" s="1">
        <f>INT(MID(Registers!E490, 1,  FIND(" ", Registers!E490, 1) - 1))</f>
        <v>0</v>
      </c>
    </row>
    <row r="492" spans="1:2" x14ac:dyDescent="0.25">
      <c r="A492" s="1">
        <f>INT(IF(AND(ISBLANK(Registers!A491), NOT(ISERROR(FIND($C$1, Registers!C491, 1)))), MID(Registers!C491, FIND("[", Registers!C491, 1) + 1,( FIND("]", Registers!C491, 1) - FIND("[", Registers!C491, 1)) - 1), -1))</f>
        <v>-1</v>
      </c>
      <c r="B492" s="1">
        <f>INT(MID(Registers!E491, 1,  FIND(" ", Registers!E491, 1) - 1))</f>
        <v>0</v>
      </c>
    </row>
    <row r="493" spans="1:2" x14ac:dyDescent="0.25">
      <c r="A493" s="1">
        <f>INT(IF(AND(ISBLANK(Registers!A492), NOT(ISERROR(FIND($C$1, Registers!C492, 1)))), MID(Registers!C492, FIND("[", Registers!C492, 1) + 1,( FIND("]", Registers!C492, 1) - FIND("[", Registers!C492, 1)) - 1), -1))</f>
        <v>-1</v>
      </c>
      <c r="B493" s="1">
        <f>INT(MID(Registers!E492, 1,  FIND(" ", Registers!E492, 1) - 1))</f>
        <v>0</v>
      </c>
    </row>
    <row r="494" spans="1:2" x14ac:dyDescent="0.25">
      <c r="A494" s="1">
        <f>INT(IF(AND(ISBLANK(Registers!A493), NOT(ISERROR(FIND($C$1, Registers!C493, 1)))), MID(Registers!C493, FIND("[", Registers!C493, 1) + 1,( FIND("]", Registers!C493, 1) - FIND("[", Registers!C493, 1)) - 1), -1))</f>
        <v>-1</v>
      </c>
      <c r="B494" s="1">
        <f>INT(MID(Registers!E493, 1,  FIND(" ", Registers!E493, 1) - 1))</f>
        <v>104</v>
      </c>
    </row>
    <row r="495" spans="1:2" x14ac:dyDescent="0.25">
      <c r="A495" s="1">
        <f>INT(IF(AND(ISBLANK(Registers!A494), NOT(ISERROR(FIND($C$1, Registers!C494, 1)))), MID(Registers!C494, FIND("[", Registers!C494, 1) + 1,( FIND("]", Registers!C494, 1) - FIND("[", Registers!C494, 1)) - 1), -1))</f>
        <v>-1</v>
      </c>
      <c r="B495" s="1">
        <f>INT(MID(Registers!E494, 1,  FIND(" ", Registers!E494, 1) - 1))</f>
        <v>1</v>
      </c>
    </row>
    <row r="496" spans="1:2" x14ac:dyDescent="0.25">
      <c r="A496" s="1">
        <f>INT(IF(AND(ISBLANK(Registers!A495), NOT(ISERROR(FIND($C$1, Registers!C495, 1)))), MID(Registers!C495, FIND("[", Registers!C495, 1) + 1,( FIND("]", Registers!C495, 1) - FIND("[", Registers!C495, 1)) - 1), -1))</f>
        <v>-1</v>
      </c>
      <c r="B496" s="1">
        <f>INT(MID(Registers!E495, 1,  FIND(" ", Registers!E495, 1) - 1))</f>
        <v>0</v>
      </c>
    </row>
    <row r="497" spans="1:2" x14ac:dyDescent="0.25">
      <c r="A497" s="1">
        <f>INT(IF(AND(ISBLANK(Registers!A496), NOT(ISERROR(FIND($C$1, Registers!C496, 1)))), MID(Registers!C496, FIND("[", Registers!C496, 1) + 1,( FIND("]", Registers!C496, 1) - FIND("[", Registers!C496, 1)) - 1), -1))</f>
        <v>-1</v>
      </c>
      <c r="B497" s="1">
        <f>INT(MID(Registers!E496, 1,  FIND(" ", Registers!E496, 1) - 1))</f>
        <v>20</v>
      </c>
    </row>
    <row r="498" spans="1:2" x14ac:dyDescent="0.25">
      <c r="A498" s="1">
        <f>INT(IF(AND(ISBLANK(Registers!A497), NOT(ISERROR(FIND($C$1, Registers!C497, 1)))), MID(Registers!C497, FIND("[", Registers!C497, 1) + 1,( FIND("]", Registers!C497, 1) - FIND("[", Registers!C497, 1)) - 1), -1))</f>
        <v>-1</v>
      </c>
      <c r="B498" s="1">
        <f>INT(MID(Registers!E497, 1,  FIND(" ", Registers!E497, 1) - 1))</f>
        <v>36</v>
      </c>
    </row>
    <row r="499" spans="1:2" x14ac:dyDescent="0.25">
      <c r="A499" s="1">
        <f>INT(IF(AND(ISBLANK(Registers!A498), NOT(ISERROR(FIND($C$1, Registers!C498, 1)))), MID(Registers!C498, FIND("[", Registers!C498, 1) + 1,( FIND("]", Registers!C498, 1) - FIND("[", Registers!C498, 1)) - 1), -1))</f>
        <v>-1</v>
      </c>
      <c r="B499" s="1">
        <f>INT(MID(Registers!E498, 1,  FIND(" ", Registers!E498, 1) - 1))</f>
        <v>3</v>
      </c>
    </row>
    <row r="500" spans="1:2" x14ac:dyDescent="0.25">
      <c r="A500" s="1">
        <f>INT(IF(AND(ISBLANK(Registers!A499), NOT(ISERROR(FIND($C$1, Registers!C499, 1)))), MID(Registers!C499, FIND("[", Registers!C499, 1) + 1,( FIND("]", Registers!C499, 1) - FIND("[", Registers!C499, 1)) - 1), -1))</f>
        <v>-1</v>
      </c>
      <c r="B500" s="1">
        <f>INT(MID(Registers!E499, 1,  FIND(" ", Registers!E499, 1) - 1))</f>
        <v>30</v>
      </c>
    </row>
    <row r="501" spans="1:2" x14ac:dyDescent="0.25">
      <c r="A501" s="1">
        <f>INT(IF(AND(ISBLANK(Registers!A500), NOT(ISERROR(FIND($C$1, Registers!C500, 1)))), MID(Registers!C500, FIND("[", Registers!C500, 1) + 1,( FIND("]", Registers!C500, 1) - FIND("[", Registers!C500, 1)) - 1), -1))</f>
        <v>-1</v>
      </c>
      <c r="B501" s="1">
        <f>INT(MID(Registers!E500, 1,  FIND(" ", Registers!E500, 1) - 1))</f>
        <v>101</v>
      </c>
    </row>
    <row r="502" spans="1:2" x14ac:dyDescent="0.25">
      <c r="A502" s="1">
        <f>INT(IF(AND(ISBLANK(Registers!A501), NOT(ISERROR(FIND($C$1, Registers!C501, 1)))), MID(Registers!C501, FIND("[", Registers!C501, 1) + 1,( FIND("]", Registers!C501, 1) - FIND("[", Registers!C501, 1)) - 1), -1))</f>
        <v>-1</v>
      </c>
      <c r="B502" s="1">
        <f>INT(MID(Registers!E501, 1,  FIND(" ", Registers!E501, 1) - 1))</f>
        <v>65</v>
      </c>
    </row>
    <row r="503" spans="1:2" x14ac:dyDescent="0.25">
      <c r="A503" s="1">
        <f>INT(IF(AND(ISBLANK(Registers!A502), NOT(ISERROR(FIND($C$1, Registers!C502, 1)))), MID(Registers!C502, FIND("[", Registers!C502, 1) + 1,( FIND("]", Registers!C502, 1) - FIND("[", Registers!C502, 1)) - 1), -1))</f>
        <v>-1</v>
      </c>
      <c r="B503" s="1">
        <f>INT(MID(Registers!E502, 1,  FIND(" ", Registers!E502, 1) - 1))</f>
        <v>255</v>
      </c>
    </row>
    <row r="504" spans="1:2" x14ac:dyDescent="0.25">
      <c r="A504" s="1">
        <f>INT(IF(AND(ISBLANK(Registers!A503), NOT(ISERROR(FIND($C$1, Registers!C503, 1)))), MID(Registers!C503, FIND("[", Registers!C503, 1) + 1,( FIND("]", Registers!C503, 1) - FIND("[", Registers!C503, 1)) - 1), -1))</f>
        <v>-1</v>
      </c>
      <c r="B504" s="1">
        <f>INT(MID(Registers!E503, 1,  FIND(" ", Registers!E503, 1) - 1))</f>
        <v>255</v>
      </c>
    </row>
    <row r="505" spans="1:2" x14ac:dyDescent="0.25">
      <c r="A505" s="1">
        <f>INT(IF(AND(ISBLANK(Registers!A504), NOT(ISERROR(FIND($C$1, Registers!C504, 1)))), MID(Registers!C504, FIND("[", Registers!C504, 1) + 1,( FIND("]", Registers!C504, 1) - FIND("[", Registers!C504, 1)) - 1), -1))</f>
        <v>-1</v>
      </c>
      <c r="B505" s="1">
        <f>INT(MID(Registers!E504, 1,  FIND(" ", Registers!E504, 1) - 1))</f>
        <v>255</v>
      </c>
    </row>
    <row r="506" spans="1:2" x14ac:dyDescent="0.25">
      <c r="A506" s="1">
        <f>INT(IF(AND(ISBLANK(Registers!A505), NOT(ISERROR(FIND($C$1, Registers!C505, 1)))), MID(Registers!C505, FIND("[", Registers!C505, 1) + 1,( FIND("]", Registers!C505, 1) - FIND("[", Registers!C505, 1)) - 1), -1))</f>
        <v>-1</v>
      </c>
      <c r="B506" s="1">
        <f>INT(MID(Registers!E505, 1,  FIND(" ", Registers!E505, 1) - 1))</f>
        <v>255</v>
      </c>
    </row>
    <row r="507" spans="1:2" x14ac:dyDescent="0.25">
      <c r="A507" s="1">
        <f>INT(IF(AND(ISBLANK(Registers!A506), NOT(ISERROR(FIND($C$1, Registers!C506, 1)))), MID(Registers!C506, FIND("[", Registers!C506, 1) + 1,( FIND("]", Registers!C506, 1) - FIND("[", Registers!C506, 1)) - 1), -1))</f>
        <v>-1</v>
      </c>
      <c r="B507" s="1">
        <f>INT(MID(Registers!E506, 1,  FIND(" ", Registers!E506, 1) - 1))</f>
        <v>255</v>
      </c>
    </row>
    <row r="508" spans="1:2" x14ac:dyDescent="0.25">
      <c r="A508" s="1">
        <f>INT(IF(AND(ISBLANK(Registers!A507), NOT(ISERROR(FIND($C$1, Registers!C507, 1)))), MID(Registers!C507, FIND("[", Registers!C507, 1) + 1,( FIND("]", Registers!C507, 1) - FIND("[", Registers!C507, 1)) - 1), -1))</f>
        <v>-1</v>
      </c>
      <c r="B508" s="1">
        <f>INT(MID(Registers!E507, 1,  FIND(" ", Registers!E507, 1) - 1))</f>
        <v>255</v>
      </c>
    </row>
    <row r="509" spans="1:2" x14ac:dyDescent="0.25">
      <c r="A509" s="1">
        <f>INT(IF(AND(ISBLANK(Registers!A508), NOT(ISERROR(FIND($C$1, Registers!C508, 1)))), MID(Registers!C508, FIND("[", Registers!C508, 1) + 1,( FIND("]", Registers!C508, 1) - FIND("[", Registers!C508, 1)) - 1), -1))</f>
        <v>-1</v>
      </c>
      <c r="B509" s="1">
        <f>INT(MID(Registers!E508, 1,  FIND(" ", Registers!E508, 1) - 1))</f>
        <v>255</v>
      </c>
    </row>
    <row r="510" spans="1:2" x14ac:dyDescent="0.25">
      <c r="A510" s="1">
        <f>INT(IF(AND(ISBLANK(Registers!A509), NOT(ISERROR(FIND($C$1, Registers!C509, 1)))), MID(Registers!C509, FIND("[", Registers!C509, 1) + 1,( FIND("]", Registers!C509, 1) - FIND("[", Registers!C509, 1)) - 1), -1))</f>
        <v>-1</v>
      </c>
      <c r="B510" s="1">
        <f>INT(MID(Registers!E509, 1,  FIND(" ", Registers!E509, 1) - 1))</f>
        <v>0</v>
      </c>
    </row>
    <row r="511" spans="1:2" x14ac:dyDescent="0.25">
      <c r="A511" s="1">
        <f>INT(IF(AND(ISBLANK(Registers!A510), NOT(ISERROR(FIND($C$1, Registers!C510, 1)))), MID(Registers!C510, FIND("[", Registers!C510, 1) + 1,( FIND("]", Registers!C510, 1) - FIND("[", Registers!C510, 1)) - 1), -1))</f>
        <v>-1</v>
      </c>
      <c r="B511" s="1">
        <f>INT(MID(Registers!E510, 1,  FIND(" ", Registers!E510, 1) - 1))</f>
        <v>1</v>
      </c>
    </row>
    <row r="512" spans="1:2" x14ac:dyDescent="0.25">
      <c r="A512" s="1">
        <f>INT(IF(AND(ISBLANK(Registers!A511), NOT(ISERROR(FIND($C$1, Registers!C511, 1)))), MID(Registers!C511, FIND("[", Registers!C511, 1) + 1,( FIND("]", Registers!C511, 1) - FIND("[", Registers!C511, 1)) - 1), -1))</f>
        <v>-1</v>
      </c>
      <c r="B512" s="1">
        <f>INT(MID(Registers!E511, 1,  FIND(" ", Registers!E511, 1) - 1))</f>
        <v>12</v>
      </c>
    </row>
    <row r="513" spans="1:2" x14ac:dyDescent="0.25">
      <c r="A513" s="1">
        <f>INT(IF(AND(ISBLANK(Registers!A512), NOT(ISERROR(FIND($C$1, Registers!C512, 1)))), MID(Registers!C512, FIND("[", Registers!C512, 1) + 1,( FIND("]", Registers!C512, 1) - FIND("[", Registers!C512, 1)) - 1), -1))</f>
        <v>-1</v>
      </c>
      <c r="B513" s="1">
        <f>INT(MID(Registers!E512, 1,  FIND(" ", Registers!E512, 1) - 1))</f>
        <v>171</v>
      </c>
    </row>
    <row r="514" spans="1:2" x14ac:dyDescent="0.25">
      <c r="A514" s="1">
        <f>INT(IF(AND(ISBLANK(Registers!A513), NOT(ISERROR(FIND($C$1, Registers!C513, 1)))), MID(Registers!C513, FIND("[", Registers!C513, 1) + 1,( FIND("]", Registers!C513, 1) - FIND("[", Registers!C513, 1)) - 1), -1))</f>
        <v>-1</v>
      </c>
      <c r="B514" s="1">
        <f>INT(MID(Registers!E513, 1,  FIND(" ", Registers!E513, 1) - 1))</f>
        <v>16</v>
      </c>
    </row>
    <row r="515" spans="1:2" x14ac:dyDescent="0.25">
      <c r="A515" s="1">
        <f>INT(IF(AND(ISBLANK(Registers!A514), NOT(ISERROR(FIND($C$1, Registers!C514, 1)))), MID(Registers!C514, FIND("[", Registers!C514, 1) + 1,( FIND("]", Registers!C514, 1) - FIND("[", Registers!C514, 1)) - 1), -1))</f>
        <v>-1</v>
      </c>
      <c r="B515" s="1">
        <f>INT(MID(Registers!E514, 1,  FIND(" ", Registers!E514, 1) - 1))</f>
        <v>0</v>
      </c>
    </row>
    <row r="516" spans="1:2" x14ac:dyDescent="0.25">
      <c r="A516" s="1">
        <f>INT(IF(AND(ISBLANK(Registers!A515), NOT(ISERROR(FIND($C$1, Registers!C515, 1)))), MID(Registers!C515, FIND("[", Registers!C515, 1) + 1,( FIND("]", Registers!C515, 1) - FIND("[", Registers!C515, 1)) - 1), -1))</f>
        <v>-1</v>
      </c>
      <c r="B516" s="1">
        <f>INT(MID(Registers!E515, 1,  FIND(" ", Registers!E515, 1) - 1))</f>
        <v>81</v>
      </c>
    </row>
    <row r="517" spans="1:2" x14ac:dyDescent="0.25">
      <c r="A517" s="1">
        <f>INT(IF(AND(ISBLANK(Registers!A516), NOT(ISERROR(FIND($C$1, Registers!C516, 1)))), MID(Registers!C516, FIND("[", Registers!C516, 1) + 1,( FIND("]", Registers!C516, 1) - FIND("[", Registers!C516, 1)) - 1), -1))</f>
        <v>-1</v>
      </c>
      <c r="B517" s="1">
        <f>INT(MID(Registers!E516, 1,  FIND(" ", Registers!E516, 1) - 1))</f>
        <v>47</v>
      </c>
    </row>
    <row r="518" spans="1:2" x14ac:dyDescent="0.25">
      <c r="A518" s="1">
        <f>INT(IF(AND(ISBLANK(Registers!A517), NOT(ISERROR(FIND($C$1, Registers!C517, 1)))), MID(Registers!C517, FIND("[", Registers!C517, 1) + 1,( FIND("]", Registers!C517, 1) - FIND("[", Registers!C517, 1)) - 1), -1))</f>
        <v>-1</v>
      </c>
      <c r="B518" s="1">
        <f>INT(MID(Registers!E517, 1,  FIND(" ", Registers!E517, 1) - 1))</f>
        <v>112</v>
      </c>
    </row>
    <row r="519" spans="1:2" x14ac:dyDescent="0.25">
      <c r="A519" s="1">
        <f>INT(IF(AND(ISBLANK(Registers!A518), NOT(ISERROR(FIND($C$1, Registers!C518, 1)))), MID(Registers!C518, FIND("[", Registers!C518, 1) + 1,( FIND("]", Registers!C518, 1) - FIND("[", Registers!C518, 1)) - 1), -1))</f>
        <v>-1</v>
      </c>
      <c r="B519" s="1">
        <f>INT(MID(Registers!E518, 1,  FIND(" ", Registers!E518, 1) - 1))</f>
        <v>128</v>
      </c>
    </row>
    <row r="520" spans="1:2" x14ac:dyDescent="0.25">
      <c r="A520" s="1">
        <f>INT(IF(AND(ISBLANK(Registers!A519), NOT(ISERROR(FIND($C$1, Registers!C519, 1)))), MID(Registers!C519, FIND("[", Registers!C519, 1) + 1,( FIND("]", Registers!C519, 1) - FIND("[", Registers!C519, 1)) - 1), -1))</f>
        <v>-1</v>
      </c>
      <c r="B520" s="1">
        <f>INT(MID(Registers!E519, 1,  FIND(" ", Registers!E519, 1) - 1))</f>
        <v>156</v>
      </c>
    </row>
    <row r="521" spans="1:2" x14ac:dyDescent="0.25">
      <c r="A521" s="1">
        <f>INT(IF(AND(ISBLANK(Registers!A520), NOT(ISERROR(FIND($C$1, Registers!C520, 1)))), MID(Registers!C520, FIND("[", Registers!C520, 1) + 1,( FIND("]", Registers!C520, 1) - FIND("[", Registers!C520, 1)) - 1), -1))</f>
        <v>-1</v>
      </c>
      <c r="B521" s="1">
        <f>INT(MID(Registers!E520, 1,  FIND(" ", Registers!E520, 1) - 1))</f>
        <v>80</v>
      </c>
    </row>
    <row r="522" spans="1:2" x14ac:dyDescent="0.25">
      <c r="A522" s="1">
        <f>INT(IF(AND(ISBLANK(Registers!A521), NOT(ISERROR(FIND($C$1, Registers!C521, 1)))), MID(Registers!C521, FIND("[", Registers!C521, 1) + 1,( FIND("]", Registers!C521, 1) - FIND("[", Registers!C521, 1)) - 1), -1))</f>
        <v>-1</v>
      </c>
      <c r="B522" s="1">
        <f>INT(MID(Registers!E521, 1,  FIND(" ", Registers!E521, 1) - 1))</f>
        <v>110</v>
      </c>
    </row>
    <row r="523" spans="1:2" x14ac:dyDescent="0.25">
      <c r="A523" s="1">
        <f>INT(IF(AND(ISBLANK(Registers!A522), NOT(ISERROR(FIND($C$1, Registers!C522, 1)))), MID(Registers!C522, FIND("[", Registers!C522, 1) + 1,( FIND("]", Registers!C522, 1) - FIND("[", Registers!C522, 1)) - 1), -1))</f>
        <v>-1</v>
      </c>
      <c r="B523" s="1">
        <f>INT(MID(Registers!E522, 1,  FIND(" ", Registers!E522, 1) - 1))</f>
        <v>187</v>
      </c>
    </row>
    <row r="524" spans="1:2" x14ac:dyDescent="0.25">
      <c r="A524" s="1">
        <f>INT(IF(AND(ISBLANK(Registers!A523), NOT(ISERROR(FIND($C$1, Registers!C523, 1)))), MID(Registers!C523, FIND("[", Registers!C523, 1) + 1,( FIND("]", Registers!C523, 1) - FIND("[", Registers!C523, 1)) - 1), -1))</f>
        <v>-1</v>
      </c>
      <c r="B524" s="1">
        <f>INT(MID(Registers!E523, 1,  FIND(" ", Registers!E523, 1) - 1))</f>
        <v>0</v>
      </c>
    </row>
    <row r="525" spans="1:2" x14ac:dyDescent="0.25">
      <c r="A525" s="1">
        <f>INT(IF(AND(ISBLANK(Registers!A524), NOT(ISERROR(FIND($C$1, Registers!C524, 1)))), MID(Registers!C524, FIND("[", Registers!C524, 1) + 1,( FIND("]", Registers!C524, 1) - FIND("[", Registers!C524, 1)) - 1), -1))</f>
        <v>-1</v>
      </c>
      <c r="B525" s="1" t="e">
        <f>INT(MID(Registers!E524, 1,  FIND(" ", Registers!E524, 1) - 1))</f>
        <v>#VALUE!</v>
      </c>
    </row>
    <row r="526" spans="1:2" x14ac:dyDescent="0.25">
      <c r="A526" s="1">
        <f>INT(IF(AND(ISBLANK(Registers!A525), NOT(ISERROR(FIND($C$1, Registers!C525, 1)))), MID(Registers!C525, FIND("[", Registers!C525, 1) + 1,( FIND("]", Registers!C525, 1) - FIND("[", Registers!C525, 1)) - 1), -1))</f>
        <v>-1</v>
      </c>
      <c r="B526" s="1" t="e">
        <f>INT(MID(Registers!E525, 1,  FIND(" ", Registers!E525, 1) - 1))</f>
        <v>#VALUE!</v>
      </c>
    </row>
    <row r="527" spans="1:2" x14ac:dyDescent="0.25">
      <c r="A527" s="1">
        <f>INT(IF(AND(ISBLANK(Registers!A526), NOT(ISERROR(FIND($C$1, Registers!C526, 1)))), MID(Registers!C526, FIND("[", Registers!C526, 1) + 1,( FIND("]", Registers!C526, 1) - FIND("[", Registers!C526, 1)) - 1), -1))</f>
        <v>-1</v>
      </c>
      <c r="B527" s="1" t="e">
        <f>INT(MID(Registers!E526, 1,  FIND(" ", Registers!E526, 1) - 1))</f>
        <v>#VALUE!</v>
      </c>
    </row>
    <row r="528" spans="1:2" x14ac:dyDescent="0.25">
      <c r="A528" s="1">
        <f>INT(IF(AND(ISBLANK(Registers!A527), NOT(ISERROR(FIND($C$1, Registers!C527, 1)))), MID(Registers!C527, FIND("[", Registers!C527, 1) + 1,( FIND("]", Registers!C527, 1) - FIND("[", Registers!C527, 1)) - 1), -1))</f>
        <v>-1</v>
      </c>
      <c r="B528" s="1" t="e">
        <f>INT(MID(Registers!E527, 1,  FIND(" ", Registers!E527, 1) - 1))</f>
        <v>#VALUE!</v>
      </c>
    </row>
    <row r="529" spans="1:2" x14ac:dyDescent="0.25">
      <c r="A529" s="1">
        <f>INT(IF(AND(ISBLANK(Registers!A528), NOT(ISERROR(FIND($C$1, Registers!C528, 1)))), MID(Registers!C528, FIND("[", Registers!C528, 1) + 1,( FIND("]", Registers!C528, 1) - FIND("[", Registers!C528, 1)) - 1), -1))</f>
        <v>-1</v>
      </c>
      <c r="B529" s="1" t="e">
        <f>INT(MID(Registers!E528, 1,  FIND(" ", Registers!E528, 1) - 1))</f>
        <v>#VALUE!</v>
      </c>
    </row>
    <row r="530" spans="1:2" x14ac:dyDescent="0.25">
      <c r="A530" s="1">
        <f>INT(IF(AND(ISBLANK(Registers!A529), NOT(ISERROR(FIND($C$1, Registers!C529, 1)))), MID(Registers!C529, FIND("[", Registers!C529, 1) + 1,( FIND("]", Registers!C529, 1) - FIND("[", Registers!C529, 1)) - 1), -1))</f>
        <v>-1</v>
      </c>
      <c r="B530" s="1" t="e">
        <f>INT(MID(Registers!E529, 1,  FIND(" ", Registers!E529, 1) - 1))</f>
        <v>#VALUE!</v>
      </c>
    </row>
    <row r="531" spans="1:2" x14ac:dyDescent="0.25">
      <c r="A531" s="1">
        <f>INT(IF(AND(ISBLANK(Registers!A530), NOT(ISERROR(FIND($C$1, Registers!C530, 1)))), MID(Registers!C530, FIND("[", Registers!C530, 1) + 1,( FIND("]", Registers!C530, 1) - FIND("[", Registers!C530, 1)) - 1), -1))</f>
        <v>-1</v>
      </c>
      <c r="B531" s="1" t="e">
        <f>INT(MID(Registers!E530, 1,  FIND(" ", Registers!E530, 1) - 1))</f>
        <v>#VALUE!</v>
      </c>
    </row>
    <row r="532" spans="1:2" x14ac:dyDescent="0.25">
      <c r="A532" s="1">
        <f>INT(IF(AND(ISBLANK(Registers!A531), NOT(ISERROR(FIND($C$1, Registers!C531, 1)))), MID(Registers!C531, FIND("[", Registers!C531, 1) + 1,( FIND("]", Registers!C531, 1) - FIND("[", Registers!C531, 1)) - 1), -1))</f>
        <v>-1</v>
      </c>
      <c r="B532" s="1" t="e">
        <f>INT(MID(Registers!E531, 1,  FIND(" ", Registers!E531, 1) - 1))</f>
        <v>#VALUE!</v>
      </c>
    </row>
    <row r="533" spans="1:2" x14ac:dyDescent="0.25">
      <c r="A533" s="1">
        <f>INT(IF(AND(ISBLANK(Registers!A532), NOT(ISERROR(FIND($C$1, Registers!C532, 1)))), MID(Registers!C532, FIND("[", Registers!C532, 1) + 1,( FIND("]", Registers!C532, 1) - FIND("[", Registers!C532, 1)) - 1), -1))</f>
        <v>-1</v>
      </c>
      <c r="B533" s="1" t="e">
        <f>INT(MID(Registers!E532, 1,  FIND(" ", Registers!E532, 1) - 1))</f>
        <v>#VALUE!</v>
      </c>
    </row>
    <row r="534" spans="1:2" x14ac:dyDescent="0.25">
      <c r="A534" s="1">
        <f>INT(IF(AND(ISBLANK(Registers!A533), NOT(ISERROR(FIND($C$1, Registers!C533, 1)))), MID(Registers!C533, FIND("[", Registers!C533, 1) + 1,( FIND("]", Registers!C533, 1) - FIND("[", Registers!C533, 1)) - 1), -1))</f>
        <v>-1</v>
      </c>
      <c r="B534" s="1" t="e">
        <f>INT(MID(Registers!E533, 1,  FIND(" ", Registers!E533, 1) - 1))</f>
        <v>#VALUE!</v>
      </c>
    </row>
    <row r="535" spans="1:2" x14ac:dyDescent="0.25">
      <c r="A535" s="1">
        <f>INT(IF(AND(ISBLANK(Registers!A534), NOT(ISERROR(FIND($C$1, Registers!C534, 1)))), MID(Registers!C534, FIND("[", Registers!C534, 1) + 1,( FIND("]", Registers!C534, 1) - FIND("[", Registers!C534, 1)) - 1), -1))</f>
        <v>-1</v>
      </c>
      <c r="B535" s="1" t="e">
        <f>INT(MID(Registers!E534, 1,  FIND(" ", Registers!E534, 1) - 1))</f>
        <v>#VALUE!</v>
      </c>
    </row>
    <row r="536" spans="1:2" x14ac:dyDescent="0.25">
      <c r="A536" s="1">
        <f>INT(IF(AND(ISBLANK(Registers!A535), NOT(ISERROR(FIND($C$1, Registers!C535, 1)))), MID(Registers!C535, FIND("[", Registers!C535, 1) + 1,( FIND("]", Registers!C535, 1) - FIND("[", Registers!C535, 1)) - 1), -1))</f>
        <v>-1</v>
      </c>
      <c r="B536" s="1" t="e">
        <f>INT(MID(Registers!E535, 1,  FIND(" ", Registers!E535, 1) - 1))</f>
        <v>#VALUE!</v>
      </c>
    </row>
    <row r="537" spans="1:2" x14ac:dyDescent="0.25">
      <c r="A537" s="1">
        <f>INT(IF(AND(ISBLANK(Registers!A536), NOT(ISERROR(FIND($C$1, Registers!C536, 1)))), MID(Registers!C536, FIND("[", Registers!C536, 1) + 1,( FIND("]", Registers!C536, 1) - FIND("[", Registers!C536, 1)) - 1), -1))</f>
        <v>-1</v>
      </c>
      <c r="B537" s="1" t="e">
        <f>INT(MID(Registers!E536, 1,  FIND(" ", Registers!E536, 1) - 1))</f>
        <v>#VALUE!</v>
      </c>
    </row>
    <row r="538" spans="1:2" x14ac:dyDescent="0.25">
      <c r="A538" s="1">
        <f>INT(IF(AND(ISBLANK(Registers!A537), NOT(ISERROR(FIND($C$1, Registers!C537, 1)))), MID(Registers!C537, FIND("[", Registers!C537, 1) + 1,( FIND("]", Registers!C537, 1) - FIND("[", Registers!C537, 1)) - 1), -1))</f>
        <v>-1</v>
      </c>
      <c r="B538" s="1" t="e">
        <f>INT(MID(Registers!E537, 1,  FIND(" ", Registers!E537, 1) - 1))</f>
        <v>#VALUE!</v>
      </c>
    </row>
    <row r="539" spans="1:2" x14ac:dyDescent="0.25">
      <c r="A539" s="1">
        <f>INT(IF(AND(ISBLANK(Registers!A538), NOT(ISERROR(FIND($C$1, Registers!C538, 1)))), MID(Registers!C538, FIND("[", Registers!C538, 1) + 1,( FIND("]", Registers!C538, 1) - FIND("[", Registers!C538, 1)) - 1), -1))</f>
        <v>-1</v>
      </c>
      <c r="B539" s="1" t="e">
        <f>INT(MID(Registers!E538, 1,  FIND(" ", Registers!E538, 1) - 1))</f>
        <v>#VALUE!</v>
      </c>
    </row>
    <row r="540" spans="1:2" x14ac:dyDescent="0.25">
      <c r="A540" s="1">
        <f>INT(IF(AND(ISBLANK(Registers!A539), NOT(ISERROR(FIND($C$1, Registers!C539, 1)))), MID(Registers!C539, FIND("[", Registers!C539, 1) + 1,( FIND("]", Registers!C539, 1) - FIND("[", Registers!C539, 1)) - 1), -1))</f>
        <v>-1</v>
      </c>
      <c r="B540" s="1" t="e">
        <f>INT(MID(Registers!E539, 1,  FIND(" ", Registers!E539, 1) - 1))</f>
        <v>#VALUE!</v>
      </c>
    </row>
    <row r="541" spans="1:2" x14ac:dyDescent="0.25">
      <c r="A541" s="1">
        <f>INT(IF(AND(ISBLANK(Registers!A540), NOT(ISERROR(FIND($C$1, Registers!C540, 1)))), MID(Registers!C540, FIND("[", Registers!C540, 1) + 1,( FIND("]", Registers!C540, 1) - FIND("[", Registers!C540, 1)) - 1), -1))</f>
        <v>-1</v>
      </c>
      <c r="B541" s="1" t="e">
        <f>INT(MID(Registers!E540, 1,  FIND(" ", Registers!E540, 1) - 1))</f>
        <v>#VALUE!</v>
      </c>
    </row>
    <row r="542" spans="1:2" x14ac:dyDescent="0.25">
      <c r="A542" s="1">
        <f>INT(IF(AND(ISBLANK(Registers!A541), NOT(ISERROR(FIND($C$1, Registers!C541, 1)))), MID(Registers!C541, FIND("[", Registers!C541, 1) + 1,( FIND("]", Registers!C541, 1) - FIND("[", Registers!C541, 1)) - 1), -1))</f>
        <v>-1</v>
      </c>
      <c r="B542" s="1" t="e">
        <f>INT(MID(Registers!E541, 1,  FIND(" ", Registers!E541, 1) - 1))</f>
        <v>#VALUE!</v>
      </c>
    </row>
    <row r="543" spans="1:2" x14ac:dyDescent="0.25">
      <c r="A543" s="1">
        <f>INT(IF(AND(ISBLANK(Registers!A542), NOT(ISERROR(FIND($C$1, Registers!C542, 1)))), MID(Registers!C542, FIND("[", Registers!C542, 1) + 1,( FIND("]", Registers!C542, 1) - FIND("[", Registers!C542, 1)) - 1), -1))</f>
        <v>-1</v>
      </c>
      <c r="B543" s="1" t="e">
        <f>INT(MID(Registers!E542, 1,  FIND(" ", Registers!E542, 1) - 1))</f>
        <v>#VALUE!</v>
      </c>
    </row>
    <row r="544" spans="1:2" x14ac:dyDescent="0.25">
      <c r="A544" s="1">
        <f>INT(IF(AND(ISBLANK(Registers!A543), NOT(ISERROR(FIND($C$1, Registers!C543, 1)))), MID(Registers!C543, FIND("[", Registers!C543, 1) + 1,( FIND("]", Registers!C543, 1) - FIND("[", Registers!C543, 1)) - 1), -1))</f>
        <v>-1</v>
      </c>
      <c r="B544" s="1" t="e">
        <f>INT(MID(Registers!E543, 1,  FIND(" ", Registers!E543, 1) - 1))</f>
        <v>#VALUE!</v>
      </c>
    </row>
    <row r="545" spans="1:2" x14ac:dyDescent="0.25">
      <c r="A545" s="1">
        <f>INT(IF(AND(ISBLANK(Registers!A544), NOT(ISERROR(FIND($C$1, Registers!C544, 1)))), MID(Registers!C544, FIND("[", Registers!C544, 1) + 1,( FIND("]", Registers!C544, 1) - FIND("[", Registers!C544, 1)) - 1), -1))</f>
        <v>-1</v>
      </c>
      <c r="B545" s="1" t="e">
        <f>INT(MID(Registers!E544, 1,  FIND(" ", Registers!E544, 1) - 1))</f>
        <v>#VALUE!</v>
      </c>
    </row>
    <row r="546" spans="1:2" x14ac:dyDescent="0.25">
      <c r="A546" s="1">
        <f>INT(IF(AND(ISBLANK(Registers!A545), NOT(ISERROR(FIND($C$1, Registers!C545, 1)))), MID(Registers!C545, FIND("[", Registers!C545, 1) + 1,( FIND("]", Registers!C545, 1) - FIND("[", Registers!C545, 1)) - 1), -1))</f>
        <v>-1</v>
      </c>
      <c r="B546" s="1" t="e">
        <f>INT(MID(Registers!E545, 1,  FIND(" ", Registers!E545, 1) - 1))</f>
        <v>#VALUE!</v>
      </c>
    </row>
    <row r="547" spans="1:2" x14ac:dyDescent="0.25">
      <c r="A547" s="1">
        <f>INT(IF(AND(ISBLANK(Registers!A546), NOT(ISERROR(FIND($C$1, Registers!C546, 1)))), MID(Registers!C546, FIND("[", Registers!C546, 1) + 1,( FIND("]", Registers!C546, 1) - FIND("[", Registers!C546, 1)) - 1), -1))</f>
        <v>-1</v>
      </c>
      <c r="B547" s="1" t="e">
        <f>INT(MID(Registers!E546, 1,  FIND(" ", Registers!E546, 1) - 1))</f>
        <v>#VALUE!</v>
      </c>
    </row>
    <row r="548" spans="1:2" x14ac:dyDescent="0.25">
      <c r="A548" s="1">
        <f>INT(IF(AND(ISBLANK(Registers!A547), NOT(ISERROR(FIND($C$1, Registers!C547, 1)))), MID(Registers!C547, FIND("[", Registers!C547, 1) + 1,( FIND("]", Registers!C547, 1) - FIND("[", Registers!C547, 1)) - 1), -1))</f>
        <v>-1</v>
      </c>
      <c r="B548" s="1" t="e">
        <f>INT(MID(Registers!E547, 1,  FIND(" ", Registers!E547, 1) - 1))</f>
        <v>#VALUE!</v>
      </c>
    </row>
    <row r="549" spans="1:2" x14ac:dyDescent="0.25">
      <c r="A549" s="1">
        <f>INT(IF(AND(ISBLANK(Registers!A548), NOT(ISERROR(FIND($C$1, Registers!C548, 1)))), MID(Registers!C548, FIND("[", Registers!C548, 1) + 1,( FIND("]", Registers!C548, 1) - FIND("[", Registers!C548, 1)) - 1), -1))</f>
        <v>-1</v>
      </c>
      <c r="B549" s="1" t="e">
        <f>INT(MID(Registers!E548, 1,  FIND(" ", Registers!E548, 1) - 1))</f>
        <v>#VALUE!</v>
      </c>
    </row>
    <row r="550" spans="1:2" x14ac:dyDescent="0.25">
      <c r="A550" s="1">
        <f>INT(IF(AND(ISBLANK(Registers!A549), NOT(ISERROR(FIND($C$1, Registers!C549, 1)))), MID(Registers!C549, FIND("[", Registers!C549, 1) + 1,( FIND("]", Registers!C549, 1) - FIND("[", Registers!C549, 1)) - 1), -1))</f>
        <v>-1</v>
      </c>
      <c r="B550" s="1" t="e">
        <f>INT(MID(Registers!E549, 1,  FIND(" ", Registers!E549, 1) - 1))</f>
        <v>#VALUE!</v>
      </c>
    </row>
    <row r="551" spans="1:2" x14ac:dyDescent="0.25">
      <c r="A551" s="1">
        <f>INT(IF(AND(ISBLANK(Registers!A550), NOT(ISERROR(FIND($C$1, Registers!C550, 1)))), MID(Registers!C550, FIND("[", Registers!C550, 1) + 1,( FIND("]", Registers!C550, 1) - FIND("[", Registers!C550, 1)) - 1), -1))</f>
        <v>-1</v>
      </c>
      <c r="B551" s="1" t="e">
        <f>INT(MID(Registers!E550, 1,  FIND(" ", Registers!E550, 1) - 1))</f>
        <v>#VALUE!</v>
      </c>
    </row>
    <row r="552" spans="1:2" x14ac:dyDescent="0.25">
      <c r="A552" s="1">
        <f>INT(IF(AND(ISBLANK(Registers!A551), NOT(ISERROR(FIND($C$1, Registers!C551, 1)))), MID(Registers!C551, FIND("[", Registers!C551, 1) + 1,( FIND("]", Registers!C551, 1) - FIND("[", Registers!C551, 1)) - 1), -1))</f>
        <v>-1</v>
      </c>
      <c r="B552" s="1" t="e">
        <f>INT(MID(Registers!E551, 1,  FIND(" ", Registers!E551, 1) - 1))</f>
        <v>#VALUE!</v>
      </c>
    </row>
    <row r="553" spans="1:2" x14ac:dyDescent="0.25">
      <c r="A553" s="1">
        <f>INT(IF(AND(ISBLANK(Registers!A552), NOT(ISERROR(FIND($C$1, Registers!C552, 1)))), MID(Registers!C552, FIND("[", Registers!C552, 1) + 1,( FIND("]", Registers!C552, 1) - FIND("[", Registers!C552, 1)) - 1), -1))</f>
        <v>-1</v>
      </c>
      <c r="B553" s="1" t="e">
        <f>INT(MID(Registers!E552, 1,  FIND(" ", Registers!E552, 1) - 1))</f>
        <v>#VALUE!</v>
      </c>
    </row>
    <row r="554" spans="1:2" x14ac:dyDescent="0.25">
      <c r="A554" s="1">
        <f>INT(IF(AND(ISBLANK(Registers!A553), NOT(ISERROR(FIND($C$1, Registers!C553, 1)))), MID(Registers!C553, FIND("[", Registers!C553, 1) + 1,( FIND("]", Registers!C553, 1) - FIND("[", Registers!C553, 1)) - 1), -1))</f>
        <v>-1</v>
      </c>
      <c r="B554" s="1" t="e">
        <f>INT(MID(Registers!E553, 1,  FIND(" ", Registers!E553, 1) - 1))</f>
        <v>#VALUE!</v>
      </c>
    </row>
    <row r="555" spans="1:2" x14ac:dyDescent="0.25">
      <c r="A555" s="1">
        <f>INT(IF(AND(ISBLANK(Registers!A554), NOT(ISERROR(FIND($C$1, Registers!C554, 1)))), MID(Registers!C554, FIND("[", Registers!C554, 1) + 1,( FIND("]", Registers!C554, 1) - FIND("[", Registers!C554, 1)) - 1), -1))</f>
        <v>-1</v>
      </c>
      <c r="B555" s="1" t="e">
        <f>INT(MID(Registers!E554, 1,  FIND(" ", Registers!E554, 1) - 1))</f>
        <v>#VALUE!</v>
      </c>
    </row>
    <row r="556" spans="1:2" x14ac:dyDescent="0.25">
      <c r="A556" s="1">
        <f>INT(IF(AND(ISBLANK(Registers!A555), NOT(ISERROR(FIND($C$1, Registers!C555, 1)))), MID(Registers!C555, FIND("[", Registers!C555, 1) + 1,( FIND("]", Registers!C555, 1) - FIND("[", Registers!C555, 1)) - 1), -1))</f>
        <v>-1</v>
      </c>
      <c r="B556" s="1" t="e">
        <f>INT(MID(Registers!E555, 1,  FIND(" ", Registers!E555, 1) - 1))</f>
        <v>#VALUE!</v>
      </c>
    </row>
    <row r="557" spans="1:2" x14ac:dyDescent="0.25">
      <c r="A557" s="1">
        <f>INT(IF(AND(ISBLANK(Registers!A556), NOT(ISERROR(FIND($C$1, Registers!C556, 1)))), MID(Registers!C556, FIND("[", Registers!C556, 1) + 1,( FIND("]", Registers!C556, 1) - FIND("[", Registers!C556, 1)) - 1), -1))</f>
        <v>-1</v>
      </c>
      <c r="B557" s="1" t="e">
        <f>INT(MID(Registers!E556, 1,  FIND(" ", Registers!E556, 1) - 1))</f>
        <v>#VALUE!</v>
      </c>
    </row>
    <row r="558" spans="1:2" x14ac:dyDescent="0.25">
      <c r="A558" s="1">
        <f>INT(IF(AND(ISBLANK(Registers!A557), NOT(ISERROR(FIND($C$1, Registers!C557, 1)))), MID(Registers!C557, FIND("[", Registers!C557, 1) + 1,( FIND("]", Registers!C557, 1) - FIND("[", Registers!C557, 1)) - 1), -1))</f>
        <v>-1</v>
      </c>
      <c r="B558" s="1" t="e">
        <f>INT(MID(Registers!E557, 1,  FIND(" ", Registers!E557, 1) - 1))</f>
        <v>#VALUE!</v>
      </c>
    </row>
    <row r="559" spans="1:2" x14ac:dyDescent="0.25">
      <c r="A559" s="1">
        <f>INT(IF(AND(ISBLANK(Registers!A558), NOT(ISERROR(FIND($C$1, Registers!C558, 1)))), MID(Registers!C558, FIND("[", Registers!C558, 1) + 1,( FIND("]", Registers!C558, 1) - FIND("[", Registers!C558, 1)) - 1), -1))</f>
        <v>-1</v>
      </c>
      <c r="B559" s="1" t="e">
        <f>INT(MID(Registers!E558, 1,  FIND(" ", Registers!E558, 1) - 1))</f>
        <v>#VALUE!</v>
      </c>
    </row>
    <row r="560" spans="1:2" x14ac:dyDescent="0.25">
      <c r="A560" s="1">
        <f>INT(IF(AND(ISBLANK(Registers!A559), NOT(ISERROR(FIND($C$1, Registers!C559, 1)))), MID(Registers!C559, FIND("[", Registers!C559, 1) + 1,( FIND("]", Registers!C559, 1) - FIND("[", Registers!C559, 1)) - 1), -1))</f>
        <v>-1</v>
      </c>
      <c r="B560" s="1" t="e">
        <f>INT(MID(Registers!E559, 1,  FIND(" ", Registers!E559, 1) - 1))</f>
        <v>#VALUE!</v>
      </c>
    </row>
    <row r="561" spans="1:2" x14ac:dyDescent="0.25">
      <c r="A561" s="1">
        <f>INT(IF(AND(ISBLANK(Registers!A560), NOT(ISERROR(FIND($C$1, Registers!C560, 1)))), MID(Registers!C560, FIND("[", Registers!C560, 1) + 1,( FIND("]", Registers!C560, 1) - FIND("[", Registers!C560, 1)) - 1), -1))</f>
        <v>-1</v>
      </c>
      <c r="B561" s="1" t="e">
        <f>INT(MID(Registers!E560, 1,  FIND(" ", Registers!E560, 1) - 1))</f>
        <v>#VALUE!</v>
      </c>
    </row>
    <row r="562" spans="1:2" x14ac:dyDescent="0.25">
      <c r="A562" s="1">
        <f>INT(IF(AND(ISBLANK(Registers!A561), NOT(ISERROR(FIND($C$1, Registers!C561, 1)))), MID(Registers!C561, FIND("[", Registers!C561, 1) + 1,( FIND("]", Registers!C561, 1) - FIND("[", Registers!C561, 1)) - 1), -1))</f>
        <v>-1</v>
      </c>
      <c r="B562" s="1" t="e">
        <f>INT(MID(Registers!E561, 1,  FIND(" ", Registers!E561, 1) - 1))</f>
        <v>#VALUE!</v>
      </c>
    </row>
    <row r="563" spans="1:2" x14ac:dyDescent="0.25">
      <c r="A563" s="1">
        <f>INT(IF(AND(ISBLANK(Registers!A562), NOT(ISERROR(FIND($C$1, Registers!C562, 1)))), MID(Registers!C562, FIND("[", Registers!C562, 1) + 1,( FIND("]", Registers!C562, 1) - FIND("[", Registers!C562, 1)) - 1), -1))</f>
        <v>-1</v>
      </c>
      <c r="B563" s="1" t="e">
        <f>INT(MID(Registers!E562, 1,  FIND(" ", Registers!E562, 1) - 1))</f>
        <v>#VALUE!</v>
      </c>
    </row>
    <row r="564" spans="1:2" x14ac:dyDescent="0.25">
      <c r="A564" s="1">
        <f>INT(IF(AND(ISBLANK(Registers!A563), NOT(ISERROR(FIND($C$1, Registers!C563, 1)))), MID(Registers!C563, FIND("[", Registers!C563, 1) + 1,( FIND("]", Registers!C563, 1) - FIND("[", Registers!C563, 1)) - 1), -1))</f>
        <v>-1</v>
      </c>
      <c r="B564" s="1" t="e">
        <f>INT(MID(Registers!E563, 1,  FIND(" ", Registers!E563, 1) - 1))</f>
        <v>#VALUE!</v>
      </c>
    </row>
    <row r="565" spans="1:2" x14ac:dyDescent="0.25">
      <c r="A565" s="1">
        <f>INT(IF(AND(ISBLANK(Registers!A564), NOT(ISERROR(FIND($C$1, Registers!C564, 1)))), MID(Registers!C564, FIND("[", Registers!C564, 1) + 1,( FIND("]", Registers!C564, 1) - FIND("[", Registers!C564, 1)) - 1), -1))</f>
        <v>-1</v>
      </c>
      <c r="B565" s="1" t="e">
        <f>INT(MID(Registers!E564, 1,  FIND(" ", Registers!E564, 1) - 1))</f>
        <v>#VALUE!</v>
      </c>
    </row>
    <row r="566" spans="1:2" x14ac:dyDescent="0.25">
      <c r="A566" s="1">
        <f>INT(IF(AND(ISBLANK(Registers!A565), NOT(ISERROR(FIND($C$1, Registers!C565, 1)))), MID(Registers!C565, FIND("[", Registers!C565, 1) + 1,( FIND("]", Registers!C565, 1) - FIND("[", Registers!C565, 1)) - 1), -1))</f>
        <v>-1</v>
      </c>
      <c r="B566" s="1" t="e">
        <f>INT(MID(Registers!E565, 1,  FIND(" ", Registers!E565, 1) - 1))</f>
        <v>#VALUE!</v>
      </c>
    </row>
    <row r="567" spans="1:2" x14ac:dyDescent="0.25">
      <c r="A567" s="1">
        <f>INT(IF(AND(ISBLANK(Registers!A566), NOT(ISERROR(FIND($C$1, Registers!C566, 1)))), MID(Registers!C566, FIND("[", Registers!C566, 1) + 1,( FIND("]", Registers!C566, 1) - FIND("[", Registers!C566, 1)) - 1), -1))</f>
        <v>-1</v>
      </c>
      <c r="B567" s="1" t="e">
        <f>INT(MID(Registers!E566, 1,  FIND(" ", Registers!E566, 1) - 1))</f>
        <v>#VALUE!</v>
      </c>
    </row>
    <row r="568" spans="1:2" x14ac:dyDescent="0.25">
      <c r="A568" s="1">
        <f>INT(IF(AND(ISBLANK(Registers!A567), NOT(ISERROR(FIND($C$1, Registers!C567, 1)))), MID(Registers!C567, FIND("[", Registers!C567, 1) + 1,( FIND("]", Registers!C567, 1) - FIND("[", Registers!C567, 1)) - 1), -1))</f>
        <v>-1</v>
      </c>
      <c r="B568" s="1" t="e">
        <f>INT(MID(Registers!E567, 1,  FIND(" ", Registers!E567, 1) - 1))</f>
        <v>#VALUE!</v>
      </c>
    </row>
    <row r="569" spans="1:2" x14ac:dyDescent="0.25">
      <c r="A569" s="1">
        <f>INT(IF(AND(ISBLANK(Registers!A568), NOT(ISERROR(FIND($C$1, Registers!C568, 1)))), MID(Registers!C568, FIND("[", Registers!C568, 1) + 1,( FIND("]", Registers!C568, 1) - FIND("[", Registers!C568, 1)) - 1), -1))</f>
        <v>-1</v>
      </c>
      <c r="B569" s="1" t="e">
        <f>INT(MID(Registers!E568, 1,  FIND(" ", Registers!E568, 1) - 1))</f>
        <v>#VALUE!</v>
      </c>
    </row>
    <row r="570" spans="1:2" x14ac:dyDescent="0.25">
      <c r="A570" s="1">
        <f>INT(IF(AND(ISBLANK(Registers!A569), NOT(ISERROR(FIND($C$1, Registers!C569, 1)))), MID(Registers!C569, FIND("[", Registers!C569, 1) + 1,( FIND("]", Registers!C569, 1) - FIND("[", Registers!C569, 1)) - 1), -1))</f>
        <v>-1</v>
      </c>
      <c r="B570" s="1" t="e">
        <f>INT(MID(Registers!E569, 1,  FIND(" ", Registers!E569, 1) - 1))</f>
        <v>#VALUE!</v>
      </c>
    </row>
    <row r="571" spans="1:2" x14ac:dyDescent="0.25">
      <c r="A571" s="1">
        <f>INT(IF(AND(ISBLANK(Registers!A570), NOT(ISERROR(FIND($C$1, Registers!C570, 1)))), MID(Registers!C570, FIND("[", Registers!C570, 1) + 1,( FIND("]", Registers!C570, 1) - FIND("[", Registers!C570, 1)) - 1), -1))</f>
        <v>-1</v>
      </c>
      <c r="B571" s="1" t="e">
        <f>INT(MID(Registers!E570, 1,  FIND(" ", Registers!E570, 1) - 1))</f>
        <v>#VALUE!</v>
      </c>
    </row>
    <row r="572" spans="1:2" x14ac:dyDescent="0.25">
      <c r="A572" s="1">
        <f>INT(IF(AND(ISBLANK(Registers!A571), NOT(ISERROR(FIND($C$1, Registers!C571, 1)))), MID(Registers!C571, FIND("[", Registers!C571, 1) + 1,( FIND("]", Registers!C571, 1) - FIND("[", Registers!C571, 1)) - 1), -1))</f>
        <v>-1</v>
      </c>
      <c r="B572" s="1" t="e">
        <f>INT(MID(Registers!E571, 1,  FIND(" ", Registers!E571, 1) - 1))</f>
        <v>#VALUE!</v>
      </c>
    </row>
    <row r="573" spans="1:2" x14ac:dyDescent="0.25">
      <c r="A573" s="1">
        <f>INT(IF(AND(ISBLANK(Registers!A572), NOT(ISERROR(FIND($C$1, Registers!C572, 1)))), MID(Registers!C572, FIND("[", Registers!C572, 1) + 1,( FIND("]", Registers!C572, 1) - FIND("[", Registers!C572, 1)) - 1), -1))</f>
        <v>-1</v>
      </c>
      <c r="B573" s="1" t="e">
        <f>INT(MID(Registers!E572, 1,  FIND(" ", Registers!E572, 1) - 1))</f>
        <v>#VALUE!</v>
      </c>
    </row>
    <row r="574" spans="1:2" x14ac:dyDescent="0.25">
      <c r="A574" s="1">
        <f>INT(IF(AND(ISBLANK(Registers!A573), NOT(ISERROR(FIND($C$1, Registers!C573, 1)))), MID(Registers!C573, FIND("[", Registers!C573, 1) + 1,( FIND("]", Registers!C573, 1) - FIND("[", Registers!C573, 1)) - 1), -1))</f>
        <v>-1</v>
      </c>
      <c r="B574" s="1" t="e">
        <f>INT(MID(Registers!E573, 1,  FIND(" ", Registers!E573, 1) - 1))</f>
        <v>#VALUE!</v>
      </c>
    </row>
    <row r="575" spans="1:2" x14ac:dyDescent="0.25">
      <c r="A575" s="1">
        <f>INT(IF(AND(ISBLANK(Registers!A574), NOT(ISERROR(FIND($C$1, Registers!C574, 1)))), MID(Registers!C574, FIND("[", Registers!C574, 1) + 1,( FIND("]", Registers!C574, 1) - FIND("[", Registers!C574, 1)) - 1), -1))</f>
        <v>-1</v>
      </c>
      <c r="B575" s="1" t="e">
        <f>INT(MID(Registers!E574, 1,  FIND(" ", Registers!E574, 1) - 1))</f>
        <v>#VALUE!</v>
      </c>
    </row>
    <row r="576" spans="1:2" x14ac:dyDescent="0.25">
      <c r="A576" s="1">
        <f>INT(IF(AND(ISBLANK(Registers!A575), NOT(ISERROR(FIND($C$1, Registers!C575, 1)))), MID(Registers!C575, FIND("[", Registers!C575, 1) + 1,( FIND("]", Registers!C575, 1) - FIND("[", Registers!C575, 1)) - 1), -1))</f>
        <v>-1</v>
      </c>
      <c r="B576" s="1" t="e">
        <f>INT(MID(Registers!E575, 1,  FIND(" ", Registers!E575, 1) - 1))</f>
        <v>#VALUE!</v>
      </c>
    </row>
    <row r="577" spans="1:2" x14ac:dyDescent="0.25">
      <c r="A577" s="1">
        <f>INT(IF(AND(ISBLANK(Registers!A576), NOT(ISERROR(FIND($C$1, Registers!C576, 1)))), MID(Registers!C576, FIND("[", Registers!C576, 1) + 1,( FIND("]", Registers!C576, 1) - FIND("[", Registers!C576, 1)) - 1), -1))</f>
        <v>-1</v>
      </c>
      <c r="B577" s="1" t="e">
        <f>INT(MID(Registers!E576, 1,  FIND(" ", Registers!E576, 1) - 1))</f>
        <v>#VALUE!</v>
      </c>
    </row>
    <row r="578" spans="1:2" x14ac:dyDescent="0.25">
      <c r="A578" s="1">
        <f>INT(IF(AND(ISBLANK(Registers!A577), NOT(ISERROR(FIND($C$1, Registers!C577, 1)))), MID(Registers!C577, FIND("[", Registers!C577, 1) + 1,( FIND("]", Registers!C577, 1) - FIND("[", Registers!C577, 1)) - 1), -1))</f>
        <v>-1</v>
      </c>
      <c r="B578" s="1" t="e">
        <f>INT(MID(Registers!E577, 1,  FIND(" ", Registers!E577, 1) - 1))</f>
        <v>#VALUE!</v>
      </c>
    </row>
    <row r="579" spans="1:2" x14ac:dyDescent="0.25">
      <c r="A579" s="1">
        <f>INT(IF(AND(ISBLANK(Registers!A578), NOT(ISERROR(FIND($C$1, Registers!C578, 1)))), MID(Registers!C578, FIND("[", Registers!C578, 1) + 1,( FIND("]", Registers!C578, 1) - FIND("[", Registers!C578, 1)) - 1), -1))</f>
        <v>-1</v>
      </c>
      <c r="B579" s="1" t="e">
        <f>INT(MID(Registers!E578, 1,  FIND(" ", Registers!E578, 1) - 1))</f>
        <v>#VALUE!</v>
      </c>
    </row>
    <row r="580" spans="1:2" x14ac:dyDescent="0.25">
      <c r="A580" s="1">
        <f>INT(IF(AND(ISBLANK(Registers!A579), NOT(ISERROR(FIND($C$1, Registers!C579, 1)))), MID(Registers!C579, FIND("[", Registers!C579, 1) + 1,( FIND("]", Registers!C579, 1) - FIND("[", Registers!C579, 1)) - 1), -1))</f>
        <v>-1</v>
      </c>
      <c r="B580" s="1" t="e">
        <f>INT(MID(Registers!E579, 1,  FIND(" ", Registers!E579, 1) - 1))</f>
        <v>#VALUE!</v>
      </c>
    </row>
    <row r="581" spans="1:2" x14ac:dyDescent="0.25">
      <c r="A581" s="1">
        <f>INT(IF(AND(ISBLANK(Registers!A580), NOT(ISERROR(FIND($C$1, Registers!C580, 1)))), MID(Registers!C580, FIND("[", Registers!C580, 1) + 1,( FIND("]", Registers!C580, 1) - FIND("[", Registers!C580, 1)) - 1), -1))</f>
        <v>-1</v>
      </c>
      <c r="B581" s="1" t="e">
        <f>INT(MID(Registers!E580, 1,  FIND(" ", Registers!E580, 1) - 1))</f>
        <v>#VALUE!</v>
      </c>
    </row>
    <row r="582" spans="1:2" x14ac:dyDescent="0.25">
      <c r="A582" s="1">
        <f>INT(IF(AND(ISBLANK(Registers!A581), NOT(ISERROR(FIND($C$1, Registers!C581, 1)))), MID(Registers!C581, FIND("[", Registers!C581, 1) + 1,( FIND("]", Registers!C581, 1) - FIND("[", Registers!C581, 1)) - 1), -1))</f>
        <v>-1</v>
      </c>
      <c r="B582" s="1" t="e">
        <f>INT(MID(Registers!E581, 1,  FIND(" ", Registers!E581, 1) - 1))</f>
        <v>#VALUE!</v>
      </c>
    </row>
    <row r="583" spans="1:2" x14ac:dyDescent="0.25">
      <c r="A583" s="1">
        <f>INT(IF(AND(ISBLANK(Registers!A582), NOT(ISERROR(FIND($C$1, Registers!C582, 1)))), MID(Registers!C582, FIND("[", Registers!C582, 1) + 1,( FIND("]", Registers!C582, 1) - FIND("[", Registers!C582, 1)) - 1), -1))</f>
        <v>-1</v>
      </c>
      <c r="B583" s="1" t="e">
        <f>INT(MID(Registers!E582, 1,  FIND(" ", Registers!E582, 1) - 1))</f>
        <v>#VALUE!</v>
      </c>
    </row>
    <row r="584" spans="1:2" x14ac:dyDescent="0.25">
      <c r="A584" s="1">
        <f>INT(IF(AND(ISBLANK(Registers!A583), NOT(ISERROR(FIND($C$1, Registers!C583, 1)))), MID(Registers!C583, FIND("[", Registers!C583, 1) + 1,( FIND("]", Registers!C583, 1) - FIND("[", Registers!C583, 1)) - 1), -1))</f>
        <v>-1</v>
      </c>
      <c r="B584" s="1" t="e">
        <f>INT(MID(Registers!E583, 1,  FIND(" ", Registers!E583, 1) - 1))</f>
        <v>#VALUE!</v>
      </c>
    </row>
    <row r="585" spans="1:2" x14ac:dyDescent="0.25">
      <c r="A585" s="1">
        <f>INT(IF(AND(ISBLANK(Registers!A584), NOT(ISERROR(FIND($C$1, Registers!C584, 1)))), MID(Registers!C584, FIND("[", Registers!C584, 1) + 1,( FIND("]", Registers!C584, 1) - FIND("[", Registers!C584, 1)) - 1), -1))</f>
        <v>-1</v>
      </c>
      <c r="B585" s="1" t="e">
        <f>INT(MID(Registers!E584, 1,  FIND(" ", Registers!E584, 1) - 1))</f>
        <v>#VALUE!</v>
      </c>
    </row>
    <row r="586" spans="1:2" x14ac:dyDescent="0.25">
      <c r="A586" s="1">
        <f>INT(IF(AND(ISBLANK(Registers!A585), NOT(ISERROR(FIND($C$1, Registers!C585, 1)))), MID(Registers!C585, FIND("[", Registers!C585, 1) + 1,( FIND("]", Registers!C585, 1) - FIND("[", Registers!C585, 1)) - 1), -1))</f>
        <v>-1</v>
      </c>
      <c r="B586" s="1" t="e">
        <f>INT(MID(Registers!E585, 1,  FIND(" ", Registers!E585, 1) - 1))</f>
        <v>#VALUE!</v>
      </c>
    </row>
    <row r="587" spans="1:2" x14ac:dyDescent="0.25">
      <c r="A587" s="1">
        <f>INT(IF(AND(ISBLANK(Registers!A586), NOT(ISERROR(FIND($C$1, Registers!C586, 1)))), MID(Registers!C586, FIND("[", Registers!C586, 1) + 1,( FIND("]", Registers!C586, 1) - FIND("[", Registers!C586, 1)) - 1), -1))</f>
        <v>-1</v>
      </c>
      <c r="B587" s="1" t="e">
        <f>INT(MID(Registers!E586, 1,  FIND(" ", Registers!E586, 1) - 1))</f>
        <v>#VALUE!</v>
      </c>
    </row>
    <row r="588" spans="1:2" x14ac:dyDescent="0.25">
      <c r="A588" s="1">
        <f>INT(IF(AND(ISBLANK(Registers!A587), NOT(ISERROR(FIND($C$1, Registers!C587, 1)))), MID(Registers!C587, FIND("[", Registers!C587, 1) + 1,( FIND("]", Registers!C587, 1) - FIND("[", Registers!C587, 1)) - 1), -1))</f>
        <v>-1</v>
      </c>
      <c r="B588" s="1" t="e">
        <f>INT(MID(Registers!E587, 1,  FIND(" ", Registers!E587, 1) - 1))</f>
        <v>#VALUE!</v>
      </c>
    </row>
    <row r="589" spans="1:2" x14ac:dyDescent="0.25">
      <c r="A589" s="1">
        <f>INT(IF(AND(ISBLANK(Registers!A588), NOT(ISERROR(FIND($C$1, Registers!C588, 1)))), MID(Registers!C588, FIND("[", Registers!C588, 1) + 1,( FIND("]", Registers!C588, 1) - FIND("[", Registers!C588, 1)) - 1), -1))</f>
        <v>-1</v>
      </c>
      <c r="B589" s="1" t="e">
        <f>INT(MID(Registers!E588, 1,  FIND(" ", Registers!E588, 1) - 1))</f>
        <v>#VALUE!</v>
      </c>
    </row>
    <row r="590" spans="1:2" x14ac:dyDescent="0.25">
      <c r="A590" s="1">
        <f>INT(IF(AND(ISBLANK(Registers!A589), NOT(ISERROR(FIND($C$1, Registers!C589, 1)))), MID(Registers!C589, FIND("[", Registers!C589, 1) + 1,( FIND("]", Registers!C589, 1) - FIND("[", Registers!C589, 1)) - 1), -1))</f>
        <v>-1</v>
      </c>
      <c r="B590" s="1" t="e">
        <f>INT(MID(Registers!E589, 1,  FIND(" ", Registers!E589, 1) - 1))</f>
        <v>#VALUE!</v>
      </c>
    </row>
    <row r="591" spans="1:2" x14ac:dyDescent="0.25">
      <c r="A591" s="1">
        <f>INT(IF(AND(ISBLANK(Registers!A590), NOT(ISERROR(FIND($C$1, Registers!C590, 1)))), MID(Registers!C590, FIND("[", Registers!C590, 1) + 1,( FIND("]", Registers!C590, 1) - FIND("[", Registers!C590, 1)) - 1), -1))</f>
        <v>-1</v>
      </c>
      <c r="B591" s="1" t="e">
        <f>INT(MID(Registers!E590, 1,  FIND(" ", Registers!E590, 1) - 1))</f>
        <v>#VALUE!</v>
      </c>
    </row>
    <row r="592" spans="1:2" x14ac:dyDescent="0.25">
      <c r="A592" s="1">
        <f>INT(IF(AND(ISBLANK(Registers!A591), NOT(ISERROR(FIND($C$1, Registers!C591, 1)))), MID(Registers!C591, FIND("[", Registers!C591, 1) + 1,( FIND("]", Registers!C591, 1) - FIND("[", Registers!C591, 1)) - 1), -1))</f>
        <v>-1</v>
      </c>
      <c r="B592" s="1" t="e">
        <f>INT(MID(Registers!E591, 1,  FIND(" ", Registers!E591, 1) - 1))</f>
        <v>#VALUE!</v>
      </c>
    </row>
    <row r="593" spans="1:2" x14ac:dyDescent="0.25">
      <c r="A593" s="1">
        <f>INT(IF(AND(ISBLANK(Registers!A592), NOT(ISERROR(FIND($C$1, Registers!C592, 1)))), MID(Registers!C592, FIND("[", Registers!C592, 1) + 1,( FIND("]", Registers!C592, 1) - FIND("[", Registers!C592, 1)) - 1), -1))</f>
        <v>-1</v>
      </c>
      <c r="B593" s="1" t="e">
        <f>INT(MID(Registers!E592, 1,  FIND(" ", Registers!E592, 1) - 1))</f>
        <v>#VALUE!</v>
      </c>
    </row>
    <row r="594" spans="1:2" x14ac:dyDescent="0.25">
      <c r="A594" s="1">
        <f>INT(IF(AND(ISBLANK(Registers!A593), NOT(ISERROR(FIND($C$1, Registers!C593, 1)))), MID(Registers!C593, FIND("[", Registers!C593, 1) + 1,( FIND("]", Registers!C593, 1) - FIND("[", Registers!C593, 1)) - 1), -1))</f>
        <v>-1</v>
      </c>
      <c r="B594" s="1" t="e">
        <f>INT(MID(Registers!E593, 1,  FIND(" ", Registers!E593, 1) - 1))</f>
        <v>#VALUE!</v>
      </c>
    </row>
    <row r="595" spans="1:2" x14ac:dyDescent="0.25">
      <c r="A595" s="1">
        <f>INT(IF(AND(ISBLANK(Registers!A594), NOT(ISERROR(FIND($C$1, Registers!C594, 1)))), MID(Registers!C594, FIND("[", Registers!C594, 1) + 1,( FIND("]", Registers!C594, 1) - FIND("[", Registers!C594, 1)) - 1), -1))</f>
        <v>-1</v>
      </c>
      <c r="B595" s="1" t="e">
        <f>INT(MID(Registers!E594, 1,  FIND(" ", Registers!E594, 1) - 1))</f>
        <v>#VALUE!</v>
      </c>
    </row>
    <row r="596" spans="1:2" x14ac:dyDescent="0.25">
      <c r="A596" s="1">
        <f>INT(IF(AND(ISBLANK(Registers!A595), NOT(ISERROR(FIND($C$1, Registers!C595, 1)))), MID(Registers!C595, FIND("[", Registers!C595, 1) + 1,( FIND("]", Registers!C595, 1) - FIND("[", Registers!C595, 1)) - 1), -1))</f>
        <v>-1</v>
      </c>
      <c r="B596" s="1" t="e">
        <f>INT(MID(Registers!E595, 1,  FIND(" ", Registers!E595, 1) - 1))</f>
        <v>#VALUE!</v>
      </c>
    </row>
    <row r="597" spans="1:2" x14ac:dyDescent="0.25">
      <c r="A597" s="1">
        <f>INT(IF(AND(ISBLANK(Registers!A596), NOT(ISERROR(FIND($C$1, Registers!C596, 1)))), MID(Registers!C596, FIND("[", Registers!C596, 1) + 1,( FIND("]", Registers!C596, 1) - FIND("[", Registers!C596, 1)) - 1), -1))</f>
        <v>-1</v>
      </c>
      <c r="B597" s="1" t="e">
        <f>INT(MID(Registers!E596, 1,  FIND(" ", Registers!E596, 1) - 1))</f>
        <v>#VALUE!</v>
      </c>
    </row>
    <row r="598" spans="1:2" x14ac:dyDescent="0.25">
      <c r="A598" s="1">
        <f>INT(IF(AND(ISBLANK(Registers!A597), NOT(ISERROR(FIND($C$1, Registers!C597, 1)))), MID(Registers!C597, FIND("[", Registers!C597, 1) + 1,( FIND("]", Registers!C597, 1) - FIND("[", Registers!C597, 1)) - 1), -1))</f>
        <v>-1</v>
      </c>
      <c r="B598" s="1" t="e">
        <f>INT(MID(Registers!E597, 1,  FIND(" ", Registers!E597, 1) - 1))</f>
        <v>#VALUE!</v>
      </c>
    </row>
    <row r="599" spans="1:2" x14ac:dyDescent="0.25">
      <c r="A599" s="1">
        <f>INT(IF(AND(ISBLANK(Registers!A598), NOT(ISERROR(FIND($C$1, Registers!C598, 1)))), MID(Registers!C598, FIND("[", Registers!C598, 1) + 1,( FIND("]", Registers!C598, 1) - FIND("[", Registers!C598, 1)) - 1), -1))</f>
        <v>-1</v>
      </c>
      <c r="B599" s="1" t="e">
        <f>INT(MID(Registers!E598, 1,  FIND(" ", Registers!E598, 1) - 1))</f>
        <v>#VALUE!</v>
      </c>
    </row>
    <row r="600" spans="1:2" x14ac:dyDescent="0.25">
      <c r="A600" s="1">
        <f>INT(IF(AND(ISBLANK(Registers!A599), NOT(ISERROR(FIND($C$1, Registers!C599, 1)))), MID(Registers!C599, FIND("[", Registers!C599, 1) + 1,( FIND("]", Registers!C599, 1) - FIND("[", Registers!C599, 1)) - 1), -1))</f>
        <v>-1</v>
      </c>
      <c r="B600" s="1" t="e">
        <f>INT(MID(Registers!E599, 1,  FIND(" ", Registers!E599, 1) - 1))</f>
        <v>#VALUE!</v>
      </c>
    </row>
    <row r="601" spans="1:2" x14ac:dyDescent="0.25">
      <c r="A601" s="1">
        <f>INT(IF(AND(ISBLANK(Registers!A600), NOT(ISERROR(FIND($C$1, Registers!C600, 1)))), MID(Registers!C600, FIND("[", Registers!C600, 1) + 1,( FIND("]", Registers!C600, 1) - FIND("[", Registers!C600, 1)) - 1), -1))</f>
        <v>-1</v>
      </c>
      <c r="B601" s="1" t="e">
        <f>INT(MID(Registers!E600, 1,  FIND(" ", Registers!E600, 1) - 1))</f>
        <v>#VALUE!</v>
      </c>
    </row>
    <row r="602" spans="1:2" x14ac:dyDescent="0.25">
      <c r="A602" s="1">
        <f>INT(IF(AND(ISBLANK(Registers!A601), NOT(ISERROR(FIND($C$1, Registers!C601, 1)))), MID(Registers!C601, FIND("[", Registers!C601, 1) + 1,( FIND("]", Registers!C601, 1) - FIND("[", Registers!C601, 1)) - 1), -1))</f>
        <v>-1</v>
      </c>
      <c r="B602" s="1" t="e">
        <f>INT(MID(Registers!E601, 1,  FIND(" ", Registers!E601, 1) - 1))</f>
        <v>#VALUE!</v>
      </c>
    </row>
    <row r="603" spans="1:2" x14ac:dyDescent="0.25">
      <c r="A603" s="1">
        <f>INT(IF(AND(ISBLANK(Registers!A602), NOT(ISERROR(FIND($C$1, Registers!C602, 1)))), MID(Registers!C602, FIND("[", Registers!C602, 1) + 1,( FIND("]", Registers!C602, 1) - FIND("[", Registers!C602, 1)) - 1), -1))</f>
        <v>-1</v>
      </c>
      <c r="B603" s="1" t="e">
        <f>INT(MID(Registers!E602, 1,  FIND(" ", Registers!E602, 1) - 1))</f>
        <v>#VALUE!</v>
      </c>
    </row>
    <row r="604" spans="1:2" x14ac:dyDescent="0.25">
      <c r="A604" s="1">
        <f>INT(IF(AND(ISBLANK(Registers!A603), NOT(ISERROR(FIND($C$1, Registers!C603, 1)))), MID(Registers!C603, FIND("[", Registers!C603, 1) + 1,( FIND("]", Registers!C603, 1) - FIND("[", Registers!C603, 1)) - 1), -1))</f>
        <v>-1</v>
      </c>
      <c r="B604" s="1" t="e">
        <f>INT(MID(Registers!E603, 1,  FIND(" ", Registers!E603, 1) - 1))</f>
        <v>#VALUE!</v>
      </c>
    </row>
    <row r="605" spans="1:2" x14ac:dyDescent="0.25">
      <c r="A605" s="1">
        <f>INT(IF(AND(ISBLANK(Registers!A604), NOT(ISERROR(FIND($C$1, Registers!C604, 1)))), MID(Registers!C604, FIND("[", Registers!C604, 1) + 1,( FIND("]", Registers!C604, 1) - FIND("[", Registers!C604, 1)) - 1), -1))</f>
        <v>-1</v>
      </c>
      <c r="B605" s="1" t="e">
        <f>INT(MID(Registers!E604, 1,  FIND(" ", Registers!E604, 1) - 1))</f>
        <v>#VALUE!</v>
      </c>
    </row>
    <row r="606" spans="1:2" x14ac:dyDescent="0.25">
      <c r="A606" s="1">
        <f>INT(IF(AND(ISBLANK(Registers!A605), NOT(ISERROR(FIND($C$1, Registers!C605, 1)))), MID(Registers!C605, FIND("[", Registers!C605, 1) + 1,( FIND("]", Registers!C605, 1) - FIND("[", Registers!C605, 1)) - 1), -1))</f>
        <v>-1</v>
      </c>
      <c r="B606" s="1" t="e">
        <f>INT(MID(Registers!E605, 1,  FIND(" ", Registers!E605, 1) - 1))</f>
        <v>#VALUE!</v>
      </c>
    </row>
    <row r="607" spans="1:2" x14ac:dyDescent="0.25">
      <c r="A607" s="1">
        <f>INT(IF(AND(ISBLANK(Registers!A606), NOT(ISERROR(FIND($C$1, Registers!C606, 1)))), MID(Registers!C606, FIND("[", Registers!C606, 1) + 1,( FIND("]", Registers!C606, 1) - FIND("[", Registers!C606, 1)) - 1), -1))</f>
        <v>-1</v>
      </c>
      <c r="B607" s="1" t="e">
        <f>INT(MID(Registers!E606, 1,  FIND(" ", Registers!E606, 1) - 1))</f>
        <v>#VALUE!</v>
      </c>
    </row>
    <row r="608" spans="1:2" x14ac:dyDescent="0.25">
      <c r="A608" s="1">
        <f>INT(IF(AND(ISBLANK(Registers!A607), NOT(ISERROR(FIND($C$1, Registers!C607, 1)))), MID(Registers!C607, FIND("[", Registers!C607, 1) + 1,( FIND("]", Registers!C607, 1) - FIND("[", Registers!C607, 1)) - 1), -1))</f>
        <v>-1</v>
      </c>
      <c r="B608" s="1" t="e">
        <f>INT(MID(Registers!E607, 1,  FIND(" ", Registers!E607, 1) - 1))</f>
        <v>#VALUE!</v>
      </c>
    </row>
    <row r="609" spans="1:2" x14ac:dyDescent="0.25">
      <c r="A609" s="1">
        <f>INT(IF(AND(ISBLANK(Registers!A608), NOT(ISERROR(FIND($C$1, Registers!C608, 1)))), MID(Registers!C608, FIND("[", Registers!C608, 1) + 1,( FIND("]", Registers!C608, 1) - FIND("[", Registers!C608, 1)) - 1), -1))</f>
        <v>-1</v>
      </c>
      <c r="B609" s="1" t="e">
        <f>INT(MID(Registers!E608, 1,  FIND(" ", Registers!E608, 1) - 1))</f>
        <v>#VALUE!</v>
      </c>
    </row>
    <row r="610" spans="1:2" x14ac:dyDescent="0.25">
      <c r="A610" s="1">
        <f>INT(IF(AND(ISBLANK(Registers!A609), NOT(ISERROR(FIND($C$1, Registers!C609, 1)))), MID(Registers!C609, FIND("[", Registers!C609, 1) + 1,( FIND("]", Registers!C609, 1) - FIND("[", Registers!C609, 1)) - 1), -1))</f>
        <v>-1</v>
      </c>
      <c r="B610" s="1" t="e">
        <f>INT(MID(Registers!E609, 1,  FIND(" ", Registers!E609, 1) - 1))</f>
        <v>#VALUE!</v>
      </c>
    </row>
    <row r="611" spans="1:2" x14ac:dyDescent="0.25">
      <c r="A611" s="1">
        <f>INT(IF(AND(ISBLANK(Registers!A610), NOT(ISERROR(FIND($C$1, Registers!C610, 1)))), MID(Registers!C610, FIND("[", Registers!C610, 1) + 1,( FIND("]", Registers!C610, 1) - FIND("[", Registers!C610, 1)) - 1), -1))</f>
        <v>-1</v>
      </c>
      <c r="B611" s="1" t="e">
        <f>INT(MID(Registers!E610, 1,  FIND(" ", Registers!E610, 1) - 1))</f>
        <v>#VALUE!</v>
      </c>
    </row>
    <row r="612" spans="1:2" x14ac:dyDescent="0.25">
      <c r="A612" s="1">
        <f>INT(IF(AND(ISBLANK(Registers!A611), NOT(ISERROR(FIND($C$1, Registers!C611, 1)))), MID(Registers!C611, FIND("[", Registers!C611, 1) + 1,( FIND("]", Registers!C611, 1) - FIND("[", Registers!C611, 1)) - 1), -1))</f>
        <v>-1</v>
      </c>
      <c r="B612" s="1" t="e">
        <f>INT(MID(Registers!E611, 1,  FIND(" ", Registers!E611, 1) - 1))</f>
        <v>#VALUE!</v>
      </c>
    </row>
    <row r="613" spans="1:2" x14ac:dyDescent="0.25">
      <c r="A613" s="1">
        <f>INT(IF(AND(ISBLANK(Registers!A612), NOT(ISERROR(FIND($C$1, Registers!C612, 1)))), MID(Registers!C612, FIND("[", Registers!C612, 1) + 1,( FIND("]", Registers!C612, 1) - FIND("[", Registers!C612, 1)) - 1), -1))</f>
        <v>-1</v>
      </c>
      <c r="B613" s="1" t="e">
        <f>INT(MID(Registers!E612, 1,  FIND(" ", Registers!E612, 1) - 1))</f>
        <v>#VALUE!</v>
      </c>
    </row>
    <row r="614" spans="1:2" x14ac:dyDescent="0.25">
      <c r="A614" s="1">
        <f>INT(IF(AND(ISBLANK(Registers!A613), NOT(ISERROR(FIND($C$1, Registers!C613, 1)))), MID(Registers!C613, FIND("[", Registers!C613, 1) + 1,( FIND("]", Registers!C613, 1) - FIND("[", Registers!C613, 1)) - 1), -1))</f>
        <v>-1</v>
      </c>
      <c r="B614" s="1" t="e">
        <f>INT(MID(Registers!E613, 1,  FIND(" ", Registers!E613, 1) - 1))</f>
        <v>#VALUE!</v>
      </c>
    </row>
    <row r="615" spans="1:2" x14ac:dyDescent="0.25">
      <c r="A615" s="1">
        <f>INT(IF(AND(ISBLANK(Registers!A614), NOT(ISERROR(FIND($C$1, Registers!C614, 1)))), MID(Registers!C614, FIND("[", Registers!C614, 1) + 1,( FIND("]", Registers!C614, 1) - FIND("[", Registers!C614, 1)) - 1), -1))</f>
        <v>-1</v>
      </c>
      <c r="B615" s="1" t="e">
        <f>INT(MID(Registers!E614, 1,  FIND(" ", Registers!E614, 1) - 1))</f>
        <v>#VALUE!</v>
      </c>
    </row>
    <row r="616" spans="1:2" x14ac:dyDescent="0.25">
      <c r="A616" s="1">
        <f>INT(IF(AND(ISBLANK(Registers!A615), NOT(ISERROR(FIND($C$1, Registers!C615, 1)))), MID(Registers!C615, FIND("[", Registers!C615, 1) + 1,( FIND("]", Registers!C615, 1) - FIND("[", Registers!C615, 1)) - 1), -1))</f>
        <v>-1</v>
      </c>
      <c r="B616" s="1" t="e">
        <f>INT(MID(Registers!E615, 1,  FIND(" ", Registers!E615, 1) - 1))</f>
        <v>#VALUE!</v>
      </c>
    </row>
    <row r="617" spans="1:2" x14ac:dyDescent="0.25">
      <c r="A617" s="1">
        <f>INT(IF(AND(ISBLANK(Registers!A616), NOT(ISERROR(FIND($C$1, Registers!C616, 1)))), MID(Registers!C616, FIND("[", Registers!C616, 1) + 1,( FIND("]", Registers!C616, 1) - FIND("[", Registers!C616, 1)) - 1), -1))</f>
        <v>-1</v>
      </c>
      <c r="B617" s="1" t="e">
        <f>INT(MID(Registers!E616, 1,  FIND(" ", Registers!E616, 1) - 1))</f>
        <v>#VALUE!</v>
      </c>
    </row>
    <row r="618" spans="1:2" x14ac:dyDescent="0.25">
      <c r="A618" s="1">
        <f>INT(IF(AND(ISBLANK(Registers!A617), NOT(ISERROR(FIND($C$1, Registers!C617, 1)))), MID(Registers!C617, FIND("[", Registers!C617, 1) + 1,( FIND("]", Registers!C617, 1) - FIND("[", Registers!C617, 1)) - 1), -1))</f>
        <v>-1</v>
      </c>
      <c r="B618" s="1" t="e">
        <f>INT(MID(Registers!E617, 1,  FIND(" ", Registers!E617, 1) - 1))</f>
        <v>#VALUE!</v>
      </c>
    </row>
    <row r="619" spans="1:2" x14ac:dyDescent="0.25">
      <c r="A619" s="1">
        <f>INT(IF(AND(ISBLANK(Registers!A618), NOT(ISERROR(FIND($C$1, Registers!C618, 1)))), MID(Registers!C618, FIND("[", Registers!C618, 1) + 1,( FIND("]", Registers!C618, 1) - FIND("[", Registers!C618, 1)) - 1), -1))</f>
        <v>-1</v>
      </c>
      <c r="B619" s="1" t="e">
        <f>INT(MID(Registers!E618, 1,  FIND(" ", Registers!E618, 1) - 1))</f>
        <v>#VALUE!</v>
      </c>
    </row>
    <row r="620" spans="1:2" x14ac:dyDescent="0.25">
      <c r="A620" s="1">
        <f>INT(IF(AND(ISBLANK(Registers!A619), NOT(ISERROR(FIND($C$1, Registers!C619, 1)))), MID(Registers!C619, FIND("[", Registers!C619, 1) + 1,( FIND("]", Registers!C619, 1) - FIND("[", Registers!C619, 1)) - 1), -1))</f>
        <v>-1</v>
      </c>
      <c r="B620" s="1" t="e">
        <f>INT(MID(Registers!E619, 1,  FIND(" ", Registers!E619, 1) - 1))</f>
        <v>#VALUE!</v>
      </c>
    </row>
    <row r="621" spans="1:2" x14ac:dyDescent="0.25">
      <c r="A621" s="1">
        <f>INT(IF(AND(ISBLANK(Registers!A620), NOT(ISERROR(FIND($C$1, Registers!C620, 1)))), MID(Registers!C620, FIND("[", Registers!C620, 1) + 1,( FIND("]", Registers!C620, 1) - FIND("[", Registers!C620, 1)) - 1), -1))</f>
        <v>-1</v>
      </c>
      <c r="B621" s="1" t="e">
        <f>INT(MID(Registers!E620, 1,  FIND(" ", Registers!E620, 1) - 1))</f>
        <v>#VALUE!</v>
      </c>
    </row>
    <row r="622" spans="1:2" x14ac:dyDescent="0.25">
      <c r="A622" s="1">
        <f>INT(IF(AND(ISBLANK(Registers!A621), NOT(ISERROR(FIND($C$1, Registers!C621, 1)))), MID(Registers!C621, FIND("[", Registers!C621, 1) + 1,( FIND("]", Registers!C621, 1) - FIND("[", Registers!C621, 1)) - 1), -1))</f>
        <v>-1</v>
      </c>
      <c r="B622" s="1" t="e">
        <f>INT(MID(Registers!E621, 1,  FIND(" ", Registers!E621, 1) - 1))</f>
        <v>#VALUE!</v>
      </c>
    </row>
    <row r="623" spans="1:2" x14ac:dyDescent="0.25">
      <c r="A623" s="1">
        <f>INT(IF(AND(ISBLANK(Registers!A622), NOT(ISERROR(FIND($C$1, Registers!C622, 1)))), MID(Registers!C622, FIND("[", Registers!C622, 1) + 1,( FIND("]", Registers!C622, 1) - FIND("[", Registers!C622, 1)) - 1), -1))</f>
        <v>-1</v>
      </c>
      <c r="B623" s="1" t="e">
        <f>INT(MID(Registers!E622, 1,  FIND(" ", Registers!E622, 1) - 1))</f>
        <v>#VALUE!</v>
      </c>
    </row>
    <row r="624" spans="1:2" x14ac:dyDescent="0.25">
      <c r="A624" s="1">
        <f>INT(IF(AND(ISBLANK(Registers!A623), NOT(ISERROR(FIND($C$1, Registers!C623, 1)))), MID(Registers!C623, FIND("[", Registers!C623, 1) + 1,( FIND("]", Registers!C623, 1) - FIND("[", Registers!C623, 1)) - 1), -1))</f>
        <v>-1</v>
      </c>
      <c r="B624" s="1" t="e">
        <f>INT(MID(Registers!E623, 1,  FIND(" ", Registers!E623, 1) - 1))</f>
        <v>#VALUE!</v>
      </c>
    </row>
    <row r="625" spans="1:2" x14ac:dyDescent="0.25">
      <c r="A625" s="1">
        <f>INT(IF(AND(ISBLANK(Registers!A624), NOT(ISERROR(FIND($C$1, Registers!C624, 1)))), MID(Registers!C624, FIND("[", Registers!C624, 1) + 1,( FIND("]", Registers!C624, 1) - FIND("[", Registers!C624, 1)) - 1), -1))</f>
        <v>-1</v>
      </c>
      <c r="B625" s="1" t="e">
        <f>INT(MID(Registers!E624, 1,  FIND(" ", Registers!E624, 1) - 1))</f>
        <v>#VALUE!</v>
      </c>
    </row>
    <row r="626" spans="1:2" x14ac:dyDescent="0.25">
      <c r="A626" s="1">
        <f>INT(IF(AND(ISBLANK(Registers!A625), NOT(ISERROR(FIND($C$1, Registers!C625, 1)))), MID(Registers!C625, FIND("[", Registers!C625, 1) + 1,( FIND("]", Registers!C625, 1) - FIND("[", Registers!C625, 1)) - 1), -1))</f>
        <v>-1</v>
      </c>
      <c r="B626" s="1" t="e">
        <f>INT(MID(Registers!E625, 1,  FIND(" ", Registers!E625, 1) - 1))</f>
        <v>#VALUE!</v>
      </c>
    </row>
    <row r="627" spans="1:2" x14ac:dyDescent="0.25">
      <c r="A627" s="1">
        <f>INT(IF(AND(ISBLANK(Registers!A626), NOT(ISERROR(FIND($C$1, Registers!C626, 1)))), MID(Registers!C626, FIND("[", Registers!C626, 1) + 1,( FIND("]", Registers!C626, 1) - FIND("[", Registers!C626, 1)) - 1), -1))</f>
        <v>-1</v>
      </c>
      <c r="B627" s="1" t="e">
        <f>INT(MID(Registers!E626, 1,  FIND(" ", Registers!E626, 1) - 1))</f>
        <v>#VALUE!</v>
      </c>
    </row>
    <row r="628" spans="1:2" x14ac:dyDescent="0.25">
      <c r="A628" s="1">
        <f>INT(IF(AND(ISBLANK(Registers!A627), NOT(ISERROR(FIND($C$1, Registers!C627, 1)))), MID(Registers!C627, FIND("[", Registers!C627, 1) + 1,( FIND("]", Registers!C627, 1) - FIND("[", Registers!C627, 1)) - 1), -1))</f>
        <v>-1</v>
      </c>
      <c r="B628" s="1" t="e">
        <f>INT(MID(Registers!E627, 1,  FIND(" ", Registers!E627, 1) - 1))</f>
        <v>#VALUE!</v>
      </c>
    </row>
    <row r="629" spans="1:2" x14ac:dyDescent="0.25">
      <c r="A629" s="1">
        <f>INT(IF(AND(ISBLANK(Registers!A628), NOT(ISERROR(FIND($C$1, Registers!C628, 1)))), MID(Registers!C628, FIND("[", Registers!C628, 1) + 1,( FIND("]", Registers!C628, 1) - FIND("[", Registers!C628, 1)) - 1), -1))</f>
        <v>-1</v>
      </c>
      <c r="B629" s="1" t="e">
        <f>INT(MID(Registers!E628, 1,  FIND(" ", Registers!E628, 1) - 1))</f>
        <v>#VALUE!</v>
      </c>
    </row>
    <row r="630" spans="1:2" x14ac:dyDescent="0.25">
      <c r="A630" s="1">
        <f>INT(IF(AND(ISBLANK(Registers!A629), NOT(ISERROR(FIND($C$1, Registers!C629, 1)))), MID(Registers!C629, FIND("[", Registers!C629, 1) + 1,( FIND("]", Registers!C629, 1) - FIND("[", Registers!C629, 1)) - 1), -1))</f>
        <v>-1</v>
      </c>
      <c r="B630" s="1" t="e">
        <f>INT(MID(Registers!E629, 1,  FIND(" ", Registers!E629, 1) - 1))</f>
        <v>#VALUE!</v>
      </c>
    </row>
    <row r="631" spans="1:2" x14ac:dyDescent="0.25">
      <c r="A631" s="1">
        <f>INT(IF(AND(ISBLANK(Registers!A630), NOT(ISERROR(FIND($C$1, Registers!C630, 1)))), MID(Registers!C630, FIND("[", Registers!C630, 1) + 1,( FIND("]", Registers!C630, 1) - FIND("[", Registers!C630, 1)) - 1), -1))</f>
        <v>-1</v>
      </c>
      <c r="B631" s="1" t="e">
        <f>INT(MID(Registers!E630, 1,  FIND(" ", Registers!E630, 1) - 1))</f>
        <v>#VALUE!</v>
      </c>
    </row>
    <row r="632" spans="1:2" x14ac:dyDescent="0.25">
      <c r="A632" s="1">
        <f>INT(IF(AND(ISBLANK(Registers!A631), NOT(ISERROR(FIND($C$1, Registers!C631, 1)))), MID(Registers!C631, FIND("[", Registers!C631, 1) + 1,( FIND("]", Registers!C631, 1) - FIND("[", Registers!C631, 1)) - 1), -1))</f>
        <v>-1</v>
      </c>
      <c r="B632" s="1" t="e">
        <f>INT(MID(Registers!E631, 1,  FIND(" ", Registers!E631, 1) - 1))</f>
        <v>#VALUE!</v>
      </c>
    </row>
    <row r="633" spans="1:2" x14ac:dyDescent="0.25">
      <c r="A633" s="1">
        <f>INT(IF(AND(ISBLANK(Registers!A632), NOT(ISERROR(FIND($C$1, Registers!C632, 1)))), MID(Registers!C632, FIND("[", Registers!C632, 1) + 1,( FIND("]", Registers!C632, 1) - FIND("[", Registers!C632, 1)) - 1), -1))</f>
        <v>-1</v>
      </c>
      <c r="B633" s="1" t="e">
        <f>INT(MID(Registers!E632, 1,  FIND(" ", Registers!E632, 1) - 1))</f>
        <v>#VALUE!</v>
      </c>
    </row>
    <row r="634" spans="1:2" x14ac:dyDescent="0.25">
      <c r="A634" s="1">
        <f>INT(IF(AND(ISBLANK(Registers!A633), NOT(ISERROR(FIND($C$1, Registers!C633, 1)))), MID(Registers!C633, FIND("[", Registers!C633, 1) + 1,( FIND("]", Registers!C633, 1) - FIND("[", Registers!C633, 1)) - 1), -1))</f>
        <v>-1</v>
      </c>
      <c r="B634" s="1" t="e">
        <f>INT(MID(Registers!E633, 1,  FIND(" ", Registers!E633, 1) - 1))</f>
        <v>#VALUE!</v>
      </c>
    </row>
    <row r="635" spans="1:2" x14ac:dyDescent="0.25">
      <c r="A635" s="1">
        <f>INT(IF(AND(ISBLANK(Registers!A634), NOT(ISERROR(FIND($C$1, Registers!C634, 1)))), MID(Registers!C634, FIND("[", Registers!C634, 1) + 1,( FIND("]", Registers!C634, 1) - FIND("[", Registers!C634, 1)) - 1), -1))</f>
        <v>-1</v>
      </c>
      <c r="B635" s="1" t="e">
        <f>INT(MID(Registers!E634, 1,  FIND(" ", Registers!E634, 1) - 1))</f>
        <v>#VALUE!</v>
      </c>
    </row>
    <row r="636" spans="1:2" x14ac:dyDescent="0.25">
      <c r="A636" s="1">
        <f>INT(IF(AND(ISBLANK(Registers!A635), NOT(ISERROR(FIND($C$1, Registers!C635, 1)))), MID(Registers!C635, FIND("[", Registers!C635, 1) + 1,( FIND("]", Registers!C635, 1) - FIND("[", Registers!C635, 1)) - 1), -1))</f>
        <v>-1</v>
      </c>
      <c r="B636" s="1" t="e">
        <f>INT(MID(Registers!E635, 1,  FIND(" ", Registers!E635, 1) - 1))</f>
        <v>#VALUE!</v>
      </c>
    </row>
    <row r="637" spans="1:2" x14ac:dyDescent="0.25">
      <c r="A637" s="1">
        <f>INT(IF(AND(ISBLANK(Registers!A636), NOT(ISERROR(FIND($C$1, Registers!C636, 1)))), MID(Registers!C636, FIND("[", Registers!C636, 1) + 1,( FIND("]", Registers!C636, 1) - FIND("[", Registers!C636, 1)) - 1), -1))</f>
        <v>-1</v>
      </c>
      <c r="B637" s="1" t="e">
        <f>INT(MID(Registers!E636, 1,  FIND(" ", Registers!E636, 1) - 1))</f>
        <v>#VALUE!</v>
      </c>
    </row>
    <row r="638" spans="1:2" x14ac:dyDescent="0.25">
      <c r="A638" s="1">
        <f>INT(IF(AND(ISBLANK(Registers!A637), NOT(ISERROR(FIND($C$1, Registers!C637, 1)))), MID(Registers!C637, FIND("[", Registers!C637, 1) + 1,( FIND("]", Registers!C637, 1) - FIND("[", Registers!C637, 1)) - 1), -1))</f>
        <v>-1</v>
      </c>
      <c r="B638" s="1" t="e">
        <f>INT(MID(Registers!E637, 1,  FIND(" ", Registers!E637, 1) - 1))</f>
        <v>#VALUE!</v>
      </c>
    </row>
    <row r="639" spans="1:2" x14ac:dyDescent="0.25">
      <c r="A639" s="1">
        <f>INT(IF(AND(ISBLANK(Registers!A638), NOT(ISERROR(FIND($C$1, Registers!C638, 1)))), MID(Registers!C638, FIND("[", Registers!C638, 1) + 1,( FIND("]", Registers!C638, 1) - FIND("[", Registers!C638, 1)) - 1), -1))</f>
        <v>-1</v>
      </c>
      <c r="B639" s="1" t="e">
        <f>INT(MID(Registers!E638, 1,  FIND(" ", Registers!E638, 1) - 1))</f>
        <v>#VALUE!</v>
      </c>
    </row>
    <row r="640" spans="1:2" x14ac:dyDescent="0.25">
      <c r="A640" s="1">
        <f>INT(IF(AND(ISBLANK(Registers!A639), NOT(ISERROR(FIND($C$1, Registers!C639, 1)))), MID(Registers!C639, FIND("[", Registers!C639, 1) + 1,( FIND("]", Registers!C639, 1) - FIND("[", Registers!C639, 1)) - 1), -1))</f>
        <v>-1</v>
      </c>
      <c r="B640" s="1" t="e">
        <f>INT(MID(Registers!E639, 1,  FIND(" ", Registers!E639, 1) - 1))</f>
        <v>#VALUE!</v>
      </c>
    </row>
    <row r="641" spans="1:2" x14ac:dyDescent="0.25">
      <c r="A641" s="1">
        <f>INT(IF(AND(ISBLANK(Registers!A640), NOT(ISERROR(FIND($C$1, Registers!C640, 1)))), MID(Registers!C640, FIND("[", Registers!C640, 1) + 1,( FIND("]", Registers!C640, 1) - FIND("[", Registers!C640, 1)) - 1), -1))</f>
        <v>-1</v>
      </c>
      <c r="B641" s="1" t="e">
        <f>INT(MID(Registers!E640, 1,  FIND(" ", Registers!E640, 1) - 1))</f>
        <v>#VALUE!</v>
      </c>
    </row>
    <row r="642" spans="1:2" x14ac:dyDescent="0.25">
      <c r="A642" s="1">
        <f>INT(IF(AND(ISBLANK(Registers!A641), NOT(ISERROR(FIND($C$1, Registers!C641, 1)))), MID(Registers!C641, FIND("[", Registers!C641, 1) + 1,( FIND("]", Registers!C641, 1) - FIND("[", Registers!C641, 1)) - 1), -1))</f>
        <v>-1</v>
      </c>
      <c r="B642" s="1" t="e">
        <f>INT(MID(Registers!E641, 1,  FIND(" ", Registers!E641, 1) - 1))</f>
        <v>#VALUE!</v>
      </c>
    </row>
    <row r="643" spans="1:2" x14ac:dyDescent="0.25">
      <c r="A643" s="1">
        <f>INT(IF(AND(ISBLANK(Registers!A642), NOT(ISERROR(FIND($C$1, Registers!C642, 1)))), MID(Registers!C642, FIND("[", Registers!C642, 1) + 1,( FIND("]", Registers!C642, 1) - FIND("[", Registers!C642, 1)) - 1), -1))</f>
        <v>-1</v>
      </c>
      <c r="B643" s="1" t="e">
        <f>INT(MID(Registers!E642, 1,  FIND(" ", Registers!E642, 1) - 1))</f>
        <v>#VALUE!</v>
      </c>
    </row>
    <row r="644" spans="1:2" x14ac:dyDescent="0.25">
      <c r="A644" s="1">
        <f>INT(IF(AND(ISBLANK(Registers!A643), NOT(ISERROR(FIND($C$1, Registers!C643, 1)))), MID(Registers!C643, FIND("[", Registers!C643, 1) + 1,( FIND("]", Registers!C643, 1) - FIND("[", Registers!C643, 1)) - 1), -1))</f>
        <v>-1</v>
      </c>
      <c r="B644" s="1" t="e">
        <f>INT(MID(Registers!E643, 1,  FIND(" ", Registers!E643, 1) - 1))</f>
        <v>#VALUE!</v>
      </c>
    </row>
    <row r="645" spans="1:2" x14ac:dyDescent="0.25">
      <c r="A645" s="1">
        <f>INT(IF(AND(ISBLANK(Registers!A644), NOT(ISERROR(FIND($C$1, Registers!C644, 1)))), MID(Registers!C644, FIND("[", Registers!C644, 1) + 1,( FIND("]", Registers!C644, 1) - FIND("[", Registers!C644, 1)) - 1), -1))</f>
        <v>-1</v>
      </c>
      <c r="B645" s="1" t="e">
        <f>INT(MID(Registers!E644, 1,  FIND(" ", Registers!E644, 1) - 1))</f>
        <v>#VALUE!</v>
      </c>
    </row>
    <row r="646" spans="1:2" x14ac:dyDescent="0.25">
      <c r="A646" s="1">
        <f>INT(IF(AND(ISBLANK(Registers!A645), NOT(ISERROR(FIND($C$1, Registers!C645, 1)))), MID(Registers!C645, FIND("[", Registers!C645, 1) + 1,( FIND("]", Registers!C645, 1) - FIND("[", Registers!C645, 1)) - 1), -1))</f>
        <v>-1</v>
      </c>
      <c r="B646" s="1" t="e">
        <f>INT(MID(Registers!E645, 1,  FIND(" ", Registers!E645, 1) - 1))</f>
        <v>#VALUE!</v>
      </c>
    </row>
    <row r="647" spans="1:2" x14ac:dyDescent="0.25">
      <c r="A647" s="1">
        <f>INT(IF(AND(ISBLANK(Registers!A646), NOT(ISERROR(FIND($C$1, Registers!C646, 1)))), MID(Registers!C646, FIND("[", Registers!C646, 1) + 1,( FIND("]", Registers!C646, 1) - FIND("[", Registers!C646, 1)) - 1), -1))</f>
        <v>-1</v>
      </c>
      <c r="B647" s="1" t="e">
        <f>INT(MID(Registers!E646, 1,  FIND(" ", Registers!E646, 1) - 1))</f>
        <v>#VALUE!</v>
      </c>
    </row>
    <row r="648" spans="1:2" x14ac:dyDescent="0.25">
      <c r="A648" s="1">
        <f>INT(IF(AND(ISBLANK(Registers!A647), NOT(ISERROR(FIND($C$1, Registers!C647, 1)))), MID(Registers!C647, FIND("[", Registers!C647, 1) + 1,( FIND("]", Registers!C647, 1) - FIND("[", Registers!C647, 1)) - 1), -1))</f>
        <v>-1</v>
      </c>
      <c r="B648" s="1" t="e">
        <f>INT(MID(Registers!E647, 1,  FIND(" ", Registers!E647, 1) - 1))</f>
        <v>#VALUE!</v>
      </c>
    </row>
    <row r="649" spans="1:2" x14ac:dyDescent="0.25">
      <c r="A649" s="1">
        <f>INT(IF(AND(ISBLANK(Registers!A648), NOT(ISERROR(FIND($C$1, Registers!C648, 1)))), MID(Registers!C648, FIND("[", Registers!C648, 1) + 1,( FIND("]", Registers!C648, 1) - FIND("[", Registers!C648, 1)) - 1), -1))</f>
        <v>-1</v>
      </c>
      <c r="B649" s="1" t="e">
        <f>INT(MID(Registers!E648, 1,  FIND(" ", Registers!E648, 1) - 1))</f>
        <v>#VALUE!</v>
      </c>
    </row>
    <row r="650" spans="1:2" x14ac:dyDescent="0.25">
      <c r="A650" s="1">
        <f>INT(IF(AND(ISBLANK(Registers!A649), NOT(ISERROR(FIND($C$1, Registers!C649, 1)))), MID(Registers!C649, FIND("[", Registers!C649, 1) + 1,( FIND("]", Registers!C649, 1) - FIND("[", Registers!C649, 1)) - 1), -1))</f>
        <v>-1</v>
      </c>
      <c r="B650" s="1" t="e">
        <f>INT(MID(Registers!E649, 1,  FIND(" ", Registers!E649, 1) - 1))</f>
        <v>#VALUE!</v>
      </c>
    </row>
    <row r="651" spans="1:2" x14ac:dyDescent="0.25">
      <c r="A651" s="1">
        <f>INT(IF(AND(ISBLANK(Registers!A650), NOT(ISERROR(FIND($C$1, Registers!C650, 1)))), MID(Registers!C650, FIND("[", Registers!C650, 1) + 1,( FIND("]", Registers!C650, 1) - FIND("[", Registers!C650, 1)) - 1), -1))</f>
        <v>-1</v>
      </c>
      <c r="B651" s="1" t="e">
        <f>INT(MID(Registers!E650, 1,  FIND(" ", Registers!E650, 1) - 1))</f>
        <v>#VALUE!</v>
      </c>
    </row>
    <row r="652" spans="1:2" x14ac:dyDescent="0.25">
      <c r="A652" s="1">
        <f>INT(IF(AND(ISBLANK(Registers!A651), NOT(ISERROR(FIND($C$1, Registers!C651, 1)))), MID(Registers!C651, FIND("[", Registers!C651, 1) + 1,( FIND("]", Registers!C651, 1) - FIND("[", Registers!C651, 1)) - 1), -1))</f>
        <v>-1</v>
      </c>
      <c r="B652" s="1" t="e">
        <f>INT(MID(Registers!E651, 1,  FIND(" ", Registers!E651, 1) - 1))</f>
        <v>#VALUE!</v>
      </c>
    </row>
    <row r="653" spans="1:2" x14ac:dyDescent="0.25">
      <c r="A653" s="1">
        <f>INT(IF(AND(ISBLANK(Registers!A652), NOT(ISERROR(FIND($C$1, Registers!C652, 1)))), MID(Registers!C652, FIND("[", Registers!C652, 1) + 1,( FIND("]", Registers!C652, 1) - FIND("[", Registers!C652, 1)) - 1), -1))</f>
        <v>-1</v>
      </c>
      <c r="B653" s="1" t="e">
        <f>INT(MID(Registers!E652, 1,  FIND(" ", Registers!E652, 1) - 1))</f>
        <v>#VALUE!</v>
      </c>
    </row>
    <row r="654" spans="1:2" x14ac:dyDescent="0.25">
      <c r="A654" s="1">
        <f>INT(IF(AND(ISBLANK(Registers!A653), NOT(ISERROR(FIND($C$1, Registers!C653, 1)))), MID(Registers!C653, FIND("[", Registers!C653, 1) + 1,( FIND("]", Registers!C653, 1) - FIND("[", Registers!C653, 1)) - 1), -1))</f>
        <v>-1</v>
      </c>
      <c r="B654" s="1" t="e">
        <f>INT(MID(Registers!E653, 1,  FIND(" ", Registers!E653, 1) - 1))</f>
        <v>#VALUE!</v>
      </c>
    </row>
    <row r="655" spans="1:2" x14ac:dyDescent="0.25">
      <c r="A655" s="1">
        <f>INT(IF(AND(ISBLANK(Registers!A654), NOT(ISERROR(FIND($C$1, Registers!C654, 1)))), MID(Registers!C654, FIND("[", Registers!C654, 1) + 1,( FIND("]", Registers!C654, 1) - FIND("[", Registers!C654, 1)) - 1), -1))</f>
        <v>-1</v>
      </c>
      <c r="B655" s="1" t="e">
        <f>INT(MID(Registers!E654, 1,  FIND(" ", Registers!E654, 1) - 1))</f>
        <v>#VALUE!</v>
      </c>
    </row>
    <row r="656" spans="1:2" x14ac:dyDescent="0.25">
      <c r="A656" s="1">
        <f>INT(IF(AND(ISBLANK(Registers!A655), NOT(ISERROR(FIND($C$1, Registers!C655, 1)))), MID(Registers!C655, FIND("[", Registers!C655, 1) + 1,( FIND("]", Registers!C655, 1) - FIND("[", Registers!C655, 1)) - 1), -1))</f>
        <v>-1</v>
      </c>
      <c r="B656" s="1" t="e">
        <f>INT(MID(Registers!E655, 1,  FIND(" ", Registers!E655, 1) - 1))</f>
        <v>#VALUE!</v>
      </c>
    </row>
    <row r="657" spans="1:2" x14ac:dyDescent="0.25">
      <c r="A657" s="1">
        <f>INT(IF(AND(ISBLANK(Registers!A656), NOT(ISERROR(FIND($C$1, Registers!C656, 1)))), MID(Registers!C656, FIND("[", Registers!C656, 1) + 1,( FIND("]", Registers!C656, 1) - FIND("[", Registers!C656, 1)) - 1), -1))</f>
        <v>-1</v>
      </c>
      <c r="B657" s="1" t="e">
        <f>INT(MID(Registers!E656, 1,  FIND(" ", Registers!E656, 1) - 1))</f>
        <v>#VALUE!</v>
      </c>
    </row>
    <row r="658" spans="1:2" x14ac:dyDescent="0.25">
      <c r="A658" s="1">
        <f>INT(IF(AND(ISBLANK(Registers!A657), NOT(ISERROR(FIND($C$1, Registers!C657, 1)))), MID(Registers!C657, FIND("[", Registers!C657, 1) + 1,( FIND("]", Registers!C657, 1) - FIND("[", Registers!C657, 1)) - 1), -1))</f>
        <v>-1</v>
      </c>
      <c r="B658" s="1" t="e">
        <f>INT(MID(Registers!E657, 1,  FIND(" ", Registers!E657, 1) - 1))</f>
        <v>#VALUE!</v>
      </c>
    </row>
    <row r="659" spans="1:2" x14ac:dyDescent="0.25">
      <c r="A659" s="1">
        <f>INT(IF(AND(ISBLANK(Registers!A658), NOT(ISERROR(FIND($C$1, Registers!C658, 1)))), MID(Registers!C658, FIND("[", Registers!C658, 1) + 1,( FIND("]", Registers!C658, 1) - FIND("[", Registers!C658, 1)) - 1), -1))</f>
        <v>-1</v>
      </c>
      <c r="B659" s="1" t="e">
        <f>INT(MID(Registers!E658, 1,  FIND(" ", Registers!E658, 1) - 1))</f>
        <v>#VALUE!</v>
      </c>
    </row>
    <row r="660" spans="1:2" x14ac:dyDescent="0.25">
      <c r="A660" s="1">
        <f>INT(IF(AND(ISBLANK(Registers!A659), NOT(ISERROR(FIND($C$1, Registers!C659, 1)))), MID(Registers!C659, FIND("[", Registers!C659, 1) + 1,( FIND("]", Registers!C659, 1) - FIND("[", Registers!C659, 1)) - 1), -1))</f>
        <v>-1</v>
      </c>
      <c r="B660" s="1" t="e">
        <f>INT(MID(Registers!E659, 1,  FIND(" ", Registers!E659, 1) - 1))</f>
        <v>#VALUE!</v>
      </c>
    </row>
    <row r="661" spans="1:2" x14ac:dyDescent="0.25">
      <c r="A661" s="1">
        <f>INT(IF(AND(ISBLANK(Registers!A660), NOT(ISERROR(FIND($C$1, Registers!C660, 1)))), MID(Registers!C660, FIND("[", Registers!C660, 1) + 1,( FIND("]", Registers!C660, 1) - FIND("[", Registers!C660, 1)) - 1), -1))</f>
        <v>-1</v>
      </c>
      <c r="B661" s="1" t="e">
        <f>INT(MID(Registers!E660, 1,  FIND(" ", Registers!E660, 1) - 1))</f>
        <v>#VALUE!</v>
      </c>
    </row>
    <row r="662" spans="1:2" x14ac:dyDescent="0.25">
      <c r="A662" s="1">
        <f>INT(IF(AND(ISBLANK(Registers!A661), NOT(ISERROR(FIND($C$1, Registers!C661, 1)))), MID(Registers!C661, FIND("[", Registers!C661, 1) + 1,( FIND("]", Registers!C661, 1) - FIND("[", Registers!C661, 1)) - 1), -1))</f>
        <v>-1</v>
      </c>
      <c r="B662" s="1" t="e">
        <f>INT(MID(Registers!E661, 1,  FIND(" ", Registers!E661, 1) - 1))</f>
        <v>#VALUE!</v>
      </c>
    </row>
    <row r="663" spans="1:2" x14ac:dyDescent="0.25">
      <c r="A663" s="1">
        <f>INT(IF(AND(ISBLANK(Registers!A662), NOT(ISERROR(FIND($C$1, Registers!C662, 1)))), MID(Registers!C662, FIND("[", Registers!C662, 1) + 1,( FIND("]", Registers!C662, 1) - FIND("[", Registers!C662, 1)) - 1), -1))</f>
        <v>-1</v>
      </c>
      <c r="B663" s="1" t="e">
        <f>INT(MID(Registers!E662, 1,  FIND(" ", Registers!E662, 1) - 1))</f>
        <v>#VALUE!</v>
      </c>
    </row>
    <row r="664" spans="1:2" x14ac:dyDescent="0.25">
      <c r="A664" s="1">
        <f>INT(IF(AND(ISBLANK(Registers!A663), NOT(ISERROR(FIND($C$1, Registers!C663, 1)))), MID(Registers!C663, FIND("[", Registers!C663, 1) + 1,( FIND("]", Registers!C663, 1) - FIND("[", Registers!C663, 1)) - 1), -1))</f>
        <v>-1</v>
      </c>
      <c r="B664" s="1" t="e">
        <f>INT(MID(Registers!E663, 1,  FIND(" ", Registers!E663, 1) - 1))</f>
        <v>#VALUE!</v>
      </c>
    </row>
    <row r="665" spans="1:2" x14ac:dyDescent="0.25">
      <c r="A665" s="1">
        <f>INT(IF(AND(ISBLANK(Registers!A664), NOT(ISERROR(FIND($C$1, Registers!C664, 1)))), MID(Registers!C664, FIND("[", Registers!C664, 1) + 1,( FIND("]", Registers!C664, 1) - FIND("[", Registers!C664, 1)) - 1), -1))</f>
        <v>-1</v>
      </c>
      <c r="B665" s="1" t="e">
        <f>INT(MID(Registers!E664, 1,  FIND(" ", Registers!E664, 1) - 1))</f>
        <v>#VALUE!</v>
      </c>
    </row>
    <row r="666" spans="1:2" x14ac:dyDescent="0.25">
      <c r="A666" s="1">
        <f>INT(IF(AND(ISBLANK(Registers!A665), NOT(ISERROR(FIND($C$1, Registers!C665, 1)))), MID(Registers!C665, FIND("[", Registers!C665, 1) + 1,( FIND("]", Registers!C665, 1) - FIND("[", Registers!C665, 1)) - 1), -1))</f>
        <v>-1</v>
      </c>
      <c r="B666" s="1" t="e">
        <f>INT(MID(Registers!E665, 1,  FIND(" ", Registers!E665, 1) - 1))</f>
        <v>#VALUE!</v>
      </c>
    </row>
    <row r="667" spans="1:2" x14ac:dyDescent="0.25">
      <c r="A667" s="1">
        <f>INT(IF(AND(ISBLANK(Registers!A666), NOT(ISERROR(FIND($C$1, Registers!C666, 1)))), MID(Registers!C666, FIND("[", Registers!C666, 1) + 1,( FIND("]", Registers!C666, 1) - FIND("[", Registers!C666, 1)) - 1), -1))</f>
        <v>-1</v>
      </c>
      <c r="B667" s="1" t="e">
        <f>INT(MID(Registers!E666, 1,  FIND(" ", Registers!E666, 1) - 1))</f>
        <v>#VALUE!</v>
      </c>
    </row>
    <row r="668" spans="1:2" x14ac:dyDescent="0.25">
      <c r="A668" s="1">
        <f>INT(IF(AND(ISBLANK(Registers!A667), NOT(ISERROR(FIND($C$1, Registers!C667, 1)))), MID(Registers!C667, FIND("[", Registers!C667, 1) + 1,( FIND("]", Registers!C667, 1) - FIND("[", Registers!C667, 1)) - 1), -1))</f>
        <v>-1</v>
      </c>
      <c r="B668" s="1" t="e">
        <f>INT(MID(Registers!E667, 1,  FIND(" ", Registers!E667, 1) - 1))</f>
        <v>#VALUE!</v>
      </c>
    </row>
    <row r="669" spans="1:2" x14ac:dyDescent="0.25">
      <c r="A669" s="1">
        <f>INT(IF(AND(ISBLANK(Registers!A668), NOT(ISERROR(FIND($C$1, Registers!C668, 1)))), MID(Registers!C668, FIND("[", Registers!C668, 1) + 1,( FIND("]", Registers!C668, 1) - FIND("[", Registers!C668, 1)) - 1), -1))</f>
        <v>-1</v>
      </c>
      <c r="B669" s="1" t="e">
        <f>INT(MID(Registers!E668, 1,  FIND(" ", Registers!E668, 1) - 1))</f>
        <v>#VALUE!</v>
      </c>
    </row>
    <row r="670" spans="1:2" x14ac:dyDescent="0.25">
      <c r="A670" s="1">
        <f>INT(IF(AND(ISBLANK(Registers!A669), NOT(ISERROR(FIND($C$1, Registers!C669, 1)))), MID(Registers!C669, FIND("[", Registers!C669, 1) + 1,( FIND("]", Registers!C669, 1) - FIND("[", Registers!C669, 1)) - 1), -1))</f>
        <v>-1</v>
      </c>
      <c r="B670" s="1" t="e">
        <f>INT(MID(Registers!E669, 1,  FIND(" ", Registers!E669, 1) - 1))</f>
        <v>#VALUE!</v>
      </c>
    </row>
    <row r="671" spans="1:2" x14ac:dyDescent="0.25">
      <c r="A671" s="1">
        <f>INT(IF(AND(ISBLANK(Registers!A670), NOT(ISERROR(FIND($C$1, Registers!C670, 1)))), MID(Registers!C670, FIND("[", Registers!C670, 1) + 1,( FIND("]", Registers!C670, 1) - FIND("[", Registers!C670, 1)) - 1), -1))</f>
        <v>-1</v>
      </c>
      <c r="B671" s="1" t="e">
        <f>INT(MID(Registers!E670, 1,  FIND(" ", Registers!E670, 1) - 1))</f>
        <v>#VALUE!</v>
      </c>
    </row>
    <row r="672" spans="1:2" x14ac:dyDescent="0.25">
      <c r="A672" s="1">
        <f>INT(IF(AND(ISBLANK(Registers!A671), NOT(ISERROR(FIND($C$1, Registers!C671, 1)))), MID(Registers!C671, FIND("[", Registers!C671, 1) + 1,( FIND("]", Registers!C671, 1) - FIND("[", Registers!C671, 1)) - 1), -1))</f>
        <v>-1</v>
      </c>
      <c r="B672" s="1" t="e">
        <f>INT(MID(Registers!E671, 1,  FIND(" ", Registers!E671, 1) - 1))</f>
        <v>#VALUE!</v>
      </c>
    </row>
    <row r="673" spans="1:2" x14ac:dyDescent="0.25">
      <c r="A673" s="1">
        <f>INT(IF(AND(ISBLANK(Registers!A672), NOT(ISERROR(FIND($C$1, Registers!C672, 1)))), MID(Registers!C672, FIND("[", Registers!C672, 1) + 1,( FIND("]", Registers!C672, 1) - FIND("[", Registers!C672, 1)) - 1), -1))</f>
        <v>-1</v>
      </c>
      <c r="B673" s="1" t="e">
        <f>INT(MID(Registers!E672, 1,  FIND(" ", Registers!E672, 1) - 1))</f>
        <v>#VALUE!</v>
      </c>
    </row>
    <row r="674" spans="1:2" x14ac:dyDescent="0.25">
      <c r="A674" s="1">
        <f>INT(IF(AND(ISBLANK(Registers!A673), NOT(ISERROR(FIND($C$1, Registers!C673, 1)))), MID(Registers!C673, FIND("[", Registers!C673, 1) + 1,( FIND("]", Registers!C673, 1) - FIND("[", Registers!C673, 1)) - 1), -1))</f>
        <v>-1</v>
      </c>
      <c r="B674" s="1" t="e">
        <f>INT(MID(Registers!E673, 1,  FIND(" ", Registers!E673, 1) - 1))</f>
        <v>#VALUE!</v>
      </c>
    </row>
    <row r="675" spans="1:2" x14ac:dyDescent="0.25">
      <c r="A675" s="1">
        <f>INT(IF(AND(ISBLANK(Registers!A674), NOT(ISERROR(FIND($C$1, Registers!C674, 1)))), MID(Registers!C674, FIND("[", Registers!C674, 1) + 1,( FIND("]", Registers!C674, 1) - FIND("[", Registers!C674, 1)) - 1), -1))</f>
        <v>-1</v>
      </c>
      <c r="B675" s="1" t="e">
        <f>INT(MID(Registers!E674, 1,  FIND(" ", Registers!E674, 1) - 1))</f>
        <v>#VALUE!</v>
      </c>
    </row>
    <row r="676" spans="1:2" x14ac:dyDescent="0.25">
      <c r="A676" s="1">
        <f>INT(IF(AND(ISBLANK(Registers!A675), NOT(ISERROR(FIND($C$1, Registers!C675, 1)))), MID(Registers!C675, FIND("[", Registers!C675, 1) + 1,( FIND("]", Registers!C675, 1) - FIND("[", Registers!C675, 1)) - 1), -1))</f>
        <v>-1</v>
      </c>
      <c r="B676" s="1" t="e">
        <f>INT(MID(Registers!E675, 1,  FIND(" ", Registers!E675, 1) - 1))</f>
        <v>#VALUE!</v>
      </c>
    </row>
    <row r="677" spans="1:2" x14ac:dyDescent="0.25">
      <c r="A677" s="1">
        <f>INT(IF(AND(ISBLANK(Registers!A676), NOT(ISERROR(FIND($C$1, Registers!C676, 1)))), MID(Registers!C676, FIND("[", Registers!C676, 1) + 1,( FIND("]", Registers!C676, 1) - FIND("[", Registers!C676, 1)) - 1), -1))</f>
        <v>-1</v>
      </c>
      <c r="B677" s="1" t="e">
        <f>INT(MID(Registers!E676, 1,  FIND(" ", Registers!E676, 1) - 1))</f>
        <v>#VALUE!</v>
      </c>
    </row>
    <row r="678" spans="1:2" x14ac:dyDescent="0.25">
      <c r="A678" s="1">
        <f>INT(IF(AND(ISBLANK(Registers!A677), NOT(ISERROR(FIND($C$1, Registers!C677, 1)))), MID(Registers!C677, FIND("[", Registers!C677, 1) + 1,( FIND("]", Registers!C677, 1) - FIND("[", Registers!C677, 1)) - 1), -1))</f>
        <v>-1</v>
      </c>
      <c r="B678" s="1" t="e">
        <f>INT(MID(Registers!E677, 1,  FIND(" ", Registers!E677, 1) - 1))</f>
        <v>#VALUE!</v>
      </c>
    </row>
    <row r="679" spans="1:2" x14ac:dyDescent="0.25">
      <c r="A679" s="1">
        <f>INT(IF(AND(ISBLANK(Registers!A678), NOT(ISERROR(FIND($C$1, Registers!C678, 1)))), MID(Registers!C678, FIND("[", Registers!C678, 1) + 1,( FIND("]", Registers!C678, 1) - FIND("[", Registers!C678, 1)) - 1), -1))</f>
        <v>-1</v>
      </c>
      <c r="B679" s="1" t="e">
        <f>INT(MID(Registers!E678, 1,  FIND(" ", Registers!E678, 1) - 1))</f>
        <v>#VALUE!</v>
      </c>
    </row>
    <row r="680" spans="1:2" x14ac:dyDescent="0.25">
      <c r="A680" s="1">
        <f>INT(IF(AND(ISBLANK(Registers!A679), NOT(ISERROR(FIND($C$1, Registers!C679, 1)))), MID(Registers!C679, FIND("[", Registers!C679, 1) + 1,( FIND("]", Registers!C679, 1) - FIND("[", Registers!C679, 1)) - 1), -1))</f>
        <v>-1</v>
      </c>
      <c r="B680" s="1" t="e">
        <f>INT(MID(Registers!E679, 1,  FIND(" ", Registers!E679, 1) - 1))</f>
        <v>#VALUE!</v>
      </c>
    </row>
    <row r="681" spans="1:2" x14ac:dyDescent="0.25">
      <c r="A681" s="1">
        <f>INT(IF(AND(ISBLANK(Registers!A680), NOT(ISERROR(FIND($C$1, Registers!C680, 1)))), MID(Registers!C680, FIND("[", Registers!C680, 1) + 1,( FIND("]", Registers!C680, 1) - FIND("[", Registers!C680, 1)) - 1), -1))</f>
        <v>-1</v>
      </c>
      <c r="B681" s="1" t="e">
        <f>INT(MID(Registers!E680, 1,  FIND(" ", Registers!E680, 1) - 1))</f>
        <v>#VALUE!</v>
      </c>
    </row>
    <row r="682" spans="1:2" x14ac:dyDescent="0.25">
      <c r="A682" s="1">
        <f>INT(IF(AND(ISBLANK(Registers!A681), NOT(ISERROR(FIND($C$1, Registers!C681, 1)))), MID(Registers!C681, FIND("[", Registers!C681, 1) + 1,( FIND("]", Registers!C681, 1) - FIND("[", Registers!C681, 1)) - 1), -1))</f>
        <v>-1</v>
      </c>
      <c r="B682" s="1" t="e">
        <f>INT(MID(Registers!E681, 1,  FIND(" ", Registers!E681, 1) - 1))</f>
        <v>#VALUE!</v>
      </c>
    </row>
    <row r="683" spans="1:2" x14ac:dyDescent="0.25">
      <c r="A683" s="1">
        <f>INT(IF(AND(ISBLANK(Registers!A682), NOT(ISERROR(FIND($C$1, Registers!C682, 1)))), MID(Registers!C682, FIND("[", Registers!C682, 1) + 1,( FIND("]", Registers!C682, 1) - FIND("[", Registers!C682, 1)) - 1), -1))</f>
        <v>-1</v>
      </c>
      <c r="B683" s="1" t="e">
        <f>INT(MID(Registers!E682, 1,  FIND(" ", Registers!E682, 1) - 1))</f>
        <v>#VALUE!</v>
      </c>
    </row>
    <row r="684" spans="1:2" x14ac:dyDescent="0.25">
      <c r="A684" s="1">
        <f>INT(IF(AND(ISBLANK(Registers!A683), NOT(ISERROR(FIND($C$1, Registers!C683, 1)))), MID(Registers!C683, FIND("[", Registers!C683, 1) + 1,( FIND("]", Registers!C683, 1) - FIND("[", Registers!C683, 1)) - 1), -1))</f>
        <v>-1</v>
      </c>
      <c r="B684" s="1" t="e">
        <f>INT(MID(Registers!E683, 1,  FIND(" ", Registers!E683, 1) - 1))</f>
        <v>#VALUE!</v>
      </c>
    </row>
    <row r="685" spans="1:2" x14ac:dyDescent="0.25">
      <c r="A685" s="1">
        <f>INT(IF(AND(ISBLANK(Registers!A684), NOT(ISERROR(FIND($C$1, Registers!C684, 1)))), MID(Registers!C684, FIND("[", Registers!C684, 1) + 1,( FIND("]", Registers!C684, 1) - FIND("[", Registers!C684, 1)) - 1), -1))</f>
        <v>-1</v>
      </c>
      <c r="B685" s="1" t="e">
        <f>INT(MID(Registers!E684, 1,  FIND(" ", Registers!E684, 1) - 1))</f>
        <v>#VALUE!</v>
      </c>
    </row>
    <row r="686" spans="1:2" x14ac:dyDescent="0.25">
      <c r="A686" s="1">
        <f>INT(IF(AND(ISBLANK(Registers!A685), NOT(ISERROR(FIND($C$1, Registers!C685, 1)))), MID(Registers!C685, FIND("[", Registers!C685, 1) + 1,( FIND("]", Registers!C685, 1) - FIND("[", Registers!C685, 1)) - 1), -1))</f>
        <v>-1</v>
      </c>
      <c r="B686" s="1" t="e">
        <f>INT(MID(Registers!E685, 1,  FIND(" ", Registers!E685, 1) - 1))</f>
        <v>#VALUE!</v>
      </c>
    </row>
    <row r="687" spans="1:2" x14ac:dyDescent="0.25">
      <c r="A687" s="1">
        <f>INT(IF(AND(ISBLANK(Registers!A686), NOT(ISERROR(FIND($C$1, Registers!C686, 1)))), MID(Registers!C686, FIND("[", Registers!C686, 1) + 1,( FIND("]", Registers!C686, 1) - FIND("[", Registers!C686, 1)) - 1), -1))</f>
        <v>-1</v>
      </c>
      <c r="B687" s="1" t="e">
        <f>INT(MID(Registers!E686, 1,  FIND(" ", Registers!E686, 1) - 1))</f>
        <v>#VALUE!</v>
      </c>
    </row>
    <row r="688" spans="1:2" x14ac:dyDescent="0.25">
      <c r="A688" s="1">
        <f>INT(IF(AND(ISBLANK(Registers!A687), NOT(ISERROR(FIND($C$1, Registers!C687, 1)))), MID(Registers!C687, FIND("[", Registers!C687, 1) + 1,( FIND("]", Registers!C687, 1) - FIND("[", Registers!C687, 1)) - 1), -1))</f>
        <v>-1</v>
      </c>
      <c r="B688" s="1" t="e">
        <f>INT(MID(Registers!E687, 1,  FIND(" ", Registers!E687, 1) - 1))</f>
        <v>#VALUE!</v>
      </c>
    </row>
    <row r="689" spans="1:2" x14ac:dyDescent="0.25">
      <c r="A689" s="1">
        <f>INT(IF(AND(ISBLANK(Registers!A688), NOT(ISERROR(FIND($C$1, Registers!C688, 1)))), MID(Registers!C688, FIND("[", Registers!C688, 1) + 1,( FIND("]", Registers!C688, 1) - FIND("[", Registers!C688, 1)) - 1), -1))</f>
        <v>-1</v>
      </c>
      <c r="B689" s="1" t="e">
        <f>INT(MID(Registers!E688, 1,  FIND(" ", Registers!E688, 1) - 1))</f>
        <v>#VALUE!</v>
      </c>
    </row>
    <row r="690" spans="1:2" x14ac:dyDescent="0.25">
      <c r="A690" s="1">
        <f>INT(IF(AND(ISBLANK(Registers!A689), NOT(ISERROR(FIND($C$1, Registers!C689, 1)))), MID(Registers!C689, FIND("[", Registers!C689, 1) + 1,( FIND("]", Registers!C689, 1) - FIND("[", Registers!C689, 1)) - 1), -1))</f>
        <v>-1</v>
      </c>
      <c r="B690" s="1" t="e">
        <f>INT(MID(Registers!E689, 1,  FIND(" ", Registers!E689, 1) - 1))</f>
        <v>#VALUE!</v>
      </c>
    </row>
    <row r="691" spans="1:2" x14ac:dyDescent="0.25">
      <c r="A691" s="1">
        <f>INT(IF(AND(ISBLANK(Registers!A690), NOT(ISERROR(FIND($C$1, Registers!C690, 1)))), MID(Registers!C690, FIND("[", Registers!C690, 1) + 1,( FIND("]", Registers!C690, 1) - FIND("[", Registers!C690, 1)) - 1), -1))</f>
        <v>-1</v>
      </c>
      <c r="B691" s="1" t="e">
        <f>INT(MID(Registers!E690, 1,  FIND(" ", Registers!E690, 1) - 1))</f>
        <v>#VALUE!</v>
      </c>
    </row>
    <row r="692" spans="1:2" x14ac:dyDescent="0.25">
      <c r="A692" s="1">
        <f>INT(IF(AND(ISBLANK(Registers!A691), NOT(ISERROR(FIND($C$1, Registers!C691, 1)))), MID(Registers!C691, FIND("[", Registers!C691, 1) + 1,( FIND("]", Registers!C691, 1) - FIND("[", Registers!C691, 1)) - 1), -1))</f>
        <v>-1</v>
      </c>
      <c r="B692" s="1" t="e">
        <f>INT(MID(Registers!E691, 1,  FIND(" ", Registers!E691, 1) - 1))</f>
        <v>#VALUE!</v>
      </c>
    </row>
    <row r="693" spans="1:2" x14ac:dyDescent="0.25">
      <c r="A693" s="1">
        <f>INT(IF(AND(ISBLANK(Registers!A692), NOT(ISERROR(FIND($C$1, Registers!C692, 1)))), MID(Registers!C692, FIND("[", Registers!C692, 1) + 1,( FIND("]", Registers!C692, 1) - FIND("[", Registers!C692, 1)) - 1), -1))</f>
        <v>-1</v>
      </c>
      <c r="B693" s="1" t="e">
        <f>INT(MID(Registers!E692, 1,  FIND(" ", Registers!E692, 1) - 1))</f>
        <v>#VALUE!</v>
      </c>
    </row>
    <row r="694" spans="1:2" x14ac:dyDescent="0.25">
      <c r="A694" s="1">
        <f>INT(IF(AND(ISBLANK(Registers!A693), NOT(ISERROR(FIND($C$1, Registers!C693, 1)))), MID(Registers!C693, FIND("[", Registers!C693, 1) + 1,( FIND("]", Registers!C693, 1) - FIND("[", Registers!C693, 1)) - 1), -1))</f>
        <v>-1</v>
      </c>
      <c r="B694" s="1" t="e">
        <f>INT(MID(Registers!E693, 1,  FIND(" ", Registers!E693, 1) - 1))</f>
        <v>#VALUE!</v>
      </c>
    </row>
    <row r="695" spans="1:2" x14ac:dyDescent="0.25">
      <c r="A695" s="1">
        <f>INT(IF(AND(ISBLANK(Registers!A694), NOT(ISERROR(FIND($C$1, Registers!C694, 1)))), MID(Registers!C694, FIND("[", Registers!C694, 1) + 1,( FIND("]", Registers!C694, 1) - FIND("[", Registers!C694, 1)) - 1), -1))</f>
        <v>-1</v>
      </c>
      <c r="B695" s="1" t="e">
        <f>INT(MID(Registers!E694, 1,  FIND(" ", Registers!E694, 1) - 1))</f>
        <v>#VALUE!</v>
      </c>
    </row>
    <row r="696" spans="1:2" x14ac:dyDescent="0.25">
      <c r="A696" s="1">
        <f>INT(IF(AND(ISBLANK(Registers!A695), NOT(ISERROR(FIND($C$1, Registers!C695, 1)))), MID(Registers!C695, FIND("[", Registers!C695, 1) + 1,( FIND("]", Registers!C695, 1) - FIND("[", Registers!C695, 1)) - 1), -1))</f>
        <v>-1</v>
      </c>
      <c r="B696" s="1" t="e">
        <f>INT(MID(Registers!E695, 1,  FIND(" ", Registers!E695, 1) - 1))</f>
        <v>#VALUE!</v>
      </c>
    </row>
    <row r="697" spans="1:2" x14ac:dyDescent="0.25">
      <c r="A697" s="1">
        <f>INT(IF(AND(ISBLANK(Registers!A696), NOT(ISERROR(FIND($C$1, Registers!C696, 1)))), MID(Registers!C696, FIND("[", Registers!C696, 1) + 1,( FIND("]", Registers!C696, 1) - FIND("[", Registers!C696, 1)) - 1), -1))</f>
        <v>-1</v>
      </c>
      <c r="B697" s="1" t="e">
        <f>INT(MID(Registers!E696, 1,  FIND(" ", Registers!E696, 1) - 1))</f>
        <v>#VALUE!</v>
      </c>
    </row>
    <row r="698" spans="1:2" x14ac:dyDescent="0.25">
      <c r="A698" s="1">
        <f>INT(IF(AND(ISBLANK(Registers!A697), NOT(ISERROR(FIND($C$1, Registers!C697, 1)))), MID(Registers!C697, FIND("[", Registers!C697, 1) + 1,( FIND("]", Registers!C697, 1) - FIND("[", Registers!C697, 1)) - 1), -1))</f>
        <v>-1</v>
      </c>
      <c r="B698" s="1" t="e">
        <f>INT(MID(Registers!E697, 1,  FIND(" ", Registers!E697, 1) - 1))</f>
        <v>#VALUE!</v>
      </c>
    </row>
    <row r="699" spans="1:2" x14ac:dyDescent="0.25">
      <c r="A699" s="1">
        <f>INT(IF(AND(ISBLANK(Registers!A698), NOT(ISERROR(FIND($C$1, Registers!C698, 1)))), MID(Registers!C698, FIND("[", Registers!C698, 1) + 1,( FIND("]", Registers!C698, 1) - FIND("[", Registers!C698, 1)) - 1), -1))</f>
        <v>-1</v>
      </c>
      <c r="B699" s="1" t="e">
        <f>INT(MID(Registers!E698, 1,  FIND(" ", Registers!E698, 1) - 1))</f>
        <v>#VALUE!</v>
      </c>
    </row>
    <row r="700" spans="1:2" x14ac:dyDescent="0.25">
      <c r="A700" s="1">
        <f>INT(IF(AND(ISBLANK(Registers!A699), NOT(ISERROR(FIND($C$1, Registers!C699, 1)))), MID(Registers!C699, FIND("[", Registers!C699, 1) + 1,( FIND("]", Registers!C699, 1) - FIND("[", Registers!C699, 1)) - 1), -1))</f>
        <v>-1</v>
      </c>
      <c r="B700" s="1" t="e">
        <f>INT(MID(Registers!E699, 1,  FIND(" ", Registers!E699, 1) - 1))</f>
        <v>#VALUE!</v>
      </c>
    </row>
    <row r="701" spans="1:2" x14ac:dyDescent="0.25">
      <c r="A701" s="1">
        <f>INT(IF(AND(ISBLANK(Registers!A700), NOT(ISERROR(FIND($C$1, Registers!C700, 1)))), MID(Registers!C700, FIND("[", Registers!C700, 1) + 1,( FIND("]", Registers!C700, 1) - FIND("[", Registers!C700, 1)) - 1), -1))</f>
        <v>-1</v>
      </c>
      <c r="B701" s="1" t="e">
        <f>INT(MID(Registers!E700, 1,  FIND(" ", Registers!E700, 1) - 1))</f>
        <v>#VALUE!</v>
      </c>
    </row>
    <row r="702" spans="1:2" x14ac:dyDescent="0.25">
      <c r="A702" s="1">
        <f>INT(IF(AND(ISBLANK(Registers!A701), NOT(ISERROR(FIND($C$1, Registers!C701, 1)))), MID(Registers!C701, FIND("[", Registers!C701, 1) + 1,( FIND("]", Registers!C701, 1) - FIND("[", Registers!C701, 1)) - 1), -1))</f>
        <v>-1</v>
      </c>
      <c r="B702" s="1" t="e">
        <f>INT(MID(Registers!E701, 1,  FIND(" ", Registers!E701, 1) - 1))</f>
        <v>#VALUE!</v>
      </c>
    </row>
    <row r="703" spans="1:2" x14ac:dyDescent="0.25">
      <c r="A703" s="1">
        <f>INT(IF(AND(ISBLANK(Registers!A702), NOT(ISERROR(FIND($C$1, Registers!C702, 1)))), MID(Registers!C702, FIND("[", Registers!C702, 1) + 1,( FIND("]", Registers!C702, 1) - FIND("[", Registers!C702, 1)) - 1), -1))</f>
        <v>-1</v>
      </c>
      <c r="B703" s="1" t="e">
        <f>INT(MID(Registers!E702, 1,  FIND(" ", Registers!E702, 1) - 1))</f>
        <v>#VALUE!</v>
      </c>
    </row>
    <row r="704" spans="1:2" x14ac:dyDescent="0.25">
      <c r="A704" s="1">
        <f>INT(IF(AND(ISBLANK(Registers!A703), NOT(ISERROR(FIND($C$1, Registers!C703, 1)))), MID(Registers!C703, FIND("[", Registers!C703, 1) + 1,( FIND("]", Registers!C703, 1) - FIND("[", Registers!C703, 1)) - 1), -1))</f>
        <v>-1</v>
      </c>
      <c r="B704" s="1" t="e">
        <f>INT(MID(Registers!E703, 1,  FIND(" ", Registers!E703, 1) - 1))</f>
        <v>#VALUE!</v>
      </c>
    </row>
    <row r="705" spans="1:2" x14ac:dyDescent="0.25">
      <c r="A705" s="1">
        <f>INT(IF(AND(ISBLANK(Registers!A704), NOT(ISERROR(FIND($C$1, Registers!C704, 1)))), MID(Registers!C704, FIND("[", Registers!C704, 1) + 1,( FIND("]", Registers!C704, 1) - FIND("[", Registers!C704, 1)) - 1), -1))</f>
        <v>-1</v>
      </c>
      <c r="B705" s="1" t="e">
        <f>INT(MID(Registers!E704, 1,  FIND(" ", Registers!E704, 1) - 1))</f>
        <v>#VALUE!</v>
      </c>
    </row>
    <row r="706" spans="1:2" x14ac:dyDescent="0.25">
      <c r="A706" s="1">
        <f>INT(IF(AND(ISBLANK(Registers!A705), NOT(ISERROR(FIND($C$1, Registers!C705, 1)))), MID(Registers!C705, FIND("[", Registers!C705, 1) + 1,( FIND("]", Registers!C705, 1) - FIND("[", Registers!C705, 1)) - 1), -1))</f>
        <v>-1</v>
      </c>
      <c r="B706" s="1" t="e">
        <f>INT(MID(Registers!E705, 1,  FIND(" ", Registers!E705, 1) - 1))</f>
        <v>#VALUE!</v>
      </c>
    </row>
    <row r="707" spans="1:2" x14ac:dyDescent="0.25">
      <c r="A707" s="1">
        <f>INT(IF(AND(ISBLANK(Registers!A706), NOT(ISERROR(FIND($C$1, Registers!C706, 1)))), MID(Registers!C706, FIND("[", Registers!C706, 1) + 1,( FIND("]", Registers!C706, 1) - FIND("[", Registers!C706, 1)) - 1), -1))</f>
        <v>-1</v>
      </c>
      <c r="B707" s="1" t="e">
        <f>INT(MID(Registers!E706, 1,  FIND(" ", Registers!E706, 1) - 1))</f>
        <v>#VALUE!</v>
      </c>
    </row>
    <row r="708" spans="1:2" x14ac:dyDescent="0.25">
      <c r="A708" s="1">
        <f>INT(IF(AND(ISBLANK(Registers!A707), NOT(ISERROR(FIND($C$1, Registers!C707, 1)))), MID(Registers!C707, FIND("[", Registers!C707, 1) + 1,( FIND("]", Registers!C707, 1) - FIND("[", Registers!C707, 1)) - 1), -1))</f>
        <v>-1</v>
      </c>
      <c r="B708" s="1" t="e">
        <f>INT(MID(Registers!E707, 1,  FIND(" ", Registers!E707, 1) - 1))</f>
        <v>#VALUE!</v>
      </c>
    </row>
    <row r="709" spans="1:2" x14ac:dyDescent="0.25">
      <c r="A709" s="1">
        <f>INT(IF(AND(ISBLANK(Registers!A708), NOT(ISERROR(FIND($C$1, Registers!C708, 1)))), MID(Registers!C708, FIND("[", Registers!C708, 1) + 1,( FIND("]", Registers!C708, 1) - FIND("[", Registers!C708, 1)) - 1), -1))</f>
        <v>-1</v>
      </c>
      <c r="B709" s="1" t="e">
        <f>INT(MID(Registers!E708, 1,  FIND(" ", Registers!E708, 1) - 1))</f>
        <v>#VALUE!</v>
      </c>
    </row>
    <row r="710" spans="1:2" x14ac:dyDescent="0.25">
      <c r="A710" s="1">
        <f>INT(IF(AND(ISBLANK(Registers!A709), NOT(ISERROR(FIND($C$1, Registers!C709, 1)))), MID(Registers!C709, FIND("[", Registers!C709, 1) + 1,( FIND("]", Registers!C709, 1) - FIND("[", Registers!C709, 1)) - 1), -1))</f>
        <v>-1</v>
      </c>
      <c r="B710" s="1" t="e">
        <f>INT(MID(Registers!E709, 1,  FIND(" ", Registers!E709, 1) - 1))</f>
        <v>#VALUE!</v>
      </c>
    </row>
    <row r="711" spans="1:2" x14ac:dyDescent="0.25">
      <c r="A711" s="1">
        <f>INT(IF(AND(ISBLANK(Registers!A710), NOT(ISERROR(FIND($C$1, Registers!C710, 1)))), MID(Registers!C710, FIND("[", Registers!C710, 1) + 1,( FIND("]", Registers!C710, 1) - FIND("[", Registers!C710, 1)) - 1), -1))</f>
        <v>-1</v>
      </c>
      <c r="B711" s="1" t="e">
        <f>INT(MID(Registers!E710, 1,  FIND(" ", Registers!E710, 1) - 1))</f>
        <v>#VALUE!</v>
      </c>
    </row>
    <row r="712" spans="1:2" x14ac:dyDescent="0.25">
      <c r="A712" s="1">
        <f>INT(IF(AND(ISBLANK(Registers!A711), NOT(ISERROR(FIND($C$1, Registers!C711, 1)))), MID(Registers!C711, FIND("[", Registers!C711, 1) + 1,( FIND("]", Registers!C711, 1) - FIND("[", Registers!C711, 1)) - 1), -1))</f>
        <v>-1</v>
      </c>
      <c r="B712" s="1" t="e">
        <f>INT(MID(Registers!E711, 1,  FIND(" ", Registers!E711, 1) - 1))</f>
        <v>#VALUE!</v>
      </c>
    </row>
    <row r="713" spans="1:2" x14ac:dyDescent="0.25">
      <c r="A713" s="1">
        <f>INT(IF(AND(ISBLANK(Registers!A712), NOT(ISERROR(FIND($C$1, Registers!C712, 1)))), MID(Registers!C712, FIND("[", Registers!C712, 1) + 1,( FIND("]", Registers!C712, 1) - FIND("[", Registers!C712, 1)) - 1), -1))</f>
        <v>-1</v>
      </c>
      <c r="B713" s="1" t="e">
        <f>INT(MID(Registers!E712, 1,  FIND(" ", Registers!E712, 1) - 1))</f>
        <v>#VALUE!</v>
      </c>
    </row>
    <row r="714" spans="1:2" x14ac:dyDescent="0.25">
      <c r="A714" s="1">
        <f>INT(IF(AND(ISBLANK(Registers!A713), NOT(ISERROR(FIND($C$1, Registers!C713, 1)))), MID(Registers!C713, FIND("[", Registers!C713, 1) + 1,( FIND("]", Registers!C713, 1) - FIND("[", Registers!C713, 1)) - 1), -1))</f>
        <v>-1</v>
      </c>
      <c r="B714" s="1" t="e">
        <f>INT(MID(Registers!E713, 1,  FIND(" ", Registers!E713, 1) - 1))</f>
        <v>#VALUE!</v>
      </c>
    </row>
    <row r="715" spans="1:2" x14ac:dyDescent="0.25">
      <c r="A715" s="1">
        <f>INT(IF(AND(ISBLANK(Registers!A714), NOT(ISERROR(FIND($C$1, Registers!C714, 1)))), MID(Registers!C714, FIND("[", Registers!C714, 1) + 1,( FIND("]", Registers!C714, 1) - FIND("[", Registers!C714, 1)) - 1), -1))</f>
        <v>-1</v>
      </c>
      <c r="B715" s="1" t="e">
        <f>INT(MID(Registers!E714, 1,  FIND(" ", Registers!E714, 1) - 1))</f>
        <v>#VALUE!</v>
      </c>
    </row>
    <row r="716" spans="1:2" x14ac:dyDescent="0.25">
      <c r="A716" s="1">
        <f>INT(IF(AND(ISBLANK(Registers!A715), NOT(ISERROR(FIND($C$1, Registers!C715, 1)))), MID(Registers!C715, FIND("[", Registers!C715, 1) + 1,( FIND("]", Registers!C715, 1) - FIND("[", Registers!C715, 1)) - 1), -1))</f>
        <v>-1</v>
      </c>
      <c r="B716" s="1" t="e">
        <f>INT(MID(Registers!E715, 1,  FIND(" ", Registers!E715, 1) - 1))</f>
        <v>#VALUE!</v>
      </c>
    </row>
    <row r="717" spans="1:2" x14ac:dyDescent="0.25">
      <c r="A717" s="1">
        <f>INT(IF(AND(ISBLANK(Registers!A716), NOT(ISERROR(FIND($C$1, Registers!C716, 1)))), MID(Registers!C716, FIND("[", Registers!C716, 1) + 1,( FIND("]", Registers!C716, 1) - FIND("[", Registers!C716, 1)) - 1), -1))</f>
        <v>-1</v>
      </c>
      <c r="B717" s="1" t="e">
        <f>INT(MID(Registers!E716, 1,  FIND(" ", Registers!E716, 1) - 1))</f>
        <v>#VALUE!</v>
      </c>
    </row>
    <row r="718" spans="1:2" x14ac:dyDescent="0.25">
      <c r="A718" s="1">
        <f>INT(IF(AND(ISBLANK(Registers!A717), NOT(ISERROR(FIND($C$1, Registers!C717, 1)))), MID(Registers!C717, FIND("[", Registers!C717, 1) + 1,( FIND("]", Registers!C717, 1) - FIND("[", Registers!C717, 1)) - 1), -1))</f>
        <v>-1</v>
      </c>
      <c r="B718" s="1" t="e">
        <f>INT(MID(Registers!E717, 1,  FIND(" ", Registers!E717, 1) - 1))</f>
        <v>#VALUE!</v>
      </c>
    </row>
    <row r="719" spans="1:2" x14ac:dyDescent="0.25">
      <c r="A719" s="1">
        <f>INT(IF(AND(ISBLANK(Registers!A718), NOT(ISERROR(FIND($C$1, Registers!C718, 1)))), MID(Registers!C718, FIND("[", Registers!C718, 1) + 1,( FIND("]", Registers!C718, 1) - FIND("[", Registers!C718, 1)) - 1), -1))</f>
        <v>-1</v>
      </c>
      <c r="B719" s="1" t="e">
        <f>INT(MID(Registers!E718, 1,  FIND(" ", Registers!E718, 1) - 1))</f>
        <v>#VALUE!</v>
      </c>
    </row>
    <row r="720" spans="1:2" x14ac:dyDescent="0.25">
      <c r="A720" s="1">
        <f>INT(IF(AND(ISBLANK(Registers!A719), NOT(ISERROR(FIND($C$1, Registers!C719, 1)))), MID(Registers!C719, FIND("[", Registers!C719, 1) + 1,( FIND("]", Registers!C719, 1) - FIND("[", Registers!C719, 1)) - 1), -1))</f>
        <v>-1</v>
      </c>
      <c r="B720" s="1" t="e">
        <f>INT(MID(Registers!E719, 1,  FIND(" ", Registers!E719, 1) - 1))</f>
        <v>#VALUE!</v>
      </c>
    </row>
    <row r="721" spans="1:2" x14ac:dyDescent="0.25">
      <c r="A721" s="1">
        <f>INT(IF(AND(ISBLANK(Registers!A720), NOT(ISERROR(FIND($C$1, Registers!C720, 1)))), MID(Registers!C720, FIND("[", Registers!C720, 1) + 1,( FIND("]", Registers!C720, 1) - FIND("[", Registers!C720, 1)) - 1), -1))</f>
        <v>-1</v>
      </c>
      <c r="B721" s="1" t="e">
        <f>INT(MID(Registers!E720, 1,  FIND(" ", Registers!E720, 1) - 1))</f>
        <v>#VALUE!</v>
      </c>
    </row>
    <row r="722" spans="1:2" x14ac:dyDescent="0.25">
      <c r="A722" s="1">
        <f>INT(IF(AND(ISBLANK(Registers!A721), NOT(ISERROR(FIND($C$1, Registers!C721, 1)))), MID(Registers!C721, FIND("[", Registers!C721, 1) + 1,( FIND("]", Registers!C721, 1) - FIND("[", Registers!C721, 1)) - 1), -1))</f>
        <v>-1</v>
      </c>
      <c r="B722" s="1" t="e">
        <f>INT(MID(Registers!E721, 1,  FIND(" ", Registers!E721, 1) - 1))</f>
        <v>#VALUE!</v>
      </c>
    </row>
    <row r="723" spans="1:2" x14ac:dyDescent="0.25">
      <c r="A723" s="1">
        <f>INT(IF(AND(ISBLANK(Registers!A722), NOT(ISERROR(FIND($C$1, Registers!C722, 1)))), MID(Registers!C722, FIND("[", Registers!C722, 1) + 1,( FIND("]", Registers!C722, 1) - FIND("[", Registers!C722, 1)) - 1), -1))</f>
        <v>-1</v>
      </c>
      <c r="B723" s="1" t="e">
        <f>INT(MID(Registers!E722, 1,  FIND(" ", Registers!E722, 1) - 1))</f>
        <v>#VALUE!</v>
      </c>
    </row>
    <row r="724" spans="1:2" x14ac:dyDescent="0.25">
      <c r="A724" s="1">
        <f>INT(IF(AND(ISBLANK(Registers!A723), NOT(ISERROR(FIND($C$1, Registers!C723, 1)))), MID(Registers!C723, FIND("[", Registers!C723, 1) + 1,( FIND("]", Registers!C723, 1) - FIND("[", Registers!C723, 1)) - 1), -1))</f>
        <v>-1</v>
      </c>
      <c r="B724" s="1" t="e">
        <f>INT(MID(Registers!E723, 1,  FIND(" ", Registers!E723, 1) - 1))</f>
        <v>#VALUE!</v>
      </c>
    </row>
    <row r="725" spans="1:2" x14ac:dyDescent="0.25">
      <c r="A725" s="1">
        <f>INT(IF(AND(ISBLANK(Registers!A724), NOT(ISERROR(FIND($C$1, Registers!C724, 1)))), MID(Registers!C724, FIND("[", Registers!C724, 1) + 1,( FIND("]", Registers!C724, 1) - FIND("[", Registers!C724, 1)) - 1), -1))</f>
        <v>-1</v>
      </c>
      <c r="B725" s="1" t="e">
        <f>INT(MID(Registers!E724, 1,  FIND(" ", Registers!E724, 1) - 1))</f>
        <v>#VALUE!</v>
      </c>
    </row>
    <row r="726" spans="1:2" x14ac:dyDescent="0.25">
      <c r="A726" s="1">
        <f>INT(IF(AND(ISBLANK(Registers!A725), NOT(ISERROR(FIND($C$1, Registers!C725, 1)))), MID(Registers!C725, FIND("[", Registers!C725, 1) + 1,( FIND("]", Registers!C725, 1) - FIND("[", Registers!C725, 1)) - 1), -1))</f>
        <v>-1</v>
      </c>
      <c r="B726" s="1" t="e">
        <f>INT(MID(Registers!E725, 1,  FIND(" ", Registers!E725, 1) - 1))</f>
        <v>#VALUE!</v>
      </c>
    </row>
    <row r="727" spans="1:2" x14ac:dyDescent="0.25">
      <c r="A727" s="1">
        <f>INT(IF(AND(ISBLANK(Registers!A726), NOT(ISERROR(FIND($C$1, Registers!C726, 1)))), MID(Registers!C726, FIND("[", Registers!C726, 1) + 1,( FIND("]", Registers!C726, 1) - FIND("[", Registers!C726, 1)) - 1), -1))</f>
        <v>-1</v>
      </c>
      <c r="B727" s="1" t="e">
        <f>INT(MID(Registers!E726, 1,  FIND(" ", Registers!E726, 1) - 1))</f>
        <v>#VALUE!</v>
      </c>
    </row>
    <row r="728" spans="1:2" x14ac:dyDescent="0.25">
      <c r="A728" s="1">
        <f>INT(IF(AND(ISBLANK(Registers!A727), NOT(ISERROR(FIND($C$1, Registers!C727, 1)))), MID(Registers!C727, FIND("[", Registers!C727, 1) + 1,( FIND("]", Registers!C727, 1) - FIND("[", Registers!C727, 1)) - 1), -1))</f>
        <v>-1</v>
      </c>
      <c r="B728" s="1" t="e">
        <f>INT(MID(Registers!E727, 1,  FIND(" ", Registers!E727, 1) - 1))</f>
        <v>#VALUE!</v>
      </c>
    </row>
    <row r="729" spans="1:2" x14ac:dyDescent="0.25">
      <c r="A729" s="1">
        <f>INT(IF(AND(ISBLANK(Registers!A728), NOT(ISERROR(FIND($C$1, Registers!C728, 1)))), MID(Registers!C728, FIND("[", Registers!C728, 1) + 1,( FIND("]", Registers!C728, 1) - FIND("[", Registers!C728, 1)) - 1), -1))</f>
        <v>-1</v>
      </c>
      <c r="B729" s="1" t="e">
        <f>INT(MID(Registers!E728, 1,  FIND(" ", Registers!E728, 1) - 1))</f>
        <v>#VALUE!</v>
      </c>
    </row>
    <row r="730" spans="1:2" x14ac:dyDescent="0.25">
      <c r="A730" s="1">
        <f>INT(IF(AND(ISBLANK(Registers!A729), NOT(ISERROR(FIND($C$1, Registers!C729, 1)))), MID(Registers!C729, FIND("[", Registers!C729, 1) + 1,( FIND("]", Registers!C729, 1) - FIND("[", Registers!C729, 1)) - 1), -1))</f>
        <v>-1</v>
      </c>
      <c r="B730" s="1" t="e">
        <f>INT(MID(Registers!E729, 1,  FIND(" ", Registers!E729, 1) - 1))</f>
        <v>#VALUE!</v>
      </c>
    </row>
    <row r="731" spans="1:2" x14ac:dyDescent="0.25">
      <c r="A731" s="1">
        <f>INT(IF(AND(ISBLANK(Registers!A730), NOT(ISERROR(FIND($C$1, Registers!C730, 1)))), MID(Registers!C730, FIND("[", Registers!C730, 1) + 1,( FIND("]", Registers!C730, 1) - FIND("[", Registers!C730, 1)) - 1), -1))</f>
        <v>-1</v>
      </c>
      <c r="B731" s="1" t="e">
        <f>INT(MID(Registers!E730, 1,  FIND(" ", Registers!E730, 1) - 1))</f>
        <v>#VALUE!</v>
      </c>
    </row>
    <row r="732" spans="1:2" x14ac:dyDescent="0.25">
      <c r="A732" s="1">
        <f>INT(IF(AND(ISBLANK(Registers!A731), NOT(ISERROR(FIND($C$1, Registers!C731, 1)))), MID(Registers!C731, FIND("[", Registers!C731, 1) + 1,( FIND("]", Registers!C731, 1) - FIND("[", Registers!C731, 1)) - 1), -1))</f>
        <v>-1</v>
      </c>
      <c r="B732" s="1" t="e">
        <f>INT(MID(Registers!E731, 1,  FIND(" ", Registers!E731, 1) - 1))</f>
        <v>#VALUE!</v>
      </c>
    </row>
    <row r="733" spans="1:2" x14ac:dyDescent="0.25">
      <c r="A733" s="1">
        <f>INT(IF(AND(ISBLANK(Registers!A732), NOT(ISERROR(FIND($C$1, Registers!C732, 1)))), MID(Registers!C732, FIND("[", Registers!C732, 1) + 1,( FIND("]", Registers!C732, 1) - FIND("[", Registers!C732, 1)) - 1), -1))</f>
        <v>-1</v>
      </c>
      <c r="B733" s="1" t="e">
        <f>INT(MID(Registers!E732, 1,  FIND(" ", Registers!E732, 1) - 1))</f>
        <v>#VALUE!</v>
      </c>
    </row>
    <row r="734" spans="1:2" x14ac:dyDescent="0.25">
      <c r="A734" s="1">
        <f>INT(IF(AND(ISBLANK(Registers!A733), NOT(ISERROR(FIND($C$1, Registers!C733, 1)))), MID(Registers!C733, FIND("[", Registers!C733, 1) + 1,( FIND("]", Registers!C733, 1) - FIND("[", Registers!C733, 1)) - 1), -1))</f>
        <v>-1</v>
      </c>
      <c r="B734" s="1" t="e">
        <f>INT(MID(Registers!E733, 1,  FIND(" ", Registers!E733, 1) - 1))</f>
        <v>#VALUE!</v>
      </c>
    </row>
    <row r="735" spans="1:2" x14ac:dyDescent="0.25">
      <c r="A735" s="1">
        <f>INT(IF(AND(ISBLANK(Registers!A734), NOT(ISERROR(FIND($C$1, Registers!C734, 1)))), MID(Registers!C734, FIND("[", Registers!C734, 1) + 1,( FIND("]", Registers!C734, 1) - FIND("[", Registers!C734, 1)) - 1), -1))</f>
        <v>-1</v>
      </c>
      <c r="B735" s="1" t="e">
        <f>INT(MID(Registers!E734, 1,  FIND(" ", Registers!E734, 1) - 1))</f>
        <v>#VALUE!</v>
      </c>
    </row>
    <row r="736" spans="1:2" x14ac:dyDescent="0.25">
      <c r="A736" s="1">
        <f>INT(IF(AND(ISBLANK(Registers!A735), NOT(ISERROR(FIND($C$1, Registers!C735, 1)))), MID(Registers!C735, FIND("[", Registers!C735, 1) + 1,( FIND("]", Registers!C735, 1) - FIND("[", Registers!C735, 1)) - 1), -1))</f>
        <v>-1</v>
      </c>
      <c r="B736" s="1" t="e">
        <f>INT(MID(Registers!E735, 1,  FIND(" ", Registers!E735, 1) - 1))</f>
        <v>#VALUE!</v>
      </c>
    </row>
    <row r="737" spans="1:2" x14ac:dyDescent="0.25">
      <c r="A737" s="1">
        <f>INT(IF(AND(ISBLANK(Registers!A736), NOT(ISERROR(FIND($C$1, Registers!C736, 1)))), MID(Registers!C736, FIND("[", Registers!C736, 1) + 1,( FIND("]", Registers!C736, 1) - FIND("[", Registers!C736, 1)) - 1), -1))</f>
        <v>-1</v>
      </c>
      <c r="B737" s="1" t="e">
        <f>INT(MID(Registers!E736, 1,  FIND(" ", Registers!E736, 1) - 1))</f>
        <v>#VALUE!</v>
      </c>
    </row>
    <row r="738" spans="1:2" x14ac:dyDescent="0.25">
      <c r="A738" s="1">
        <f>INT(IF(AND(ISBLANK(Registers!A737), NOT(ISERROR(FIND($C$1, Registers!C737, 1)))), MID(Registers!C737, FIND("[", Registers!C737, 1) + 1,( FIND("]", Registers!C737, 1) - FIND("[", Registers!C737, 1)) - 1), -1))</f>
        <v>-1</v>
      </c>
      <c r="B738" s="1" t="e">
        <f>INT(MID(Registers!E737, 1,  FIND(" ", Registers!E737, 1) - 1))</f>
        <v>#VALUE!</v>
      </c>
    </row>
    <row r="739" spans="1:2" x14ac:dyDescent="0.25">
      <c r="A739" s="1">
        <f>INT(IF(AND(ISBLANK(Registers!A738), NOT(ISERROR(FIND($C$1, Registers!C738, 1)))), MID(Registers!C738, FIND("[", Registers!C738, 1) + 1,( FIND("]", Registers!C738, 1) - FIND("[", Registers!C738, 1)) - 1), -1))</f>
        <v>-1</v>
      </c>
      <c r="B739" s="1" t="e">
        <f>INT(MID(Registers!E738, 1,  FIND(" ", Registers!E738, 1) - 1))</f>
        <v>#VALUE!</v>
      </c>
    </row>
    <row r="740" spans="1:2" x14ac:dyDescent="0.25">
      <c r="A740" s="1">
        <f>INT(IF(AND(ISBLANK(Registers!A739), NOT(ISERROR(FIND($C$1, Registers!C739, 1)))), MID(Registers!C739, FIND("[", Registers!C739, 1) + 1,( FIND("]", Registers!C739, 1) - FIND("[", Registers!C739, 1)) - 1), -1))</f>
        <v>-1</v>
      </c>
      <c r="B740" s="1" t="e">
        <f>INT(MID(Registers!E739, 1,  FIND(" ", Registers!E739, 1) - 1))</f>
        <v>#VALUE!</v>
      </c>
    </row>
    <row r="741" spans="1:2" x14ac:dyDescent="0.25">
      <c r="A741" s="1">
        <f>INT(IF(AND(ISBLANK(Registers!A740), NOT(ISERROR(FIND($C$1, Registers!C740, 1)))), MID(Registers!C740, FIND("[", Registers!C740, 1) + 1,( FIND("]", Registers!C740, 1) - FIND("[", Registers!C740, 1)) - 1), -1))</f>
        <v>-1</v>
      </c>
      <c r="B741" s="1" t="e">
        <f>INT(MID(Registers!E740, 1,  FIND(" ", Registers!E740, 1) - 1))</f>
        <v>#VALUE!</v>
      </c>
    </row>
    <row r="742" spans="1:2" x14ac:dyDescent="0.25">
      <c r="A742" s="1">
        <f>INT(IF(AND(ISBLANK(Registers!A741), NOT(ISERROR(FIND($C$1, Registers!C741, 1)))), MID(Registers!C741, FIND("[", Registers!C741, 1) + 1,( FIND("]", Registers!C741, 1) - FIND("[", Registers!C741, 1)) - 1), -1))</f>
        <v>-1</v>
      </c>
      <c r="B742" s="1" t="e">
        <f>INT(MID(Registers!E741, 1,  FIND(" ", Registers!E741, 1) - 1))</f>
        <v>#VALUE!</v>
      </c>
    </row>
    <row r="743" spans="1:2" x14ac:dyDescent="0.25">
      <c r="A743" s="1">
        <f>INT(IF(AND(ISBLANK(Registers!A742), NOT(ISERROR(FIND($C$1, Registers!C742, 1)))), MID(Registers!C742, FIND("[", Registers!C742, 1) + 1,( FIND("]", Registers!C742, 1) - FIND("[", Registers!C742, 1)) - 1), -1))</f>
        <v>-1</v>
      </c>
      <c r="B743" s="1" t="e">
        <f>INT(MID(Registers!E742, 1,  FIND(" ", Registers!E742, 1) - 1))</f>
        <v>#VALUE!</v>
      </c>
    </row>
    <row r="744" spans="1:2" x14ac:dyDescent="0.25">
      <c r="A744" s="1">
        <f>INT(IF(AND(ISBLANK(Registers!A743), NOT(ISERROR(FIND($C$1, Registers!C743, 1)))), MID(Registers!C743, FIND("[", Registers!C743, 1) + 1,( FIND("]", Registers!C743, 1) - FIND("[", Registers!C743, 1)) - 1), -1))</f>
        <v>-1</v>
      </c>
      <c r="B744" s="1" t="e">
        <f>INT(MID(Registers!E743, 1,  FIND(" ", Registers!E743, 1) - 1))</f>
        <v>#VALUE!</v>
      </c>
    </row>
    <row r="745" spans="1:2" x14ac:dyDescent="0.25">
      <c r="A745" s="1">
        <f>INT(IF(AND(ISBLANK(Registers!A744), NOT(ISERROR(FIND($C$1, Registers!C744, 1)))), MID(Registers!C744, FIND("[", Registers!C744, 1) + 1,( FIND("]", Registers!C744, 1) - FIND("[", Registers!C744, 1)) - 1), -1))</f>
        <v>-1</v>
      </c>
      <c r="B745" s="1" t="e">
        <f>INT(MID(Registers!E744, 1,  FIND(" ", Registers!E744, 1) - 1))</f>
        <v>#VALUE!</v>
      </c>
    </row>
    <row r="746" spans="1:2" x14ac:dyDescent="0.25">
      <c r="A746" s="1">
        <f>INT(IF(AND(ISBLANK(Registers!A745), NOT(ISERROR(FIND($C$1, Registers!C745, 1)))), MID(Registers!C745, FIND("[", Registers!C745, 1) + 1,( FIND("]", Registers!C745, 1) - FIND("[", Registers!C745, 1)) - 1), -1))</f>
        <v>-1</v>
      </c>
      <c r="B746" s="1" t="e">
        <f>INT(MID(Registers!E745, 1,  FIND(" ", Registers!E745, 1) - 1))</f>
        <v>#VALUE!</v>
      </c>
    </row>
    <row r="747" spans="1:2" x14ac:dyDescent="0.25">
      <c r="A747" s="1">
        <f>INT(IF(AND(ISBLANK(Registers!A746), NOT(ISERROR(FIND($C$1, Registers!C746, 1)))), MID(Registers!C746, FIND("[", Registers!C746, 1) + 1,( FIND("]", Registers!C746, 1) - FIND("[", Registers!C746, 1)) - 1), -1))</f>
        <v>-1</v>
      </c>
      <c r="B747" s="1" t="e">
        <f>INT(MID(Registers!E746, 1,  FIND(" ", Registers!E746, 1) - 1))</f>
        <v>#VALUE!</v>
      </c>
    </row>
    <row r="748" spans="1:2" x14ac:dyDescent="0.25">
      <c r="A748" s="1">
        <f>INT(IF(AND(ISBLANK(Registers!A747), NOT(ISERROR(FIND($C$1, Registers!C747, 1)))), MID(Registers!C747, FIND("[", Registers!C747, 1) + 1,( FIND("]", Registers!C747, 1) - FIND("[", Registers!C747, 1)) - 1), -1))</f>
        <v>-1</v>
      </c>
      <c r="B748" s="1" t="e">
        <f>INT(MID(Registers!E747, 1,  FIND(" ", Registers!E747, 1) - 1))</f>
        <v>#VALUE!</v>
      </c>
    </row>
    <row r="749" spans="1:2" x14ac:dyDescent="0.25">
      <c r="A749" s="1">
        <f>INT(IF(AND(ISBLANK(Registers!A748), NOT(ISERROR(FIND($C$1, Registers!C748, 1)))), MID(Registers!C748, FIND("[", Registers!C748, 1) + 1,( FIND("]", Registers!C748, 1) - FIND("[", Registers!C748, 1)) - 1), -1))</f>
        <v>-1</v>
      </c>
      <c r="B749" s="1" t="e">
        <f>INT(MID(Registers!E748, 1,  FIND(" ", Registers!E748, 1) - 1))</f>
        <v>#VALUE!</v>
      </c>
    </row>
    <row r="750" spans="1:2" x14ac:dyDescent="0.25">
      <c r="A750" s="1">
        <f>INT(IF(AND(ISBLANK(Registers!A749), NOT(ISERROR(FIND($C$1, Registers!C749, 1)))), MID(Registers!C749, FIND("[", Registers!C749, 1) + 1,( FIND("]", Registers!C749, 1) - FIND("[", Registers!C749, 1)) - 1), -1))</f>
        <v>-1</v>
      </c>
      <c r="B750" s="1" t="e">
        <f>INT(MID(Registers!E749, 1,  FIND(" ", Registers!E749, 1) - 1))</f>
        <v>#VALUE!</v>
      </c>
    </row>
    <row r="751" spans="1:2" x14ac:dyDescent="0.25">
      <c r="A751" s="1">
        <f>INT(IF(AND(ISBLANK(Registers!A750), NOT(ISERROR(FIND($C$1, Registers!C750, 1)))), MID(Registers!C750, FIND("[", Registers!C750, 1) + 1,( FIND("]", Registers!C750, 1) - FIND("[", Registers!C750, 1)) - 1), -1))</f>
        <v>-1</v>
      </c>
      <c r="B751" s="1" t="e">
        <f>INT(MID(Registers!E750, 1,  FIND(" ", Registers!E750, 1) - 1))</f>
        <v>#VALUE!</v>
      </c>
    </row>
    <row r="752" spans="1:2" x14ac:dyDescent="0.25">
      <c r="A752" s="1">
        <f>INT(IF(AND(ISBLANK(Registers!A751), NOT(ISERROR(FIND($C$1, Registers!C751, 1)))), MID(Registers!C751, FIND("[", Registers!C751, 1) + 1,( FIND("]", Registers!C751, 1) - FIND("[", Registers!C751, 1)) - 1), -1))</f>
        <v>-1</v>
      </c>
      <c r="B752" s="1" t="e">
        <f>INT(MID(Registers!E751, 1,  FIND(" ", Registers!E751, 1) - 1))</f>
        <v>#VALUE!</v>
      </c>
    </row>
    <row r="753" spans="1:2" x14ac:dyDescent="0.25">
      <c r="A753" s="1">
        <f>INT(IF(AND(ISBLANK(Registers!A752), NOT(ISERROR(FIND($C$1, Registers!C752, 1)))), MID(Registers!C752, FIND("[", Registers!C752, 1) + 1,( FIND("]", Registers!C752, 1) - FIND("[", Registers!C752, 1)) - 1), -1))</f>
        <v>-1</v>
      </c>
      <c r="B753" s="1" t="e">
        <f>INT(MID(Registers!E752, 1,  FIND(" ", Registers!E752, 1) - 1))</f>
        <v>#VALUE!</v>
      </c>
    </row>
    <row r="754" spans="1:2" x14ac:dyDescent="0.25">
      <c r="A754" s="1">
        <f>INT(IF(AND(ISBLANK(Registers!A753), NOT(ISERROR(FIND($C$1, Registers!C753, 1)))), MID(Registers!C753, FIND("[", Registers!C753, 1) + 1,( FIND("]", Registers!C753, 1) - FIND("[", Registers!C753, 1)) - 1), -1))</f>
        <v>-1</v>
      </c>
      <c r="B754" s="1" t="e">
        <f>INT(MID(Registers!E753, 1,  FIND(" ", Registers!E753, 1) - 1))</f>
        <v>#VALUE!</v>
      </c>
    </row>
    <row r="755" spans="1:2" x14ac:dyDescent="0.25">
      <c r="A755" s="1">
        <f>INT(IF(AND(ISBLANK(Registers!A754), NOT(ISERROR(FIND($C$1, Registers!C754, 1)))), MID(Registers!C754, FIND("[", Registers!C754, 1) + 1,( FIND("]", Registers!C754, 1) - FIND("[", Registers!C754, 1)) - 1), -1))</f>
        <v>-1</v>
      </c>
      <c r="B755" s="1" t="e">
        <f>INT(MID(Registers!E754, 1,  FIND(" ", Registers!E754, 1) - 1))</f>
        <v>#VALUE!</v>
      </c>
    </row>
    <row r="756" spans="1:2" x14ac:dyDescent="0.25">
      <c r="A756" s="1">
        <f>INT(IF(AND(ISBLANK(Registers!A755), NOT(ISERROR(FIND($C$1, Registers!C755, 1)))), MID(Registers!C755, FIND("[", Registers!C755, 1) + 1,( FIND("]", Registers!C755, 1) - FIND("[", Registers!C755, 1)) - 1), -1))</f>
        <v>-1</v>
      </c>
      <c r="B756" s="1" t="e">
        <f>INT(MID(Registers!E755, 1,  FIND(" ", Registers!E755, 1) - 1))</f>
        <v>#VALUE!</v>
      </c>
    </row>
    <row r="757" spans="1:2" x14ac:dyDescent="0.25">
      <c r="A757" s="1">
        <f>INT(IF(AND(ISBLANK(Registers!A756), NOT(ISERROR(FIND($C$1, Registers!C756, 1)))), MID(Registers!C756, FIND("[", Registers!C756, 1) + 1,( FIND("]", Registers!C756, 1) - FIND("[", Registers!C756, 1)) - 1), -1))</f>
        <v>-1</v>
      </c>
      <c r="B757" s="1" t="e">
        <f>INT(MID(Registers!E756, 1,  FIND(" ", Registers!E756, 1) - 1))</f>
        <v>#VALUE!</v>
      </c>
    </row>
    <row r="758" spans="1:2" x14ac:dyDescent="0.25">
      <c r="A758" s="1">
        <f>INT(IF(AND(ISBLANK(Registers!A757), NOT(ISERROR(FIND($C$1, Registers!C757, 1)))), MID(Registers!C757, FIND("[", Registers!C757, 1) + 1,( FIND("]", Registers!C757, 1) - FIND("[", Registers!C757, 1)) - 1), -1))</f>
        <v>-1</v>
      </c>
      <c r="B758" s="1" t="e">
        <f>INT(MID(Registers!E757, 1,  FIND(" ", Registers!E757, 1) - 1))</f>
        <v>#VALUE!</v>
      </c>
    </row>
    <row r="759" spans="1:2" x14ac:dyDescent="0.25">
      <c r="A759" s="1">
        <f>INT(IF(AND(ISBLANK(Registers!A758), NOT(ISERROR(FIND($C$1, Registers!C758, 1)))), MID(Registers!C758, FIND("[", Registers!C758, 1) + 1,( FIND("]", Registers!C758, 1) - FIND("[", Registers!C758, 1)) - 1), -1))</f>
        <v>-1</v>
      </c>
      <c r="B759" s="1" t="e">
        <f>INT(MID(Registers!E758, 1,  FIND(" ", Registers!E758, 1) - 1))</f>
        <v>#VALUE!</v>
      </c>
    </row>
    <row r="760" spans="1:2" x14ac:dyDescent="0.25">
      <c r="A760" s="1">
        <f>INT(IF(AND(ISBLANK(Registers!A759), NOT(ISERROR(FIND($C$1, Registers!C759, 1)))), MID(Registers!C759, FIND("[", Registers!C759, 1) + 1,( FIND("]", Registers!C759, 1) - FIND("[", Registers!C759, 1)) - 1), -1))</f>
        <v>-1</v>
      </c>
      <c r="B760" s="1" t="e">
        <f>INT(MID(Registers!E759, 1,  FIND(" ", Registers!E759, 1) - 1))</f>
        <v>#VALUE!</v>
      </c>
    </row>
    <row r="761" spans="1:2" x14ac:dyDescent="0.25">
      <c r="A761" s="1">
        <f>INT(IF(AND(ISBLANK(Registers!A760), NOT(ISERROR(FIND($C$1, Registers!C760, 1)))), MID(Registers!C760, FIND("[", Registers!C760, 1) + 1,( FIND("]", Registers!C760, 1) - FIND("[", Registers!C760, 1)) - 1), -1))</f>
        <v>-1</v>
      </c>
      <c r="B761" s="1" t="e">
        <f>INT(MID(Registers!E760, 1,  FIND(" ", Registers!E760, 1) - 1))</f>
        <v>#VALUE!</v>
      </c>
    </row>
    <row r="762" spans="1:2" x14ac:dyDescent="0.25">
      <c r="A762" s="1">
        <f>INT(IF(AND(ISBLANK(Registers!A761), NOT(ISERROR(FIND($C$1, Registers!C761, 1)))), MID(Registers!C761, FIND("[", Registers!C761, 1) + 1,( FIND("]", Registers!C761, 1) - FIND("[", Registers!C761, 1)) - 1), -1))</f>
        <v>-1</v>
      </c>
      <c r="B762" s="1" t="e">
        <f>INT(MID(Registers!E761, 1,  FIND(" ", Registers!E761, 1) - 1))</f>
        <v>#VALUE!</v>
      </c>
    </row>
    <row r="763" spans="1:2" x14ac:dyDescent="0.25">
      <c r="A763" s="1">
        <f>INT(IF(AND(ISBLANK(Registers!A762), NOT(ISERROR(FIND($C$1, Registers!C762, 1)))), MID(Registers!C762, FIND("[", Registers!C762, 1) + 1,( FIND("]", Registers!C762, 1) - FIND("[", Registers!C762, 1)) - 1), -1))</f>
        <v>-1</v>
      </c>
      <c r="B763" s="1" t="e">
        <f>INT(MID(Registers!E762, 1,  FIND(" ", Registers!E762, 1) - 1))</f>
        <v>#VALUE!</v>
      </c>
    </row>
    <row r="764" spans="1:2" x14ac:dyDescent="0.25">
      <c r="A764" s="1">
        <f>INT(IF(AND(ISBLANK(Registers!A763), NOT(ISERROR(FIND($C$1, Registers!C763, 1)))), MID(Registers!C763, FIND("[", Registers!C763, 1) + 1,( FIND("]", Registers!C763, 1) - FIND("[", Registers!C763, 1)) - 1), -1))</f>
        <v>-1</v>
      </c>
      <c r="B764" s="1" t="e">
        <f>INT(MID(Registers!E763, 1,  FIND(" ", Registers!E763, 1) - 1))</f>
        <v>#VALUE!</v>
      </c>
    </row>
    <row r="765" spans="1:2" x14ac:dyDescent="0.25">
      <c r="A765" s="1">
        <f>INT(IF(AND(ISBLANK(Registers!A764), NOT(ISERROR(FIND($C$1, Registers!C764, 1)))), MID(Registers!C764, FIND("[", Registers!C764, 1) + 1,( FIND("]", Registers!C764, 1) - FIND("[", Registers!C764, 1)) - 1), -1))</f>
        <v>-1</v>
      </c>
      <c r="B765" s="1" t="e">
        <f>INT(MID(Registers!E764, 1,  FIND(" ", Registers!E764, 1) - 1))</f>
        <v>#VALUE!</v>
      </c>
    </row>
    <row r="766" spans="1:2" x14ac:dyDescent="0.25">
      <c r="A766" s="1">
        <f>INT(IF(AND(ISBLANK(Registers!A765), NOT(ISERROR(FIND($C$1, Registers!C765, 1)))), MID(Registers!C765, FIND("[", Registers!C765, 1) + 1,( FIND("]", Registers!C765, 1) - FIND("[", Registers!C765, 1)) - 1), -1))</f>
        <v>-1</v>
      </c>
      <c r="B766" s="1" t="e">
        <f>INT(MID(Registers!E765, 1,  FIND(" ", Registers!E765, 1) - 1))</f>
        <v>#VALUE!</v>
      </c>
    </row>
    <row r="767" spans="1:2" x14ac:dyDescent="0.25">
      <c r="A767" s="1">
        <f>INT(IF(AND(ISBLANK(Registers!A766), NOT(ISERROR(FIND($C$1, Registers!C766, 1)))), MID(Registers!C766, FIND("[", Registers!C766, 1) + 1,( FIND("]", Registers!C766, 1) - FIND("[", Registers!C766, 1)) - 1), -1))</f>
        <v>-1</v>
      </c>
      <c r="B767" s="1" t="e">
        <f>INT(MID(Registers!E766, 1,  FIND(" ", Registers!E766, 1) - 1))</f>
        <v>#VALUE!</v>
      </c>
    </row>
    <row r="768" spans="1:2" x14ac:dyDescent="0.25">
      <c r="A768" s="1">
        <f>INT(IF(AND(ISBLANK(Registers!A767), NOT(ISERROR(FIND($C$1, Registers!C767, 1)))), MID(Registers!C767, FIND("[", Registers!C767, 1) + 1,( FIND("]", Registers!C767, 1) - FIND("[", Registers!C767, 1)) - 1), -1))</f>
        <v>-1</v>
      </c>
      <c r="B768" s="1" t="e">
        <f>INT(MID(Registers!E767, 1,  FIND(" ", Registers!E767, 1) - 1))</f>
        <v>#VALUE!</v>
      </c>
    </row>
    <row r="769" spans="1:2" x14ac:dyDescent="0.25">
      <c r="A769" s="1">
        <f>INT(IF(AND(ISBLANK(Registers!A768), NOT(ISERROR(FIND($C$1, Registers!C768, 1)))), MID(Registers!C768, FIND("[", Registers!C768, 1) + 1,( FIND("]", Registers!C768, 1) - FIND("[", Registers!C768, 1)) - 1), -1))</f>
        <v>-1</v>
      </c>
      <c r="B769" s="1" t="e">
        <f>INT(MID(Registers!E768, 1,  FIND(" ", Registers!E768, 1) - 1))</f>
        <v>#VALUE!</v>
      </c>
    </row>
    <row r="770" spans="1:2" x14ac:dyDescent="0.25">
      <c r="A770" s="1">
        <f>INT(IF(AND(ISBLANK(Registers!A769), NOT(ISERROR(FIND($C$1, Registers!C769, 1)))), MID(Registers!C769, FIND("[", Registers!C769, 1) + 1,( FIND("]", Registers!C769, 1) - FIND("[", Registers!C769, 1)) - 1), -1))</f>
        <v>-1</v>
      </c>
      <c r="B770" s="1" t="e">
        <f>INT(MID(Registers!E769, 1,  FIND(" ", Registers!E769, 1) - 1))</f>
        <v>#VALUE!</v>
      </c>
    </row>
    <row r="771" spans="1:2" x14ac:dyDescent="0.25">
      <c r="A771" s="1">
        <f>INT(IF(AND(ISBLANK(Registers!A770), NOT(ISERROR(FIND($C$1, Registers!C770, 1)))), MID(Registers!C770, FIND("[", Registers!C770, 1) + 1,( FIND("]", Registers!C770, 1) - FIND("[", Registers!C770, 1)) - 1), -1))</f>
        <v>-1</v>
      </c>
      <c r="B771" s="1" t="e">
        <f>INT(MID(Registers!E770, 1,  FIND(" ", Registers!E770, 1) - 1))</f>
        <v>#VALUE!</v>
      </c>
    </row>
    <row r="772" spans="1:2" x14ac:dyDescent="0.25">
      <c r="A772" s="1">
        <f>INT(IF(AND(ISBLANK(Registers!A771), NOT(ISERROR(FIND($C$1, Registers!C771, 1)))), MID(Registers!C771, FIND("[", Registers!C771, 1) + 1,( FIND("]", Registers!C771, 1) - FIND("[", Registers!C771, 1)) - 1), -1))</f>
        <v>-1</v>
      </c>
      <c r="B772" s="1" t="e">
        <f>INT(MID(Registers!E771, 1,  FIND(" ", Registers!E771, 1) - 1))</f>
        <v>#VALUE!</v>
      </c>
    </row>
    <row r="773" spans="1:2" x14ac:dyDescent="0.25">
      <c r="A773" s="1">
        <f>INT(IF(AND(ISBLANK(Registers!A772), NOT(ISERROR(FIND($C$1, Registers!C772, 1)))), MID(Registers!C772, FIND("[", Registers!C772, 1) + 1,( FIND("]", Registers!C772, 1) - FIND("[", Registers!C772, 1)) - 1), -1))</f>
        <v>-1</v>
      </c>
      <c r="B773" s="1" t="e">
        <f>INT(MID(Registers!E772, 1,  FIND(" ", Registers!E772, 1) - 1))</f>
        <v>#VALUE!</v>
      </c>
    </row>
    <row r="774" spans="1:2" x14ac:dyDescent="0.25">
      <c r="A774" s="1">
        <f>INT(IF(AND(ISBLANK(Registers!A773), NOT(ISERROR(FIND($C$1, Registers!C773, 1)))), MID(Registers!C773, FIND("[", Registers!C773, 1) + 1,( FIND("]", Registers!C773, 1) - FIND("[", Registers!C773, 1)) - 1), -1))</f>
        <v>-1</v>
      </c>
      <c r="B774" s="1" t="e">
        <f>INT(MID(Registers!E773, 1,  FIND(" ", Registers!E773, 1) - 1))</f>
        <v>#VALUE!</v>
      </c>
    </row>
    <row r="775" spans="1:2" x14ac:dyDescent="0.25">
      <c r="A775" s="1">
        <f>INT(IF(AND(ISBLANK(Registers!A774), NOT(ISERROR(FIND($C$1, Registers!C774, 1)))), MID(Registers!C774, FIND("[", Registers!C774, 1) + 1,( FIND("]", Registers!C774, 1) - FIND("[", Registers!C774, 1)) - 1), -1))</f>
        <v>-1</v>
      </c>
      <c r="B775" s="1" t="e">
        <f>INT(MID(Registers!E774, 1,  FIND(" ", Registers!E774, 1) - 1))</f>
        <v>#VALUE!</v>
      </c>
    </row>
    <row r="776" spans="1:2" x14ac:dyDescent="0.25">
      <c r="A776" s="1">
        <f>INT(IF(AND(ISBLANK(Registers!A775), NOT(ISERROR(FIND($C$1, Registers!C775, 1)))), MID(Registers!C775, FIND("[", Registers!C775, 1) + 1,( FIND("]", Registers!C775, 1) - FIND("[", Registers!C775, 1)) - 1), -1))</f>
        <v>-1</v>
      </c>
      <c r="B776" s="1" t="e">
        <f>INT(MID(Registers!E775, 1,  FIND(" ", Registers!E775, 1) - 1))</f>
        <v>#VALUE!</v>
      </c>
    </row>
    <row r="777" spans="1:2" x14ac:dyDescent="0.25">
      <c r="A777" s="1">
        <f>INT(IF(AND(ISBLANK(Registers!A776), NOT(ISERROR(FIND($C$1, Registers!C776, 1)))), MID(Registers!C776, FIND("[", Registers!C776, 1) + 1,( FIND("]", Registers!C776, 1) - FIND("[", Registers!C776, 1)) - 1), -1))</f>
        <v>-1</v>
      </c>
      <c r="B777" s="1" t="e">
        <f>INT(MID(Registers!E776, 1,  FIND(" ", Registers!E776, 1) - 1))</f>
        <v>#VALUE!</v>
      </c>
    </row>
    <row r="778" spans="1:2" x14ac:dyDescent="0.25">
      <c r="A778" s="1">
        <f>INT(IF(AND(ISBLANK(Registers!A777), NOT(ISERROR(FIND($C$1, Registers!C777, 1)))), MID(Registers!C777, FIND("[", Registers!C777, 1) + 1,( FIND("]", Registers!C777, 1) - FIND("[", Registers!C777, 1)) - 1), -1))</f>
        <v>-1</v>
      </c>
      <c r="B778" s="1" t="e">
        <f>INT(MID(Registers!E777, 1,  FIND(" ", Registers!E777, 1) - 1))</f>
        <v>#VALUE!</v>
      </c>
    </row>
    <row r="779" spans="1:2" x14ac:dyDescent="0.25">
      <c r="A779" s="1">
        <f>INT(IF(AND(ISBLANK(Registers!A778), NOT(ISERROR(FIND($C$1, Registers!C778, 1)))), MID(Registers!C778, FIND("[", Registers!C778, 1) + 1,( FIND("]", Registers!C778, 1) - FIND("[", Registers!C778, 1)) - 1), -1))</f>
        <v>-1</v>
      </c>
      <c r="B779" s="1" t="e">
        <f>INT(MID(Registers!E778, 1,  FIND(" ", Registers!E778, 1) - 1))</f>
        <v>#VALUE!</v>
      </c>
    </row>
    <row r="780" spans="1:2" x14ac:dyDescent="0.25">
      <c r="A780" s="1">
        <f>INT(IF(AND(ISBLANK(Registers!A779), NOT(ISERROR(FIND($C$1, Registers!C779, 1)))), MID(Registers!C779, FIND("[", Registers!C779, 1) + 1,( FIND("]", Registers!C779, 1) - FIND("[", Registers!C779, 1)) - 1), -1))</f>
        <v>-1</v>
      </c>
      <c r="B780" s="1" t="e">
        <f>INT(MID(Registers!E779, 1,  FIND(" ", Registers!E779, 1) - 1))</f>
        <v>#VALUE!</v>
      </c>
    </row>
    <row r="781" spans="1:2" x14ac:dyDescent="0.25">
      <c r="A781" s="1">
        <f>INT(IF(AND(ISBLANK(Registers!A780), NOT(ISERROR(FIND($C$1, Registers!C780, 1)))), MID(Registers!C780, FIND("[", Registers!C780, 1) + 1,( FIND("]", Registers!C780, 1) - FIND("[", Registers!C780, 1)) - 1), -1))</f>
        <v>-1</v>
      </c>
      <c r="B781" s="1" t="e">
        <f>INT(MID(Registers!E780, 1,  FIND(" ", Registers!E780, 1) - 1))</f>
        <v>#VALUE!</v>
      </c>
    </row>
    <row r="782" spans="1:2" x14ac:dyDescent="0.25">
      <c r="A782" s="1">
        <f>INT(IF(AND(ISBLANK(Registers!A781), NOT(ISERROR(FIND($C$1, Registers!C781, 1)))), MID(Registers!C781, FIND("[", Registers!C781, 1) + 1,( FIND("]", Registers!C781, 1) - FIND("[", Registers!C781, 1)) - 1), -1))</f>
        <v>-1</v>
      </c>
      <c r="B782" s="1" t="e">
        <f>INT(MID(Registers!E781, 1,  FIND(" ", Registers!E781, 1) - 1))</f>
        <v>#VALUE!</v>
      </c>
    </row>
    <row r="783" spans="1:2" x14ac:dyDescent="0.25">
      <c r="A783" s="1">
        <f>INT(IF(AND(ISBLANK(Registers!A782), NOT(ISERROR(FIND($C$1, Registers!C782, 1)))), MID(Registers!C782, FIND("[", Registers!C782, 1) + 1,( FIND("]", Registers!C782, 1) - FIND("[", Registers!C782, 1)) - 1), -1))</f>
        <v>-1</v>
      </c>
      <c r="B783" s="1" t="e">
        <f>INT(MID(Registers!E782, 1,  FIND(" ", Registers!E782, 1) - 1))</f>
        <v>#VALUE!</v>
      </c>
    </row>
    <row r="784" spans="1:2" x14ac:dyDescent="0.25">
      <c r="A784" s="1">
        <f>INT(IF(AND(ISBLANK(Registers!A783), NOT(ISERROR(FIND($C$1, Registers!C783, 1)))), MID(Registers!C783, FIND("[", Registers!C783, 1) + 1,( FIND("]", Registers!C783, 1) - FIND("[", Registers!C783, 1)) - 1), -1))</f>
        <v>-1</v>
      </c>
      <c r="B784" s="1" t="e">
        <f>INT(MID(Registers!E783, 1,  FIND(" ", Registers!E783, 1) - 1))</f>
        <v>#VALUE!</v>
      </c>
    </row>
    <row r="785" spans="1:2" x14ac:dyDescent="0.25">
      <c r="A785" s="1">
        <f>INT(IF(AND(ISBLANK(Registers!A784), NOT(ISERROR(FIND($C$1, Registers!C784, 1)))), MID(Registers!C784, FIND("[", Registers!C784, 1) + 1,( FIND("]", Registers!C784, 1) - FIND("[", Registers!C784, 1)) - 1), -1))</f>
        <v>-1</v>
      </c>
      <c r="B785" s="1" t="e">
        <f>INT(MID(Registers!E784, 1,  FIND(" ", Registers!E784, 1) - 1))</f>
        <v>#VALUE!</v>
      </c>
    </row>
    <row r="786" spans="1:2" x14ac:dyDescent="0.25">
      <c r="A786" s="1">
        <f>INT(IF(AND(ISBLANK(Registers!A785), NOT(ISERROR(FIND($C$1, Registers!C785, 1)))), MID(Registers!C785, FIND("[", Registers!C785, 1) + 1,( FIND("]", Registers!C785, 1) - FIND("[", Registers!C785, 1)) - 1), -1))</f>
        <v>-1</v>
      </c>
      <c r="B786" s="1" t="e">
        <f>INT(MID(Registers!E785, 1,  FIND(" ", Registers!E785, 1) - 1))</f>
        <v>#VALUE!</v>
      </c>
    </row>
    <row r="787" spans="1:2" x14ac:dyDescent="0.25">
      <c r="A787" s="1">
        <f>INT(IF(AND(ISBLANK(Registers!A786), NOT(ISERROR(FIND($C$1, Registers!C786, 1)))), MID(Registers!C786, FIND("[", Registers!C786, 1) + 1,( FIND("]", Registers!C786, 1) - FIND("[", Registers!C786, 1)) - 1), -1))</f>
        <v>-1</v>
      </c>
      <c r="B787" s="1" t="e">
        <f>INT(MID(Registers!E786, 1,  FIND(" ", Registers!E786, 1) - 1))</f>
        <v>#VALUE!</v>
      </c>
    </row>
    <row r="788" spans="1:2" x14ac:dyDescent="0.25">
      <c r="A788" s="1">
        <f>INT(IF(AND(ISBLANK(Registers!A787), NOT(ISERROR(FIND($C$1, Registers!C787, 1)))), MID(Registers!C787, FIND("[", Registers!C787, 1) + 1,( FIND("]", Registers!C787, 1) - FIND("[", Registers!C787, 1)) - 1), -1))</f>
        <v>-1</v>
      </c>
      <c r="B788" s="1" t="e">
        <f>INT(MID(Registers!E787, 1,  FIND(" ", Registers!E787, 1) - 1))</f>
        <v>#VALUE!</v>
      </c>
    </row>
    <row r="789" spans="1:2" x14ac:dyDescent="0.25">
      <c r="A789" s="1">
        <f>INT(IF(AND(ISBLANK(Registers!A788), NOT(ISERROR(FIND($C$1, Registers!C788, 1)))), MID(Registers!C788, FIND("[", Registers!C788, 1) + 1,( FIND("]", Registers!C788, 1) - FIND("[", Registers!C788, 1)) - 1), -1))</f>
        <v>-1</v>
      </c>
      <c r="B789" s="1" t="e">
        <f>INT(MID(Registers!E788, 1,  FIND(" ", Registers!E788, 1) - 1))</f>
        <v>#VALUE!</v>
      </c>
    </row>
    <row r="790" spans="1:2" x14ac:dyDescent="0.25">
      <c r="A790" s="1">
        <f>INT(IF(AND(ISBLANK(Registers!A789), NOT(ISERROR(FIND($C$1, Registers!C789, 1)))), MID(Registers!C789, FIND("[", Registers!C789, 1) + 1,( FIND("]", Registers!C789, 1) - FIND("[", Registers!C789, 1)) - 1), -1))</f>
        <v>-1</v>
      </c>
      <c r="B790" s="1" t="e">
        <f>INT(MID(Registers!E789, 1,  FIND(" ", Registers!E789, 1) - 1))</f>
        <v>#VALUE!</v>
      </c>
    </row>
    <row r="791" spans="1:2" x14ac:dyDescent="0.25">
      <c r="A791" s="1">
        <f>INT(IF(AND(ISBLANK(Registers!A790), NOT(ISERROR(FIND($C$1, Registers!C790, 1)))), MID(Registers!C790, FIND("[", Registers!C790, 1) + 1,( FIND("]", Registers!C790, 1) - FIND("[", Registers!C790, 1)) - 1), -1))</f>
        <v>-1</v>
      </c>
      <c r="B791" s="1" t="e">
        <f>INT(MID(Registers!E790, 1,  FIND(" ", Registers!E790, 1) - 1))</f>
        <v>#VALUE!</v>
      </c>
    </row>
    <row r="792" spans="1:2" x14ac:dyDescent="0.25">
      <c r="A792" s="1">
        <f>INT(IF(AND(ISBLANK(Registers!A791), NOT(ISERROR(FIND($C$1, Registers!C791, 1)))), MID(Registers!C791, FIND("[", Registers!C791, 1) + 1,( FIND("]", Registers!C791, 1) - FIND("[", Registers!C791, 1)) - 1), -1))</f>
        <v>-1</v>
      </c>
      <c r="B792" s="1" t="e">
        <f>INT(MID(Registers!E791, 1,  FIND(" ", Registers!E791, 1) - 1))</f>
        <v>#VALUE!</v>
      </c>
    </row>
    <row r="793" spans="1:2" x14ac:dyDescent="0.25">
      <c r="A793" s="1">
        <f>INT(IF(AND(ISBLANK(Registers!A792), NOT(ISERROR(FIND($C$1, Registers!C792, 1)))), MID(Registers!C792, FIND("[", Registers!C792, 1) + 1,( FIND("]", Registers!C792, 1) - FIND("[", Registers!C792, 1)) - 1), -1))</f>
        <v>-1</v>
      </c>
      <c r="B793" s="1" t="e">
        <f>INT(MID(Registers!E792, 1,  FIND(" ", Registers!E792, 1) - 1))</f>
        <v>#VALUE!</v>
      </c>
    </row>
    <row r="794" spans="1:2" x14ac:dyDescent="0.25">
      <c r="A794" s="1">
        <f>INT(IF(AND(ISBLANK(Registers!A793), NOT(ISERROR(FIND($C$1, Registers!C793, 1)))), MID(Registers!C793, FIND("[", Registers!C793, 1) + 1,( FIND("]", Registers!C793, 1) - FIND("[", Registers!C793, 1)) - 1), -1))</f>
        <v>-1</v>
      </c>
      <c r="B794" s="1" t="e">
        <f>INT(MID(Registers!E793, 1,  FIND(" ", Registers!E793, 1) - 1))</f>
        <v>#VALUE!</v>
      </c>
    </row>
    <row r="795" spans="1:2" x14ac:dyDescent="0.25">
      <c r="A795" s="1">
        <f>INT(IF(AND(ISBLANK(Registers!A794), NOT(ISERROR(FIND($C$1, Registers!C794, 1)))), MID(Registers!C794, FIND("[", Registers!C794, 1) + 1,( FIND("]", Registers!C794, 1) - FIND("[", Registers!C794, 1)) - 1), -1))</f>
        <v>-1</v>
      </c>
      <c r="B795" s="1" t="e">
        <f>INT(MID(Registers!E794, 1,  FIND(" ", Registers!E794, 1) - 1))</f>
        <v>#VALUE!</v>
      </c>
    </row>
    <row r="796" spans="1:2" x14ac:dyDescent="0.25">
      <c r="A796" s="1">
        <f>INT(IF(AND(ISBLANK(Registers!A795), NOT(ISERROR(FIND($C$1, Registers!C795, 1)))), MID(Registers!C795, FIND("[", Registers!C795, 1) + 1,( FIND("]", Registers!C795, 1) - FIND("[", Registers!C795, 1)) - 1), -1))</f>
        <v>-1</v>
      </c>
      <c r="B796" s="1" t="e">
        <f>INT(MID(Registers!E795, 1,  FIND(" ", Registers!E795, 1) - 1))</f>
        <v>#VALUE!</v>
      </c>
    </row>
    <row r="797" spans="1:2" x14ac:dyDescent="0.25">
      <c r="A797" s="1">
        <f>INT(IF(AND(ISBLANK(Registers!A796), NOT(ISERROR(FIND($C$1, Registers!C796, 1)))), MID(Registers!C796, FIND("[", Registers!C796, 1) + 1,( FIND("]", Registers!C796, 1) - FIND("[", Registers!C796, 1)) - 1), -1))</f>
        <v>-1</v>
      </c>
      <c r="B797" s="1" t="e">
        <f>INT(MID(Registers!E796, 1,  FIND(" ", Registers!E796, 1) - 1))</f>
        <v>#VALUE!</v>
      </c>
    </row>
    <row r="798" spans="1:2" x14ac:dyDescent="0.25">
      <c r="A798" s="1">
        <f>INT(IF(AND(ISBLANK(Registers!A797), NOT(ISERROR(FIND($C$1, Registers!C797, 1)))), MID(Registers!C797, FIND("[", Registers!C797, 1) + 1,( FIND("]", Registers!C797, 1) - FIND("[", Registers!C797, 1)) - 1), -1))</f>
        <v>-1</v>
      </c>
      <c r="B798" s="1" t="e">
        <f>INT(MID(Registers!E797, 1,  FIND(" ", Registers!E797, 1) - 1))</f>
        <v>#VALUE!</v>
      </c>
    </row>
    <row r="799" spans="1:2" x14ac:dyDescent="0.25">
      <c r="A799" s="1">
        <f>INT(IF(AND(ISBLANK(Registers!A798), NOT(ISERROR(FIND($C$1, Registers!C798, 1)))), MID(Registers!C798, FIND("[", Registers!C798, 1) + 1,( FIND("]", Registers!C798, 1) - FIND("[", Registers!C798, 1)) - 1), -1))</f>
        <v>-1</v>
      </c>
      <c r="B799" s="1" t="e">
        <f>INT(MID(Registers!E798, 1,  FIND(" ", Registers!E798, 1) - 1))</f>
        <v>#VALUE!</v>
      </c>
    </row>
    <row r="800" spans="1:2" x14ac:dyDescent="0.25">
      <c r="A800" s="1">
        <f>INT(IF(AND(ISBLANK(Registers!A799), NOT(ISERROR(FIND($C$1, Registers!C799, 1)))), MID(Registers!C799, FIND("[", Registers!C799, 1) + 1,( FIND("]", Registers!C799, 1) - FIND("[", Registers!C799, 1)) - 1), -1))</f>
        <v>-1</v>
      </c>
      <c r="B800" s="1" t="e">
        <f>INT(MID(Registers!E799, 1,  FIND(" ", Registers!E799, 1) - 1))</f>
        <v>#VALUE!</v>
      </c>
    </row>
    <row r="801" spans="1:2" x14ac:dyDescent="0.25">
      <c r="A801" s="1">
        <f>INT(IF(AND(ISBLANK(Registers!A800), NOT(ISERROR(FIND($C$1, Registers!C800, 1)))), MID(Registers!C800, FIND("[", Registers!C800, 1) + 1,( FIND("]", Registers!C800, 1) - FIND("[", Registers!C800, 1)) - 1), -1))</f>
        <v>-1</v>
      </c>
      <c r="B801" s="1" t="e">
        <f>INT(MID(Registers!E800, 1,  FIND(" ", Registers!E800, 1) - 1))</f>
        <v>#VALUE!</v>
      </c>
    </row>
    <row r="802" spans="1:2" x14ac:dyDescent="0.25">
      <c r="A802" s="1">
        <f>INT(IF(AND(ISBLANK(Registers!A801), NOT(ISERROR(FIND($C$1, Registers!C801, 1)))), MID(Registers!C801, FIND("[", Registers!C801, 1) + 1,( FIND("]", Registers!C801, 1) - FIND("[", Registers!C801, 1)) - 1), -1))</f>
        <v>-1</v>
      </c>
      <c r="B802" s="1" t="e">
        <f>INT(MID(Registers!E801, 1,  FIND(" ", Registers!E801, 1) - 1))</f>
        <v>#VALUE!</v>
      </c>
    </row>
    <row r="803" spans="1:2" x14ac:dyDescent="0.25">
      <c r="A803" s="1">
        <f>INT(IF(AND(ISBLANK(Registers!A802), NOT(ISERROR(FIND($C$1, Registers!C802, 1)))), MID(Registers!C802, FIND("[", Registers!C802, 1) + 1,( FIND("]", Registers!C802, 1) - FIND("[", Registers!C802, 1)) - 1), -1))</f>
        <v>-1</v>
      </c>
      <c r="B803" s="1" t="e">
        <f>INT(MID(Registers!E802, 1,  FIND(" ", Registers!E802, 1) - 1))</f>
        <v>#VALUE!</v>
      </c>
    </row>
    <row r="804" spans="1:2" x14ac:dyDescent="0.25">
      <c r="A804" s="1">
        <f>INT(IF(AND(ISBLANK(Registers!A803), NOT(ISERROR(FIND($C$1, Registers!C803, 1)))), MID(Registers!C803, FIND("[", Registers!C803, 1) + 1,( FIND("]", Registers!C803, 1) - FIND("[", Registers!C803, 1)) - 1), -1))</f>
        <v>-1</v>
      </c>
      <c r="B804" s="1" t="e">
        <f>INT(MID(Registers!E803, 1,  FIND(" ", Registers!E803, 1) - 1))</f>
        <v>#VALUE!</v>
      </c>
    </row>
    <row r="805" spans="1:2" x14ac:dyDescent="0.25">
      <c r="A805" s="1">
        <f>INT(IF(AND(ISBLANK(Registers!A804), NOT(ISERROR(FIND($C$1, Registers!C804, 1)))), MID(Registers!C804, FIND("[", Registers!C804, 1) + 1,( FIND("]", Registers!C804, 1) - FIND("[", Registers!C804, 1)) - 1), -1))</f>
        <v>-1</v>
      </c>
      <c r="B805" s="1" t="e">
        <f>INT(MID(Registers!E804, 1,  FIND(" ", Registers!E804, 1) - 1))</f>
        <v>#VALUE!</v>
      </c>
    </row>
    <row r="806" spans="1:2" x14ac:dyDescent="0.25">
      <c r="A806" s="1">
        <f>INT(IF(AND(ISBLANK(Registers!A805), NOT(ISERROR(FIND($C$1, Registers!C805, 1)))), MID(Registers!C805, FIND("[", Registers!C805, 1) + 1,( FIND("]", Registers!C805, 1) - FIND("[", Registers!C805, 1)) - 1), -1))</f>
        <v>-1</v>
      </c>
      <c r="B806" s="1" t="e">
        <f>INT(MID(Registers!E805, 1,  FIND(" ", Registers!E805, 1) - 1))</f>
        <v>#VALUE!</v>
      </c>
    </row>
    <row r="807" spans="1:2" x14ac:dyDescent="0.25">
      <c r="A807" s="1">
        <f>INT(IF(AND(ISBLANK(Registers!A806), NOT(ISERROR(FIND($C$1, Registers!C806, 1)))), MID(Registers!C806, FIND("[", Registers!C806, 1) + 1,( FIND("]", Registers!C806, 1) - FIND("[", Registers!C806, 1)) - 1), -1))</f>
        <v>-1</v>
      </c>
      <c r="B807" s="1" t="e">
        <f>INT(MID(Registers!E806, 1,  FIND(" ", Registers!E806, 1) - 1))</f>
        <v>#VALUE!</v>
      </c>
    </row>
    <row r="808" spans="1:2" x14ac:dyDescent="0.25">
      <c r="A808" s="1">
        <f>INT(IF(AND(ISBLANK(Registers!A807), NOT(ISERROR(FIND($C$1, Registers!C807, 1)))), MID(Registers!C807, FIND("[", Registers!C807, 1) + 1,( FIND("]", Registers!C807, 1) - FIND("[", Registers!C807, 1)) - 1), -1))</f>
        <v>-1</v>
      </c>
      <c r="B808" s="1" t="e">
        <f>INT(MID(Registers!E807, 1,  FIND(" ", Registers!E807, 1) - 1))</f>
        <v>#VALUE!</v>
      </c>
    </row>
    <row r="809" spans="1:2" x14ac:dyDescent="0.25">
      <c r="A809" s="1">
        <f>INT(IF(AND(ISBLANK(Registers!A808), NOT(ISERROR(FIND($C$1, Registers!C808, 1)))), MID(Registers!C808, FIND("[", Registers!C808, 1) + 1,( FIND("]", Registers!C808, 1) - FIND("[", Registers!C808, 1)) - 1), -1))</f>
        <v>-1</v>
      </c>
      <c r="B809" s="1" t="e">
        <f>INT(MID(Registers!E808, 1,  FIND(" ", Registers!E808, 1) - 1))</f>
        <v>#VALUE!</v>
      </c>
    </row>
    <row r="810" spans="1:2" x14ac:dyDescent="0.25">
      <c r="A810" s="1">
        <f>INT(IF(AND(ISBLANK(Registers!A809), NOT(ISERROR(FIND($C$1, Registers!C809, 1)))), MID(Registers!C809, FIND("[", Registers!C809, 1) + 1,( FIND("]", Registers!C809, 1) - FIND("[", Registers!C809, 1)) - 1), -1))</f>
        <v>-1</v>
      </c>
      <c r="B810" s="1" t="e">
        <f>INT(MID(Registers!E809, 1,  FIND(" ", Registers!E809, 1) - 1))</f>
        <v>#VALUE!</v>
      </c>
    </row>
    <row r="811" spans="1:2" x14ac:dyDescent="0.25">
      <c r="A811" s="1">
        <f>INT(IF(AND(ISBLANK(Registers!A810), NOT(ISERROR(FIND($C$1, Registers!C810, 1)))), MID(Registers!C810, FIND("[", Registers!C810, 1) + 1,( FIND("]", Registers!C810, 1) - FIND("[", Registers!C810, 1)) - 1), -1))</f>
        <v>-1</v>
      </c>
      <c r="B811" s="1" t="e">
        <f>INT(MID(Registers!E810, 1,  FIND(" ", Registers!E810, 1) - 1))</f>
        <v>#VALUE!</v>
      </c>
    </row>
    <row r="812" spans="1:2" x14ac:dyDescent="0.25">
      <c r="A812" s="1">
        <f>INT(IF(AND(ISBLANK(Registers!A811), NOT(ISERROR(FIND($C$1, Registers!C811, 1)))), MID(Registers!C811, FIND("[", Registers!C811, 1) + 1,( FIND("]", Registers!C811, 1) - FIND("[", Registers!C811, 1)) - 1), -1))</f>
        <v>-1</v>
      </c>
      <c r="B812" s="1" t="e">
        <f>INT(MID(Registers!E811, 1,  FIND(" ", Registers!E811, 1) - 1))</f>
        <v>#VALUE!</v>
      </c>
    </row>
    <row r="813" spans="1:2" x14ac:dyDescent="0.25">
      <c r="A813" s="1">
        <f>INT(IF(AND(ISBLANK(Registers!A812), NOT(ISERROR(FIND($C$1, Registers!C812, 1)))), MID(Registers!C812, FIND("[", Registers!C812, 1) + 1,( FIND("]", Registers!C812, 1) - FIND("[", Registers!C812, 1)) - 1), -1))</f>
        <v>-1</v>
      </c>
      <c r="B813" s="1" t="e">
        <f>INT(MID(Registers!E812, 1,  FIND(" ", Registers!E812, 1) - 1))</f>
        <v>#VALUE!</v>
      </c>
    </row>
    <row r="814" spans="1:2" x14ac:dyDescent="0.25">
      <c r="A814" s="1">
        <f>INT(IF(AND(ISBLANK(Registers!A813), NOT(ISERROR(FIND($C$1, Registers!C813, 1)))), MID(Registers!C813, FIND("[", Registers!C813, 1) + 1,( FIND("]", Registers!C813, 1) - FIND("[", Registers!C813, 1)) - 1), -1))</f>
        <v>-1</v>
      </c>
      <c r="B814" s="1" t="e">
        <f>INT(MID(Registers!E813, 1,  FIND(" ", Registers!E813, 1) - 1))</f>
        <v>#VALUE!</v>
      </c>
    </row>
    <row r="815" spans="1:2" x14ac:dyDescent="0.25">
      <c r="A815" s="1">
        <f>INT(IF(AND(ISBLANK(Registers!A814), NOT(ISERROR(FIND($C$1, Registers!C814, 1)))), MID(Registers!C814, FIND("[", Registers!C814, 1) + 1,( FIND("]", Registers!C814, 1) - FIND("[", Registers!C814, 1)) - 1), -1))</f>
        <v>-1</v>
      </c>
      <c r="B815" s="1" t="e">
        <f>INT(MID(Registers!E814, 1,  FIND(" ", Registers!E814, 1) - 1))</f>
        <v>#VALUE!</v>
      </c>
    </row>
    <row r="816" spans="1:2" x14ac:dyDescent="0.25">
      <c r="A816" s="1">
        <f>INT(IF(AND(ISBLANK(Registers!A815), NOT(ISERROR(FIND($C$1, Registers!C815, 1)))), MID(Registers!C815, FIND("[", Registers!C815, 1) + 1,( FIND("]", Registers!C815, 1) - FIND("[", Registers!C815, 1)) - 1), -1))</f>
        <v>-1</v>
      </c>
      <c r="B816" s="1" t="e">
        <f>INT(MID(Registers!E815, 1,  FIND(" ", Registers!E815, 1) - 1))</f>
        <v>#VALUE!</v>
      </c>
    </row>
    <row r="817" spans="1:2" x14ac:dyDescent="0.25">
      <c r="A817" s="1">
        <f>INT(IF(AND(ISBLANK(Registers!A816), NOT(ISERROR(FIND($C$1, Registers!C816, 1)))), MID(Registers!C816, FIND("[", Registers!C816, 1) + 1,( FIND("]", Registers!C816, 1) - FIND("[", Registers!C816, 1)) - 1), -1))</f>
        <v>-1</v>
      </c>
      <c r="B817" s="1" t="e">
        <f>INT(MID(Registers!E816, 1,  FIND(" ", Registers!E816, 1) - 1))</f>
        <v>#VALUE!</v>
      </c>
    </row>
    <row r="818" spans="1:2" x14ac:dyDescent="0.25">
      <c r="A818" s="1">
        <f>INT(IF(AND(ISBLANK(Registers!A817), NOT(ISERROR(FIND($C$1, Registers!C817, 1)))), MID(Registers!C817, FIND("[", Registers!C817, 1) + 1,( FIND("]", Registers!C817, 1) - FIND("[", Registers!C817, 1)) - 1), -1))</f>
        <v>-1</v>
      </c>
      <c r="B818" s="1" t="e">
        <f>INT(MID(Registers!E817, 1,  FIND(" ", Registers!E817, 1) - 1))</f>
        <v>#VALUE!</v>
      </c>
    </row>
    <row r="819" spans="1:2" x14ac:dyDescent="0.25">
      <c r="A819" s="1">
        <f>INT(IF(AND(ISBLANK(Registers!A818), NOT(ISERROR(FIND($C$1, Registers!C818, 1)))), MID(Registers!C818, FIND("[", Registers!C818, 1) + 1,( FIND("]", Registers!C818, 1) - FIND("[", Registers!C818, 1)) - 1), -1))</f>
        <v>-1</v>
      </c>
      <c r="B819" s="1" t="e">
        <f>INT(MID(Registers!E818, 1,  FIND(" ", Registers!E818, 1) - 1))</f>
        <v>#VALUE!</v>
      </c>
    </row>
    <row r="820" spans="1:2" x14ac:dyDescent="0.25">
      <c r="A820" s="1">
        <f>INT(IF(AND(ISBLANK(Registers!A819), NOT(ISERROR(FIND($C$1, Registers!C819, 1)))), MID(Registers!C819, FIND("[", Registers!C819, 1) + 1,( FIND("]", Registers!C819, 1) - FIND("[", Registers!C819, 1)) - 1), -1))</f>
        <v>-1</v>
      </c>
      <c r="B820" s="1" t="e">
        <f>INT(MID(Registers!E819, 1,  FIND(" ", Registers!E819, 1) - 1))</f>
        <v>#VALUE!</v>
      </c>
    </row>
    <row r="821" spans="1:2" x14ac:dyDescent="0.25">
      <c r="A821" s="1">
        <f>INT(IF(AND(ISBLANK(Registers!A820), NOT(ISERROR(FIND($C$1, Registers!C820, 1)))), MID(Registers!C820, FIND("[", Registers!C820, 1) + 1,( FIND("]", Registers!C820, 1) - FIND("[", Registers!C820, 1)) - 1), -1))</f>
        <v>-1</v>
      </c>
      <c r="B821" s="1" t="e">
        <f>INT(MID(Registers!E820, 1,  FIND(" ", Registers!E820, 1) - 1))</f>
        <v>#VALUE!</v>
      </c>
    </row>
    <row r="822" spans="1:2" x14ac:dyDescent="0.25">
      <c r="A822" s="1">
        <f>INT(IF(AND(ISBLANK(Registers!A821), NOT(ISERROR(FIND($C$1, Registers!C821, 1)))), MID(Registers!C821, FIND("[", Registers!C821, 1) + 1,( FIND("]", Registers!C821, 1) - FIND("[", Registers!C821, 1)) - 1), -1))</f>
        <v>-1</v>
      </c>
      <c r="B822" s="1" t="e">
        <f>INT(MID(Registers!E821, 1,  FIND(" ", Registers!E821, 1) - 1))</f>
        <v>#VALUE!</v>
      </c>
    </row>
    <row r="823" spans="1:2" x14ac:dyDescent="0.25">
      <c r="A823" s="1">
        <f>INT(IF(AND(ISBLANK(Registers!A822), NOT(ISERROR(FIND($C$1, Registers!C822, 1)))), MID(Registers!C822, FIND("[", Registers!C822, 1) + 1,( FIND("]", Registers!C822, 1) - FIND("[", Registers!C822, 1)) - 1), -1))</f>
        <v>-1</v>
      </c>
      <c r="B823" s="1" t="e">
        <f>INT(MID(Registers!E822, 1,  FIND(" ", Registers!E822, 1) - 1))</f>
        <v>#VALUE!</v>
      </c>
    </row>
    <row r="824" spans="1:2" x14ac:dyDescent="0.25">
      <c r="A824" s="1">
        <f>INT(IF(AND(ISBLANK(Registers!A823), NOT(ISERROR(FIND($C$1, Registers!C823, 1)))), MID(Registers!C823, FIND("[", Registers!C823, 1) + 1,( FIND("]", Registers!C823, 1) - FIND("[", Registers!C823, 1)) - 1), -1))</f>
        <v>-1</v>
      </c>
      <c r="B824" s="1" t="e">
        <f>INT(MID(Registers!E823, 1,  FIND(" ", Registers!E823, 1) - 1))</f>
        <v>#VALUE!</v>
      </c>
    </row>
    <row r="825" spans="1:2" x14ac:dyDescent="0.25">
      <c r="A825" s="1">
        <f>INT(IF(AND(ISBLANK(Registers!A824), NOT(ISERROR(FIND($C$1, Registers!C824, 1)))), MID(Registers!C824, FIND("[", Registers!C824, 1) + 1,( FIND("]", Registers!C824, 1) - FIND("[", Registers!C824, 1)) - 1), -1))</f>
        <v>-1</v>
      </c>
      <c r="B825" s="1" t="e">
        <f>INT(MID(Registers!E824, 1,  FIND(" ", Registers!E824, 1) - 1))</f>
        <v>#VALUE!</v>
      </c>
    </row>
    <row r="826" spans="1:2" x14ac:dyDescent="0.25">
      <c r="A826" s="1">
        <f>INT(IF(AND(ISBLANK(Registers!A825), NOT(ISERROR(FIND($C$1, Registers!C825, 1)))), MID(Registers!C825, FIND("[", Registers!C825, 1) + 1,( FIND("]", Registers!C825, 1) - FIND("[", Registers!C825, 1)) - 1), -1))</f>
        <v>-1</v>
      </c>
      <c r="B826" s="1" t="e">
        <f>INT(MID(Registers!E825, 1,  FIND(" ", Registers!E825, 1) - 1))</f>
        <v>#VALUE!</v>
      </c>
    </row>
    <row r="827" spans="1:2" x14ac:dyDescent="0.25">
      <c r="A827" s="1">
        <f>INT(IF(AND(ISBLANK(Registers!A826), NOT(ISERROR(FIND($C$1, Registers!C826, 1)))), MID(Registers!C826, FIND("[", Registers!C826, 1) + 1,( FIND("]", Registers!C826, 1) - FIND("[", Registers!C826, 1)) - 1), -1))</f>
        <v>-1</v>
      </c>
      <c r="B827" s="1" t="e">
        <f>INT(MID(Registers!E826, 1,  FIND(" ", Registers!E826, 1) - 1))</f>
        <v>#VALUE!</v>
      </c>
    </row>
    <row r="828" spans="1:2" x14ac:dyDescent="0.25">
      <c r="A828" s="1">
        <f>INT(IF(AND(ISBLANK(Registers!A827), NOT(ISERROR(FIND($C$1, Registers!C827, 1)))), MID(Registers!C827, FIND("[", Registers!C827, 1) + 1,( FIND("]", Registers!C827, 1) - FIND("[", Registers!C827, 1)) - 1), -1))</f>
        <v>-1</v>
      </c>
      <c r="B828" s="1" t="e">
        <f>INT(MID(Registers!E827, 1,  FIND(" ", Registers!E827, 1) - 1))</f>
        <v>#VALUE!</v>
      </c>
    </row>
    <row r="829" spans="1:2" x14ac:dyDescent="0.25">
      <c r="A829" s="1">
        <f>INT(IF(AND(ISBLANK(Registers!A828), NOT(ISERROR(FIND($C$1, Registers!C828, 1)))), MID(Registers!C828, FIND("[", Registers!C828, 1) + 1,( FIND("]", Registers!C828, 1) - FIND("[", Registers!C828, 1)) - 1), -1))</f>
        <v>-1</v>
      </c>
      <c r="B829" s="1" t="e">
        <f>INT(MID(Registers!E828, 1,  FIND(" ", Registers!E828, 1) - 1))</f>
        <v>#VALUE!</v>
      </c>
    </row>
    <row r="830" spans="1:2" x14ac:dyDescent="0.25">
      <c r="A830" s="1">
        <f>INT(IF(AND(ISBLANK(Registers!A829), NOT(ISERROR(FIND($C$1, Registers!C829, 1)))), MID(Registers!C829, FIND("[", Registers!C829, 1) + 1,( FIND("]", Registers!C829, 1) - FIND("[", Registers!C829, 1)) - 1), -1))</f>
        <v>-1</v>
      </c>
      <c r="B830" s="1" t="e">
        <f>INT(MID(Registers!E829, 1,  FIND(" ", Registers!E829, 1) - 1))</f>
        <v>#VALUE!</v>
      </c>
    </row>
    <row r="831" spans="1:2" x14ac:dyDescent="0.25">
      <c r="A831" s="1">
        <f>INT(IF(AND(ISBLANK(Registers!A830), NOT(ISERROR(FIND($C$1, Registers!C830, 1)))), MID(Registers!C830, FIND("[", Registers!C830, 1) + 1,( FIND("]", Registers!C830, 1) - FIND("[", Registers!C830, 1)) - 1), -1))</f>
        <v>-1</v>
      </c>
      <c r="B831" s="1" t="e">
        <f>INT(MID(Registers!E830, 1,  FIND(" ", Registers!E830, 1) - 1))</f>
        <v>#VALUE!</v>
      </c>
    </row>
    <row r="832" spans="1:2" x14ac:dyDescent="0.25">
      <c r="A832" s="1">
        <f>INT(IF(AND(ISBLANK(Registers!A831), NOT(ISERROR(FIND($C$1, Registers!C831, 1)))), MID(Registers!C831, FIND("[", Registers!C831, 1) + 1,( FIND("]", Registers!C831, 1) - FIND("[", Registers!C831, 1)) - 1), -1))</f>
        <v>-1</v>
      </c>
      <c r="B832" s="1" t="e">
        <f>INT(MID(Registers!E831, 1,  FIND(" ", Registers!E831, 1) - 1))</f>
        <v>#VALUE!</v>
      </c>
    </row>
    <row r="833" spans="1:2" x14ac:dyDescent="0.25">
      <c r="A833" s="1">
        <f>INT(IF(AND(ISBLANK(Registers!A832), NOT(ISERROR(FIND($C$1, Registers!C832, 1)))), MID(Registers!C832, FIND("[", Registers!C832, 1) + 1,( FIND("]", Registers!C832, 1) - FIND("[", Registers!C832, 1)) - 1), -1))</f>
        <v>-1</v>
      </c>
      <c r="B833" s="1" t="e">
        <f>INT(MID(Registers!E832, 1,  FIND(" ", Registers!E832, 1) - 1))</f>
        <v>#VALUE!</v>
      </c>
    </row>
    <row r="834" spans="1:2" x14ac:dyDescent="0.25">
      <c r="A834" s="1">
        <f>INT(IF(AND(ISBLANK(Registers!A833), NOT(ISERROR(FIND($C$1, Registers!C833, 1)))), MID(Registers!C833, FIND("[", Registers!C833, 1) + 1,( FIND("]", Registers!C833, 1) - FIND("[", Registers!C833, 1)) - 1), -1))</f>
        <v>-1</v>
      </c>
      <c r="B834" s="1" t="e">
        <f>INT(MID(Registers!E833, 1,  FIND(" ", Registers!E833, 1) - 1))</f>
        <v>#VALUE!</v>
      </c>
    </row>
    <row r="835" spans="1:2" x14ac:dyDescent="0.25">
      <c r="A835" s="1">
        <f>INT(IF(AND(ISBLANK(Registers!A834), NOT(ISERROR(FIND($C$1, Registers!C834, 1)))), MID(Registers!C834, FIND("[", Registers!C834, 1) + 1,( FIND("]", Registers!C834, 1) - FIND("[", Registers!C834, 1)) - 1), -1))</f>
        <v>-1</v>
      </c>
      <c r="B835" s="1" t="e">
        <f>INT(MID(Registers!E834, 1,  FIND(" ", Registers!E834, 1) - 1))</f>
        <v>#VALUE!</v>
      </c>
    </row>
    <row r="836" spans="1:2" x14ac:dyDescent="0.25">
      <c r="A836" s="1">
        <f>INT(IF(AND(ISBLANK(Registers!A835), NOT(ISERROR(FIND($C$1, Registers!C835, 1)))), MID(Registers!C835, FIND("[", Registers!C835, 1) + 1,( FIND("]", Registers!C835, 1) - FIND("[", Registers!C835, 1)) - 1), -1))</f>
        <v>-1</v>
      </c>
      <c r="B836" s="1" t="e">
        <f>INT(MID(Registers!E835, 1,  FIND(" ", Registers!E835, 1) - 1))</f>
        <v>#VALUE!</v>
      </c>
    </row>
    <row r="837" spans="1:2" x14ac:dyDescent="0.25">
      <c r="A837" s="1">
        <f>INT(IF(AND(ISBLANK(Registers!A836), NOT(ISERROR(FIND($C$1, Registers!C836, 1)))), MID(Registers!C836, FIND("[", Registers!C836, 1) + 1,( FIND("]", Registers!C836, 1) - FIND("[", Registers!C836, 1)) - 1), -1))</f>
        <v>-1</v>
      </c>
      <c r="B837" s="1" t="e">
        <f>INT(MID(Registers!E836, 1,  FIND(" ", Registers!E836, 1) - 1))</f>
        <v>#VALUE!</v>
      </c>
    </row>
    <row r="838" spans="1:2" x14ac:dyDescent="0.25">
      <c r="A838" s="1">
        <f>INT(IF(AND(ISBLANK(Registers!A837), NOT(ISERROR(FIND($C$1, Registers!C837, 1)))), MID(Registers!C837, FIND("[", Registers!C837, 1) + 1,( FIND("]", Registers!C837, 1) - FIND("[", Registers!C837, 1)) - 1), -1))</f>
        <v>-1</v>
      </c>
      <c r="B838" s="1" t="e">
        <f>INT(MID(Registers!E837, 1,  FIND(" ", Registers!E837, 1) - 1))</f>
        <v>#VALUE!</v>
      </c>
    </row>
    <row r="839" spans="1:2" x14ac:dyDescent="0.25">
      <c r="A839" s="1">
        <f>INT(IF(AND(ISBLANK(Registers!A838), NOT(ISERROR(FIND($C$1, Registers!C838, 1)))), MID(Registers!C838, FIND("[", Registers!C838, 1) + 1,( FIND("]", Registers!C838, 1) - FIND("[", Registers!C838, 1)) - 1), -1))</f>
        <v>-1</v>
      </c>
      <c r="B839" s="1" t="e">
        <f>INT(MID(Registers!E838, 1,  FIND(" ", Registers!E838, 1) - 1))</f>
        <v>#VALUE!</v>
      </c>
    </row>
    <row r="840" spans="1:2" x14ac:dyDescent="0.25">
      <c r="A840" s="1">
        <f>INT(IF(AND(ISBLANK(Registers!A839), NOT(ISERROR(FIND($C$1, Registers!C839, 1)))), MID(Registers!C839, FIND("[", Registers!C839, 1) + 1,( FIND("]", Registers!C839, 1) - FIND("[", Registers!C839, 1)) - 1), -1))</f>
        <v>-1</v>
      </c>
      <c r="B840" s="1" t="e">
        <f>INT(MID(Registers!E839, 1,  FIND(" ", Registers!E839, 1) - 1))</f>
        <v>#VALUE!</v>
      </c>
    </row>
    <row r="841" spans="1:2" x14ac:dyDescent="0.25">
      <c r="A841" s="1">
        <f>INT(IF(AND(ISBLANK(Registers!A840), NOT(ISERROR(FIND($C$1, Registers!C840, 1)))), MID(Registers!C840, FIND("[", Registers!C840, 1) + 1,( FIND("]", Registers!C840, 1) - FIND("[", Registers!C840, 1)) - 1), -1))</f>
        <v>-1</v>
      </c>
      <c r="B841" s="1" t="e">
        <f>INT(MID(Registers!E840, 1,  FIND(" ", Registers!E840, 1) - 1))</f>
        <v>#VALUE!</v>
      </c>
    </row>
    <row r="842" spans="1:2" x14ac:dyDescent="0.25">
      <c r="A842" s="1">
        <f>INT(IF(AND(ISBLANK(Registers!A841), NOT(ISERROR(FIND($C$1, Registers!C841, 1)))), MID(Registers!C841, FIND("[", Registers!C841, 1) + 1,( FIND("]", Registers!C841, 1) - FIND("[", Registers!C841, 1)) - 1), -1))</f>
        <v>-1</v>
      </c>
      <c r="B842" s="1" t="e">
        <f>INT(MID(Registers!E841, 1,  FIND(" ", Registers!E841, 1) - 1))</f>
        <v>#VALUE!</v>
      </c>
    </row>
    <row r="843" spans="1:2" x14ac:dyDescent="0.25">
      <c r="A843" s="1">
        <f>INT(IF(AND(ISBLANK(Registers!A842), NOT(ISERROR(FIND($C$1, Registers!C842, 1)))), MID(Registers!C842, FIND("[", Registers!C842, 1) + 1,( FIND("]", Registers!C842, 1) - FIND("[", Registers!C842, 1)) - 1), -1))</f>
        <v>-1</v>
      </c>
      <c r="B843" s="1" t="e">
        <f>INT(MID(Registers!E842, 1,  FIND(" ", Registers!E842, 1) - 1))</f>
        <v>#VALUE!</v>
      </c>
    </row>
    <row r="844" spans="1:2" x14ac:dyDescent="0.25">
      <c r="A844" s="1">
        <f>INT(IF(AND(ISBLANK(Registers!A843), NOT(ISERROR(FIND($C$1, Registers!C843, 1)))), MID(Registers!C843, FIND("[", Registers!C843, 1) + 1,( FIND("]", Registers!C843, 1) - FIND("[", Registers!C843, 1)) - 1), -1))</f>
        <v>-1</v>
      </c>
      <c r="B844" s="1" t="e">
        <f>INT(MID(Registers!E843, 1,  FIND(" ", Registers!E843, 1) - 1))</f>
        <v>#VALUE!</v>
      </c>
    </row>
    <row r="845" spans="1:2" x14ac:dyDescent="0.25">
      <c r="A845" s="1">
        <f>INT(IF(AND(ISBLANK(Registers!A844), NOT(ISERROR(FIND($C$1, Registers!C844, 1)))), MID(Registers!C844, FIND("[", Registers!C844, 1) + 1,( FIND("]", Registers!C844, 1) - FIND("[", Registers!C844, 1)) - 1), -1))</f>
        <v>-1</v>
      </c>
      <c r="B845" s="1" t="e">
        <f>INT(MID(Registers!E844, 1,  FIND(" ", Registers!E844, 1) - 1))</f>
        <v>#VALUE!</v>
      </c>
    </row>
    <row r="846" spans="1:2" x14ac:dyDescent="0.25">
      <c r="A846" s="1">
        <f>INT(IF(AND(ISBLANK(Registers!A845), NOT(ISERROR(FIND($C$1, Registers!C845, 1)))), MID(Registers!C845, FIND("[", Registers!C845, 1) + 1,( FIND("]", Registers!C845, 1) - FIND("[", Registers!C845, 1)) - 1), -1))</f>
        <v>-1</v>
      </c>
      <c r="B846" s="1" t="e">
        <f>INT(MID(Registers!E845, 1,  FIND(" ", Registers!E845, 1) - 1))</f>
        <v>#VALUE!</v>
      </c>
    </row>
    <row r="847" spans="1:2" x14ac:dyDescent="0.25">
      <c r="A847" s="1">
        <f>INT(IF(AND(ISBLANK(Registers!A846), NOT(ISERROR(FIND($C$1, Registers!C846, 1)))), MID(Registers!C846, FIND("[", Registers!C846, 1) + 1,( FIND("]", Registers!C846, 1) - FIND("[", Registers!C846, 1)) - 1), -1))</f>
        <v>-1</v>
      </c>
      <c r="B847" s="1" t="e">
        <f>INT(MID(Registers!E846, 1,  FIND(" ", Registers!E846, 1) - 1))</f>
        <v>#VALUE!</v>
      </c>
    </row>
    <row r="848" spans="1:2" x14ac:dyDescent="0.25">
      <c r="A848" s="1">
        <f>INT(IF(AND(ISBLANK(Registers!A847), NOT(ISERROR(FIND($C$1, Registers!C847, 1)))), MID(Registers!C847, FIND("[", Registers!C847, 1) + 1,( FIND("]", Registers!C847, 1) - FIND("[", Registers!C847, 1)) - 1), -1))</f>
        <v>-1</v>
      </c>
      <c r="B848" s="1" t="e">
        <f>INT(MID(Registers!E847, 1,  FIND(" ", Registers!E847, 1) - 1))</f>
        <v>#VALUE!</v>
      </c>
    </row>
    <row r="849" spans="1:2" x14ac:dyDescent="0.25">
      <c r="A849" s="1">
        <f>INT(IF(AND(ISBLANK(Registers!A848), NOT(ISERROR(FIND($C$1, Registers!C848, 1)))), MID(Registers!C848, FIND("[", Registers!C848, 1) + 1,( FIND("]", Registers!C848, 1) - FIND("[", Registers!C848, 1)) - 1), -1))</f>
        <v>-1</v>
      </c>
      <c r="B849" s="1" t="e">
        <f>INT(MID(Registers!E848, 1,  FIND(" ", Registers!E848, 1) - 1))</f>
        <v>#VALUE!</v>
      </c>
    </row>
    <row r="850" spans="1:2" x14ac:dyDescent="0.25">
      <c r="A850" s="1">
        <f>INT(IF(AND(ISBLANK(Registers!A849), NOT(ISERROR(FIND($C$1, Registers!C849, 1)))), MID(Registers!C849, FIND("[", Registers!C849, 1) + 1,( FIND("]", Registers!C849, 1) - FIND("[", Registers!C849, 1)) - 1), -1))</f>
        <v>-1</v>
      </c>
      <c r="B850" s="1" t="e">
        <f>INT(MID(Registers!E849, 1,  FIND(" ", Registers!E849, 1) - 1))</f>
        <v>#VALUE!</v>
      </c>
    </row>
    <row r="851" spans="1:2" x14ac:dyDescent="0.25">
      <c r="A851" s="1">
        <f>INT(IF(AND(ISBLANK(Registers!A850), NOT(ISERROR(FIND($C$1, Registers!C850, 1)))), MID(Registers!C850, FIND("[", Registers!C850, 1) + 1,( FIND("]", Registers!C850, 1) - FIND("[", Registers!C850, 1)) - 1), -1))</f>
        <v>-1</v>
      </c>
      <c r="B851" s="1" t="e">
        <f>INT(MID(Registers!E850, 1,  FIND(" ", Registers!E850, 1) - 1))</f>
        <v>#VALUE!</v>
      </c>
    </row>
    <row r="852" spans="1:2" x14ac:dyDescent="0.25">
      <c r="A852" s="1">
        <f>INT(IF(AND(ISBLANK(Registers!A851), NOT(ISERROR(FIND($C$1, Registers!C851, 1)))), MID(Registers!C851, FIND("[", Registers!C851, 1) + 1,( FIND("]", Registers!C851, 1) - FIND("[", Registers!C851, 1)) - 1), -1))</f>
        <v>-1</v>
      </c>
      <c r="B852" s="1" t="e">
        <f>INT(MID(Registers!E851, 1,  FIND(" ", Registers!E851, 1) - 1))</f>
        <v>#VALUE!</v>
      </c>
    </row>
    <row r="853" spans="1:2" x14ac:dyDescent="0.25">
      <c r="A853" s="1">
        <f>INT(IF(AND(ISBLANK(Registers!A852), NOT(ISERROR(FIND($C$1, Registers!C852, 1)))), MID(Registers!C852, FIND("[", Registers!C852, 1) + 1,( FIND("]", Registers!C852, 1) - FIND("[", Registers!C852, 1)) - 1), -1))</f>
        <v>-1</v>
      </c>
      <c r="B853" s="1" t="e">
        <f>INT(MID(Registers!E852, 1,  FIND(" ", Registers!E852, 1) - 1))</f>
        <v>#VALUE!</v>
      </c>
    </row>
    <row r="854" spans="1:2" x14ac:dyDescent="0.25">
      <c r="A854" s="1">
        <f>INT(IF(AND(ISBLANK(Registers!A853), NOT(ISERROR(FIND($C$1, Registers!C853, 1)))), MID(Registers!C853, FIND("[", Registers!C853, 1) + 1,( FIND("]", Registers!C853, 1) - FIND("[", Registers!C853, 1)) - 1), -1))</f>
        <v>-1</v>
      </c>
      <c r="B854" s="1" t="e">
        <f>INT(MID(Registers!E853, 1,  FIND(" ", Registers!E853, 1) - 1))</f>
        <v>#VALUE!</v>
      </c>
    </row>
    <row r="855" spans="1:2" x14ac:dyDescent="0.25">
      <c r="A855" s="1">
        <f>INT(IF(AND(ISBLANK(Registers!A854), NOT(ISERROR(FIND($C$1, Registers!C854, 1)))), MID(Registers!C854, FIND("[", Registers!C854, 1) + 1,( FIND("]", Registers!C854, 1) - FIND("[", Registers!C854, 1)) - 1), -1))</f>
        <v>-1</v>
      </c>
      <c r="B855" s="1" t="e">
        <f>INT(MID(Registers!E854, 1,  FIND(" ", Registers!E854, 1) - 1))</f>
        <v>#VALUE!</v>
      </c>
    </row>
    <row r="856" spans="1:2" x14ac:dyDescent="0.25">
      <c r="A856" s="1">
        <f>INT(IF(AND(ISBLANK(Registers!A855), NOT(ISERROR(FIND($C$1, Registers!C855, 1)))), MID(Registers!C855, FIND("[", Registers!C855, 1) + 1,( FIND("]", Registers!C855, 1) - FIND("[", Registers!C855, 1)) - 1), -1))</f>
        <v>-1</v>
      </c>
      <c r="B856" s="1" t="e">
        <f>INT(MID(Registers!E855, 1,  FIND(" ", Registers!E855, 1) - 1))</f>
        <v>#VALUE!</v>
      </c>
    </row>
    <row r="857" spans="1:2" x14ac:dyDescent="0.25">
      <c r="A857" s="1">
        <f>INT(IF(AND(ISBLANK(Registers!A856), NOT(ISERROR(FIND($C$1, Registers!C856, 1)))), MID(Registers!C856, FIND("[", Registers!C856, 1) + 1,( FIND("]", Registers!C856, 1) - FIND("[", Registers!C856, 1)) - 1), -1))</f>
        <v>-1</v>
      </c>
      <c r="B857" s="1" t="e">
        <f>INT(MID(Registers!E856, 1,  FIND(" ", Registers!E856, 1) - 1))</f>
        <v>#VALUE!</v>
      </c>
    </row>
    <row r="858" spans="1:2" x14ac:dyDescent="0.25">
      <c r="A858" s="1">
        <f>INT(IF(AND(ISBLANK(Registers!A857), NOT(ISERROR(FIND($C$1, Registers!C857, 1)))), MID(Registers!C857, FIND("[", Registers!C857, 1) + 1,( FIND("]", Registers!C857, 1) - FIND("[", Registers!C857, 1)) - 1), -1))</f>
        <v>-1</v>
      </c>
      <c r="B858" s="1" t="e">
        <f>INT(MID(Registers!E857, 1,  FIND(" ", Registers!E857, 1) - 1))</f>
        <v>#VALUE!</v>
      </c>
    </row>
    <row r="859" spans="1:2" x14ac:dyDescent="0.25">
      <c r="A859" s="1">
        <f>INT(IF(AND(ISBLANK(Registers!A858), NOT(ISERROR(FIND($C$1, Registers!C858, 1)))), MID(Registers!C858, FIND("[", Registers!C858, 1) + 1,( FIND("]", Registers!C858, 1) - FIND("[", Registers!C858, 1)) - 1), -1))</f>
        <v>-1</v>
      </c>
      <c r="B859" s="1" t="e">
        <f>INT(MID(Registers!E858, 1,  FIND(" ", Registers!E858, 1) - 1))</f>
        <v>#VALUE!</v>
      </c>
    </row>
    <row r="860" spans="1:2" x14ac:dyDescent="0.25">
      <c r="A860" s="1">
        <f>INT(IF(AND(ISBLANK(Registers!A859), NOT(ISERROR(FIND($C$1, Registers!C859, 1)))), MID(Registers!C859, FIND("[", Registers!C859, 1) + 1,( FIND("]", Registers!C859, 1) - FIND("[", Registers!C859, 1)) - 1), -1))</f>
        <v>-1</v>
      </c>
      <c r="B860" s="1" t="e">
        <f>INT(MID(Registers!E859, 1,  FIND(" ", Registers!E859, 1) - 1))</f>
        <v>#VALUE!</v>
      </c>
    </row>
    <row r="861" spans="1:2" x14ac:dyDescent="0.25">
      <c r="A861" s="1">
        <f>INT(IF(AND(ISBLANK(Registers!A860), NOT(ISERROR(FIND($C$1, Registers!C860, 1)))), MID(Registers!C860, FIND("[", Registers!C860, 1) + 1,( FIND("]", Registers!C860, 1) - FIND("[", Registers!C860, 1)) - 1), -1))</f>
        <v>-1</v>
      </c>
      <c r="B861" s="1" t="e">
        <f>INT(MID(Registers!E860, 1,  FIND(" ", Registers!E860, 1) - 1))</f>
        <v>#VALUE!</v>
      </c>
    </row>
    <row r="862" spans="1:2" x14ac:dyDescent="0.25">
      <c r="A862" s="1">
        <f>INT(IF(AND(ISBLANK(Registers!A861), NOT(ISERROR(FIND($C$1, Registers!C861, 1)))), MID(Registers!C861, FIND("[", Registers!C861, 1) + 1,( FIND("]", Registers!C861, 1) - FIND("[", Registers!C861, 1)) - 1), -1))</f>
        <v>-1</v>
      </c>
      <c r="B862" s="1" t="e">
        <f>INT(MID(Registers!E861, 1,  FIND(" ", Registers!E861, 1) - 1))</f>
        <v>#VALUE!</v>
      </c>
    </row>
    <row r="863" spans="1:2" x14ac:dyDescent="0.25">
      <c r="A863" s="1">
        <f>INT(IF(AND(ISBLANK(Registers!A862), NOT(ISERROR(FIND($C$1, Registers!C862, 1)))), MID(Registers!C862, FIND("[", Registers!C862, 1) + 1,( FIND("]", Registers!C862, 1) - FIND("[", Registers!C862, 1)) - 1), -1))</f>
        <v>-1</v>
      </c>
      <c r="B863" s="1" t="e">
        <f>INT(MID(Registers!E862, 1,  FIND(" ", Registers!E862, 1) - 1))</f>
        <v>#VALUE!</v>
      </c>
    </row>
    <row r="864" spans="1:2" x14ac:dyDescent="0.25">
      <c r="A864" s="1">
        <f>INT(IF(AND(ISBLANK(Registers!A863), NOT(ISERROR(FIND($C$1, Registers!C863, 1)))), MID(Registers!C863, FIND("[", Registers!C863, 1) + 1,( FIND("]", Registers!C863, 1) - FIND("[", Registers!C863, 1)) - 1), -1))</f>
        <v>-1</v>
      </c>
      <c r="B864" s="1" t="e">
        <f>INT(MID(Registers!E863, 1,  FIND(" ", Registers!E863, 1) - 1))</f>
        <v>#VALUE!</v>
      </c>
    </row>
    <row r="865" spans="1:2" x14ac:dyDescent="0.25">
      <c r="A865" s="1">
        <f>INT(IF(AND(ISBLANK(Registers!A864), NOT(ISERROR(FIND($C$1, Registers!C864, 1)))), MID(Registers!C864, FIND("[", Registers!C864, 1) + 1,( FIND("]", Registers!C864, 1) - FIND("[", Registers!C864, 1)) - 1), -1))</f>
        <v>-1</v>
      </c>
      <c r="B865" s="1" t="e">
        <f>INT(MID(Registers!E864, 1,  FIND(" ", Registers!E864, 1) - 1))</f>
        <v>#VALUE!</v>
      </c>
    </row>
    <row r="866" spans="1:2" x14ac:dyDescent="0.25">
      <c r="A866" s="1">
        <f>INT(IF(AND(ISBLANK(Registers!A865), NOT(ISERROR(FIND($C$1, Registers!C865, 1)))), MID(Registers!C865, FIND("[", Registers!C865, 1) + 1,( FIND("]", Registers!C865, 1) - FIND("[", Registers!C865, 1)) - 1), -1))</f>
        <v>-1</v>
      </c>
      <c r="B866" s="1" t="e">
        <f>INT(MID(Registers!E865, 1,  FIND(" ", Registers!E865, 1) - 1))</f>
        <v>#VALUE!</v>
      </c>
    </row>
    <row r="867" spans="1:2" x14ac:dyDescent="0.25">
      <c r="A867" s="1">
        <f>INT(IF(AND(ISBLANK(Registers!A866), NOT(ISERROR(FIND($C$1, Registers!C866, 1)))), MID(Registers!C866, FIND("[", Registers!C866, 1) + 1,( FIND("]", Registers!C866, 1) - FIND("[", Registers!C866, 1)) - 1), -1))</f>
        <v>-1</v>
      </c>
      <c r="B867" s="1" t="e">
        <f>INT(MID(Registers!E866, 1,  FIND(" ", Registers!E866, 1) - 1))</f>
        <v>#VALUE!</v>
      </c>
    </row>
    <row r="868" spans="1:2" x14ac:dyDescent="0.25">
      <c r="A868" s="1">
        <f>INT(IF(AND(ISBLANK(Registers!A867), NOT(ISERROR(FIND($C$1, Registers!C867, 1)))), MID(Registers!C867, FIND("[", Registers!C867, 1) + 1,( FIND("]", Registers!C867, 1) - FIND("[", Registers!C867, 1)) - 1), -1))</f>
        <v>-1</v>
      </c>
      <c r="B868" s="1" t="e">
        <f>INT(MID(Registers!E867, 1,  FIND(" ", Registers!E867, 1) - 1))</f>
        <v>#VALUE!</v>
      </c>
    </row>
    <row r="869" spans="1:2" x14ac:dyDescent="0.25">
      <c r="A869" s="1">
        <f>INT(IF(AND(ISBLANK(Registers!A868), NOT(ISERROR(FIND($C$1, Registers!C868, 1)))), MID(Registers!C868, FIND("[", Registers!C868, 1) + 1,( FIND("]", Registers!C868, 1) - FIND("[", Registers!C868, 1)) - 1), -1))</f>
        <v>-1</v>
      </c>
      <c r="B869" s="1" t="e">
        <f>INT(MID(Registers!E868, 1,  FIND(" ", Registers!E868, 1) - 1))</f>
        <v>#VALUE!</v>
      </c>
    </row>
    <row r="870" spans="1:2" x14ac:dyDescent="0.25">
      <c r="A870" s="1">
        <f>INT(IF(AND(ISBLANK(Registers!A869), NOT(ISERROR(FIND($C$1, Registers!C869, 1)))), MID(Registers!C869, FIND("[", Registers!C869, 1) + 1,( FIND("]", Registers!C869, 1) - FIND("[", Registers!C869, 1)) - 1), -1))</f>
        <v>-1</v>
      </c>
      <c r="B870" s="1" t="e">
        <f>INT(MID(Registers!E869, 1,  FIND(" ", Registers!E869, 1) - 1))</f>
        <v>#VALUE!</v>
      </c>
    </row>
    <row r="871" spans="1:2" x14ac:dyDescent="0.25">
      <c r="A871" s="1">
        <f>INT(IF(AND(ISBLANK(Registers!A870), NOT(ISERROR(FIND($C$1, Registers!C870, 1)))), MID(Registers!C870, FIND("[", Registers!C870, 1) + 1,( FIND("]", Registers!C870, 1) - FIND("[", Registers!C870, 1)) - 1), -1))</f>
        <v>-1</v>
      </c>
      <c r="B871" s="1" t="e">
        <f>INT(MID(Registers!E870, 1,  FIND(" ", Registers!E870, 1) - 1))</f>
        <v>#VALUE!</v>
      </c>
    </row>
    <row r="872" spans="1:2" x14ac:dyDescent="0.25">
      <c r="A872" s="1">
        <f>INT(IF(AND(ISBLANK(Registers!A871), NOT(ISERROR(FIND($C$1, Registers!C871, 1)))), MID(Registers!C871, FIND("[", Registers!C871, 1) + 1,( FIND("]", Registers!C871, 1) - FIND("[", Registers!C871, 1)) - 1), -1))</f>
        <v>-1</v>
      </c>
      <c r="B872" s="1" t="e">
        <f>INT(MID(Registers!E871, 1,  FIND(" ", Registers!E871, 1) - 1))</f>
        <v>#VALUE!</v>
      </c>
    </row>
    <row r="873" spans="1:2" x14ac:dyDescent="0.25">
      <c r="A873" s="1">
        <f>INT(IF(AND(ISBLANK(Registers!A872), NOT(ISERROR(FIND($C$1, Registers!C872, 1)))), MID(Registers!C872, FIND("[", Registers!C872, 1) + 1,( FIND("]", Registers!C872, 1) - FIND("[", Registers!C872, 1)) - 1), -1))</f>
        <v>-1</v>
      </c>
      <c r="B873" s="1" t="e">
        <f>INT(MID(Registers!E872, 1,  FIND(" ", Registers!E872, 1) - 1))</f>
        <v>#VALUE!</v>
      </c>
    </row>
    <row r="874" spans="1:2" x14ac:dyDescent="0.25">
      <c r="A874" s="1">
        <f>INT(IF(AND(ISBLANK(Registers!A873), NOT(ISERROR(FIND($C$1, Registers!C873, 1)))), MID(Registers!C873, FIND("[", Registers!C873, 1) + 1,( FIND("]", Registers!C873, 1) - FIND("[", Registers!C873, 1)) - 1), -1))</f>
        <v>-1</v>
      </c>
      <c r="B874" s="1" t="e">
        <f>INT(MID(Registers!E873, 1,  FIND(" ", Registers!E873, 1) - 1))</f>
        <v>#VALUE!</v>
      </c>
    </row>
    <row r="875" spans="1:2" x14ac:dyDescent="0.25">
      <c r="A875" s="1">
        <f>INT(IF(AND(ISBLANK(Registers!A874), NOT(ISERROR(FIND($C$1, Registers!C874, 1)))), MID(Registers!C874, FIND("[", Registers!C874, 1) + 1,( FIND("]", Registers!C874, 1) - FIND("[", Registers!C874, 1)) - 1), -1))</f>
        <v>-1</v>
      </c>
      <c r="B875" s="1" t="e">
        <f>INT(MID(Registers!E874, 1,  FIND(" ", Registers!E874, 1) - 1))</f>
        <v>#VALUE!</v>
      </c>
    </row>
    <row r="876" spans="1:2" x14ac:dyDescent="0.25">
      <c r="A876" s="1">
        <f>INT(IF(AND(ISBLANK(Registers!A875), NOT(ISERROR(FIND($C$1, Registers!C875, 1)))), MID(Registers!C875, FIND("[", Registers!C875, 1) + 1,( FIND("]", Registers!C875, 1) - FIND("[", Registers!C875, 1)) - 1), -1))</f>
        <v>-1</v>
      </c>
      <c r="B876" s="1" t="e">
        <f>INT(MID(Registers!E875, 1,  FIND(" ", Registers!E875, 1) - 1))</f>
        <v>#VALUE!</v>
      </c>
    </row>
    <row r="877" spans="1:2" x14ac:dyDescent="0.25">
      <c r="A877" s="1">
        <f>INT(IF(AND(ISBLANK(Registers!A876), NOT(ISERROR(FIND($C$1, Registers!C876, 1)))), MID(Registers!C876, FIND("[", Registers!C876, 1) + 1,( FIND("]", Registers!C876, 1) - FIND("[", Registers!C876, 1)) - 1), -1))</f>
        <v>-1</v>
      </c>
      <c r="B877" s="1" t="e">
        <f>INT(MID(Registers!E876, 1,  FIND(" ", Registers!E876, 1) - 1))</f>
        <v>#VALUE!</v>
      </c>
    </row>
    <row r="878" spans="1:2" x14ac:dyDescent="0.25">
      <c r="A878" s="1">
        <f>INT(IF(AND(ISBLANK(Registers!A877), NOT(ISERROR(FIND($C$1, Registers!C877, 1)))), MID(Registers!C877, FIND("[", Registers!C877, 1) + 1,( FIND("]", Registers!C877, 1) - FIND("[", Registers!C877, 1)) - 1), -1))</f>
        <v>-1</v>
      </c>
      <c r="B878" s="1" t="e">
        <f>INT(MID(Registers!E877, 1,  FIND(" ", Registers!E877, 1) - 1))</f>
        <v>#VALUE!</v>
      </c>
    </row>
    <row r="879" spans="1:2" x14ac:dyDescent="0.25">
      <c r="A879" s="1">
        <f>INT(IF(AND(ISBLANK(Registers!A878), NOT(ISERROR(FIND($C$1, Registers!C878, 1)))), MID(Registers!C878, FIND("[", Registers!C878, 1) + 1,( FIND("]", Registers!C878, 1) - FIND("[", Registers!C878, 1)) - 1), -1))</f>
        <v>-1</v>
      </c>
      <c r="B879" s="1" t="e">
        <f>INT(MID(Registers!E878, 1,  FIND(" ", Registers!E878, 1) - 1))</f>
        <v>#VALUE!</v>
      </c>
    </row>
    <row r="880" spans="1:2" x14ac:dyDescent="0.25">
      <c r="A880" s="1">
        <f>INT(IF(AND(ISBLANK(Registers!A879), NOT(ISERROR(FIND($C$1, Registers!C879, 1)))), MID(Registers!C879, FIND("[", Registers!C879, 1) + 1,( FIND("]", Registers!C879, 1) - FIND("[", Registers!C879, 1)) - 1), -1))</f>
        <v>-1</v>
      </c>
      <c r="B880" s="1" t="e">
        <f>INT(MID(Registers!E879, 1,  FIND(" ", Registers!E879, 1) - 1))</f>
        <v>#VALUE!</v>
      </c>
    </row>
    <row r="881" spans="1:2" x14ac:dyDescent="0.25">
      <c r="A881" s="1">
        <f>INT(IF(AND(ISBLANK(Registers!A880), NOT(ISERROR(FIND($C$1, Registers!C880, 1)))), MID(Registers!C880, FIND("[", Registers!C880, 1) + 1,( FIND("]", Registers!C880, 1) - FIND("[", Registers!C880, 1)) - 1), -1))</f>
        <v>-1</v>
      </c>
      <c r="B881" s="1" t="e">
        <f>INT(MID(Registers!E880, 1,  FIND(" ", Registers!E880, 1) - 1))</f>
        <v>#VALUE!</v>
      </c>
    </row>
    <row r="882" spans="1:2" x14ac:dyDescent="0.25">
      <c r="A882" s="1">
        <f>INT(IF(AND(ISBLANK(Registers!A881), NOT(ISERROR(FIND($C$1, Registers!C881, 1)))), MID(Registers!C881, FIND("[", Registers!C881, 1) + 1,( FIND("]", Registers!C881, 1) - FIND("[", Registers!C881, 1)) - 1), -1))</f>
        <v>-1</v>
      </c>
      <c r="B882" s="1" t="e">
        <f>INT(MID(Registers!E881, 1,  FIND(" ", Registers!E881, 1) - 1))</f>
        <v>#VALUE!</v>
      </c>
    </row>
    <row r="883" spans="1:2" x14ac:dyDescent="0.25">
      <c r="A883" s="1">
        <f>INT(IF(AND(ISBLANK(Registers!A882), NOT(ISERROR(FIND($C$1, Registers!C882, 1)))), MID(Registers!C882, FIND("[", Registers!C882, 1) + 1,( FIND("]", Registers!C882, 1) - FIND("[", Registers!C882, 1)) - 1), -1))</f>
        <v>-1</v>
      </c>
      <c r="B883" s="1" t="e">
        <f>INT(MID(Registers!E882, 1,  FIND(" ", Registers!E882, 1) - 1))</f>
        <v>#VALUE!</v>
      </c>
    </row>
    <row r="884" spans="1:2" x14ac:dyDescent="0.25">
      <c r="A884" s="1">
        <f>INT(IF(AND(ISBLANK(Registers!A883), NOT(ISERROR(FIND($C$1, Registers!C883, 1)))), MID(Registers!C883, FIND("[", Registers!C883, 1) + 1,( FIND("]", Registers!C883, 1) - FIND("[", Registers!C883, 1)) - 1), -1))</f>
        <v>-1</v>
      </c>
      <c r="B884" s="1" t="e">
        <f>INT(MID(Registers!E883, 1,  FIND(" ", Registers!E883, 1) - 1))</f>
        <v>#VALUE!</v>
      </c>
    </row>
    <row r="885" spans="1:2" x14ac:dyDescent="0.25">
      <c r="A885" s="1">
        <f>INT(IF(AND(ISBLANK(Registers!A884), NOT(ISERROR(FIND($C$1, Registers!C884, 1)))), MID(Registers!C884, FIND("[", Registers!C884, 1) + 1,( FIND("]", Registers!C884, 1) - FIND("[", Registers!C884, 1)) - 1), -1))</f>
        <v>-1</v>
      </c>
      <c r="B885" s="1" t="e">
        <f>INT(MID(Registers!E884, 1,  FIND(" ", Registers!E884, 1) - 1))</f>
        <v>#VALUE!</v>
      </c>
    </row>
    <row r="886" spans="1:2" x14ac:dyDescent="0.25">
      <c r="A886" s="1">
        <f>INT(IF(AND(ISBLANK(Registers!A885), NOT(ISERROR(FIND($C$1, Registers!C885, 1)))), MID(Registers!C885, FIND("[", Registers!C885, 1) + 1,( FIND("]", Registers!C885, 1) - FIND("[", Registers!C885, 1)) - 1), -1))</f>
        <v>-1</v>
      </c>
      <c r="B886" s="1" t="e">
        <f>INT(MID(Registers!E885, 1,  FIND(" ", Registers!E885, 1) - 1))</f>
        <v>#VALUE!</v>
      </c>
    </row>
    <row r="887" spans="1:2" x14ac:dyDescent="0.25">
      <c r="A887" s="1">
        <f>INT(IF(AND(ISBLANK(Registers!A886), NOT(ISERROR(FIND($C$1, Registers!C886, 1)))), MID(Registers!C886, FIND("[", Registers!C886, 1) + 1,( FIND("]", Registers!C886, 1) - FIND("[", Registers!C886, 1)) - 1), -1))</f>
        <v>-1</v>
      </c>
      <c r="B887" s="1" t="e">
        <f>INT(MID(Registers!E886, 1,  FIND(" ", Registers!E886, 1) - 1))</f>
        <v>#VALUE!</v>
      </c>
    </row>
    <row r="888" spans="1:2" x14ac:dyDescent="0.25">
      <c r="A888" s="1">
        <f>INT(IF(AND(ISBLANK(Registers!A887), NOT(ISERROR(FIND($C$1, Registers!C887, 1)))), MID(Registers!C887, FIND("[", Registers!C887, 1) + 1,( FIND("]", Registers!C887, 1) - FIND("[", Registers!C887, 1)) - 1), -1))</f>
        <v>-1</v>
      </c>
      <c r="B888" s="1" t="e">
        <f>INT(MID(Registers!E887, 1,  FIND(" ", Registers!E887, 1) - 1))</f>
        <v>#VALUE!</v>
      </c>
    </row>
    <row r="889" spans="1:2" x14ac:dyDescent="0.25">
      <c r="A889" s="1">
        <f>INT(IF(AND(ISBLANK(Registers!A888), NOT(ISERROR(FIND($C$1, Registers!C888, 1)))), MID(Registers!C888, FIND("[", Registers!C888, 1) + 1,( FIND("]", Registers!C888, 1) - FIND("[", Registers!C888, 1)) - 1), -1))</f>
        <v>-1</v>
      </c>
      <c r="B889" s="1" t="e">
        <f>INT(MID(Registers!E888, 1,  FIND(" ", Registers!E888, 1) - 1))</f>
        <v>#VALUE!</v>
      </c>
    </row>
    <row r="890" spans="1:2" x14ac:dyDescent="0.25">
      <c r="A890" s="1">
        <f>INT(IF(AND(ISBLANK(Registers!A889), NOT(ISERROR(FIND($C$1, Registers!C889, 1)))), MID(Registers!C889, FIND("[", Registers!C889, 1) + 1,( FIND("]", Registers!C889, 1) - FIND("[", Registers!C889, 1)) - 1), -1))</f>
        <v>-1</v>
      </c>
      <c r="B890" s="1" t="e">
        <f>INT(MID(Registers!E889, 1,  FIND(" ", Registers!E889, 1) - 1))</f>
        <v>#VALUE!</v>
      </c>
    </row>
    <row r="891" spans="1:2" x14ac:dyDescent="0.25">
      <c r="A891" s="1">
        <f>INT(IF(AND(ISBLANK(Registers!A890), NOT(ISERROR(FIND($C$1, Registers!C890, 1)))), MID(Registers!C890, FIND("[", Registers!C890, 1) + 1,( FIND("]", Registers!C890, 1) - FIND("[", Registers!C890, 1)) - 1), -1))</f>
        <v>-1</v>
      </c>
      <c r="B891" s="1" t="e">
        <f>INT(MID(Registers!E890, 1,  FIND(" ", Registers!E890, 1) - 1))</f>
        <v>#VALUE!</v>
      </c>
    </row>
    <row r="892" spans="1:2" x14ac:dyDescent="0.25">
      <c r="A892" s="1">
        <f>INT(IF(AND(ISBLANK(Registers!A891), NOT(ISERROR(FIND($C$1, Registers!C891, 1)))), MID(Registers!C891, FIND("[", Registers!C891, 1) + 1,( FIND("]", Registers!C891, 1) - FIND("[", Registers!C891, 1)) - 1), -1))</f>
        <v>-1</v>
      </c>
      <c r="B892" s="1" t="e">
        <f>INT(MID(Registers!E891, 1,  FIND(" ", Registers!E891, 1) - 1))</f>
        <v>#VALUE!</v>
      </c>
    </row>
    <row r="893" spans="1:2" x14ac:dyDescent="0.25">
      <c r="A893" s="1">
        <f>INT(IF(AND(ISBLANK(Registers!A892), NOT(ISERROR(FIND($C$1, Registers!C892, 1)))), MID(Registers!C892, FIND("[", Registers!C892, 1) + 1,( FIND("]", Registers!C892, 1) - FIND("[", Registers!C892, 1)) - 1), -1))</f>
        <v>-1</v>
      </c>
      <c r="B893" s="1" t="e">
        <f>INT(MID(Registers!E892, 1,  FIND(" ", Registers!E892, 1) - 1))</f>
        <v>#VALUE!</v>
      </c>
    </row>
    <row r="894" spans="1:2" x14ac:dyDescent="0.25">
      <c r="A894" s="1">
        <f>INT(IF(AND(ISBLANK(Registers!A893), NOT(ISERROR(FIND($C$1, Registers!C893, 1)))), MID(Registers!C893, FIND("[", Registers!C893, 1) + 1,( FIND("]", Registers!C893, 1) - FIND("[", Registers!C893, 1)) - 1), -1))</f>
        <v>-1</v>
      </c>
      <c r="B894" s="1" t="e">
        <f>INT(MID(Registers!E893, 1,  FIND(" ", Registers!E893, 1) - 1))</f>
        <v>#VALUE!</v>
      </c>
    </row>
    <row r="895" spans="1:2" x14ac:dyDescent="0.25">
      <c r="A895" s="1">
        <f>INT(IF(AND(ISBLANK(Registers!A894), NOT(ISERROR(FIND($C$1, Registers!C894, 1)))), MID(Registers!C894, FIND("[", Registers!C894, 1) + 1,( FIND("]", Registers!C894, 1) - FIND("[", Registers!C894, 1)) - 1), -1))</f>
        <v>-1</v>
      </c>
      <c r="B895" s="1" t="e">
        <f>INT(MID(Registers!E894, 1,  FIND(" ", Registers!E894, 1) - 1))</f>
        <v>#VALUE!</v>
      </c>
    </row>
    <row r="896" spans="1:2" x14ac:dyDescent="0.25">
      <c r="A896" s="1">
        <f>INT(IF(AND(ISBLANK(Registers!A895), NOT(ISERROR(FIND($C$1, Registers!C895, 1)))), MID(Registers!C895, FIND("[", Registers!C895, 1) + 1,( FIND("]", Registers!C895, 1) - FIND("[", Registers!C895, 1)) - 1), -1))</f>
        <v>-1</v>
      </c>
      <c r="B896" s="1" t="e">
        <f>INT(MID(Registers!E895, 1,  FIND(" ", Registers!E895, 1) - 1))</f>
        <v>#VALUE!</v>
      </c>
    </row>
    <row r="897" spans="1:2" x14ac:dyDescent="0.25">
      <c r="A897" s="1">
        <f>INT(IF(AND(ISBLANK(Registers!A896), NOT(ISERROR(FIND($C$1, Registers!C896, 1)))), MID(Registers!C896, FIND("[", Registers!C896, 1) + 1,( FIND("]", Registers!C896, 1) - FIND("[", Registers!C896, 1)) - 1), -1))</f>
        <v>-1</v>
      </c>
      <c r="B897" s="1" t="e">
        <f>INT(MID(Registers!E896, 1,  FIND(" ", Registers!E896, 1) - 1))</f>
        <v>#VALUE!</v>
      </c>
    </row>
    <row r="898" spans="1:2" x14ac:dyDescent="0.25">
      <c r="A898" s="1">
        <f>INT(IF(AND(ISBLANK(Registers!A897), NOT(ISERROR(FIND($C$1, Registers!C897, 1)))), MID(Registers!C897, FIND("[", Registers!C897, 1) + 1,( FIND("]", Registers!C897, 1) - FIND("[", Registers!C897, 1)) - 1), -1))</f>
        <v>-1</v>
      </c>
      <c r="B898" s="1" t="e">
        <f>INT(MID(Registers!E897, 1,  FIND(" ", Registers!E897, 1) - 1))</f>
        <v>#VALUE!</v>
      </c>
    </row>
    <row r="899" spans="1:2" x14ac:dyDescent="0.25">
      <c r="A899" s="1">
        <f>INT(IF(AND(ISBLANK(Registers!A898), NOT(ISERROR(FIND($C$1, Registers!C898, 1)))), MID(Registers!C898, FIND("[", Registers!C898, 1) + 1,( FIND("]", Registers!C898, 1) - FIND("[", Registers!C898, 1)) - 1), -1))</f>
        <v>-1</v>
      </c>
      <c r="B899" s="1" t="e">
        <f>INT(MID(Registers!E898, 1,  FIND(" ", Registers!E898, 1) - 1))</f>
        <v>#VALUE!</v>
      </c>
    </row>
    <row r="900" spans="1:2" x14ac:dyDescent="0.25">
      <c r="A900" s="1">
        <f>INT(IF(AND(ISBLANK(Registers!A899), NOT(ISERROR(FIND($C$1, Registers!C899, 1)))), MID(Registers!C899, FIND("[", Registers!C899, 1) + 1,( FIND("]", Registers!C899, 1) - FIND("[", Registers!C899, 1)) - 1), -1))</f>
        <v>-1</v>
      </c>
      <c r="B900" s="1" t="e">
        <f>INT(MID(Registers!E899, 1,  FIND(" ", Registers!E899, 1) - 1))</f>
        <v>#VALUE!</v>
      </c>
    </row>
    <row r="901" spans="1:2" x14ac:dyDescent="0.25">
      <c r="A901" s="1">
        <f>INT(IF(AND(ISBLANK(Registers!A900), NOT(ISERROR(FIND($C$1, Registers!C900, 1)))), MID(Registers!C900, FIND("[", Registers!C900, 1) + 1,( FIND("]", Registers!C900, 1) - FIND("[", Registers!C900, 1)) - 1), -1))</f>
        <v>-1</v>
      </c>
      <c r="B901" s="1" t="e">
        <f>INT(MID(Registers!E900, 1,  FIND(" ", Registers!E900, 1) - 1))</f>
        <v>#VALUE!</v>
      </c>
    </row>
    <row r="902" spans="1:2" x14ac:dyDescent="0.25">
      <c r="A902" s="1">
        <f>INT(IF(AND(ISBLANK(Registers!A901), NOT(ISERROR(FIND($C$1, Registers!C901, 1)))), MID(Registers!C901, FIND("[", Registers!C901, 1) + 1,( FIND("]", Registers!C901, 1) - FIND("[", Registers!C901, 1)) - 1), -1))</f>
        <v>-1</v>
      </c>
      <c r="B902" s="1" t="e">
        <f>INT(MID(Registers!E901, 1,  FIND(" ", Registers!E901, 1) - 1))</f>
        <v>#VALUE!</v>
      </c>
    </row>
    <row r="903" spans="1:2" x14ac:dyDescent="0.25">
      <c r="A903" s="1">
        <f>INT(IF(AND(ISBLANK(Registers!A902), NOT(ISERROR(FIND($C$1, Registers!C902, 1)))), MID(Registers!C902, FIND("[", Registers!C902, 1) + 1,( FIND("]", Registers!C902, 1) - FIND("[", Registers!C902, 1)) - 1), -1))</f>
        <v>-1</v>
      </c>
      <c r="B903" s="1" t="e">
        <f>INT(MID(Registers!E902, 1,  FIND(" ", Registers!E902, 1) - 1))</f>
        <v>#VALUE!</v>
      </c>
    </row>
    <row r="904" spans="1:2" x14ac:dyDescent="0.25">
      <c r="A904" s="1">
        <f>INT(IF(AND(ISBLANK(Registers!A903), NOT(ISERROR(FIND($C$1, Registers!C903, 1)))), MID(Registers!C903, FIND("[", Registers!C903, 1) + 1,( FIND("]", Registers!C903, 1) - FIND("[", Registers!C903, 1)) - 1), -1))</f>
        <v>-1</v>
      </c>
      <c r="B904" s="1" t="e">
        <f>INT(MID(Registers!E903, 1,  FIND(" ", Registers!E903, 1) - 1))</f>
        <v>#VALUE!</v>
      </c>
    </row>
    <row r="905" spans="1:2" x14ac:dyDescent="0.25">
      <c r="A905" s="1">
        <f>INT(IF(AND(ISBLANK(Registers!A904), NOT(ISERROR(FIND($C$1, Registers!C904, 1)))), MID(Registers!C904, FIND("[", Registers!C904, 1) + 1,( FIND("]", Registers!C904, 1) - FIND("[", Registers!C904, 1)) - 1), -1))</f>
        <v>-1</v>
      </c>
      <c r="B905" s="1" t="e">
        <f>INT(MID(Registers!E904, 1,  FIND(" ", Registers!E904, 1) - 1))</f>
        <v>#VALUE!</v>
      </c>
    </row>
    <row r="906" spans="1:2" x14ac:dyDescent="0.25">
      <c r="A906" s="1">
        <f>INT(IF(AND(ISBLANK(Registers!A905), NOT(ISERROR(FIND($C$1, Registers!C905, 1)))), MID(Registers!C905, FIND("[", Registers!C905, 1) + 1,( FIND("]", Registers!C905, 1) - FIND("[", Registers!C905, 1)) - 1), -1))</f>
        <v>-1</v>
      </c>
      <c r="B906" s="1" t="e">
        <f>INT(MID(Registers!E905, 1,  FIND(" ", Registers!E905, 1) - 1))</f>
        <v>#VALUE!</v>
      </c>
    </row>
    <row r="907" spans="1:2" x14ac:dyDescent="0.25">
      <c r="A907" s="1">
        <f>INT(IF(AND(ISBLANK(Registers!A906), NOT(ISERROR(FIND($C$1, Registers!C906, 1)))), MID(Registers!C906, FIND("[", Registers!C906, 1) + 1,( FIND("]", Registers!C906, 1) - FIND("[", Registers!C906, 1)) - 1), -1))</f>
        <v>-1</v>
      </c>
      <c r="B907" s="1" t="e">
        <f>INT(MID(Registers!E906, 1,  FIND(" ", Registers!E906, 1) - 1))</f>
        <v>#VALUE!</v>
      </c>
    </row>
    <row r="908" spans="1:2" x14ac:dyDescent="0.25">
      <c r="A908" s="1">
        <f>INT(IF(AND(ISBLANK(Registers!A907), NOT(ISERROR(FIND($C$1, Registers!C907, 1)))), MID(Registers!C907, FIND("[", Registers!C907, 1) + 1,( FIND("]", Registers!C907, 1) - FIND("[", Registers!C907, 1)) - 1), -1))</f>
        <v>-1</v>
      </c>
      <c r="B908" s="1" t="e">
        <f>INT(MID(Registers!E907, 1,  FIND(" ", Registers!E907, 1) - 1))</f>
        <v>#VALUE!</v>
      </c>
    </row>
    <row r="909" spans="1:2" x14ac:dyDescent="0.25">
      <c r="A909" s="1">
        <f>INT(IF(AND(ISBLANK(Registers!A908), NOT(ISERROR(FIND($C$1, Registers!C908, 1)))), MID(Registers!C908, FIND("[", Registers!C908, 1) + 1,( FIND("]", Registers!C908, 1) - FIND("[", Registers!C908, 1)) - 1), -1))</f>
        <v>-1</v>
      </c>
      <c r="B909" s="1" t="e">
        <f>INT(MID(Registers!E908, 1,  FIND(" ", Registers!E908, 1) - 1))</f>
        <v>#VALUE!</v>
      </c>
    </row>
    <row r="910" spans="1:2" x14ac:dyDescent="0.25">
      <c r="A910" s="1">
        <f>INT(IF(AND(ISBLANK(Registers!A909), NOT(ISERROR(FIND($C$1, Registers!C909, 1)))), MID(Registers!C909, FIND("[", Registers!C909, 1) + 1,( FIND("]", Registers!C909, 1) - FIND("[", Registers!C909, 1)) - 1), -1))</f>
        <v>-1</v>
      </c>
      <c r="B910" s="1" t="e">
        <f>INT(MID(Registers!E909, 1,  FIND(" ", Registers!E909, 1) - 1))</f>
        <v>#VALUE!</v>
      </c>
    </row>
    <row r="911" spans="1:2" x14ac:dyDescent="0.25">
      <c r="A911" s="1">
        <f>INT(IF(AND(ISBLANK(Registers!A910), NOT(ISERROR(FIND($C$1, Registers!C910, 1)))), MID(Registers!C910, FIND("[", Registers!C910, 1) + 1,( FIND("]", Registers!C910, 1) - FIND("[", Registers!C910, 1)) - 1), -1))</f>
        <v>-1</v>
      </c>
      <c r="B911" s="1" t="e">
        <f>INT(MID(Registers!E910, 1,  FIND(" ", Registers!E910, 1) - 1))</f>
        <v>#VALUE!</v>
      </c>
    </row>
    <row r="912" spans="1:2" x14ac:dyDescent="0.25">
      <c r="A912" s="1">
        <f>INT(IF(AND(ISBLANK(Registers!A911), NOT(ISERROR(FIND($C$1, Registers!C911, 1)))), MID(Registers!C911, FIND("[", Registers!C911, 1) + 1,( FIND("]", Registers!C911, 1) - FIND("[", Registers!C911, 1)) - 1), -1))</f>
        <v>-1</v>
      </c>
      <c r="B912" s="1" t="e">
        <f>INT(MID(Registers!E911, 1,  FIND(" ", Registers!E911, 1) - 1))</f>
        <v>#VALUE!</v>
      </c>
    </row>
    <row r="913" spans="1:2" x14ac:dyDescent="0.25">
      <c r="A913" s="1">
        <f>INT(IF(AND(ISBLANK(Registers!A912), NOT(ISERROR(FIND($C$1, Registers!C912, 1)))), MID(Registers!C912, FIND("[", Registers!C912, 1) + 1,( FIND("]", Registers!C912, 1) - FIND("[", Registers!C912, 1)) - 1), -1))</f>
        <v>-1</v>
      </c>
      <c r="B913" s="1" t="e">
        <f>INT(MID(Registers!E912, 1,  FIND(" ", Registers!E912, 1) - 1))</f>
        <v>#VALUE!</v>
      </c>
    </row>
    <row r="914" spans="1:2" x14ac:dyDescent="0.25">
      <c r="A914" s="1">
        <f>INT(IF(AND(ISBLANK(Registers!A913), NOT(ISERROR(FIND($C$1, Registers!C913, 1)))), MID(Registers!C913, FIND("[", Registers!C913, 1) + 1,( FIND("]", Registers!C913, 1) - FIND("[", Registers!C913, 1)) - 1), -1))</f>
        <v>-1</v>
      </c>
      <c r="B914" s="1" t="e">
        <f>INT(MID(Registers!E913, 1,  FIND(" ", Registers!E913, 1) - 1))</f>
        <v>#VALUE!</v>
      </c>
    </row>
    <row r="915" spans="1:2" x14ac:dyDescent="0.25">
      <c r="A915" s="1">
        <f>INT(IF(AND(ISBLANK(Registers!A914), NOT(ISERROR(FIND($C$1, Registers!C914, 1)))), MID(Registers!C914, FIND("[", Registers!C914, 1) + 1,( FIND("]", Registers!C914, 1) - FIND("[", Registers!C914, 1)) - 1), -1))</f>
        <v>-1</v>
      </c>
      <c r="B915" s="1" t="e">
        <f>INT(MID(Registers!E914, 1,  FIND(" ", Registers!E914, 1) - 1))</f>
        <v>#VALUE!</v>
      </c>
    </row>
    <row r="916" spans="1:2" x14ac:dyDescent="0.25">
      <c r="A916" s="1">
        <f>INT(IF(AND(ISBLANK(Registers!A915), NOT(ISERROR(FIND($C$1, Registers!C915, 1)))), MID(Registers!C915, FIND("[", Registers!C915, 1) + 1,( FIND("]", Registers!C915, 1) - FIND("[", Registers!C915, 1)) - 1), -1))</f>
        <v>-1</v>
      </c>
      <c r="B916" s="1" t="e">
        <f>INT(MID(Registers!E915, 1,  FIND(" ", Registers!E915, 1) - 1))</f>
        <v>#VALUE!</v>
      </c>
    </row>
    <row r="917" spans="1:2" x14ac:dyDescent="0.25">
      <c r="A917" s="1">
        <f>INT(IF(AND(ISBLANK(Registers!A916), NOT(ISERROR(FIND($C$1, Registers!C916, 1)))), MID(Registers!C916, FIND("[", Registers!C916, 1) + 1,( FIND("]", Registers!C916, 1) - FIND("[", Registers!C916, 1)) - 1), -1))</f>
        <v>-1</v>
      </c>
      <c r="B917" s="1" t="e">
        <f>INT(MID(Registers!E916, 1,  FIND(" ", Registers!E916, 1) - 1))</f>
        <v>#VALUE!</v>
      </c>
    </row>
    <row r="918" spans="1:2" x14ac:dyDescent="0.25">
      <c r="A918" s="1">
        <f>INT(IF(AND(ISBLANK(Registers!A917), NOT(ISERROR(FIND($C$1, Registers!C917, 1)))), MID(Registers!C917, FIND("[", Registers!C917, 1) + 1,( FIND("]", Registers!C917, 1) - FIND("[", Registers!C917, 1)) - 1), -1))</f>
        <v>-1</v>
      </c>
      <c r="B918" s="1" t="e">
        <f>INT(MID(Registers!E917, 1,  FIND(" ", Registers!E917, 1) - 1))</f>
        <v>#VALUE!</v>
      </c>
    </row>
    <row r="919" spans="1:2" x14ac:dyDescent="0.25">
      <c r="A919" s="1">
        <f>INT(IF(AND(ISBLANK(Registers!A918), NOT(ISERROR(FIND($C$1, Registers!C918, 1)))), MID(Registers!C918, FIND("[", Registers!C918, 1) + 1,( FIND("]", Registers!C918, 1) - FIND("[", Registers!C918, 1)) - 1), -1))</f>
        <v>-1</v>
      </c>
      <c r="B919" s="1" t="e">
        <f>INT(MID(Registers!E918, 1,  FIND(" ", Registers!E918, 1) - 1))</f>
        <v>#VALUE!</v>
      </c>
    </row>
    <row r="920" spans="1:2" x14ac:dyDescent="0.25">
      <c r="A920" s="1">
        <f>INT(IF(AND(ISBLANK(Registers!A919), NOT(ISERROR(FIND($C$1, Registers!C919, 1)))), MID(Registers!C919, FIND("[", Registers!C919, 1) + 1,( FIND("]", Registers!C919, 1) - FIND("[", Registers!C919, 1)) - 1), -1))</f>
        <v>-1</v>
      </c>
      <c r="B920" s="1" t="e">
        <f>INT(MID(Registers!E919, 1,  FIND(" ", Registers!E919, 1) - 1))</f>
        <v>#VALUE!</v>
      </c>
    </row>
    <row r="921" spans="1:2" x14ac:dyDescent="0.25">
      <c r="A921" s="1">
        <f>INT(IF(AND(ISBLANK(Registers!A920), NOT(ISERROR(FIND($C$1, Registers!C920, 1)))), MID(Registers!C920, FIND("[", Registers!C920, 1) + 1,( FIND("]", Registers!C920, 1) - FIND("[", Registers!C920, 1)) - 1), -1))</f>
        <v>-1</v>
      </c>
      <c r="B921" s="1" t="e">
        <f>INT(MID(Registers!E920, 1,  FIND(" ", Registers!E920, 1) - 1))</f>
        <v>#VALUE!</v>
      </c>
    </row>
    <row r="922" spans="1:2" x14ac:dyDescent="0.25">
      <c r="A922" s="1">
        <f>INT(IF(AND(ISBLANK(Registers!A921), NOT(ISERROR(FIND($C$1, Registers!C921, 1)))), MID(Registers!C921, FIND("[", Registers!C921, 1) + 1,( FIND("]", Registers!C921, 1) - FIND("[", Registers!C921, 1)) - 1), -1))</f>
        <v>-1</v>
      </c>
      <c r="B922" s="1" t="e">
        <f>INT(MID(Registers!E921, 1,  FIND(" ", Registers!E921, 1) - 1))</f>
        <v>#VALUE!</v>
      </c>
    </row>
    <row r="923" spans="1:2" x14ac:dyDescent="0.25">
      <c r="A923" s="1">
        <f>INT(IF(AND(ISBLANK(Registers!A922), NOT(ISERROR(FIND($C$1, Registers!C922, 1)))), MID(Registers!C922, FIND("[", Registers!C922, 1) + 1,( FIND("]", Registers!C922, 1) - FIND("[", Registers!C922, 1)) - 1), -1))</f>
        <v>-1</v>
      </c>
      <c r="B923" s="1" t="e">
        <f>INT(MID(Registers!E922, 1,  FIND(" ", Registers!E922, 1) - 1))</f>
        <v>#VALUE!</v>
      </c>
    </row>
    <row r="924" spans="1:2" x14ac:dyDescent="0.25">
      <c r="A924" s="1">
        <f>INT(IF(AND(ISBLANK(Registers!A923), NOT(ISERROR(FIND($C$1, Registers!C923, 1)))), MID(Registers!C923, FIND("[", Registers!C923, 1) + 1,( FIND("]", Registers!C923, 1) - FIND("[", Registers!C923, 1)) - 1), -1))</f>
        <v>-1</v>
      </c>
      <c r="B924" s="1" t="e">
        <f>INT(MID(Registers!E923, 1,  FIND(" ", Registers!E923, 1) - 1))</f>
        <v>#VALUE!</v>
      </c>
    </row>
    <row r="925" spans="1:2" x14ac:dyDescent="0.25">
      <c r="A925" s="1">
        <f>INT(IF(AND(ISBLANK(Registers!A924), NOT(ISERROR(FIND($C$1, Registers!C924, 1)))), MID(Registers!C924, FIND("[", Registers!C924, 1) + 1,( FIND("]", Registers!C924, 1) - FIND("[", Registers!C924, 1)) - 1), -1))</f>
        <v>-1</v>
      </c>
      <c r="B925" s="1" t="e">
        <f>INT(MID(Registers!E924, 1,  FIND(" ", Registers!E924, 1) - 1))</f>
        <v>#VALUE!</v>
      </c>
    </row>
    <row r="926" spans="1:2" x14ac:dyDescent="0.25">
      <c r="A926" s="1">
        <f>INT(IF(AND(ISBLANK(Registers!A925), NOT(ISERROR(FIND($C$1, Registers!C925, 1)))), MID(Registers!C925, FIND("[", Registers!C925, 1) + 1,( FIND("]", Registers!C925, 1) - FIND("[", Registers!C925, 1)) - 1), -1))</f>
        <v>-1</v>
      </c>
      <c r="B926" s="1" t="e">
        <f>INT(MID(Registers!E925, 1,  FIND(" ", Registers!E925, 1) - 1))</f>
        <v>#VALUE!</v>
      </c>
    </row>
    <row r="927" spans="1:2" x14ac:dyDescent="0.25">
      <c r="A927" s="1">
        <f>INT(IF(AND(ISBLANK(Registers!A926), NOT(ISERROR(FIND($C$1, Registers!C926, 1)))), MID(Registers!C926, FIND("[", Registers!C926, 1) + 1,( FIND("]", Registers!C926, 1) - FIND("[", Registers!C926, 1)) - 1), -1))</f>
        <v>-1</v>
      </c>
      <c r="B927" s="1" t="e">
        <f>INT(MID(Registers!E926, 1,  FIND(" ", Registers!E926, 1) - 1))</f>
        <v>#VALUE!</v>
      </c>
    </row>
    <row r="928" spans="1:2" x14ac:dyDescent="0.25">
      <c r="A928" s="1">
        <f>INT(IF(AND(ISBLANK(Registers!A927), NOT(ISERROR(FIND($C$1, Registers!C927, 1)))), MID(Registers!C927, FIND("[", Registers!C927, 1) + 1,( FIND("]", Registers!C927, 1) - FIND("[", Registers!C927, 1)) - 1), -1))</f>
        <v>-1</v>
      </c>
      <c r="B928" s="1" t="e">
        <f>INT(MID(Registers!E927, 1,  FIND(" ", Registers!E927, 1) - 1))</f>
        <v>#VALUE!</v>
      </c>
    </row>
    <row r="929" spans="1:2" x14ac:dyDescent="0.25">
      <c r="A929" s="1">
        <f>INT(IF(AND(ISBLANK(Registers!A928), NOT(ISERROR(FIND($C$1, Registers!C928, 1)))), MID(Registers!C928, FIND("[", Registers!C928, 1) + 1,( FIND("]", Registers!C928, 1) - FIND("[", Registers!C928, 1)) - 1), -1))</f>
        <v>-1</v>
      </c>
      <c r="B929" s="1" t="e">
        <f>INT(MID(Registers!E928, 1,  FIND(" ", Registers!E928, 1) - 1))</f>
        <v>#VALUE!</v>
      </c>
    </row>
    <row r="930" spans="1:2" x14ac:dyDescent="0.25">
      <c r="A930" s="1">
        <f>INT(IF(AND(ISBLANK(Registers!A929), NOT(ISERROR(FIND($C$1, Registers!C929, 1)))), MID(Registers!C929, FIND("[", Registers!C929, 1) + 1,( FIND("]", Registers!C929, 1) - FIND("[", Registers!C929, 1)) - 1), -1))</f>
        <v>-1</v>
      </c>
      <c r="B930" s="1" t="e">
        <f>INT(MID(Registers!E929, 1,  FIND(" ", Registers!E929, 1) - 1))</f>
        <v>#VALUE!</v>
      </c>
    </row>
    <row r="931" spans="1:2" x14ac:dyDescent="0.25">
      <c r="A931" s="1">
        <f>INT(IF(AND(ISBLANK(Registers!A930), NOT(ISERROR(FIND($C$1, Registers!C930, 1)))), MID(Registers!C930, FIND("[", Registers!C930, 1) + 1,( FIND("]", Registers!C930, 1) - FIND("[", Registers!C930, 1)) - 1), -1))</f>
        <v>-1</v>
      </c>
      <c r="B931" s="1" t="e">
        <f>INT(MID(Registers!E930, 1,  FIND(" ", Registers!E930, 1) - 1))</f>
        <v>#VALUE!</v>
      </c>
    </row>
    <row r="932" spans="1:2" x14ac:dyDescent="0.25">
      <c r="A932" s="1">
        <f>INT(IF(AND(ISBLANK(Registers!A931), NOT(ISERROR(FIND($C$1, Registers!C931, 1)))), MID(Registers!C931, FIND("[", Registers!C931, 1) + 1,( FIND("]", Registers!C931, 1) - FIND("[", Registers!C931, 1)) - 1), -1))</f>
        <v>-1</v>
      </c>
      <c r="B932" s="1" t="e">
        <f>INT(MID(Registers!E931, 1,  FIND(" ", Registers!E931, 1) - 1))</f>
        <v>#VALUE!</v>
      </c>
    </row>
    <row r="933" spans="1:2" x14ac:dyDescent="0.25">
      <c r="A933" s="1">
        <f>INT(IF(AND(ISBLANK(Registers!A932), NOT(ISERROR(FIND($C$1, Registers!C932, 1)))), MID(Registers!C932, FIND("[", Registers!C932, 1) + 1,( FIND("]", Registers!C932, 1) - FIND("[", Registers!C932, 1)) - 1), -1))</f>
        <v>-1</v>
      </c>
      <c r="B933" s="1" t="e">
        <f>INT(MID(Registers!E932, 1,  FIND(" ", Registers!E932, 1) - 1))</f>
        <v>#VALUE!</v>
      </c>
    </row>
    <row r="934" spans="1:2" x14ac:dyDescent="0.25">
      <c r="A934" s="1">
        <f>INT(IF(AND(ISBLANK(Registers!A933), NOT(ISERROR(FIND($C$1, Registers!C933, 1)))), MID(Registers!C933, FIND("[", Registers!C933, 1) + 1,( FIND("]", Registers!C933, 1) - FIND("[", Registers!C933, 1)) - 1), -1))</f>
        <v>-1</v>
      </c>
      <c r="B934" s="1" t="e">
        <f>INT(MID(Registers!E933, 1,  FIND(" ", Registers!E933, 1) - 1))</f>
        <v>#VALUE!</v>
      </c>
    </row>
    <row r="935" spans="1:2" x14ac:dyDescent="0.25">
      <c r="A935" s="1">
        <f>INT(IF(AND(ISBLANK(Registers!A934), NOT(ISERROR(FIND($C$1, Registers!C934, 1)))), MID(Registers!C934, FIND("[", Registers!C934, 1) + 1,( FIND("]", Registers!C934, 1) - FIND("[", Registers!C934, 1)) - 1), -1))</f>
        <v>-1</v>
      </c>
      <c r="B935" s="1" t="e">
        <f>INT(MID(Registers!E934, 1,  FIND(" ", Registers!E934, 1) - 1))</f>
        <v>#VALUE!</v>
      </c>
    </row>
    <row r="936" spans="1:2" x14ac:dyDescent="0.25">
      <c r="A936" s="1">
        <f>INT(IF(AND(ISBLANK(Registers!A935), NOT(ISERROR(FIND($C$1, Registers!C935, 1)))), MID(Registers!C935, FIND("[", Registers!C935, 1) + 1,( FIND("]", Registers!C935, 1) - FIND("[", Registers!C935, 1)) - 1), -1))</f>
        <v>-1</v>
      </c>
      <c r="B936" s="1" t="e">
        <f>INT(MID(Registers!E935, 1,  FIND(" ", Registers!E935, 1) - 1))</f>
        <v>#VALUE!</v>
      </c>
    </row>
    <row r="937" spans="1:2" x14ac:dyDescent="0.25">
      <c r="A937" s="1">
        <f>INT(IF(AND(ISBLANK(Registers!A936), NOT(ISERROR(FIND($C$1, Registers!C936, 1)))), MID(Registers!C936, FIND("[", Registers!C936, 1) + 1,( FIND("]", Registers!C936, 1) - FIND("[", Registers!C936, 1)) - 1), -1))</f>
        <v>-1</v>
      </c>
      <c r="B937" s="1" t="e">
        <f>INT(MID(Registers!E936, 1,  FIND(" ", Registers!E936, 1) - 1))</f>
        <v>#VALUE!</v>
      </c>
    </row>
    <row r="938" spans="1:2" x14ac:dyDescent="0.25">
      <c r="A938" s="1">
        <f>INT(IF(AND(ISBLANK(Registers!A937), NOT(ISERROR(FIND($C$1, Registers!C937, 1)))), MID(Registers!C937, FIND("[", Registers!C937, 1) + 1,( FIND("]", Registers!C937, 1) - FIND("[", Registers!C937, 1)) - 1), -1))</f>
        <v>-1</v>
      </c>
      <c r="B938" s="1" t="e">
        <f>INT(MID(Registers!E937, 1,  FIND(" ", Registers!E937, 1) - 1))</f>
        <v>#VALUE!</v>
      </c>
    </row>
    <row r="939" spans="1:2" x14ac:dyDescent="0.25">
      <c r="A939" s="1">
        <f>INT(IF(AND(ISBLANK(Registers!A938), NOT(ISERROR(FIND($C$1, Registers!C938, 1)))), MID(Registers!C938, FIND("[", Registers!C938, 1) + 1,( FIND("]", Registers!C938, 1) - FIND("[", Registers!C938, 1)) - 1), -1))</f>
        <v>-1</v>
      </c>
      <c r="B939" s="1" t="e">
        <f>INT(MID(Registers!E938, 1,  FIND(" ", Registers!E938, 1) - 1))</f>
        <v>#VALUE!</v>
      </c>
    </row>
    <row r="940" spans="1:2" x14ac:dyDescent="0.25">
      <c r="A940" s="1">
        <f>INT(IF(AND(ISBLANK(Registers!A939), NOT(ISERROR(FIND($C$1, Registers!C939, 1)))), MID(Registers!C939, FIND("[", Registers!C939, 1) + 1,( FIND("]", Registers!C939, 1) - FIND("[", Registers!C939, 1)) - 1), -1))</f>
        <v>-1</v>
      </c>
      <c r="B940" s="1" t="e">
        <f>INT(MID(Registers!E939, 1,  FIND(" ", Registers!E939, 1) - 1))</f>
        <v>#VALUE!</v>
      </c>
    </row>
    <row r="941" spans="1:2" x14ac:dyDescent="0.25">
      <c r="A941" s="1">
        <f>INT(IF(AND(ISBLANK(Registers!A940), NOT(ISERROR(FIND($C$1, Registers!C940, 1)))), MID(Registers!C940, FIND("[", Registers!C940, 1) + 1,( FIND("]", Registers!C940, 1) - FIND("[", Registers!C940, 1)) - 1), -1))</f>
        <v>-1</v>
      </c>
      <c r="B941" s="1" t="e">
        <f>INT(MID(Registers!E940, 1,  FIND(" ", Registers!E940, 1) - 1))</f>
        <v>#VALUE!</v>
      </c>
    </row>
    <row r="942" spans="1:2" x14ac:dyDescent="0.25">
      <c r="A942" s="1">
        <f>INT(IF(AND(ISBLANK(Registers!A941), NOT(ISERROR(FIND($C$1, Registers!C941, 1)))), MID(Registers!C941, FIND("[", Registers!C941, 1) + 1,( FIND("]", Registers!C941, 1) - FIND("[", Registers!C941, 1)) - 1), -1))</f>
        <v>-1</v>
      </c>
      <c r="B942" s="1" t="e">
        <f>INT(MID(Registers!E941, 1,  FIND(" ", Registers!E941, 1) - 1))</f>
        <v>#VALUE!</v>
      </c>
    </row>
    <row r="943" spans="1:2" x14ac:dyDescent="0.25">
      <c r="A943" s="1">
        <f>INT(IF(AND(ISBLANK(Registers!A942), NOT(ISERROR(FIND($C$1, Registers!C942, 1)))), MID(Registers!C942, FIND("[", Registers!C942, 1) + 1,( FIND("]", Registers!C942, 1) - FIND("[", Registers!C942, 1)) - 1), -1))</f>
        <v>-1</v>
      </c>
      <c r="B943" s="1" t="e">
        <f>INT(MID(Registers!E942, 1,  FIND(" ", Registers!E942, 1) - 1))</f>
        <v>#VALUE!</v>
      </c>
    </row>
    <row r="944" spans="1:2" x14ac:dyDescent="0.25">
      <c r="A944" s="1">
        <f>INT(IF(AND(ISBLANK(Registers!A943), NOT(ISERROR(FIND($C$1, Registers!C943, 1)))), MID(Registers!C943, FIND("[", Registers!C943, 1) + 1,( FIND("]", Registers!C943, 1) - FIND("[", Registers!C943, 1)) - 1), -1))</f>
        <v>-1</v>
      </c>
      <c r="B944" s="1" t="e">
        <f>INT(MID(Registers!E943, 1,  FIND(" ", Registers!E943, 1) - 1))</f>
        <v>#VALUE!</v>
      </c>
    </row>
    <row r="945" spans="1:2" x14ac:dyDescent="0.25">
      <c r="A945" s="1">
        <f>INT(IF(AND(ISBLANK(Registers!A944), NOT(ISERROR(FIND($C$1, Registers!C944, 1)))), MID(Registers!C944, FIND("[", Registers!C944, 1) + 1,( FIND("]", Registers!C944, 1) - FIND("[", Registers!C944, 1)) - 1), -1))</f>
        <v>-1</v>
      </c>
      <c r="B945" s="1" t="e">
        <f>INT(MID(Registers!E944, 1,  FIND(" ", Registers!E944, 1) - 1))</f>
        <v>#VALUE!</v>
      </c>
    </row>
    <row r="946" spans="1:2" x14ac:dyDescent="0.25">
      <c r="A946" s="1">
        <f>INT(IF(AND(ISBLANK(Registers!A945), NOT(ISERROR(FIND($C$1, Registers!C945, 1)))), MID(Registers!C945, FIND("[", Registers!C945, 1) + 1,( FIND("]", Registers!C945, 1) - FIND("[", Registers!C945, 1)) - 1), -1))</f>
        <v>-1</v>
      </c>
      <c r="B946" s="1" t="e">
        <f>INT(MID(Registers!E945, 1,  FIND(" ", Registers!E945, 1) - 1))</f>
        <v>#VALUE!</v>
      </c>
    </row>
    <row r="947" spans="1:2" x14ac:dyDescent="0.25">
      <c r="A947" s="1">
        <f>INT(IF(AND(ISBLANK(Registers!A946), NOT(ISERROR(FIND($C$1, Registers!C946, 1)))), MID(Registers!C946, FIND("[", Registers!C946, 1) + 1,( FIND("]", Registers!C946, 1) - FIND("[", Registers!C946, 1)) - 1), -1))</f>
        <v>-1</v>
      </c>
      <c r="B947" s="1" t="e">
        <f>INT(MID(Registers!E946, 1,  FIND(" ", Registers!E946, 1) - 1))</f>
        <v>#VALUE!</v>
      </c>
    </row>
    <row r="948" spans="1:2" x14ac:dyDescent="0.25">
      <c r="A948" s="1">
        <f>INT(IF(AND(ISBLANK(Registers!A947), NOT(ISERROR(FIND($C$1, Registers!C947, 1)))), MID(Registers!C947, FIND("[", Registers!C947, 1) + 1,( FIND("]", Registers!C947, 1) - FIND("[", Registers!C947, 1)) - 1), -1))</f>
        <v>-1</v>
      </c>
      <c r="B948" s="1" t="e">
        <f>INT(MID(Registers!E947, 1,  FIND(" ", Registers!E947, 1) - 1))</f>
        <v>#VALUE!</v>
      </c>
    </row>
    <row r="949" spans="1:2" x14ac:dyDescent="0.25">
      <c r="A949" s="1">
        <f>INT(IF(AND(ISBLANK(Registers!A948), NOT(ISERROR(FIND($C$1, Registers!C948, 1)))), MID(Registers!C948, FIND("[", Registers!C948, 1) + 1,( FIND("]", Registers!C948, 1) - FIND("[", Registers!C948, 1)) - 1), -1))</f>
        <v>-1</v>
      </c>
      <c r="B949" s="1" t="e">
        <f>INT(MID(Registers!E948, 1,  FIND(" ", Registers!E948, 1) - 1))</f>
        <v>#VALUE!</v>
      </c>
    </row>
    <row r="950" spans="1:2" x14ac:dyDescent="0.25">
      <c r="A950" s="1">
        <f>INT(IF(AND(ISBLANK(Registers!A949), NOT(ISERROR(FIND($C$1, Registers!C949, 1)))), MID(Registers!C949, FIND("[", Registers!C949, 1) + 1,( FIND("]", Registers!C949, 1) - FIND("[", Registers!C949, 1)) - 1), -1))</f>
        <v>-1</v>
      </c>
      <c r="B950" s="1" t="e">
        <f>INT(MID(Registers!E949, 1,  FIND(" ", Registers!E949, 1) - 1))</f>
        <v>#VALUE!</v>
      </c>
    </row>
    <row r="951" spans="1:2" x14ac:dyDescent="0.25">
      <c r="A951" s="1">
        <f>INT(IF(AND(ISBLANK(Registers!A950), NOT(ISERROR(FIND($C$1, Registers!C950, 1)))), MID(Registers!C950, FIND("[", Registers!C950, 1) + 1,( FIND("]", Registers!C950, 1) - FIND("[", Registers!C950, 1)) - 1), -1))</f>
        <v>-1</v>
      </c>
      <c r="B951" s="1" t="e">
        <f>INT(MID(Registers!E950, 1,  FIND(" ", Registers!E950, 1) - 1))</f>
        <v>#VALUE!</v>
      </c>
    </row>
    <row r="952" spans="1:2" x14ac:dyDescent="0.25">
      <c r="A952" s="1">
        <f>INT(IF(AND(ISBLANK(Registers!A951), NOT(ISERROR(FIND($C$1, Registers!C951, 1)))), MID(Registers!C951, FIND("[", Registers!C951, 1) + 1,( FIND("]", Registers!C951, 1) - FIND("[", Registers!C951, 1)) - 1), -1))</f>
        <v>-1</v>
      </c>
      <c r="B952" s="1" t="e">
        <f>INT(MID(Registers!E951, 1,  FIND(" ", Registers!E951, 1) - 1))</f>
        <v>#VALUE!</v>
      </c>
    </row>
    <row r="953" spans="1:2" x14ac:dyDescent="0.25">
      <c r="A953" s="1">
        <f>INT(IF(AND(ISBLANK(Registers!A952), NOT(ISERROR(FIND($C$1, Registers!C952, 1)))), MID(Registers!C952, FIND("[", Registers!C952, 1) + 1,( FIND("]", Registers!C952, 1) - FIND("[", Registers!C952, 1)) - 1), -1))</f>
        <v>-1</v>
      </c>
      <c r="B953" s="1" t="e">
        <f>INT(MID(Registers!E952, 1,  FIND(" ", Registers!E952, 1) - 1))</f>
        <v>#VALUE!</v>
      </c>
    </row>
    <row r="954" spans="1:2" x14ac:dyDescent="0.25">
      <c r="A954" s="1">
        <f>INT(IF(AND(ISBLANK(Registers!A953), NOT(ISERROR(FIND($C$1, Registers!C953, 1)))), MID(Registers!C953, FIND("[", Registers!C953, 1) + 1,( FIND("]", Registers!C953, 1) - FIND("[", Registers!C953, 1)) - 1), -1))</f>
        <v>-1</v>
      </c>
      <c r="B954" s="1" t="e">
        <f>INT(MID(Registers!E953, 1,  FIND(" ", Registers!E953, 1) - 1))</f>
        <v>#VALUE!</v>
      </c>
    </row>
    <row r="955" spans="1:2" x14ac:dyDescent="0.25">
      <c r="A955" s="1">
        <f>INT(IF(AND(ISBLANK(Registers!A954), NOT(ISERROR(FIND($C$1, Registers!C954, 1)))), MID(Registers!C954, FIND("[", Registers!C954, 1) + 1,( FIND("]", Registers!C954, 1) - FIND("[", Registers!C954, 1)) - 1), -1))</f>
        <v>-1</v>
      </c>
      <c r="B955" s="1" t="e">
        <f>INT(MID(Registers!E954, 1,  FIND(" ", Registers!E954, 1) - 1))</f>
        <v>#VALUE!</v>
      </c>
    </row>
    <row r="956" spans="1:2" x14ac:dyDescent="0.25">
      <c r="A956" s="1">
        <f>INT(IF(AND(ISBLANK(Registers!A955), NOT(ISERROR(FIND($C$1, Registers!C955, 1)))), MID(Registers!C955, FIND("[", Registers!C955, 1) + 1,( FIND("]", Registers!C955, 1) - FIND("[", Registers!C955, 1)) - 1), -1))</f>
        <v>-1</v>
      </c>
      <c r="B956" s="1" t="e">
        <f>INT(MID(Registers!E955, 1,  FIND(" ", Registers!E955, 1) - 1))</f>
        <v>#VALUE!</v>
      </c>
    </row>
    <row r="957" spans="1:2" x14ac:dyDescent="0.25">
      <c r="A957" s="1">
        <f>INT(IF(AND(ISBLANK(Registers!A956), NOT(ISERROR(FIND($C$1, Registers!C956, 1)))), MID(Registers!C956, FIND("[", Registers!C956, 1) + 1,( FIND("]", Registers!C956, 1) - FIND("[", Registers!C956, 1)) - 1), -1))</f>
        <v>-1</v>
      </c>
      <c r="B957" s="1" t="e">
        <f>INT(MID(Registers!E956, 1,  FIND(" ", Registers!E956, 1) - 1))</f>
        <v>#VALUE!</v>
      </c>
    </row>
    <row r="958" spans="1:2" x14ac:dyDescent="0.25">
      <c r="A958" s="1">
        <f>INT(IF(AND(ISBLANK(Registers!A957), NOT(ISERROR(FIND($C$1, Registers!C957, 1)))), MID(Registers!C957, FIND("[", Registers!C957, 1) + 1,( FIND("]", Registers!C957, 1) - FIND("[", Registers!C957, 1)) - 1), -1))</f>
        <v>-1</v>
      </c>
      <c r="B958" s="1" t="e">
        <f>INT(MID(Registers!E957, 1,  FIND(" ", Registers!E957, 1) - 1))</f>
        <v>#VALUE!</v>
      </c>
    </row>
    <row r="959" spans="1:2" x14ac:dyDescent="0.25">
      <c r="A959" s="1">
        <f>INT(IF(AND(ISBLANK(Registers!A958), NOT(ISERROR(FIND($C$1, Registers!C958, 1)))), MID(Registers!C958, FIND("[", Registers!C958, 1) + 1,( FIND("]", Registers!C958, 1) - FIND("[", Registers!C958, 1)) - 1), -1))</f>
        <v>-1</v>
      </c>
      <c r="B959" s="1" t="e">
        <f>INT(MID(Registers!E958, 1,  FIND(" ", Registers!E958, 1) - 1))</f>
        <v>#VALUE!</v>
      </c>
    </row>
    <row r="960" spans="1:2" x14ac:dyDescent="0.25">
      <c r="A960" s="1">
        <f>INT(IF(AND(ISBLANK(Registers!A959), NOT(ISERROR(FIND($C$1, Registers!C959, 1)))), MID(Registers!C959, FIND("[", Registers!C959, 1) + 1,( FIND("]", Registers!C959, 1) - FIND("[", Registers!C959, 1)) - 1), -1))</f>
        <v>-1</v>
      </c>
      <c r="B960" s="1" t="e">
        <f>INT(MID(Registers!E959, 1,  FIND(" ", Registers!E959, 1) - 1))</f>
        <v>#VALUE!</v>
      </c>
    </row>
    <row r="961" spans="1:2" x14ac:dyDescent="0.25">
      <c r="A961" s="1">
        <f>INT(IF(AND(ISBLANK(Registers!A960), NOT(ISERROR(FIND($C$1, Registers!C960, 1)))), MID(Registers!C960, FIND("[", Registers!C960, 1) + 1,( FIND("]", Registers!C960, 1) - FIND("[", Registers!C960, 1)) - 1), -1))</f>
        <v>-1</v>
      </c>
      <c r="B961" s="1" t="e">
        <f>INT(MID(Registers!E960, 1,  FIND(" ", Registers!E960, 1) - 1))</f>
        <v>#VALUE!</v>
      </c>
    </row>
    <row r="962" spans="1:2" x14ac:dyDescent="0.25">
      <c r="A962" s="1">
        <f>INT(IF(AND(ISBLANK(Registers!A961), NOT(ISERROR(FIND($C$1, Registers!C961, 1)))), MID(Registers!C961, FIND("[", Registers!C961, 1) + 1,( FIND("]", Registers!C961, 1) - FIND("[", Registers!C961, 1)) - 1), -1))</f>
        <v>-1</v>
      </c>
      <c r="B962" s="1" t="e">
        <f>INT(MID(Registers!E961, 1,  FIND(" ", Registers!E961, 1) - 1))</f>
        <v>#VALUE!</v>
      </c>
    </row>
    <row r="963" spans="1:2" x14ac:dyDescent="0.25">
      <c r="A963" s="1">
        <f>INT(IF(AND(ISBLANK(Registers!A962), NOT(ISERROR(FIND($C$1, Registers!C962, 1)))), MID(Registers!C962, FIND("[", Registers!C962, 1) + 1,( FIND("]", Registers!C962, 1) - FIND("[", Registers!C962, 1)) - 1), -1))</f>
        <v>-1</v>
      </c>
      <c r="B963" s="1" t="e">
        <f>INT(MID(Registers!E962, 1,  FIND(" ", Registers!E962, 1) - 1))</f>
        <v>#VALUE!</v>
      </c>
    </row>
    <row r="964" spans="1:2" x14ac:dyDescent="0.25">
      <c r="A964" s="1">
        <f>INT(IF(AND(ISBLANK(Registers!A963), NOT(ISERROR(FIND($C$1, Registers!C963, 1)))), MID(Registers!C963, FIND("[", Registers!C963, 1) + 1,( FIND("]", Registers!C963, 1) - FIND("[", Registers!C963, 1)) - 1), -1))</f>
        <v>-1</v>
      </c>
      <c r="B964" s="1" t="e">
        <f>INT(MID(Registers!E963, 1,  FIND(" ", Registers!E963, 1) - 1))</f>
        <v>#VALUE!</v>
      </c>
    </row>
    <row r="965" spans="1:2" x14ac:dyDescent="0.25">
      <c r="A965" s="1">
        <f>INT(IF(AND(ISBLANK(Registers!A964), NOT(ISERROR(FIND($C$1, Registers!C964, 1)))), MID(Registers!C964, FIND("[", Registers!C964, 1) + 1,( FIND("]", Registers!C964, 1) - FIND("[", Registers!C964, 1)) - 1), -1))</f>
        <v>-1</v>
      </c>
      <c r="B965" s="1" t="e">
        <f>INT(MID(Registers!E964, 1,  FIND(" ", Registers!E964, 1) - 1))</f>
        <v>#VALUE!</v>
      </c>
    </row>
    <row r="966" spans="1:2" x14ac:dyDescent="0.25">
      <c r="A966" s="1">
        <f>INT(IF(AND(ISBLANK(Registers!A965), NOT(ISERROR(FIND($C$1, Registers!C965, 1)))), MID(Registers!C965, FIND("[", Registers!C965, 1) + 1,( FIND("]", Registers!C965, 1) - FIND("[", Registers!C965, 1)) - 1), -1))</f>
        <v>-1</v>
      </c>
      <c r="B966" s="1" t="e">
        <f>INT(MID(Registers!E965, 1,  FIND(" ", Registers!E965, 1) - 1))</f>
        <v>#VALUE!</v>
      </c>
    </row>
    <row r="967" spans="1:2" x14ac:dyDescent="0.25">
      <c r="A967" s="1">
        <f>INT(IF(AND(ISBLANK(Registers!A966), NOT(ISERROR(FIND($C$1, Registers!C966, 1)))), MID(Registers!C966, FIND("[", Registers!C966, 1) + 1,( FIND("]", Registers!C966, 1) - FIND("[", Registers!C966, 1)) - 1), -1))</f>
        <v>-1</v>
      </c>
      <c r="B967" s="1" t="e">
        <f>INT(MID(Registers!E966, 1,  FIND(" ", Registers!E966, 1) - 1))</f>
        <v>#VALUE!</v>
      </c>
    </row>
    <row r="968" spans="1:2" x14ac:dyDescent="0.25">
      <c r="A968" s="1">
        <f>INT(IF(AND(ISBLANK(Registers!A967), NOT(ISERROR(FIND($C$1, Registers!C967, 1)))), MID(Registers!C967, FIND("[", Registers!C967, 1) + 1,( FIND("]", Registers!C967, 1) - FIND("[", Registers!C967, 1)) - 1), -1))</f>
        <v>-1</v>
      </c>
      <c r="B968" s="1" t="e">
        <f>INT(MID(Registers!E967, 1,  FIND(" ", Registers!E967, 1) - 1))</f>
        <v>#VALUE!</v>
      </c>
    </row>
    <row r="969" spans="1:2" x14ac:dyDescent="0.25">
      <c r="A969" s="1">
        <f>INT(IF(AND(ISBLANK(Registers!A968), NOT(ISERROR(FIND($C$1, Registers!C968, 1)))), MID(Registers!C968, FIND("[", Registers!C968, 1) + 1,( FIND("]", Registers!C968, 1) - FIND("[", Registers!C968, 1)) - 1), -1))</f>
        <v>-1</v>
      </c>
      <c r="B969" s="1" t="e">
        <f>INT(MID(Registers!E968, 1,  FIND(" ", Registers!E968, 1) - 1))</f>
        <v>#VALUE!</v>
      </c>
    </row>
    <row r="970" spans="1:2" x14ac:dyDescent="0.25">
      <c r="A970" s="1">
        <f>INT(IF(AND(ISBLANK(Registers!A969), NOT(ISERROR(FIND($C$1, Registers!C969, 1)))), MID(Registers!C969, FIND("[", Registers!C969, 1) + 1,( FIND("]", Registers!C969, 1) - FIND("[", Registers!C969, 1)) - 1), -1))</f>
        <v>-1</v>
      </c>
      <c r="B970" s="1" t="e">
        <f>INT(MID(Registers!E969, 1,  FIND(" ", Registers!E969, 1) - 1))</f>
        <v>#VALUE!</v>
      </c>
    </row>
    <row r="971" spans="1:2" x14ac:dyDescent="0.25">
      <c r="A971" s="1">
        <f>INT(IF(AND(ISBLANK(Registers!A970), NOT(ISERROR(FIND($C$1, Registers!C970, 1)))), MID(Registers!C970, FIND("[", Registers!C970, 1) + 1,( FIND("]", Registers!C970, 1) - FIND("[", Registers!C970, 1)) - 1), -1))</f>
        <v>-1</v>
      </c>
      <c r="B971" s="1" t="e">
        <f>INT(MID(Registers!E970, 1,  FIND(" ", Registers!E970, 1) - 1))</f>
        <v>#VALUE!</v>
      </c>
    </row>
    <row r="972" spans="1:2" x14ac:dyDescent="0.25">
      <c r="A972" s="1">
        <f>INT(IF(AND(ISBLANK(Registers!A971), NOT(ISERROR(FIND($C$1, Registers!C971, 1)))), MID(Registers!C971, FIND("[", Registers!C971, 1) + 1,( FIND("]", Registers!C971, 1) - FIND("[", Registers!C971, 1)) - 1), -1))</f>
        <v>-1</v>
      </c>
      <c r="B972" s="1" t="e">
        <f>INT(MID(Registers!E971, 1,  FIND(" ", Registers!E971, 1) - 1))</f>
        <v>#VALUE!</v>
      </c>
    </row>
    <row r="973" spans="1:2" x14ac:dyDescent="0.25">
      <c r="A973" s="1">
        <f>INT(IF(AND(ISBLANK(Registers!A972), NOT(ISERROR(FIND($C$1, Registers!C972, 1)))), MID(Registers!C972, FIND("[", Registers!C972, 1) + 1,( FIND("]", Registers!C972, 1) - FIND("[", Registers!C972, 1)) - 1), -1))</f>
        <v>-1</v>
      </c>
      <c r="B973" s="1" t="e">
        <f>INT(MID(Registers!E972, 1,  FIND(" ", Registers!E972, 1) - 1))</f>
        <v>#VALUE!</v>
      </c>
    </row>
    <row r="974" spans="1:2" x14ac:dyDescent="0.25">
      <c r="A974" s="1">
        <f>INT(IF(AND(ISBLANK(Registers!A973), NOT(ISERROR(FIND($C$1, Registers!C973, 1)))), MID(Registers!C973, FIND("[", Registers!C973, 1) + 1,( FIND("]", Registers!C973, 1) - FIND("[", Registers!C973, 1)) - 1), -1))</f>
        <v>-1</v>
      </c>
      <c r="B974" s="1" t="e">
        <f>INT(MID(Registers!E973, 1,  FIND(" ", Registers!E973, 1) - 1))</f>
        <v>#VALUE!</v>
      </c>
    </row>
    <row r="975" spans="1:2" x14ac:dyDescent="0.25">
      <c r="A975" s="1">
        <f>INT(IF(AND(ISBLANK(Registers!A974), NOT(ISERROR(FIND($C$1, Registers!C974, 1)))), MID(Registers!C974, FIND("[", Registers!C974, 1) + 1,( FIND("]", Registers!C974, 1) - FIND("[", Registers!C974, 1)) - 1), -1))</f>
        <v>-1</v>
      </c>
      <c r="B975" s="1" t="e">
        <f>INT(MID(Registers!E974, 1,  FIND(" ", Registers!E974, 1) - 1))</f>
        <v>#VALUE!</v>
      </c>
    </row>
    <row r="976" spans="1:2" x14ac:dyDescent="0.25">
      <c r="A976" s="1">
        <f>INT(IF(AND(ISBLANK(Registers!A975), NOT(ISERROR(FIND($C$1, Registers!C975, 1)))), MID(Registers!C975, FIND("[", Registers!C975, 1) + 1,( FIND("]", Registers!C975, 1) - FIND("[", Registers!C975, 1)) - 1), -1))</f>
        <v>-1</v>
      </c>
      <c r="B976" s="1" t="e">
        <f>INT(MID(Registers!E975, 1,  FIND(" ", Registers!E975, 1) - 1))</f>
        <v>#VALUE!</v>
      </c>
    </row>
    <row r="977" spans="1:2" x14ac:dyDescent="0.25">
      <c r="A977" s="1">
        <f>INT(IF(AND(ISBLANK(Registers!A976), NOT(ISERROR(FIND($C$1, Registers!C976, 1)))), MID(Registers!C976, FIND("[", Registers!C976, 1) + 1,( FIND("]", Registers!C976, 1) - FIND("[", Registers!C976, 1)) - 1), -1))</f>
        <v>-1</v>
      </c>
      <c r="B977" s="1" t="e">
        <f>INT(MID(Registers!E976, 1,  FIND(" ", Registers!E976, 1) - 1))</f>
        <v>#VALUE!</v>
      </c>
    </row>
    <row r="978" spans="1:2" x14ac:dyDescent="0.25">
      <c r="A978" s="1">
        <f>INT(IF(AND(ISBLANK(Registers!A977), NOT(ISERROR(FIND($C$1, Registers!C977, 1)))), MID(Registers!C977, FIND("[", Registers!C977, 1) + 1,( FIND("]", Registers!C977, 1) - FIND("[", Registers!C977, 1)) - 1), -1))</f>
        <v>-1</v>
      </c>
      <c r="B978" s="1" t="e">
        <f>INT(MID(Registers!E977, 1,  FIND(" ", Registers!E977, 1) - 1))</f>
        <v>#VALUE!</v>
      </c>
    </row>
    <row r="979" spans="1:2" x14ac:dyDescent="0.25">
      <c r="A979" s="1">
        <f>INT(IF(AND(ISBLANK(Registers!A978), NOT(ISERROR(FIND($C$1, Registers!C978, 1)))), MID(Registers!C978, FIND("[", Registers!C978, 1) + 1,( FIND("]", Registers!C978, 1) - FIND("[", Registers!C978, 1)) - 1), -1))</f>
        <v>-1</v>
      </c>
      <c r="B979" s="1" t="e">
        <f>INT(MID(Registers!E978, 1,  FIND(" ", Registers!E978, 1) - 1))</f>
        <v>#VALUE!</v>
      </c>
    </row>
    <row r="980" spans="1:2" x14ac:dyDescent="0.25">
      <c r="A980" s="1">
        <f>INT(IF(AND(ISBLANK(Registers!A979), NOT(ISERROR(FIND($C$1, Registers!C979, 1)))), MID(Registers!C979, FIND("[", Registers!C979, 1) + 1,( FIND("]", Registers!C979, 1) - FIND("[", Registers!C979, 1)) - 1), -1))</f>
        <v>-1</v>
      </c>
      <c r="B980" s="1" t="e">
        <f>INT(MID(Registers!E979, 1,  FIND(" ", Registers!E979, 1) - 1))</f>
        <v>#VALUE!</v>
      </c>
    </row>
    <row r="981" spans="1:2" x14ac:dyDescent="0.25">
      <c r="A981" s="1">
        <f>INT(IF(AND(ISBLANK(Registers!A980), NOT(ISERROR(FIND($C$1, Registers!C980, 1)))), MID(Registers!C980, FIND("[", Registers!C980, 1) + 1,( FIND("]", Registers!C980, 1) - FIND("[", Registers!C980, 1)) - 1), -1))</f>
        <v>-1</v>
      </c>
      <c r="B981" s="1" t="e">
        <f>INT(MID(Registers!E980, 1,  FIND(" ", Registers!E980, 1) - 1))</f>
        <v>#VALUE!</v>
      </c>
    </row>
    <row r="982" spans="1:2" x14ac:dyDescent="0.25">
      <c r="A982" s="1">
        <f>INT(IF(AND(ISBLANK(Registers!A981), NOT(ISERROR(FIND($C$1, Registers!C981, 1)))), MID(Registers!C981, FIND("[", Registers!C981, 1) + 1,( FIND("]", Registers!C981, 1) - FIND("[", Registers!C981, 1)) - 1), -1))</f>
        <v>-1</v>
      </c>
      <c r="B982" s="1" t="e">
        <f>INT(MID(Registers!E981, 1,  FIND(" ", Registers!E981, 1) - 1))</f>
        <v>#VALUE!</v>
      </c>
    </row>
    <row r="983" spans="1:2" x14ac:dyDescent="0.25">
      <c r="A983" s="1">
        <f>INT(IF(AND(ISBLANK(Registers!A982), NOT(ISERROR(FIND($C$1, Registers!C982, 1)))), MID(Registers!C982, FIND("[", Registers!C982, 1) + 1,( FIND("]", Registers!C982, 1) - FIND("[", Registers!C982, 1)) - 1), -1))</f>
        <v>-1</v>
      </c>
      <c r="B983" s="1" t="e">
        <f>INT(MID(Registers!E982, 1,  FIND(" ", Registers!E982, 1) - 1))</f>
        <v>#VALUE!</v>
      </c>
    </row>
    <row r="984" spans="1:2" x14ac:dyDescent="0.25">
      <c r="A984" s="1">
        <f>INT(IF(AND(ISBLANK(Registers!A983), NOT(ISERROR(FIND($C$1, Registers!C983, 1)))), MID(Registers!C983, FIND("[", Registers!C983, 1) + 1,( FIND("]", Registers!C983, 1) - FIND("[", Registers!C983, 1)) - 1), -1))</f>
        <v>-1</v>
      </c>
      <c r="B984" s="1" t="e">
        <f>INT(MID(Registers!E983, 1,  FIND(" ", Registers!E983, 1) - 1))</f>
        <v>#VALUE!</v>
      </c>
    </row>
    <row r="985" spans="1:2" x14ac:dyDescent="0.25">
      <c r="A985" s="1">
        <f>INT(IF(AND(ISBLANK(Registers!A984), NOT(ISERROR(FIND($C$1, Registers!C984, 1)))), MID(Registers!C984, FIND("[", Registers!C984, 1) + 1,( FIND("]", Registers!C984, 1) - FIND("[", Registers!C984, 1)) - 1), -1))</f>
        <v>-1</v>
      </c>
      <c r="B985" s="1" t="e">
        <f>INT(MID(Registers!E984, 1,  FIND(" ", Registers!E984, 1) - 1))</f>
        <v>#VALUE!</v>
      </c>
    </row>
    <row r="986" spans="1:2" x14ac:dyDescent="0.25">
      <c r="A986" s="1">
        <f>INT(IF(AND(ISBLANK(Registers!A985), NOT(ISERROR(FIND($C$1, Registers!C985, 1)))), MID(Registers!C985, FIND("[", Registers!C985, 1) + 1,( FIND("]", Registers!C985, 1) - FIND("[", Registers!C985, 1)) - 1), -1))</f>
        <v>-1</v>
      </c>
      <c r="B986" s="1" t="e">
        <f>INT(MID(Registers!E985, 1,  FIND(" ", Registers!E985, 1) - 1))</f>
        <v>#VALUE!</v>
      </c>
    </row>
    <row r="987" spans="1:2" x14ac:dyDescent="0.25">
      <c r="A987" s="1">
        <f>INT(IF(AND(ISBLANK(Registers!A986), NOT(ISERROR(FIND($C$1, Registers!C986, 1)))), MID(Registers!C986, FIND("[", Registers!C986, 1) + 1,( FIND("]", Registers!C986, 1) - FIND("[", Registers!C986, 1)) - 1), -1))</f>
        <v>-1</v>
      </c>
      <c r="B987" s="1" t="e">
        <f>INT(MID(Registers!E986, 1,  FIND(" ", Registers!E986, 1) - 1))</f>
        <v>#VALUE!</v>
      </c>
    </row>
    <row r="988" spans="1:2" x14ac:dyDescent="0.25">
      <c r="A988" s="1">
        <f>INT(IF(AND(ISBLANK(Registers!A987), NOT(ISERROR(FIND($C$1, Registers!C987, 1)))), MID(Registers!C987, FIND("[", Registers!C987, 1) + 1,( FIND("]", Registers!C987, 1) - FIND("[", Registers!C987, 1)) - 1), -1))</f>
        <v>-1</v>
      </c>
      <c r="B988" s="1" t="e">
        <f>INT(MID(Registers!E987, 1,  FIND(" ", Registers!E987, 1) - 1))</f>
        <v>#VALUE!</v>
      </c>
    </row>
    <row r="989" spans="1:2" x14ac:dyDescent="0.25">
      <c r="A989" s="1">
        <f>INT(IF(AND(ISBLANK(Registers!A988), NOT(ISERROR(FIND($C$1, Registers!C988, 1)))), MID(Registers!C988, FIND("[", Registers!C988, 1) + 1,( FIND("]", Registers!C988, 1) - FIND("[", Registers!C988, 1)) - 1), -1))</f>
        <v>-1</v>
      </c>
      <c r="B989" s="1" t="e">
        <f>INT(MID(Registers!E988, 1,  FIND(" ", Registers!E988, 1) - 1))</f>
        <v>#VALUE!</v>
      </c>
    </row>
    <row r="990" spans="1:2" x14ac:dyDescent="0.25">
      <c r="A990" s="1">
        <f>INT(IF(AND(ISBLANK(Registers!A989), NOT(ISERROR(FIND($C$1, Registers!C989, 1)))), MID(Registers!C989, FIND("[", Registers!C989, 1) + 1,( FIND("]", Registers!C989, 1) - FIND("[", Registers!C989, 1)) - 1), -1))</f>
        <v>-1</v>
      </c>
      <c r="B990" s="1" t="e">
        <f>INT(MID(Registers!E989, 1,  FIND(" ", Registers!E989, 1) - 1))</f>
        <v>#VALUE!</v>
      </c>
    </row>
    <row r="991" spans="1:2" x14ac:dyDescent="0.25">
      <c r="A991" s="1">
        <f>INT(IF(AND(ISBLANK(Registers!A990), NOT(ISERROR(FIND($C$1, Registers!C990, 1)))), MID(Registers!C990, FIND("[", Registers!C990, 1) + 1,( FIND("]", Registers!C990, 1) - FIND("[", Registers!C990, 1)) - 1), -1))</f>
        <v>-1</v>
      </c>
      <c r="B991" s="1" t="e">
        <f>INT(MID(Registers!E990, 1,  FIND(" ", Registers!E990, 1) - 1))</f>
        <v>#VALUE!</v>
      </c>
    </row>
    <row r="992" spans="1:2" x14ac:dyDescent="0.25">
      <c r="A992" s="1">
        <f>INT(IF(AND(ISBLANK(Registers!A991), NOT(ISERROR(FIND($C$1, Registers!C991, 1)))), MID(Registers!C991, FIND("[", Registers!C991, 1) + 1,( FIND("]", Registers!C991, 1) - FIND("[", Registers!C991, 1)) - 1), -1))</f>
        <v>-1</v>
      </c>
      <c r="B992" s="1" t="e">
        <f>INT(MID(Registers!E991, 1,  FIND(" ", Registers!E991, 1) - 1))</f>
        <v>#VALUE!</v>
      </c>
    </row>
    <row r="993" spans="1:2" x14ac:dyDescent="0.25">
      <c r="A993" s="1">
        <f>INT(IF(AND(ISBLANK(Registers!A992), NOT(ISERROR(FIND($C$1, Registers!C992, 1)))), MID(Registers!C992, FIND("[", Registers!C992, 1) + 1,( FIND("]", Registers!C992, 1) - FIND("[", Registers!C992, 1)) - 1), -1))</f>
        <v>-1</v>
      </c>
      <c r="B993" s="1" t="e">
        <f>INT(MID(Registers!E992, 1,  FIND(" ", Registers!E992, 1) - 1))</f>
        <v>#VALUE!</v>
      </c>
    </row>
    <row r="994" spans="1:2" x14ac:dyDescent="0.25">
      <c r="A994" s="1">
        <f>INT(IF(AND(ISBLANK(Registers!A993), NOT(ISERROR(FIND($C$1, Registers!C993, 1)))), MID(Registers!C993, FIND("[", Registers!C993, 1) + 1,( FIND("]", Registers!C993, 1) - FIND("[", Registers!C993, 1)) - 1), -1))</f>
        <v>-1</v>
      </c>
      <c r="B994" s="1" t="e">
        <f>INT(MID(Registers!E993, 1,  FIND(" ", Registers!E993, 1) - 1))</f>
        <v>#VALUE!</v>
      </c>
    </row>
    <row r="995" spans="1:2" x14ac:dyDescent="0.25">
      <c r="A995" s="1">
        <f>INT(IF(AND(ISBLANK(Registers!A994), NOT(ISERROR(FIND($C$1, Registers!C994, 1)))), MID(Registers!C994, FIND("[", Registers!C994, 1) + 1,( FIND("]", Registers!C994, 1) - FIND("[", Registers!C994, 1)) - 1), -1))</f>
        <v>-1</v>
      </c>
      <c r="B995" s="1" t="e">
        <f>INT(MID(Registers!E994, 1,  FIND(" ", Registers!E994, 1) - 1))</f>
        <v>#VALUE!</v>
      </c>
    </row>
    <row r="996" spans="1:2" x14ac:dyDescent="0.25">
      <c r="A996" s="1">
        <f>INT(IF(AND(ISBLANK(Registers!A995), NOT(ISERROR(FIND($C$1, Registers!C995, 1)))), MID(Registers!C995, FIND("[", Registers!C995, 1) + 1,( FIND("]", Registers!C995, 1) - FIND("[", Registers!C995, 1)) - 1), -1))</f>
        <v>-1</v>
      </c>
      <c r="B996" s="1" t="e">
        <f>INT(MID(Registers!E995, 1,  FIND(" ", Registers!E995, 1) - 1))</f>
        <v>#VALUE!</v>
      </c>
    </row>
    <row r="997" spans="1:2" x14ac:dyDescent="0.25">
      <c r="A997" s="1">
        <f>INT(IF(AND(ISBLANK(Registers!A996), NOT(ISERROR(FIND($C$1, Registers!C996, 1)))), MID(Registers!C996, FIND("[", Registers!C996, 1) + 1,( FIND("]", Registers!C996, 1) - FIND("[", Registers!C996, 1)) - 1), -1))</f>
        <v>-1</v>
      </c>
      <c r="B997" s="1" t="e">
        <f>INT(MID(Registers!E996, 1,  FIND(" ", Registers!E996, 1) - 1))</f>
        <v>#VALUE!</v>
      </c>
    </row>
    <row r="998" spans="1:2" x14ac:dyDescent="0.25">
      <c r="A998" s="1">
        <f>INT(IF(AND(ISBLANK(Registers!A997), NOT(ISERROR(FIND($C$1, Registers!C997, 1)))), MID(Registers!C997, FIND("[", Registers!C997, 1) + 1,( FIND("]", Registers!C997, 1) - FIND("[", Registers!C997, 1)) - 1), -1))</f>
        <v>-1</v>
      </c>
      <c r="B998" s="1" t="e">
        <f>INT(MID(Registers!E997, 1,  FIND(" ", Registers!E997, 1) - 1))</f>
        <v>#VALUE!</v>
      </c>
    </row>
  </sheetData>
  <mergeCells count="4">
    <mergeCell ref="O16:Q16"/>
    <mergeCell ref="O17:Q17"/>
    <mergeCell ref="O18:Q18"/>
    <mergeCell ref="O19:Q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BME280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2022-02-25T18:04:36Z</dcterms:created>
  <dcterms:modified xsi:type="dcterms:W3CDTF">2022-03-05T14:08:35Z</dcterms:modified>
</cp:coreProperties>
</file>