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副業関連\独立\workdir\practical-mi-guide\chapter3\input\"/>
    </mc:Choice>
  </mc:AlternateContent>
  <xr:revisionPtr revIDLastSave="0" documentId="13_ncr:1_{4CE19C14-A254-4B7A-A9CC-7DC93E144C82}" xr6:coauthVersionLast="47" xr6:coauthVersionMax="47" xr10:uidLastSave="{00000000-0000-0000-0000-000000000000}"/>
  <bookViews>
    <workbookView xWindow="1050" yWindow="3050" windowWidth="29720" windowHeight="17720" xr2:uid="{AFFCA931-CB2A-4AED-B7E5-2638B5FCE6AD}"/>
  </bookViews>
  <sheets>
    <sheet name="初期データ" sheetId="2" r:id="rId1"/>
    <sheet name="整形処理1" sheetId="4" r:id="rId2"/>
    <sheet name="整形処理2" sheetId="5" r:id="rId3"/>
    <sheet name="整形処理3" sheetId="6" r:id="rId4"/>
    <sheet name="整形後" sheetId="7" r:id="rId5"/>
    <sheet name="ヒートマップ" sheetId="8" r:id="rId6"/>
    <sheet name="元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AA45" i="1"/>
  <c r="AB45" i="1"/>
  <c r="AC45" i="1"/>
  <c r="AE45" i="1" s="1"/>
  <c r="AD45" i="1"/>
  <c r="F46" i="1"/>
  <c r="AA46" i="1"/>
  <c r="AB46" i="1"/>
  <c r="AC46" i="1"/>
  <c r="AD46" i="1"/>
  <c r="AE46" i="1"/>
  <c r="F47" i="1"/>
  <c r="AD47" i="1" s="1"/>
  <c r="AA47" i="1"/>
  <c r="AB47" i="1"/>
  <c r="AC47" i="1"/>
  <c r="AE47" i="1"/>
  <c r="F40" i="1"/>
  <c r="AA40" i="1"/>
  <c r="AB40" i="1"/>
  <c r="AC40" i="1"/>
  <c r="AE40" i="1" s="1"/>
  <c r="AD40" i="1"/>
  <c r="F41" i="1"/>
  <c r="AA41" i="1"/>
  <c r="AB41" i="1"/>
  <c r="AC41" i="1"/>
  <c r="AD41" i="1"/>
  <c r="AE41" i="1"/>
  <c r="F42" i="1"/>
  <c r="AA42" i="1"/>
  <c r="AB42" i="1"/>
  <c r="AC42" i="1"/>
  <c r="AD42" i="1"/>
  <c r="AE42" i="1"/>
  <c r="F43" i="1"/>
  <c r="AA43" i="1"/>
  <c r="AB43" i="1"/>
  <c r="AC43" i="1"/>
  <c r="AE43" i="1" s="1"/>
  <c r="AD43" i="1"/>
  <c r="F44" i="1"/>
  <c r="AD44" i="1" s="1"/>
  <c r="AA44" i="1"/>
  <c r="AB44" i="1"/>
  <c r="AC44" i="1"/>
  <c r="AE44" i="1" s="1"/>
  <c r="AC39" i="1"/>
  <c r="AE39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5" i="1"/>
  <c r="AE5" i="1" s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AA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" i="1"/>
  <c r="F37" i="1"/>
  <c r="AD37" i="1" s="1"/>
  <c r="F17" i="1"/>
  <c r="AD17" i="1" s="1"/>
  <c r="F5" i="1"/>
  <c r="AD5" i="1" s="1"/>
  <c r="F22" i="1"/>
  <c r="AD22" i="1" s="1"/>
  <c r="F39" i="1"/>
  <c r="AD39" i="1" s="1"/>
  <c r="F27" i="1"/>
  <c r="AD27" i="1" s="1"/>
  <c r="F28" i="1"/>
  <c r="AD28" i="1" s="1"/>
  <c r="F29" i="1"/>
  <c r="AD29" i="1" s="1"/>
  <c r="F30" i="1"/>
  <c r="AD30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8" i="1"/>
  <c r="AD18" i="1" s="1"/>
  <c r="F19" i="1"/>
  <c r="AD19" i="1" s="1"/>
  <c r="F20" i="1"/>
  <c r="AD20" i="1" s="1"/>
  <c r="F21" i="1"/>
  <c r="AD21" i="1" s="1"/>
  <c r="F23" i="1"/>
  <c r="AD23" i="1" s="1"/>
  <c r="F24" i="1"/>
  <c r="AD24" i="1" s="1"/>
  <c r="F25" i="1"/>
  <c r="AD25" i="1" s="1"/>
  <c r="F26" i="1"/>
  <c r="AD26" i="1" s="1"/>
  <c r="F31" i="1"/>
  <c r="AD31" i="1" s="1"/>
  <c r="F32" i="1"/>
  <c r="AD32" i="1" s="1"/>
  <c r="F33" i="1"/>
  <c r="AD33" i="1" s="1"/>
  <c r="F34" i="1"/>
  <c r="AD34" i="1" s="1"/>
  <c r="F35" i="1"/>
  <c r="AD35" i="1" s="1"/>
  <c r="F36" i="1"/>
  <c r="AD36" i="1" s="1"/>
  <c r="F6" i="1"/>
  <c r="AD6" i="1" s="1"/>
</calcChain>
</file>

<file path=xl/sharedStrings.xml><?xml version="1.0" encoding="utf-8"?>
<sst xmlns="http://schemas.openxmlformats.org/spreadsheetml/2006/main" count="1208" uniqueCount="123">
  <si>
    <t>サンプル作成日</t>
    <rPh sb="4" eb="7">
      <t>サクセイビ</t>
    </rPh>
    <phoneticPr fontId="1"/>
  </si>
  <si>
    <t>備考</t>
    <rPh sb="0" eb="2">
      <t>ビコウ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</si>
  <si>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</si>
  <si>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</si>
  <si>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</si>
  <si>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</si>
  <si>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</si>
  <si>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</si>
  <si>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</si>
  <si>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</si>
  <si>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</si>
  <si>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</si>
  <si>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</si>
  <si>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</si>
  <si>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</si>
  <si>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</si>
  <si>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</si>
  <si>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</si>
  <si>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</si>
  <si>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</si>
  <si>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</si>
  <si>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</si>
  <si>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</si>
  <si>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</si>
  <si>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</si>
  <si>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</si>
  <si>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</si>
  <si>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</si>
  <si>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</si>
  <si>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</si>
  <si>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</si>
  <si>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</si>
  <si>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</si>
  <si>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</si>
  <si>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</si>
  <si>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</si>
  <si>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</si>
  <si>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</si>
  <si>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</si>
  <si>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</si>
  <si>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</si>
  <si>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</si>
  <si>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</si>
  <si>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</si>
  <si>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DP_026</t>
  </si>
  <si>
    <t>DP_027</t>
  </si>
  <si>
    <t>DP_028</t>
  </si>
  <si>
    <t>DP_029</t>
  </si>
  <si>
    <t>ref</t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</si>
  <si>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</si>
  <si>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</si>
  <si>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</si>
  <si>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</si>
  <si>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</si>
  <si>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</si>
  <si>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</si>
  <si>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</si>
  <si>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</si>
  <si>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</si>
  <si>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</si>
  <si>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</si>
  <si>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</si>
  <si>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</si>
  <si>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</si>
  <si>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塊状物発生</t>
  </si>
  <si>
    <t>自然乾燥</t>
    <rPh sb="0" eb="4">
      <t>シゼンカンソウ</t>
    </rPh>
    <phoneticPr fontId="1"/>
  </si>
  <si>
    <t>ドライヤー</t>
    <phoneticPr fontId="1"/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</si>
  <si>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</si>
  <si>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</si>
  <si>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</si>
  <si>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</si>
  <si>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</si>
  <si>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DP_031</t>
  </si>
  <si>
    <t>DP_032</t>
  </si>
  <si>
    <t>DP_033</t>
  </si>
  <si>
    <t>DP_033</t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</si>
  <si>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</si>
  <si>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</si>
  <si>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</si>
  <si>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</si>
  <si>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</si>
  <si>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</si>
  <si>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</si>
  <si>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</si>
  <si>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</si>
  <si>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</si>
  <si>
    <t>塗布量</t>
  </si>
  <si>
    <t>乾燥方式</t>
  </si>
  <si>
    <t>乾燥温度</t>
  </si>
  <si>
    <t>乾燥時間</t>
  </si>
  <si>
    <t>擦過回数</t>
  </si>
  <si>
    <t>擦過圧力</t>
  </si>
  <si>
    <t>画像濃度</t>
  </si>
  <si>
    <t>粘度</t>
  </si>
  <si>
    <t>表面張力</t>
  </si>
  <si>
    <t>保存後粘度</t>
  </si>
  <si>
    <t>材料１</t>
    <rPh sb="0" eb="2">
      <t>ザイリョウ</t>
    </rPh>
    <phoneticPr fontId="1"/>
  </si>
  <si>
    <t>材料２</t>
    <rPh sb="0" eb="2">
      <t>ザイリョウ</t>
    </rPh>
    <phoneticPr fontId="1"/>
  </si>
  <si>
    <t>材料３</t>
    <rPh sb="0" eb="2">
      <t>ザイリョウ</t>
    </rPh>
    <phoneticPr fontId="1"/>
  </si>
  <si>
    <t>材料４</t>
    <rPh sb="0" eb="2">
      <t>ザイリョウ</t>
    </rPh>
    <phoneticPr fontId="1"/>
  </si>
  <si>
    <t>材料５</t>
    <rPh sb="0" eb="2">
      <t>ザイリョウ</t>
    </rPh>
    <phoneticPr fontId="1"/>
  </si>
  <si>
    <t>材料６</t>
    <rPh sb="0" eb="2">
      <t>ザイリョウ</t>
    </rPh>
    <phoneticPr fontId="1"/>
  </si>
  <si>
    <t>材料７</t>
    <rPh sb="0" eb="2">
      <t>ザイリョウ</t>
    </rPh>
    <phoneticPr fontId="1"/>
  </si>
  <si>
    <t>材料８</t>
    <rPh sb="0" eb="2">
      <t>ザイリョウ</t>
    </rPh>
    <phoneticPr fontId="1"/>
  </si>
  <si>
    <t>材料９</t>
    <rPh sb="0" eb="2">
      <t>ザイリョウ</t>
    </rPh>
    <phoneticPr fontId="1"/>
  </si>
  <si>
    <t>材料１０</t>
    <rPh sb="0" eb="2">
      <t>ザイリョウ</t>
    </rPh>
    <phoneticPr fontId="1"/>
  </si>
  <si>
    <t>材料１１</t>
    <rPh sb="0" eb="2">
      <t>ザイリョウ</t>
    </rPh>
    <phoneticPr fontId="1"/>
  </si>
  <si>
    <t>材料１２</t>
    <rPh sb="0" eb="2">
      <t>ザイリョウ</t>
    </rPh>
    <phoneticPr fontId="1"/>
  </si>
  <si>
    <t>材料１３</t>
    <rPh sb="0" eb="2">
      <t>ザイリョウ</t>
    </rPh>
    <phoneticPr fontId="1"/>
  </si>
  <si>
    <t>DP_test_01</t>
    <phoneticPr fontId="1"/>
  </si>
  <si>
    <t>DP_test_02</t>
  </si>
  <si>
    <t>DP_test_03</t>
  </si>
  <si>
    <t>DP_test_04</t>
  </si>
  <si>
    <t>DP_test_05</t>
  </si>
  <si>
    <t>DP_test_06</t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</si>
  <si>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1"/>
  </si>
  <si>
    <t>DP_test_07</t>
    <phoneticPr fontId="1"/>
  </si>
  <si>
    <t>DP_test_08</t>
  </si>
  <si>
    <t>DP_test_09</t>
  </si>
  <si>
    <t>32－38</t>
    <phoneticPr fontId="1"/>
  </si>
  <si>
    <t>0:自然乾燥
1:ドライヤー</t>
    <rPh sb="2" eb="6">
      <t>シゼンカンソウ</t>
    </rPh>
    <phoneticPr fontId="1"/>
  </si>
  <si>
    <t>耐擦過性</t>
    <rPh sb="0" eb="1">
      <t>タイ</t>
    </rPh>
    <rPh sb="1" eb="3">
      <t>サッカ</t>
    </rPh>
    <rPh sb="3" eb="4">
      <t>セイ</t>
    </rPh>
    <phoneticPr fontId="1"/>
  </si>
  <si>
    <t>耐擦過性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</si>
</sst>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14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3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D39" totalsRowShown="0" headerRowDxfId="33" dataDxfId="31" headerRowBorderDxfId="32" tableBorderDxfId="30" totalsRowBorderDxfId="29">
  <autoFilter ref="B6:AD39" xr:uid="{835DB4AD-1B49-4208-ACEB-0F9F79C8E3FF}"/>
  <tableColumns count="29">
    <tableColumn id="1" xr3:uid="{82FD5B8D-2E76-4D53-95D8-6876F7437804}" name="サンプルID" dataDxfId="28"/>
    <tableColumn id="3" xr3:uid="{565DF522-859F-4F76-896F-52B5DB3706A9}" name="サンプル作成日" dataDxfId="27"/>
    <tableColumn id="2" xr3:uid="{E9A22458-9FAB-4C13-9BE1-E66B79D90E8E}" name="担当者" dataDxfId="26"/>
    <tableColumn id="4" xr3:uid="{614AD84F-0894-4343-A1D6-B518FAC6CDDC}" name="備考" dataDxfId="25"/>
    <tableColumn id="6" xr3:uid="{3FE65FF5-2F1D-461D-9A27-9E364D47118F}" name="材料１" dataDxfId="24"/>
    <tableColumn id="7" xr3:uid="{0319F8E7-300B-423E-9F06-BA16CF0DAB79}" name="材料２" dataDxfId="23"/>
    <tableColumn id="8" xr3:uid="{7E73EAEC-77E2-41F2-B774-DAAA3A632F64}" name="材料３" dataDxfId="22"/>
    <tableColumn id="9" xr3:uid="{2CAAD817-10C9-4A44-AFE0-171643F19D48}" name="材料４" dataDxfId="21"/>
    <tableColumn id="10" xr3:uid="{4E0EEAC3-E19D-4FE7-933C-29E7C72E55D4}" name="材料５" dataDxfId="20"/>
    <tableColumn id="11" xr3:uid="{DB55EB1E-83C3-46B1-8CAC-13E30A014C4C}" name="材料６" dataDxfId="19"/>
    <tableColumn id="12" xr3:uid="{CC5EB82F-01B1-4A3B-AA90-23FF297DB203}" name="材料７" dataDxfId="18"/>
    <tableColumn id="13" xr3:uid="{4AD58833-F3C1-46EA-9A7A-28F4B407835C}" name="材料８" dataDxfId="17"/>
    <tableColumn id="14" xr3:uid="{EBD908AF-2D92-4A5C-99A1-5AC362AFB46C}" name="材料９" dataDxfId="16"/>
    <tableColumn id="15" xr3:uid="{47F894FC-5641-4762-B81D-3A2CCA2FAAE3}" name="材料１０" dataDxfId="15"/>
    <tableColumn id="16" xr3:uid="{4A508673-F9E6-4041-B040-6F6CFB42A1EE}" name="材料１１" dataDxfId="14"/>
    <tableColumn id="17" xr3:uid="{3F9A4085-1BF4-4F18-8AA4-C8C69C6ED772}" name="材料１２" dataDxfId="13"/>
    <tableColumn id="18" xr3:uid="{62C19D5A-8AF0-4735-9145-9A0A3AEC2022}" name="材料１３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6"/>
  <sheetViews>
    <sheetView showGridLines="0" tabSelected="1" zoomScale="85" zoomScaleNormal="85" workbookViewId="0">
      <pane xSplit="3" ySplit="8" topLeftCell="D9" activePane="bottomRight" state="frozen"/>
      <selection pane="topRight" activeCell="D1" sqref="D1"/>
      <selection pane="bottomLeft" activeCell="A10" sqref="A10"/>
      <selection pane="bottomRight"/>
    </sheetView>
  </sheetViews>
  <sheetFormatPr defaultRowHeight="18" x14ac:dyDescent="0.55000000000000004"/>
  <cols>
    <col min="3" max="3" width="14.33203125" bestFit="1" customWidth="1"/>
    <col min="4" max="8" width="19.9140625" bestFit="1" customWidth="1"/>
    <col min="9" max="9" width="19.58203125" bestFit="1" customWidth="1"/>
    <col min="10" max="11" width="19.9140625" bestFit="1" customWidth="1"/>
    <col min="12" max="17" width="18.75" bestFit="1" customWidth="1"/>
    <col min="18" max="19" width="27.5" bestFit="1" customWidth="1"/>
    <col min="20" max="20" width="26.33203125" bestFit="1" customWidth="1"/>
    <col min="21" max="21" width="27.5" bestFit="1" customWidth="1"/>
    <col min="22" max="22" width="45.25" bestFit="1" customWidth="1"/>
    <col min="23" max="29" width="41.58203125" bestFit="1" customWidth="1"/>
    <col min="30" max="30" width="51.75" bestFit="1" customWidth="1"/>
    <col min="31" max="31" width="49.6640625" bestFit="1" customWidth="1"/>
    <col min="32" max="32" width="49.1640625" bestFit="1" customWidth="1"/>
    <col min="33" max="33" width="48" bestFit="1" customWidth="1"/>
    <col min="34" max="34" width="49.6640625" bestFit="1" customWidth="1"/>
    <col min="35" max="35" width="49.1640625" bestFit="1" customWidth="1"/>
    <col min="36" max="36" width="51.4140625" bestFit="1" customWidth="1"/>
  </cols>
  <sheetData>
    <row r="5" spans="2:36" x14ac:dyDescent="0.55000000000000004">
      <c r="C5" s="11" t="s">
        <v>51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63</v>
      </c>
      <c r="AH5" s="12" t="s">
        <v>72</v>
      </c>
      <c r="AI5" s="12" t="s">
        <v>73</v>
      </c>
      <c r="AJ5" s="12" t="s">
        <v>74</v>
      </c>
    </row>
    <row r="6" spans="2:36" x14ac:dyDescent="0.55000000000000004">
      <c r="C6" s="1" t="s">
        <v>0</v>
      </c>
      <c r="D6" s="83">
        <v>45310</v>
      </c>
      <c r="E6" s="84"/>
      <c r="F6" s="84"/>
      <c r="G6" s="84"/>
      <c r="H6" s="85"/>
      <c r="I6" s="83">
        <v>45321</v>
      </c>
      <c r="J6" s="84"/>
      <c r="K6" s="84"/>
      <c r="L6" s="84"/>
      <c r="M6" s="84"/>
      <c r="N6" s="84"/>
      <c r="O6" s="84">
        <v>45329</v>
      </c>
      <c r="P6" s="84"/>
      <c r="Q6" s="85"/>
      <c r="R6" s="83">
        <v>45337</v>
      </c>
      <c r="S6" s="84"/>
      <c r="T6" s="84"/>
      <c r="U6" s="85"/>
      <c r="V6" s="83">
        <v>45350</v>
      </c>
      <c r="W6" s="84"/>
      <c r="X6" s="84"/>
      <c r="Y6" s="85"/>
      <c r="Z6" s="83">
        <v>45366</v>
      </c>
      <c r="AA6" s="84"/>
      <c r="AB6" s="84"/>
      <c r="AC6" s="85"/>
      <c r="AD6" s="83">
        <v>45392</v>
      </c>
      <c r="AE6" s="84"/>
      <c r="AF6" s="84"/>
      <c r="AG6" s="84"/>
      <c r="AH6" s="84"/>
      <c r="AI6" s="84"/>
      <c r="AJ6" s="85"/>
    </row>
    <row r="7" spans="2:36" x14ac:dyDescent="0.55000000000000004">
      <c r="C7" s="1" t="s">
        <v>39</v>
      </c>
      <c r="D7" s="86" t="s">
        <v>40</v>
      </c>
      <c r="E7" s="87"/>
      <c r="F7" s="87"/>
      <c r="G7" s="87"/>
      <c r="H7" s="88"/>
      <c r="I7" s="86" t="s">
        <v>41</v>
      </c>
      <c r="J7" s="87"/>
      <c r="K7" s="87"/>
      <c r="L7" s="87"/>
      <c r="M7" s="87"/>
      <c r="N7" s="87"/>
      <c r="O7" s="87"/>
      <c r="P7" s="87"/>
      <c r="Q7" s="88"/>
      <c r="R7" s="86" t="s">
        <v>40</v>
      </c>
      <c r="S7" s="87"/>
      <c r="T7" s="87"/>
      <c r="U7" s="88"/>
      <c r="V7" s="86" t="s">
        <v>41</v>
      </c>
      <c r="W7" s="87"/>
      <c r="X7" s="87"/>
      <c r="Y7" s="88"/>
      <c r="Z7" s="86" t="s">
        <v>41</v>
      </c>
      <c r="AA7" s="87"/>
      <c r="AB7" s="87"/>
      <c r="AC7" s="88"/>
      <c r="AD7" s="86" t="s">
        <v>40</v>
      </c>
      <c r="AE7" s="87"/>
      <c r="AF7" s="87"/>
      <c r="AG7" s="87"/>
      <c r="AH7" s="87"/>
      <c r="AI7" s="87"/>
      <c r="AJ7" s="88"/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52</v>
      </c>
      <c r="C9" s="1" t="s">
        <v>96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97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98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99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101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102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103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104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105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106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107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108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53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77" t="s">
        <v>57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9"/>
      <c r="AD25" s="8">
        <v>9.8199999999999985</v>
      </c>
      <c r="AE25" s="46" t="s">
        <v>81</v>
      </c>
      <c r="AF25" s="8" t="s">
        <v>82</v>
      </c>
      <c r="AG25" s="8">
        <v>10.069999999999999</v>
      </c>
      <c r="AH25" s="45" t="s">
        <v>83</v>
      </c>
      <c r="AI25" s="45" t="s">
        <v>84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55</v>
      </c>
      <c r="C27" s="1" t="s">
        <v>61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80" t="s">
        <v>65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2"/>
      <c r="R28" s="80" t="s">
        <v>80</v>
      </c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2"/>
    </row>
    <row r="29" spans="2:36" x14ac:dyDescent="0.55000000000000004">
      <c r="B29" s="21"/>
      <c r="C29" s="1" t="s">
        <v>3</v>
      </c>
      <c r="D29" s="80" t="s">
        <v>59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2"/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80" t="s">
        <v>58</v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2"/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54</v>
      </c>
      <c r="C32" s="1" t="s">
        <v>5</v>
      </c>
      <c r="D32" s="1">
        <v>10</v>
      </c>
      <c r="E32" s="1" t="s">
        <v>60</v>
      </c>
      <c r="F32" s="1" t="s">
        <v>60</v>
      </c>
      <c r="G32" s="1" t="s">
        <v>60</v>
      </c>
      <c r="H32" s="1" t="s">
        <v>60</v>
      </c>
      <c r="I32" s="1" t="s">
        <v>60</v>
      </c>
      <c r="J32" s="1" t="s">
        <v>60</v>
      </c>
      <c r="K32" s="1" t="s">
        <v>60</v>
      </c>
      <c r="L32" s="1" t="s">
        <v>60</v>
      </c>
      <c r="M32" s="1" t="s">
        <v>60</v>
      </c>
      <c r="N32" s="1" t="s">
        <v>60</v>
      </c>
      <c r="O32" s="1" t="s">
        <v>60</v>
      </c>
      <c r="P32" s="1" t="s">
        <v>60</v>
      </c>
      <c r="Q32" s="1" t="s">
        <v>60</v>
      </c>
      <c r="R32" s="1" t="s">
        <v>60</v>
      </c>
      <c r="S32" s="1" t="s">
        <v>60</v>
      </c>
      <c r="T32" s="1" t="s">
        <v>60</v>
      </c>
      <c r="U32" s="1" t="s">
        <v>60</v>
      </c>
      <c r="V32" s="1" t="s">
        <v>60</v>
      </c>
      <c r="W32" s="1" t="s">
        <v>60</v>
      </c>
      <c r="X32" s="1" t="s">
        <v>60</v>
      </c>
      <c r="Y32" s="1" t="s">
        <v>60</v>
      </c>
      <c r="Z32" s="1" t="s">
        <v>60</v>
      </c>
      <c r="AA32" s="1" t="s">
        <v>60</v>
      </c>
      <c r="AB32" s="1" t="s">
        <v>60</v>
      </c>
      <c r="AC32" s="1" t="s">
        <v>60</v>
      </c>
      <c r="AD32" s="1" t="s">
        <v>60</v>
      </c>
      <c r="AE32" s="1" t="s">
        <v>60</v>
      </c>
      <c r="AF32" s="1" t="s">
        <v>60</v>
      </c>
      <c r="AG32" s="1" t="s">
        <v>60</v>
      </c>
      <c r="AH32" s="1" t="s">
        <v>60</v>
      </c>
      <c r="AI32" s="1" t="s">
        <v>60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60</v>
      </c>
      <c r="F33" s="1" t="s">
        <v>60</v>
      </c>
      <c r="G33" s="1" t="s">
        <v>60</v>
      </c>
      <c r="H33" s="1" t="s">
        <v>60</v>
      </c>
      <c r="I33" s="1" t="s">
        <v>60</v>
      </c>
      <c r="J33" s="1" t="s">
        <v>60</v>
      </c>
      <c r="K33" s="1" t="s">
        <v>60</v>
      </c>
      <c r="L33" s="1" t="s">
        <v>60</v>
      </c>
      <c r="M33" s="1" t="s">
        <v>60</v>
      </c>
      <c r="N33" s="1" t="s">
        <v>60</v>
      </c>
      <c r="O33" s="1" t="s">
        <v>60</v>
      </c>
      <c r="P33" s="1" t="s">
        <v>60</v>
      </c>
      <c r="Q33" s="1" t="s">
        <v>60</v>
      </c>
      <c r="R33" s="1" t="s">
        <v>60</v>
      </c>
      <c r="S33" s="1" t="s">
        <v>60</v>
      </c>
      <c r="T33" s="1" t="s">
        <v>60</v>
      </c>
      <c r="U33" s="1" t="s">
        <v>60</v>
      </c>
      <c r="V33" s="1" t="s">
        <v>60</v>
      </c>
      <c r="W33" s="1" t="s">
        <v>60</v>
      </c>
      <c r="X33" s="1" t="s">
        <v>60</v>
      </c>
      <c r="Y33" s="1" t="s">
        <v>60</v>
      </c>
      <c r="Z33" s="1" t="s">
        <v>60</v>
      </c>
      <c r="AA33" s="1" t="s">
        <v>60</v>
      </c>
      <c r="AB33" s="1" t="s">
        <v>60</v>
      </c>
      <c r="AC33" s="1" t="s">
        <v>60</v>
      </c>
      <c r="AD33" s="1" t="s">
        <v>60</v>
      </c>
      <c r="AE33" s="1" t="s">
        <v>60</v>
      </c>
      <c r="AF33" s="1" t="s">
        <v>60</v>
      </c>
      <c r="AG33" s="1" t="s">
        <v>60</v>
      </c>
      <c r="AH33" s="1" t="s">
        <v>60</v>
      </c>
      <c r="AI33" s="1" t="s">
        <v>60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56</v>
      </c>
      <c r="C35" s="1" t="s">
        <v>121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mergeCells count="18">
    <mergeCell ref="D6:H6"/>
    <mergeCell ref="R6:U6"/>
    <mergeCell ref="D7:H7"/>
    <mergeCell ref="I7:Q7"/>
    <mergeCell ref="R7:U7"/>
    <mergeCell ref="I6:N6"/>
    <mergeCell ref="O6:Q6"/>
    <mergeCell ref="V6:Y6"/>
    <mergeCell ref="Z6:AC6"/>
    <mergeCell ref="AD6:AJ6"/>
    <mergeCell ref="V7:Y7"/>
    <mergeCell ref="Z7:AC7"/>
    <mergeCell ref="AD7:AJ7"/>
    <mergeCell ref="D25:AC25"/>
    <mergeCell ref="D30:Q30"/>
    <mergeCell ref="D29:Q29"/>
    <mergeCell ref="D28:Q28"/>
    <mergeCell ref="R28:AJ2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6"/>
  <sheetViews>
    <sheetView showGridLines="0" zoomScale="85" zoomScaleNormal="85" workbookViewId="0">
      <pane xSplit="3" ySplit="8" topLeftCell="E9" activePane="bottomRight" state="frozen"/>
      <selection pane="topRight" activeCell="D1" sqref="D1"/>
      <selection pane="bottomLeft" activeCell="A10" sqref="A10"/>
      <selection pane="bottomRight"/>
    </sheetView>
  </sheetViews>
  <sheetFormatPr defaultRowHeight="18" x14ac:dyDescent="0.55000000000000004"/>
  <cols>
    <col min="3" max="3" width="14.33203125" bestFit="1" customWidth="1"/>
    <col min="4" max="8" width="19.33203125" bestFit="1" customWidth="1"/>
    <col min="9" max="9" width="18.4140625" bestFit="1" customWidth="1"/>
    <col min="10" max="11" width="19.33203125" bestFit="1" customWidth="1"/>
    <col min="12" max="17" width="18.25" bestFit="1" customWidth="1"/>
    <col min="18" max="19" width="25.83203125" bestFit="1" customWidth="1"/>
    <col min="20" max="20" width="24.75" bestFit="1" customWidth="1"/>
    <col min="21" max="21" width="25.83203125" bestFit="1" customWidth="1"/>
    <col min="22" max="22" width="42.58203125" bestFit="1" customWidth="1"/>
    <col min="23" max="29" width="39.08203125" bestFit="1" customWidth="1"/>
    <col min="30" max="30" width="48.6640625" bestFit="1" customWidth="1"/>
    <col min="31" max="31" width="46.75" bestFit="1" customWidth="1"/>
    <col min="32" max="32" width="46.25" bestFit="1" customWidth="1"/>
    <col min="33" max="33" width="45.1640625" bestFit="1" customWidth="1"/>
    <col min="34" max="34" width="46.75" bestFit="1" customWidth="1"/>
    <col min="35" max="35" width="46.25" bestFit="1" customWidth="1"/>
    <col min="36" max="36" width="48.4140625" bestFit="1" customWidth="1"/>
  </cols>
  <sheetData>
    <row r="5" spans="2:36" x14ac:dyDescent="0.55000000000000004">
      <c r="C5" s="11" t="s">
        <v>51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63</v>
      </c>
      <c r="AH5" s="12" t="s">
        <v>72</v>
      </c>
      <c r="AI5" s="12" t="s">
        <v>73</v>
      </c>
      <c r="AJ5" s="12" t="s">
        <v>74</v>
      </c>
    </row>
    <row r="6" spans="2:36" x14ac:dyDescent="0.55000000000000004">
      <c r="C6" s="1" t="s">
        <v>0</v>
      </c>
      <c r="D6" s="17">
        <v>45310</v>
      </c>
      <c r="E6" s="17">
        <v>45310</v>
      </c>
      <c r="F6" s="17">
        <v>45310</v>
      </c>
      <c r="G6" s="17">
        <v>45310</v>
      </c>
      <c r="H6" s="17">
        <v>45310</v>
      </c>
      <c r="I6" s="17">
        <v>45321</v>
      </c>
      <c r="J6" s="17">
        <v>45321</v>
      </c>
      <c r="K6" s="17">
        <v>45321</v>
      </c>
      <c r="L6" s="17">
        <v>45321</v>
      </c>
      <c r="M6" s="17">
        <v>45321</v>
      </c>
      <c r="N6" s="17">
        <v>45321</v>
      </c>
      <c r="O6" s="17">
        <v>45329</v>
      </c>
      <c r="P6" s="15">
        <v>45329</v>
      </c>
      <c r="Q6" s="15">
        <v>45329</v>
      </c>
      <c r="R6" s="15">
        <v>45337</v>
      </c>
      <c r="S6" s="15">
        <v>45337</v>
      </c>
      <c r="T6" s="15">
        <v>45337</v>
      </c>
      <c r="U6" s="15">
        <v>45337</v>
      </c>
      <c r="V6" s="15">
        <v>45350</v>
      </c>
      <c r="W6" s="15">
        <v>45350</v>
      </c>
      <c r="X6" s="15">
        <v>45350</v>
      </c>
      <c r="Y6" s="15">
        <v>45350</v>
      </c>
      <c r="Z6" s="15">
        <v>45366</v>
      </c>
      <c r="AA6" s="15">
        <v>45366</v>
      </c>
      <c r="AB6" s="15">
        <v>45366</v>
      </c>
      <c r="AC6" s="15">
        <v>45366</v>
      </c>
      <c r="AD6" s="15">
        <v>45392</v>
      </c>
      <c r="AE6" s="15">
        <v>45392</v>
      </c>
      <c r="AF6" s="15">
        <v>45392</v>
      </c>
      <c r="AG6" s="15">
        <v>45392</v>
      </c>
      <c r="AH6" s="17">
        <v>45392</v>
      </c>
      <c r="AI6" s="17">
        <v>45392</v>
      </c>
      <c r="AJ6" s="17">
        <v>45392</v>
      </c>
    </row>
    <row r="7" spans="2:36" x14ac:dyDescent="0.55000000000000004">
      <c r="C7" s="1" t="s">
        <v>39</v>
      </c>
      <c r="D7" s="2" t="s">
        <v>40</v>
      </c>
      <c r="E7" s="2" t="s">
        <v>40</v>
      </c>
      <c r="F7" s="2" t="s">
        <v>40</v>
      </c>
      <c r="G7" s="2" t="s">
        <v>40</v>
      </c>
      <c r="H7" s="2" t="s">
        <v>40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2" t="s">
        <v>41</v>
      </c>
      <c r="P7" s="13" t="s">
        <v>41</v>
      </c>
      <c r="Q7" s="13" t="s">
        <v>41</v>
      </c>
      <c r="R7" s="13" t="s">
        <v>40</v>
      </c>
      <c r="S7" s="13" t="s">
        <v>40</v>
      </c>
      <c r="T7" s="13" t="s">
        <v>40</v>
      </c>
      <c r="U7" s="13" t="s">
        <v>40</v>
      </c>
      <c r="V7" s="13" t="s">
        <v>41</v>
      </c>
      <c r="W7" s="13" t="s">
        <v>41</v>
      </c>
      <c r="X7" s="13" t="s">
        <v>41</v>
      </c>
      <c r="Y7" s="13" t="s">
        <v>41</v>
      </c>
      <c r="Z7" s="13" t="s">
        <v>41</v>
      </c>
      <c r="AA7" s="13" t="s">
        <v>41</v>
      </c>
      <c r="AB7" s="13" t="s">
        <v>41</v>
      </c>
      <c r="AC7" s="13" t="s">
        <v>41</v>
      </c>
      <c r="AD7" s="13" t="s">
        <v>40</v>
      </c>
      <c r="AE7" s="13" t="s">
        <v>40</v>
      </c>
      <c r="AF7" s="13" t="s">
        <v>40</v>
      </c>
      <c r="AG7" s="13" t="s">
        <v>40</v>
      </c>
      <c r="AH7" s="2" t="s">
        <v>40</v>
      </c>
      <c r="AI7" s="2" t="s">
        <v>40</v>
      </c>
      <c r="AJ7" s="2" t="s">
        <v>40</v>
      </c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52</v>
      </c>
      <c r="C9" s="1" t="s">
        <v>96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97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98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99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101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102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103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104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105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106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107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108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53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6" t="s">
        <v>57</v>
      </c>
      <c r="E25" s="6" t="s">
        <v>57</v>
      </c>
      <c r="F25" s="6" t="s">
        <v>57</v>
      </c>
      <c r="G25" s="6" t="s">
        <v>57</v>
      </c>
      <c r="H25" s="6" t="s">
        <v>57</v>
      </c>
      <c r="I25" s="6" t="s">
        <v>57</v>
      </c>
      <c r="J25" s="6" t="s">
        <v>57</v>
      </c>
      <c r="K25" s="6" t="s">
        <v>57</v>
      </c>
      <c r="L25" s="6" t="s">
        <v>57</v>
      </c>
      <c r="M25" s="6" t="s">
        <v>57</v>
      </c>
      <c r="N25" s="6" t="s">
        <v>57</v>
      </c>
      <c r="O25" s="6" t="s">
        <v>57</v>
      </c>
      <c r="P25" s="6" t="s">
        <v>57</v>
      </c>
      <c r="Q25" s="6" t="s">
        <v>57</v>
      </c>
      <c r="R25" s="6" t="s">
        <v>57</v>
      </c>
      <c r="S25" s="6" t="s">
        <v>57</v>
      </c>
      <c r="T25" s="6" t="s">
        <v>57</v>
      </c>
      <c r="U25" s="6" t="s">
        <v>57</v>
      </c>
      <c r="V25" s="6" t="s">
        <v>57</v>
      </c>
      <c r="W25" s="6" t="s">
        <v>57</v>
      </c>
      <c r="X25" s="6" t="s">
        <v>57</v>
      </c>
      <c r="Y25" s="6" t="s">
        <v>57</v>
      </c>
      <c r="Z25" s="6" t="s">
        <v>57</v>
      </c>
      <c r="AA25" s="6" t="s">
        <v>57</v>
      </c>
      <c r="AB25" s="6" t="s">
        <v>57</v>
      </c>
      <c r="AC25" s="8" t="s">
        <v>57</v>
      </c>
      <c r="AD25" s="8">
        <v>9.8199999999999985</v>
      </c>
      <c r="AE25" s="46" t="s">
        <v>81</v>
      </c>
      <c r="AF25" s="8" t="s">
        <v>82</v>
      </c>
      <c r="AG25" s="8">
        <v>10.069999999999999</v>
      </c>
      <c r="AH25" s="45" t="s">
        <v>83</v>
      </c>
      <c r="AI25" s="45" t="s">
        <v>84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55</v>
      </c>
      <c r="C27" s="1" t="s">
        <v>61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47" t="s">
        <v>65</v>
      </c>
      <c r="E28" s="47" t="s">
        <v>65</v>
      </c>
      <c r="F28" s="47" t="s">
        <v>65</v>
      </c>
      <c r="G28" s="47" t="s">
        <v>65</v>
      </c>
      <c r="H28" s="47" t="s">
        <v>65</v>
      </c>
      <c r="I28" s="47" t="s">
        <v>65</v>
      </c>
      <c r="J28" s="47" t="s">
        <v>65</v>
      </c>
      <c r="K28" s="47" t="s">
        <v>65</v>
      </c>
      <c r="L28" s="47" t="s">
        <v>65</v>
      </c>
      <c r="M28" s="47" t="s">
        <v>65</v>
      </c>
      <c r="N28" s="47" t="s">
        <v>65</v>
      </c>
      <c r="O28" s="47" t="s">
        <v>65</v>
      </c>
      <c r="P28" s="47" t="s">
        <v>65</v>
      </c>
      <c r="Q28" s="47" t="s">
        <v>65</v>
      </c>
      <c r="R28" s="47" t="s">
        <v>80</v>
      </c>
      <c r="S28" s="47" t="s">
        <v>80</v>
      </c>
      <c r="T28" s="47" t="s">
        <v>80</v>
      </c>
      <c r="U28" s="47" t="s">
        <v>80</v>
      </c>
      <c r="V28" s="47" t="s">
        <v>80</v>
      </c>
      <c r="W28" s="47" t="s">
        <v>80</v>
      </c>
      <c r="X28" s="47" t="s">
        <v>80</v>
      </c>
      <c r="Y28" s="47" t="s">
        <v>80</v>
      </c>
      <c r="Z28" s="47" t="s">
        <v>80</v>
      </c>
      <c r="AA28" s="47" t="s">
        <v>80</v>
      </c>
      <c r="AB28" s="47" t="s">
        <v>80</v>
      </c>
      <c r="AC28" s="47" t="s">
        <v>80</v>
      </c>
      <c r="AD28" s="47" t="s">
        <v>80</v>
      </c>
      <c r="AE28" s="47" t="s">
        <v>80</v>
      </c>
      <c r="AF28" s="47" t="s">
        <v>80</v>
      </c>
      <c r="AG28" s="47" t="s">
        <v>80</v>
      </c>
      <c r="AH28" s="47" t="s">
        <v>80</v>
      </c>
      <c r="AI28" s="47" t="s">
        <v>80</v>
      </c>
      <c r="AJ28" s="47" t="s">
        <v>80</v>
      </c>
    </row>
    <row r="29" spans="2:36" x14ac:dyDescent="0.55000000000000004">
      <c r="B29" s="21"/>
      <c r="C29" s="1" t="s">
        <v>3</v>
      </c>
      <c r="D29" s="47" t="s">
        <v>59</v>
      </c>
      <c r="E29" s="47" t="s">
        <v>59</v>
      </c>
      <c r="F29" s="47" t="s">
        <v>59</v>
      </c>
      <c r="G29" s="47" t="s">
        <v>59</v>
      </c>
      <c r="H29" s="47" t="s">
        <v>59</v>
      </c>
      <c r="I29" s="47" t="s">
        <v>59</v>
      </c>
      <c r="J29" s="47" t="s">
        <v>59</v>
      </c>
      <c r="K29" s="47" t="s">
        <v>59</v>
      </c>
      <c r="L29" s="47" t="s">
        <v>59</v>
      </c>
      <c r="M29" s="47" t="s">
        <v>59</v>
      </c>
      <c r="N29" s="47" t="s">
        <v>59</v>
      </c>
      <c r="O29" s="47" t="s">
        <v>59</v>
      </c>
      <c r="P29" s="47" t="s">
        <v>59</v>
      </c>
      <c r="Q29" s="47" t="s">
        <v>59</v>
      </c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47" t="s">
        <v>58</v>
      </c>
      <c r="E30" s="47" t="s">
        <v>58</v>
      </c>
      <c r="F30" s="47" t="s">
        <v>58</v>
      </c>
      <c r="G30" s="47" t="s">
        <v>58</v>
      </c>
      <c r="H30" s="47" t="s">
        <v>58</v>
      </c>
      <c r="I30" s="47" t="s">
        <v>58</v>
      </c>
      <c r="J30" s="47" t="s">
        <v>58</v>
      </c>
      <c r="K30" s="47" t="s">
        <v>58</v>
      </c>
      <c r="L30" s="47" t="s">
        <v>58</v>
      </c>
      <c r="M30" s="47" t="s">
        <v>58</v>
      </c>
      <c r="N30" s="47" t="s">
        <v>58</v>
      </c>
      <c r="O30" s="47" t="s">
        <v>58</v>
      </c>
      <c r="P30" s="47" t="s">
        <v>58</v>
      </c>
      <c r="Q30" s="47" t="s">
        <v>58</v>
      </c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54</v>
      </c>
      <c r="C32" s="1" t="s">
        <v>5</v>
      </c>
      <c r="D32" s="1">
        <v>10</v>
      </c>
      <c r="E32" s="1" t="s">
        <v>60</v>
      </c>
      <c r="F32" s="1" t="s">
        <v>60</v>
      </c>
      <c r="G32" s="1" t="s">
        <v>60</v>
      </c>
      <c r="H32" s="1" t="s">
        <v>60</v>
      </c>
      <c r="I32" s="1" t="s">
        <v>60</v>
      </c>
      <c r="J32" s="1" t="s">
        <v>60</v>
      </c>
      <c r="K32" s="1" t="s">
        <v>60</v>
      </c>
      <c r="L32" s="1" t="s">
        <v>60</v>
      </c>
      <c r="M32" s="1" t="s">
        <v>60</v>
      </c>
      <c r="N32" s="1" t="s">
        <v>60</v>
      </c>
      <c r="O32" s="1" t="s">
        <v>60</v>
      </c>
      <c r="P32" s="1" t="s">
        <v>60</v>
      </c>
      <c r="Q32" s="1" t="s">
        <v>60</v>
      </c>
      <c r="R32" s="1" t="s">
        <v>60</v>
      </c>
      <c r="S32" s="1" t="s">
        <v>60</v>
      </c>
      <c r="T32" s="1" t="s">
        <v>60</v>
      </c>
      <c r="U32" s="1" t="s">
        <v>60</v>
      </c>
      <c r="V32" s="1" t="s">
        <v>60</v>
      </c>
      <c r="W32" s="1" t="s">
        <v>60</v>
      </c>
      <c r="X32" s="1" t="s">
        <v>60</v>
      </c>
      <c r="Y32" s="1" t="s">
        <v>60</v>
      </c>
      <c r="Z32" s="1" t="s">
        <v>60</v>
      </c>
      <c r="AA32" s="1" t="s">
        <v>60</v>
      </c>
      <c r="AB32" s="1" t="s">
        <v>60</v>
      </c>
      <c r="AC32" s="1" t="s">
        <v>60</v>
      </c>
      <c r="AD32" s="1" t="s">
        <v>60</v>
      </c>
      <c r="AE32" s="1" t="s">
        <v>60</v>
      </c>
      <c r="AF32" s="1" t="s">
        <v>60</v>
      </c>
      <c r="AG32" s="1" t="s">
        <v>60</v>
      </c>
      <c r="AH32" s="1" t="s">
        <v>60</v>
      </c>
      <c r="AI32" s="1" t="s">
        <v>60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60</v>
      </c>
      <c r="F33" s="1" t="s">
        <v>60</v>
      </c>
      <c r="G33" s="1" t="s">
        <v>60</v>
      </c>
      <c r="H33" s="1" t="s">
        <v>60</v>
      </c>
      <c r="I33" s="1" t="s">
        <v>60</v>
      </c>
      <c r="J33" s="1" t="s">
        <v>60</v>
      </c>
      <c r="K33" s="1" t="s">
        <v>60</v>
      </c>
      <c r="L33" s="1" t="s">
        <v>60</v>
      </c>
      <c r="M33" s="1" t="s">
        <v>60</v>
      </c>
      <c r="N33" s="1" t="s">
        <v>60</v>
      </c>
      <c r="O33" s="1" t="s">
        <v>60</v>
      </c>
      <c r="P33" s="1" t="s">
        <v>60</v>
      </c>
      <c r="Q33" s="1" t="s">
        <v>60</v>
      </c>
      <c r="R33" s="1" t="s">
        <v>60</v>
      </c>
      <c r="S33" s="1" t="s">
        <v>60</v>
      </c>
      <c r="T33" s="1" t="s">
        <v>60</v>
      </c>
      <c r="U33" s="1" t="s">
        <v>60</v>
      </c>
      <c r="V33" s="1" t="s">
        <v>60</v>
      </c>
      <c r="W33" s="1" t="s">
        <v>60</v>
      </c>
      <c r="X33" s="1" t="s">
        <v>60</v>
      </c>
      <c r="Y33" s="1" t="s">
        <v>60</v>
      </c>
      <c r="Z33" s="1" t="s">
        <v>60</v>
      </c>
      <c r="AA33" s="1" t="s">
        <v>60</v>
      </c>
      <c r="AB33" s="1" t="s">
        <v>60</v>
      </c>
      <c r="AC33" s="1" t="s">
        <v>60</v>
      </c>
      <c r="AD33" s="1" t="s">
        <v>60</v>
      </c>
      <c r="AE33" s="1" t="s">
        <v>60</v>
      </c>
      <c r="AF33" s="1" t="s">
        <v>60</v>
      </c>
      <c r="AG33" s="1" t="s">
        <v>60</v>
      </c>
      <c r="AH33" s="1" t="s">
        <v>60</v>
      </c>
      <c r="AI33" s="1" t="s">
        <v>60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56</v>
      </c>
      <c r="C35" s="1" t="s">
        <v>121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C39"/>
  <sheetViews>
    <sheetView showGridLines="0" zoomScaleNormal="100" workbookViewId="0"/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8.5" bestFit="1" customWidth="1"/>
    <col min="23" max="23" width="10.4140625" bestFit="1" customWidth="1"/>
    <col min="24" max="24" width="8.5" bestFit="1" customWidth="1"/>
    <col min="25" max="25" width="14.33203125" bestFit="1" customWidth="1"/>
    <col min="26" max="27" width="8.5" bestFit="1" customWidth="1"/>
    <col min="28" max="28" width="12.5" bestFit="1" customWidth="1"/>
    <col min="29" max="29" width="8.5" bestFit="1" customWidth="1"/>
  </cols>
  <sheetData>
    <row r="5" spans="2:29" x14ac:dyDescent="0.55000000000000004">
      <c r="F5" s="18" t="s">
        <v>52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53</v>
      </c>
      <c r="T5" s="9"/>
      <c r="U5" s="14"/>
      <c r="V5" s="18" t="s">
        <v>55</v>
      </c>
      <c r="W5" s="9"/>
      <c r="X5" s="9"/>
      <c r="Y5" s="9"/>
      <c r="Z5" s="18" t="s">
        <v>54</v>
      </c>
      <c r="AA5" s="9"/>
      <c r="AB5" s="18" t="s">
        <v>56</v>
      </c>
      <c r="AC5" s="19"/>
    </row>
    <row r="6" spans="2:29" x14ac:dyDescent="0.55000000000000004">
      <c r="B6" s="23" t="s">
        <v>51</v>
      </c>
      <c r="C6" s="24" t="s">
        <v>0</v>
      </c>
      <c r="D6" s="24" t="s">
        <v>39</v>
      </c>
      <c r="E6" s="24" t="s">
        <v>1</v>
      </c>
      <c r="F6" s="1" t="s">
        <v>96</v>
      </c>
      <c r="G6" s="1" t="s">
        <v>97</v>
      </c>
      <c r="H6" s="1" t="s">
        <v>98</v>
      </c>
      <c r="I6" s="1" t="s">
        <v>99</v>
      </c>
      <c r="J6" s="1" t="s">
        <v>100</v>
      </c>
      <c r="K6" s="1" t="s">
        <v>101</v>
      </c>
      <c r="L6" s="1" t="s">
        <v>102</v>
      </c>
      <c r="M6" s="1" t="s">
        <v>103</v>
      </c>
      <c r="N6" s="1" t="s">
        <v>104</v>
      </c>
      <c r="O6" s="1" t="s">
        <v>105</v>
      </c>
      <c r="P6" s="1" t="s">
        <v>106</v>
      </c>
      <c r="Q6" s="1" t="s">
        <v>107</v>
      </c>
      <c r="R6" s="1" t="s">
        <v>108</v>
      </c>
      <c r="S6" s="24" t="s">
        <v>8</v>
      </c>
      <c r="T6" s="24" t="s">
        <v>9</v>
      </c>
      <c r="U6" s="24" t="s">
        <v>10</v>
      </c>
      <c r="V6" s="24" t="s">
        <v>61</v>
      </c>
      <c r="W6" s="24" t="s">
        <v>2</v>
      </c>
      <c r="X6" s="24" t="s">
        <v>3</v>
      </c>
      <c r="Y6" s="24" t="s">
        <v>4</v>
      </c>
      <c r="Z6" s="24" t="s">
        <v>5</v>
      </c>
      <c r="AA6" s="24" t="s">
        <v>6</v>
      </c>
      <c r="AB6" s="24" t="s">
        <v>121</v>
      </c>
      <c r="AC6" s="24" t="s">
        <v>7</v>
      </c>
    </row>
    <row r="7" spans="2:29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57</v>
      </c>
      <c r="V7" s="24">
        <v>2</v>
      </c>
      <c r="W7" s="26" t="s">
        <v>65</v>
      </c>
      <c r="X7" s="26" t="s">
        <v>59</v>
      </c>
      <c r="Y7" s="26" t="s">
        <v>58</v>
      </c>
      <c r="Z7" s="24">
        <v>10</v>
      </c>
      <c r="AA7" s="24">
        <v>5</v>
      </c>
      <c r="AB7" s="34">
        <v>2.4</v>
      </c>
      <c r="AC7" s="38">
        <v>1.06</v>
      </c>
    </row>
    <row r="8" spans="2:29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57</v>
      </c>
      <c r="V8" s="24">
        <v>2</v>
      </c>
      <c r="W8" s="26" t="s">
        <v>65</v>
      </c>
      <c r="X8" s="26" t="s">
        <v>59</v>
      </c>
      <c r="Y8" s="26" t="s">
        <v>58</v>
      </c>
      <c r="Z8" s="24" t="s">
        <v>60</v>
      </c>
      <c r="AA8" s="24" t="s">
        <v>60</v>
      </c>
      <c r="AB8" s="34">
        <v>2.4</v>
      </c>
      <c r="AC8" s="38">
        <v>1.07</v>
      </c>
    </row>
    <row r="9" spans="2:29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57</v>
      </c>
      <c r="V9" s="24">
        <v>2</v>
      </c>
      <c r="W9" s="26" t="s">
        <v>65</v>
      </c>
      <c r="X9" s="26" t="s">
        <v>59</v>
      </c>
      <c r="Y9" s="26" t="s">
        <v>58</v>
      </c>
      <c r="Z9" s="24" t="s">
        <v>60</v>
      </c>
      <c r="AA9" s="24" t="s">
        <v>60</v>
      </c>
      <c r="AB9" s="34">
        <v>2.4</v>
      </c>
      <c r="AC9" s="38">
        <v>1.07</v>
      </c>
    </row>
    <row r="10" spans="2:29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57</v>
      </c>
      <c r="V10" s="24">
        <v>2</v>
      </c>
      <c r="W10" s="26" t="s">
        <v>65</v>
      </c>
      <c r="X10" s="26" t="s">
        <v>59</v>
      </c>
      <c r="Y10" s="26" t="s">
        <v>58</v>
      </c>
      <c r="Z10" s="24" t="s">
        <v>60</v>
      </c>
      <c r="AA10" s="24" t="s">
        <v>60</v>
      </c>
      <c r="AB10" s="34">
        <v>2.4</v>
      </c>
      <c r="AC10" s="38">
        <v>1.08</v>
      </c>
    </row>
    <row r="11" spans="2:29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57</v>
      </c>
      <c r="V11" s="24">
        <v>2</v>
      </c>
      <c r="W11" s="26" t="s">
        <v>65</v>
      </c>
      <c r="X11" s="26" t="s">
        <v>59</v>
      </c>
      <c r="Y11" s="26" t="s">
        <v>58</v>
      </c>
      <c r="Z11" s="24" t="s">
        <v>60</v>
      </c>
      <c r="AA11" s="24" t="s">
        <v>60</v>
      </c>
      <c r="AB11" s="34">
        <v>2.4</v>
      </c>
      <c r="AC11" s="38">
        <v>1.0900000000000001</v>
      </c>
    </row>
    <row r="12" spans="2:29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57</v>
      </c>
      <c r="V12" s="24">
        <v>2</v>
      </c>
      <c r="W12" s="26" t="s">
        <v>65</v>
      </c>
      <c r="X12" s="26" t="s">
        <v>59</v>
      </c>
      <c r="Y12" s="26" t="s">
        <v>58</v>
      </c>
      <c r="Z12" s="24" t="s">
        <v>60</v>
      </c>
      <c r="AA12" s="24" t="s">
        <v>60</v>
      </c>
      <c r="AB12" s="34">
        <v>2.7</v>
      </c>
      <c r="AC12" s="38">
        <v>1.07</v>
      </c>
    </row>
    <row r="13" spans="2:29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57</v>
      </c>
      <c r="V13" s="24">
        <v>2</v>
      </c>
      <c r="W13" s="26" t="s">
        <v>65</v>
      </c>
      <c r="X13" s="26" t="s">
        <v>59</v>
      </c>
      <c r="Y13" s="26" t="s">
        <v>58</v>
      </c>
      <c r="Z13" s="24" t="s">
        <v>60</v>
      </c>
      <c r="AA13" s="24" t="s">
        <v>60</v>
      </c>
      <c r="AB13" s="34">
        <v>2.7</v>
      </c>
      <c r="AC13" s="38">
        <v>1.05</v>
      </c>
    </row>
    <row r="14" spans="2:29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57</v>
      </c>
      <c r="V14" s="24">
        <v>2</v>
      </c>
      <c r="W14" s="26" t="s">
        <v>65</v>
      </c>
      <c r="X14" s="26" t="s">
        <v>59</v>
      </c>
      <c r="Y14" s="26" t="s">
        <v>58</v>
      </c>
      <c r="Z14" s="24" t="s">
        <v>60</v>
      </c>
      <c r="AA14" s="24" t="s">
        <v>60</v>
      </c>
      <c r="AB14" s="34">
        <v>2.7</v>
      </c>
      <c r="AC14" s="38">
        <v>1.02</v>
      </c>
    </row>
    <row r="15" spans="2:29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57</v>
      </c>
      <c r="V15" s="24">
        <v>2</v>
      </c>
      <c r="W15" s="26" t="s">
        <v>65</v>
      </c>
      <c r="X15" s="26" t="s">
        <v>59</v>
      </c>
      <c r="Y15" s="26" t="s">
        <v>58</v>
      </c>
      <c r="Z15" s="24" t="s">
        <v>60</v>
      </c>
      <c r="AA15" s="24" t="s">
        <v>60</v>
      </c>
      <c r="AB15" s="34">
        <v>3.1</v>
      </c>
      <c r="AC15" s="38">
        <v>1.07</v>
      </c>
    </row>
    <row r="16" spans="2:29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57</v>
      </c>
      <c r="V16" s="24">
        <v>2</v>
      </c>
      <c r="W16" s="26" t="s">
        <v>65</v>
      </c>
      <c r="X16" s="26" t="s">
        <v>59</v>
      </c>
      <c r="Y16" s="26" t="s">
        <v>58</v>
      </c>
      <c r="Z16" s="24" t="s">
        <v>60</v>
      </c>
      <c r="AA16" s="24" t="s">
        <v>60</v>
      </c>
      <c r="AB16" s="34">
        <v>3.6</v>
      </c>
      <c r="AC16" s="38">
        <v>1.07</v>
      </c>
    </row>
    <row r="17" spans="2:29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57</v>
      </c>
      <c r="V17" s="24">
        <v>2</v>
      </c>
      <c r="W17" s="26" t="s">
        <v>65</v>
      </c>
      <c r="X17" s="26" t="s">
        <v>59</v>
      </c>
      <c r="Y17" s="26" t="s">
        <v>58</v>
      </c>
      <c r="Z17" s="24" t="s">
        <v>60</v>
      </c>
      <c r="AA17" s="24" t="s">
        <v>60</v>
      </c>
      <c r="AB17" s="34">
        <v>4</v>
      </c>
      <c r="AC17" s="38">
        <v>1.07</v>
      </c>
    </row>
    <row r="18" spans="2:29" x14ac:dyDescent="0.55000000000000004">
      <c r="B18" s="23" t="s">
        <v>23</v>
      </c>
      <c r="C18" s="25">
        <v>45329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57</v>
      </c>
      <c r="V18" s="24">
        <v>2</v>
      </c>
      <c r="W18" s="26" t="s">
        <v>65</v>
      </c>
      <c r="X18" s="26" t="s">
        <v>59</v>
      </c>
      <c r="Y18" s="26" t="s">
        <v>58</v>
      </c>
      <c r="Z18" s="24" t="s">
        <v>60</v>
      </c>
      <c r="AA18" s="24" t="s">
        <v>60</v>
      </c>
      <c r="AB18" s="34">
        <v>2</v>
      </c>
      <c r="AC18" s="38">
        <v>1.07</v>
      </c>
    </row>
    <row r="19" spans="2:29" x14ac:dyDescent="0.55000000000000004">
      <c r="B19" s="23" t="s">
        <v>24</v>
      </c>
      <c r="C19" s="28">
        <v>45329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57</v>
      </c>
      <c r="V19" s="24">
        <v>2</v>
      </c>
      <c r="W19" s="26" t="s">
        <v>65</v>
      </c>
      <c r="X19" s="26" t="s">
        <v>59</v>
      </c>
      <c r="Y19" s="26" t="s">
        <v>58</v>
      </c>
      <c r="Z19" s="24" t="s">
        <v>60</v>
      </c>
      <c r="AA19" s="24" t="s">
        <v>60</v>
      </c>
      <c r="AB19" s="35">
        <v>2.1</v>
      </c>
      <c r="AC19" s="38">
        <v>1.07</v>
      </c>
    </row>
    <row r="20" spans="2:29" x14ac:dyDescent="0.55000000000000004">
      <c r="B20" s="23" t="s">
        <v>25</v>
      </c>
      <c r="C20" s="28">
        <v>45329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57</v>
      </c>
      <c r="V20" s="24">
        <v>2</v>
      </c>
      <c r="W20" s="26" t="s">
        <v>65</v>
      </c>
      <c r="X20" s="26" t="s">
        <v>59</v>
      </c>
      <c r="Y20" s="26" t="s">
        <v>58</v>
      </c>
      <c r="Z20" s="24" t="s">
        <v>60</v>
      </c>
      <c r="AA20" s="24" t="s">
        <v>60</v>
      </c>
      <c r="AB20" s="35">
        <v>2.2999999999999998</v>
      </c>
      <c r="AC20" s="38">
        <v>1.07</v>
      </c>
    </row>
    <row r="21" spans="2:29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57</v>
      </c>
      <c r="V21" s="24">
        <v>2</v>
      </c>
      <c r="W21" s="26" t="s">
        <v>66</v>
      </c>
      <c r="X21" s="32">
        <v>100</v>
      </c>
      <c r="Y21" s="37">
        <v>0.01</v>
      </c>
      <c r="Z21" s="24" t="s">
        <v>60</v>
      </c>
      <c r="AA21" s="24" t="s">
        <v>60</v>
      </c>
      <c r="AB21" s="35">
        <v>2.6</v>
      </c>
      <c r="AC21" s="38">
        <v>1.07</v>
      </c>
    </row>
    <row r="22" spans="2:29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57</v>
      </c>
      <c r="V22" s="24">
        <v>2</v>
      </c>
      <c r="W22" s="26" t="s">
        <v>66</v>
      </c>
      <c r="X22" s="32">
        <v>100</v>
      </c>
      <c r="Y22" s="37">
        <v>0.03</v>
      </c>
      <c r="Z22" s="24" t="s">
        <v>60</v>
      </c>
      <c r="AA22" s="24" t="s">
        <v>60</v>
      </c>
      <c r="AB22" s="35">
        <v>5</v>
      </c>
      <c r="AC22" s="38">
        <v>1.07</v>
      </c>
    </row>
    <row r="23" spans="2:29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57</v>
      </c>
      <c r="V23" s="24">
        <v>2</v>
      </c>
      <c r="W23" s="26" t="s">
        <v>66</v>
      </c>
      <c r="X23" s="32">
        <v>80</v>
      </c>
      <c r="Y23" s="37">
        <v>0.01</v>
      </c>
      <c r="Z23" s="24" t="s">
        <v>60</v>
      </c>
      <c r="AA23" s="24" t="s">
        <v>60</v>
      </c>
      <c r="AB23" s="35">
        <v>2.2999999999999998</v>
      </c>
      <c r="AC23" s="38">
        <v>1.07</v>
      </c>
    </row>
    <row r="24" spans="2:29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57</v>
      </c>
      <c r="V24" s="24">
        <v>2</v>
      </c>
      <c r="W24" s="26" t="s">
        <v>66</v>
      </c>
      <c r="X24" s="32">
        <v>120</v>
      </c>
      <c r="Y24" s="37">
        <v>0.01</v>
      </c>
      <c r="Z24" s="24" t="s">
        <v>60</v>
      </c>
      <c r="AA24" s="24" t="s">
        <v>60</v>
      </c>
      <c r="AB24" s="35">
        <v>2.9</v>
      </c>
      <c r="AC24" s="38">
        <v>1.07</v>
      </c>
    </row>
    <row r="25" spans="2:29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57</v>
      </c>
      <c r="V25" s="24">
        <v>2</v>
      </c>
      <c r="W25" s="26" t="s">
        <v>66</v>
      </c>
      <c r="X25" s="32">
        <v>100</v>
      </c>
      <c r="Y25" s="37">
        <v>0.03</v>
      </c>
      <c r="Z25" s="24" t="s">
        <v>60</v>
      </c>
      <c r="AA25" s="24" t="s">
        <v>60</v>
      </c>
      <c r="AB25" s="35">
        <v>5</v>
      </c>
      <c r="AC25" s="38">
        <v>1.07</v>
      </c>
    </row>
    <row r="26" spans="2:29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57</v>
      </c>
      <c r="V26" s="24">
        <v>2</v>
      </c>
      <c r="W26" s="26" t="s">
        <v>66</v>
      </c>
      <c r="X26" s="32">
        <v>100</v>
      </c>
      <c r="Y26" s="37">
        <v>0.03</v>
      </c>
      <c r="Z26" s="24" t="s">
        <v>60</v>
      </c>
      <c r="AA26" s="24" t="s">
        <v>60</v>
      </c>
      <c r="AB26" s="35">
        <v>5</v>
      </c>
      <c r="AC26" s="38">
        <v>1.07</v>
      </c>
    </row>
    <row r="27" spans="2:29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57</v>
      </c>
      <c r="V27" s="24">
        <v>2</v>
      </c>
      <c r="W27" s="26" t="s">
        <v>66</v>
      </c>
      <c r="X27" s="31">
        <v>100</v>
      </c>
      <c r="Y27" s="38">
        <v>0.05</v>
      </c>
      <c r="Z27" s="24" t="s">
        <v>60</v>
      </c>
      <c r="AA27" s="24" t="s">
        <v>60</v>
      </c>
      <c r="AB27" s="35">
        <v>5</v>
      </c>
      <c r="AC27" s="38">
        <v>1.04</v>
      </c>
    </row>
    <row r="28" spans="2:29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57</v>
      </c>
      <c r="V28" s="24">
        <v>2</v>
      </c>
      <c r="W28" s="26" t="s">
        <v>66</v>
      </c>
      <c r="X28" s="31">
        <v>100</v>
      </c>
      <c r="Y28" s="38">
        <v>0.03</v>
      </c>
      <c r="Z28" s="24" t="s">
        <v>60</v>
      </c>
      <c r="AA28" s="24" t="s">
        <v>60</v>
      </c>
      <c r="AB28" s="35">
        <v>5</v>
      </c>
      <c r="AC28" s="38">
        <v>1.0900000000000001</v>
      </c>
    </row>
    <row r="29" spans="2:29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57</v>
      </c>
      <c r="V29" s="24">
        <v>2</v>
      </c>
      <c r="W29" s="26" t="s">
        <v>66</v>
      </c>
      <c r="X29" s="31">
        <v>100</v>
      </c>
      <c r="Y29" s="38">
        <v>0.03</v>
      </c>
      <c r="Z29" s="24" t="s">
        <v>60</v>
      </c>
      <c r="AA29" s="24" t="s">
        <v>60</v>
      </c>
      <c r="AB29" s="35">
        <v>5</v>
      </c>
      <c r="AC29" s="38">
        <v>1.0900000000000001</v>
      </c>
    </row>
    <row r="30" spans="2:29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57</v>
      </c>
      <c r="V30" s="24">
        <v>2</v>
      </c>
      <c r="W30" s="26" t="s">
        <v>66</v>
      </c>
      <c r="X30" s="31">
        <v>100</v>
      </c>
      <c r="Y30" s="38">
        <v>0.03</v>
      </c>
      <c r="Z30" s="24" t="s">
        <v>60</v>
      </c>
      <c r="AA30" s="24" t="s">
        <v>60</v>
      </c>
      <c r="AB30" s="35">
        <v>5</v>
      </c>
      <c r="AC30" s="38">
        <v>1.0900000000000001</v>
      </c>
    </row>
    <row r="31" spans="2:29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57</v>
      </c>
      <c r="V31" s="24">
        <v>2</v>
      </c>
      <c r="W31" s="26" t="s">
        <v>66</v>
      </c>
      <c r="X31" s="31">
        <v>100</v>
      </c>
      <c r="Y31" s="38">
        <v>0.03</v>
      </c>
      <c r="Z31" s="24" t="s">
        <v>60</v>
      </c>
      <c r="AA31" s="24" t="s">
        <v>60</v>
      </c>
      <c r="AB31" s="35">
        <v>5</v>
      </c>
      <c r="AC31" s="38">
        <v>1.0900000000000001</v>
      </c>
    </row>
    <row r="32" spans="2:29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57</v>
      </c>
      <c r="V32" s="24">
        <v>2</v>
      </c>
      <c r="W32" s="26" t="s">
        <v>66</v>
      </c>
      <c r="X32" s="36">
        <v>100</v>
      </c>
      <c r="Y32" s="39">
        <v>0.03</v>
      </c>
      <c r="Z32" s="24" t="s">
        <v>60</v>
      </c>
      <c r="AA32" s="24" t="s">
        <v>60</v>
      </c>
      <c r="AB32" s="35">
        <v>5</v>
      </c>
      <c r="AC32" s="38">
        <v>1.0900000000000001</v>
      </c>
    </row>
    <row r="33" spans="2:29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9.8199999999999985</v>
      </c>
      <c r="V33" s="24">
        <v>2</v>
      </c>
      <c r="W33" s="26" t="s">
        <v>66</v>
      </c>
      <c r="X33" s="36">
        <v>100</v>
      </c>
      <c r="Y33" s="39">
        <v>0.03</v>
      </c>
      <c r="Z33" s="24" t="s">
        <v>60</v>
      </c>
      <c r="AA33" s="24" t="s">
        <v>60</v>
      </c>
      <c r="AB33" s="35">
        <v>5</v>
      </c>
      <c r="AC33" s="38">
        <v>1.0900000000000001</v>
      </c>
    </row>
    <row r="34" spans="2:29" ht="36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40" t="s">
        <v>81</v>
      </c>
      <c r="V34" s="24">
        <v>2</v>
      </c>
      <c r="W34" s="26" t="s">
        <v>66</v>
      </c>
      <c r="X34" s="31">
        <v>100</v>
      </c>
      <c r="Y34" s="38">
        <v>0.03</v>
      </c>
      <c r="Z34" s="24" t="s">
        <v>60</v>
      </c>
      <c r="AA34" s="24" t="s">
        <v>60</v>
      </c>
      <c r="AB34" s="35">
        <v>5</v>
      </c>
      <c r="AC34" s="38">
        <v>1.34</v>
      </c>
    </row>
    <row r="35" spans="2:29" ht="36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40" t="s">
        <v>82</v>
      </c>
      <c r="V35" s="24">
        <v>2</v>
      </c>
      <c r="W35" s="26" t="s">
        <v>66</v>
      </c>
      <c r="X35" s="36">
        <v>100</v>
      </c>
      <c r="Y35" s="39">
        <v>0.03</v>
      </c>
      <c r="Z35" s="24" t="s">
        <v>60</v>
      </c>
      <c r="AA35" s="24" t="s">
        <v>60</v>
      </c>
      <c r="AB35" s="35">
        <v>5</v>
      </c>
      <c r="AC35" s="38">
        <v>1.55</v>
      </c>
    </row>
    <row r="36" spans="2:29" x14ac:dyDescent="0.55000000000000004">
      <c r="B36" s="23" t="s">
        <v>63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10.069999999999999</v>
      </c>
      <c r="V36" s="24">
        <v>2</v>
      </c>
      <c r="W36" s="26" t="s">
        <v>66</v>
      </c>
      <c r="X36" s="36">
        <v>100</v>
      </c>
      <c r="Y36" s="39">
        <v>0.03</v>
      </c>
      <c r="Z36" s="24" t="s">
        <v>60</v>
      </c>
      <c r="AA36" s="24" t="s">
        <v>60</v>
      </c>
      <c r="AB36" s="35">
        <v>5</v>
      </c>
      <c r="AC36" s="38">
        <v>1.17</v>
      </c>
    </row>
    <row r="37" spans="2:29" ht="36" x14ac:dyDescent="0.55000000000000004">
      <c r="B37" s="11" t="s">
        <v>72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40" t="s">
        <v>83</v>
      </c>
      <c r="V37" s="24">
        <v>2</v>
      </c>
      <c r="W37" s="26" t="s">
        <v>66</v>
      </c>
      <c r="X37" s="30">
        <v>100</v>
      </c>
      <c r="Y37" s="30">
        <v>0.03</v>
      </c>
      <c r="Z37" s="24" t="s">
        <v>60</v>
      </c>
      <c r="AA37" s="24" t="s">
        <v>60</v>
      </c>
      <c r="AB37" s="35">
        <v>5</v>
      </c>
      <c r="AC37" s="38">
        <v>1.43</v>
      </c>
    </row>
    <row r="38" spans="2:29" ht="36" x14ac:dyDescent="0.55000000000000004">
      <c r="B38" s="11" t="s">
        <v>73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40" t="s">
        <v>84</v>
      </c>
      <c r="V38" s="24">
        <v>2</v>
      </c>
      <c r="W38" s="26" t="s">
        <v>66</v>
      </c>
      <c r="X38" s="30">
        <v>100</v>
      </c>
      <c r="Y38" s="30">
        <v>0.03</v>
      </c>
      <c r="Z38" s="24" t="s">
        <v>60</v>
      </c>
      <c r="AA38" s="24" t="s">
        <v>60</v>
      </c>
      <c r="AB38" s="35">
        <v>5</v>
      </c>
      <c r="AC38" s="38">
        <v>1.66</v>
      </c>
    </row>
    <row r="39" spans="2:29" x14ac:dyDescent="0.55000000000000004">
      <c r="B39" s="11" t="s">
        <v>74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12.569999999999999</v>
      </c>
      <c r="V39" s="24">
        <v>2</v>
      </c>
      <c r="W39" s="26" t="s">
        <v>66</v>
      </c>
      <c r="X39" s="30">
        <v>100</v>
      </c>
      <c r="Y39" s="30">
        <v>0.03</v>
      </c>
      <c r="Z39" s="24">
        <v>10</v>
      </c>
      <c r="AA39" s="24">
        <v>5</v>
      </c>
      <c r="AB39" s="35">
        <v>5</v>
      </c>
      <c r="AC39" s="38">
        <v>1.61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D39"/>
  <sheetViews>
    <sheetView showGridLines="0" workbookViewId="0">
      <pane xSplit="5" ySplit="5" topLeftCell="O6" activePane="bottomRight" state="frozen"/>
      <selection pane="topRight" activeCell="E1" sqref="E1"/>
      <selection pane="bottomLeft" activeCell="A6" sqref="A6"/>
      <selection pane="bottomRight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12.33203125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F5" s="18" t="s">
        <v>52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53</v>
      </c>
      <c r="T5" s="9"/>
      <c r="U5" s="14"/>
      <c r="V5" s="14"/>
      <c r="W5" s="18" t="s">
        <v>55</v>
      </c>
      <c r="X5" s="9"/>
      <c r="Y5" s="9"/>
      <c r="Z5" s="9"/>
      <c r="AA5" s="18" t="s">
        <v>54</v>
      </c>
      <c r="AB5" s="9"/>
      <c r="AC5" s="18" t="s">
        <v>56</v>
      </c>
      <c r="AD5" s="19"/>
    </row>
    <row r="6" spans="2:30" x14ac:dyDescent="0.55000000000000004">
      <c r="B6" s="23" t="s">
        <v>51</v>
      </c>
      <c r="C6" s="24" t="s">
        <v>0</v>
      </c>
      <c r="D6" s="24" t="s">
        <v>39</v>
      </c>
      <c r="E6" s="24" t="s">
        <v>1</v>
      </c>
      <c r="F6" s="1" t="s">
        <v>96</v>
      </c>
      <c r="G6" s="1" t="s">
        <v>97</v>
      </c>
      <c r="H6" s="1" t="s">
        <v>98</v>
      </c>
      <c r="I6" s="1" t="s">
        <v>99</v>
      </c>
      <c r="J6" s="1" t="s">
        <v>100</v>
      </c>
      <c r="K6" s="1" t="s">
        <v>101</v>
      </c>
      <c r="L6" s="1" t="s">
        <v>102</v>
      </c>
      <c r="M6" s="1" t="s">
        <v>103</v>
      </c>
      <c r="N6" s="1" t="s">
        <v>104</v>
      </c>
      <c r="O6" s="1" t="s">
        <v>105</v>
      </c>
      <c r="P6" s="1" t="s">
        <v>106</v>
      </c>
      <c r="Q6" s="1" t="s">
        <v>107</v>
      </c>
      <c r="R6" s="1" t="s">
        <v>108</v>
      </c>
      <c r="S6" s="24" t="s">
        <v>8</v>
      </c>
      <c r="T6" s="24" t="s">
        <v>9</v>
      </c>
      <c r="U6" s="24" t="s">
        <v>10</v>
      </c>
      <c r="V6" s="24" t="s">
        <v>67</v>
      </c>
      <c r="W6" s="24" t="s">
        <v>61</v>
      </c>
      <c r="X6" s="24" t="s">
        <v>2</v>
      </c>
      <c r="Y6" s="24" t="s">
        <v>3</v>
      </c>
      <c r="Z6" s="24" t="s">
        <v>4</v>
      </c>
      <c r="AA6" s="24" t="s">
        <v>5</v>
      </c>
      <c r="AB6" s="24" t="s">
        <v>6</v>
      </c>
      <c r="AC6" s="24" t="s">
        <v>121</v>
      </c>
      <c r="AD6" s="24" t="s">
        <v>7</v>
      </c>
    </row>
    <row r="7" spans="2:30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57</v>
      </c>
      <c r="V7" s="27"/>
      <c r="W7" s="24">
        <v>2</v>
      </c>
      <c r="X7" s="26" t="s">
        <v>65</v>
      </c>
      <c r="Y7" s="26" t="s">
        <v>59</v>
      </c>
      <c r="Z7" s="26" t="s">
        <v>58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57</v>
      </c>
      <c r="V8" s="27"/>
      <c r="W8" s="24">
        <v>2</v>
      </c>
      <c r="X8" s="26" t="s">
        <v>65</v>
      </c>
      <c r="Y8" s="26" t="s">
        <v>59</v>
      </c>
      <c r="Z8" s="26" t="s">
        <v>58</v>
      </c>
      <c r="AA8" s="24" t="s">
        <v>60</v>
      </c>
      <c r="AB8" s="24" t="s">
        <v>60</v>
      </c>
      <c r="AC8" s="34">
        <v>2.4</v>
      </c>
      <c r="AD8" s="38">
        <v>1.07</v>
      </c>
    </row>
    <row r="9" spans="2:30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57</v>
      </c>
      <c r="V9" s="27"/>
      <c r="W9" s="24">
        <v>2</v>
      </c>
      <c r="X9" s="26" t="s">
        <v>65</v>
      </c>
      <c r="Y9" s="26" t="s">
        <v>59</v>
      </c>
      <c r="Z9" s="26" t="s">
        <v>58</v>
      </c>
      <c r="AA9" s="24" t="s">
        <v>60</v>
      </c>
      <c r="AB9" s="24" t="s">
        <v>60</v>
      </c>
      <c r="AC9" s="34">
        <v>2.4</v>
      </c>
      <c r="AD9" s="38">
        <v>1.07</v>
      </c>
    </row>
    <row r="10" spans="2:30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57</v>
      </c>
      <c r="V10" s="27"/>
      <c r="W10" s="24">
        <v>2</v>
      </c>
      <c r="X10" s="26" t="s">
        <v>65</v>
      </c>
      <c r="Y10" s="26" t="s">
        <v>59</v>
      </c>
      <c r="Z10" s="26" t="s">
        <v>58</v>
      </c>
      <c r="AA10" s="24" t="s">
        <v>60</v>
      </c>
      <c r="AB10" s="24" t="s">
        <v>60</v>
      </c>
      <c r="AC10" s="34">
        <v>2.4</v>
      </c>
      <c r="AD10" s="38">
        <v>1.08</v>
      </c>
    </row>
    <row r="11" spans="2:30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57</v>
      </c>
      <c r="V11" s="27"/>
      <c r="W11" s="24">
        <v>2</v>
      </c>
      <c r="X11" s="26" t="s">
        <v>65</v>
      </c>
      <c r="Y11" s="26" t="s">
        <v>59</v>
      </c>
      <c r="Z11" s="26" t="s">
        <v>58</v>
      </c>
      <c r="AA11" s="24" t="s">
        <v>60</v>
      </c>
      <c r="AB11" s="24" t="s">
        <v>60</v>
      </c>
      <c r="AC11" s="34">
        <v>2.4</v>
      </c>
      <c r="AD11" s="38">
        <v>1.0900000000000001</v>
      </c>
    </row>
    <row r="12" spans="2:30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57</v>
      </c>
      <c r="V12" s="27"/>
      <c r="W12" s="24">
        <v>2</v>
      </c>
      <c r="X12" s="26" t="s">
        <v>65</v>
      </c>
      <c r="Y12" s="26" t="s">
        <v>59</v>
      </c>
      <c r="Z12" s="26" t="s">
        <v>58</v>
      </c>
      <c r="AA12" s="24" t="s">
        <v>60</v>
      </c>
      <c r="AB12" s="24" t="s">
        <v>60</v>
      </c>
      <c r="AC12" s="34">
        <v>2.7</v>
      </c>
      <c r="AD12" s="38">
        <v>1.07</v>
      </c>
    </row>
    <row r="13" spans="2:30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57</v>
      </c>
      <c r="V13" s="27"/>
      <c r="W13" s="24">
        <v>2</v>
      </c>
      <c r="X13" s="26" t="s">
        <v>65</v>
      </c>
      <c r="Y13" s="26" t="s">
        <v>59</v>
      </c>
      <c r="Z13" s="26" t="s">
        <v>58</v>
      </c>
      <c r="AA13" s="24" t="s">
        <v>60</v>
      </c>
      <c r="AB13" s="24" t="s">
        <v>60</v>
      </c>
      <c r="AC13" s="34">
        <v>2.7</v>
      </c>
      <c r="AD13" s="38">
        <v>1.05</v>
      </c>
    </row>
    <row r="14" spans="2:30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57</v>
      </c>
      <c r="V14" s="27"/>
      <c r="W14" s="24">
        <v>2</v>
      </c>
      <c r="X14" s="26" t="s">
        <v>65</v>
      </c>
      <c r="Y14" s="26" t="s">
        <v>59</v>
      </c>
      <c r="Z14" s="26" t="s">
        <v>58</v>
      </c>
      <c r="AA14" s="24" t="s">
        <v>60</v>
      </c>
      <c r="AB14" s="24" t="s">
        <v>60</v>
      </c>
      <c r="AC14" s="34">
        <v>2.7</v>
      </c>
      <c r="AD14" s="38">
        <v>1.02</v>
      </c>
    </row>
    <row r="15" spans="2:30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57</v>
      </c>
      <c r="V15" s="27"/>
      <c r="W15" s="24">
        <v>2</v>
      </c>
      <c r="X15" s="26" t="s">
        <v>65</v>
      </c>
      <c r="Y15" s="26" t="s">
        <v>59</v>
      </c>
      <c r="Z15" s="26" t="s">
        <v>58</v>
      </c>
      <c r="AA15" s="24" t="s">
        <v>60</v>
      </c>
      <c r="AB15" s="24" t="s">
        <v>60</v>
      </c>
      <c r="AC15" s="34">
        <v>3.1</v>
      </c>
      <c r="AD15" s="38">
        <v>1.07</v>
      </c>
    </row>
    <row r="16" spans="2:30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57</v>
      </c>
      <c r="V16" s="27"/>
      <c r="W16" s="24">
        <v>2</v>
      </c>
      <c r="X16" s="26" t="s">
        <v>65</v>
      </c>
      <c r="Y16" s="26" t="s">
        <v>59</v>
      </c>
      <c r="Z16" s="26" t="s">
        <v>58</v>
      </c>
      <c r="AA16" s="24" t="s">
        <v>60</v>
      </c>
      <c r="AB16" s="24" t="s">
        <v>60</v>
      </c>
      <c r="AC16" s="34">
        <v>3.6</v>
      </c>
      <c r="AD16" s="38">
        <v>1.07</v>
      </c>
    </row>
    <row r="17" spans="2:30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57</v>
      </c>
      <c r="V17" s="27"/>
      <c r="W17" s="24">
        <v>2</v>
      </c>
      <c r="X17" s="26" t="s">
        <v>65</v>
      </c>
      <c r="Y17" s="26" t="s">
        <v>59</v>
      </c>
      <c r="Z17" s="26" t="s">
        <v>58</v>
      </c>
      <c r="AA17" s="24" t="s">
        <v>60</v>
      </c>
      <c r="AB17" s="24" t="s">
        <v>60</v>
      </c>
      <c r="AC17" s="34">
        <v>4</v>
      </c>
      <c r="AD17" s="38">
        <v>1.07</v>
      </c>
    </row>
    <row r="18" spans="2:30" x14ac:dyDescent="0.55000000000000004">
      <c r="B18" s="23" t="s">
        <v>23</v>
      </c>
      <c r="C18" s="25">
        <v>45329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57</v>
      </c>
      <c r="V18" s="27"/>
      <c r="W18" s="24">
        <v>2</v>
      </c>
      <c r="X18" s="26" t="s">
        <v>65</v>
      </c>
      <c r="Y18" s="26" t="s">
        <v>59</v>
      </c>
      <c r="Z18" s="26" t="s">
        <v>58</v>
      </c>
      <c r="AA18" s="24" t="s">
        <v>60</v>
      </c>
      <c r="AB18" s="24" t="s">
        <v>60</v>
      </c>
      <c r="AC18" s="34">
        <v>2</v>
      </c>
      <c r="AD18" s="38">
        <v>1.07</v>
      </c>
    </row>
    <row r="19" spans="2:30" x14ac:dyDescent="0.55000000000000004">
      <c r="B19" s="23" t="s">
        <v>24</v>
      </c>
      <c r="C19" s="28">
        <v>45329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57</v>
      </c>
      <c r="V19" s="27"/>
      <c r="W19" s="24">
        <v>2</v>
      </c>
      <c r="X19" s="26" t="s">
        <v>65</v>
      </c>
      <c r="Y19" s="26" t="s">
        <v>59</v>
      </c>
      <c r="Z19" s="26" t="s">
        <v>58</v>
      </c>
      <c r="AA19" s="24" t="s">
        <v>60</v>
      </c>
      <c r="AB19" s="24" t="s">
        <v>60</v>
      </c>
      <c r="AC19" s="35">
        <v>2.1</v>
      </c>
      <c r="AD19" s="38">
        <v>1.07</v>
      </c>
    </row>
    <row r="20" spans="2:30" x14ac:dyDescent="0.55000000000000004">
      <c r="B20" s="23" t="s">
        <v>25</v>
      </c>
      <c r="C20" s="28">
        <v>45329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57</v>
      </c>
      <c r="V20" s="27"/>
      <c r="W20" s="24">
        <v>2</v>
      </c>
      <c r="X20" s="26" t="s">
        <v>65</v>
      </c>
      <c r="Y20" s="26" t="s">
        <v>59</v>
      </c>
      <c r="Z20" s="26" t="s">
        <v>58</v>
      </c>
      <c r="AA20" s="24" t="s">
        <v>60</v>
      </c>
      <c r="AB20" s="24" t="s">
        <v>60</v>
      </c>
      <c r="AC20" s="35">
        <v>2.2999999999999998</v>
      </c>
      <c r="AD20" s="38">
        <v>1.07</v>
      </c>
    </row>
    <row r="21" spans="2:30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57</v>
      </c>
      <c r="V21" s="27"/>
      <c r="W21" s="24">
        <v>2</v>
      </c>
      <c r="X21" s="26" t="s">
        <v>66</v>
      </c>
      <c r="Y21" s="32">
        <v>100</v>
      </c>
      <c r="Z21" s="37">
        <v>0.01</v>
      </c>
      <c r="AA21" s="24" t="s">
        <v>60</v>
      </c>
      <c r="AB21" s="24" t="s">
        <v>60</v>
      </c>
      <c r="AC21" s="35">
        <v>2.6</v>
      </c>
      <c r="AD21" s="38">
        <v>1.07</v>
      </c>
    </row>
    <row r="22" spans="2:30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57</v>
      </c>
      <c r="V22" s="27"/>
      <c r="W22" s="24">
        <v>2</v>
      </c>
      <c r="X22" s="26" t="s">
        <v>66</v>
      </c>
      <c r="Y22" s="32">
        <v>100</v>
      </c>
      <c r="Z22" s="37">
        <v>0.03</v>
      </c>
      <c r="AA22" s="24" t="s">
        <v>60</v>
      </c>
      <c r="AB22" s="24" t="s">
        <v>60</v>
      </c>
      <c r="AC22" s="35">
        <v>5</v>
      </c>
      <c r="AD22" s="38">
        <v>1.07</v>
      </c>
    </row>
    <row r="23" spans="2:30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57</v>
      </c>
      <c r="V23" s="27"/>
      <c r="W23" s="24">
        <v>2</v>
      </c>
      <c r="X23" s="26" t="s">
        <v>66</v>
      </c>
      <c r="Y23" s="32">
        <v>80</v>
      </c>
      <c r="Z23" s="37">
        <v>0.01</v>
      </c>
      <c r="AA23" s="24" t="s">
        <v>60</v>
      </c>
      <c r="AB23" s="24" t="s">
        <v>60</v>
      </c>
      <c r="AC23" s="35">
        <v>2.2999999999999998</v>
      </c>
      <c r="AD23" s="38">
        <v>1.07</v>
      </c>
    </row>
    <row r="24" spans="2:30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57</v>
      </c>
      <c r="V24" s="27"/>
      <c r="W24" s="24">
        <v>2</v>
      </c>
      <c r="X24" s="26" t="s">
        <v>66</v>
      </c>
      <c r="Y24" s="32">
        <v>120</v>
      </c>
      <c r="Z24" s="37">
        <v>0.01</v>
      </c>
      <c r="AA24" s="24" t="s">
        <v>60</v>
      </c>
      <c r="AB24" s="24" t="s">
        <v>60</v>
      </c>
      <c r="AC24" s="35">
        <v>2.9</v>
      </c>
      <c r="AD24" s="38">
        <v>1.07</v>
      </c>
    </row>
    <row r="25" spans="2:30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57</v>
      </c>
      <c r="V25" s="27"/>
      <c r="W25" s="24">
        <v>2</v>
      </c>
      <c r="X25" s="26" t="s">
        <v>66</v>
      </c>
      <c r="Y25" s="32">
        <v>100</v>
      </c>
      <c r="Z25" s="37">
        <v>0.03</v>
      </c>
      <c r="AA25" s="24" t="s">
        <v>60</v>
      </c>
      <c r="AB25" s="24" t="s">
        <v>60</v>
      </c>
      <c r="AC25" s="35">
        <v>5</v>
      </c>
      <c r="AD25" s="38">
        <v>1.07</v>
      </c>
    </row>
    <row r="26" spans="2:30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57</v>
      </c>
      <c r="V26" s="27"/>
      <c r="W26" s="24">
        <v>2</v>
      </c>
      <c r="X26" s="26" t="s">
        <v>66</v>
      </c>
      <c r="Y26" s="32">
        <v>100</v>
      </c>
      <c r="Z26" s="37">
        <v>0.03</v>
      </c>
      <c r="AA26" s="24" t="s">
        <v>60</v>
      </c>
      <c r="AB26" s="24" t="s">
        <v>60</v>
      </c>
      <c r="AC26" s="35">
        <v>5</v>
      </c>
      <c r="AD26" s="38">
        <v>1.07</v>
      </c>
    </row>
    <row r="27" spans="2:30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57</v>
      </c>
      <c r="V27" s="27"/>
      <c r="W27" s="24">
        <v>2</v>
      </c>
      <c r="X27" s="26" t="s">
        <v>66</v>
      </c>
      <c r="Y27" s="31">
        <v>100</v>
      </c>
      <c r="Z27" s="38">
        <v>0.05</v>
      </c>
      <c r="AA27" s="24" t="s">
        <v>60</v>
      </c>
      <c r="AB27" s="24" t="s">
        <v>60</v>
      </c>
      <c r="AC27" s="35">
        <v>5</v>
      </c>
      <c r="AD27" s="38">
        <v>1.04</v>
      </c>
    </row>
    <row r="28" spans="2:30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57</v>
      </c>
      <c r="V28" s="27"/>
      <c r="W28" s="24">
        <v>2</v>
      </c>
      <c r="X28" s="26" t="s">
        <v>66</v>
      </c>
      <c r="Y28" s="31">
        <v>100</v>
      </c>
      <c r="Z28" s="38">
        <v>0.03</v>
      </c>
      <c r="AA28" s="24" t="s">
        <v>60</v>
      </c>
      <c r="AB28" s="24" t="s">
        <v>60</v>
      </c>
      <c r="AC28" s="35">
        <v>5</v>
      </c>
      <c r="AD28" s="38">
        <v>1.0900000000000001</v>
      </c>
    </row>
    <row r="29" spans="2:30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57</v>
      </c>
      <c r="V29" s="27"/>
      <c r="W29" s="24">
        <v>2</v>
      </c>
      <c r="X29" s="26" t="s">
        <v>66</v>
      </c>
      <c r="Y29" s="31">
        <v>100</v>
      </c>
      <c r="Z29" s="38">
        <v>0.03</v>
      </c>
      <c r="AA29" s="24" t="s">
        <v>60</v>
      </c>
      <c r="AB29" s="24" t="s">
        <v>60</v>
      </c>
      <c r="AC29" s="35">
        <v>5</v>
      </c>
      <c r="AD29" s="38">
        <v>1.0900000000000001</v>
      </c>
    </row>
    <row r="30" spans="2:30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57</v>
      </c>
      <c r="V30" s="27"/>
      <c r="W30" s="24">
        <v>2</v>
      </c>
      <c r="X30" s="26" t="s">
        <v>66</v>
      </c>
      <c r="Y30" s="31">
        <v>100</v>
      </c>
      <c r="Z30" s="38">
        <v>0.03</v>
      </c>
      <c r="AA30" s="24" t="s">
        <v>60</v>
      </c>
      <c r="AB30" s="24" t="s">
        <v>60</v>
      </c>
      <c r="AC30" s="35">
        <v>5</v>
      </c>
      <c r="AD30" s="38">
        <v>1.0900000000000001</v>
      </c>
    </row>
    <row r="31" spans="2:30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57</v>
      </c>
      <c r="V31" s="27"/>
      <c r="W31" s="24">
        <v>2</v>
      </c>
      <c r="X31" s="26" t="s">
        <v>66</v>
      </c>
      <c r="Y31" s="31">
        <v>100</v>
      </c>
      <c r="Z31" s="38">
        <v>0.03</v>
      </c>
      <c r="AA31" s="24" t="s">
        <v>60</v>
      </c>
      <c r="AB31" s="24" t="s">
        <v>60</v>
      </c>
      <c r="AC31" s="35">
        <v>5</v>
      </c>
      <c r="AD31" s="38">
        <v>1.0900000000000001</v>
      </c>
    </row>
    <row r="32" spans="2:30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57</v>
      </c>
      <c r="V32" s="27"/>
      <c r="W32" s="24">
        <v>2</v>
      </c>
      <c r="X32" s="26" t="s">
        <v>66</v>
      </c>
      <c r="Y32" s="36">
        <v>100</v>
      </c>
      <c r="Z32" s="39">
        <v>0.03</v>
      </c>
      <c r="AA32" s="24" t="s">
        <v>60</v>
      </c>
      <c r="AB32" s="24" t="s">
        <v>60</v>
      </c>
      <c r="AC32" s="35">
        <v>5</v>
      </c>
      <c r="AD32" s="38">
        <v>1.0900000000000001</v>
      </c>
    </row>
    <row r="33" spans="2:30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9.8000000000000007</v>
      </c>
      <c r="V33" s="27" t="s">
        <v>71</v>
      </c>
      <c r="W33" s="24">
        <v>2</v>
      </c>
      <c r="X33" s="26" t="s">
        <v>66</v>
      </c>
      <c r="Y33" s="36">
        <v>100</v>
      </c>
      <c r="Z33" s="39">
        <v>0.03</v>
      </c>
      <c r="AA33" s="24" t="s">
        <v>60</v>
      </c>
      <c r="AB33" s="24" t="s">
        <v>60</v>
      </c>
      <c r="AC33" s="35">
        <v>5</v>
      </c>
      <c r="AD33" s="38">
        <v>1.0900000000000001</v>
      </c>
    </row>
    <row r="34" spans="2:30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29">
        <v>29.9</v>
      </c>
      <c r="V34" s="27" t="s">
        <v>69</v>
      </c>
      <c r="W34" s="24">
        <v>2</v>
      </c>
      <c r="X34" s="26" t="s">
        <v>66</v>
      </c>
      <c r="Y34" s="31">
        <v>100</v>
      </c>
      <c r="Z34" s="38">
        <v>0.03</v>
      </c>
      <c r="AA34" s="24" t="s">
        <v>60</v>
      </c>
      <c r="AB34" s="24" t="s">
        <v>60</v>
      </c>
      <c r="AC34" s="35">
        <v>5</v>
      </c>
      <c r="AD34" s="38">
        <v>1.34</v>
      </c>
    </row>
    <row r="35" spans="2:30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29">
        <v>45.6</v>
      </c>
      <c r="V35" s="27" t="s">
        <v>70</v>
      </c>
      <c r="W35" s="24">
        <v>2</v>
      </c>
      <c r="X35" s="26" t="s">
        <v>66</v>
      </c>
      <c r="Y35" s="36">
        <v>100</v>
      </c>
      <c r="Z35" s="39">
        <v>0.03</v>
      </c>
      <c r="AA35" s="24" t="s">
        <v>60</v>
      </c>
      <c r="AB35" s="24" t="s">
        <v>60</v>
      </c>
      <c r="AC35" s="35">
        <v>5</v>
      </c>
      <c r="AD35" s="38">
        <v>1.55</v>
      </c>
    </row>
    <row r="36" spans="2:30" x14ac:dyDescent="0.55000000000000004">
      <c r="B36" s="23" t="s">
        <v>63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10.1</v>
      </c>
      <c r="V36" s="27" t="s">
        <v>71</v>
      </c>
      <c r="W36" s="24">
        <v>2</v>
      </c>
      <c r="X36" s="26" t="s">
        <v>66</v>
      </c>
      <c r="Y36" s="36">
        <v>100</v>
      </c>
      <c r="Z36" s="39">
        <v>0.03</v>
      </c>
      <c r="AA36" s="24" t="s">
        <v>60</v>
      </c>
      <c r="AB36" s="24" t="s">
        <v>60</v>
      </c>
      <c r="AC36" s="35">
        <v>5</v>
      </c>
      <c r="AD36" s="38">
        <v>1.17</v>
      </c>
    </row>
    <row r="37" spans="2:30" x14ac:dyDescent="0.55000000000000004">
      <c r="B37" s="11" t="s">
        <v>72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29">
        <v>67.7</v>
      </c>
      <c r="V37" s="1" t="s">
        <v>70</v>
      </c>
      <c r="W37" s="24">
        <v>2</v>
      </c>
      <c r="X37" s="26" t="s">
        <v>66</v>
      </c>
      <c r="Y37" s="30">
        <v>100</v>
      </c>
      <c r="Z37" s="30">
        <v>0.03</v>
      </c>
      <c r="AA37" s="24" t="s">
        <v>60</v>
      </c>
      <c r="AB37" s="24" t="s">
        <v>60</v>
      </c>
      <c r="AC37" s="35">
        <v>5</v>
      </c>
      <c r="AD37" s="38">
        <v>1.43</v>
      </c>
    </row>
    <row r="38" spans="2:30" x14ac:dyDescent="0.55000000000000004">
      <c r="B38" s="11" t="s">
        <v>73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29">
        <v>112.8</v>
      </c>
      <c r="V38" s="1" t="s">
        <v>70</v>
      </c>
      <c r="W38" s="24">
        <v>2</v>
      </c>
      <c r="X38" s="26" t="s">
        <v>66</v>
      </c>
      <c r="Y38" s="30">
        <v>100</v>
      </c>
      <c r="Z38" s="30">
        <v>0.03</v>
      </c>
      <c r="AA38" s="24" t="s">
        <v>60</v>
      </c>
      <c r="AB38" s="24" t="s">
        <v>60</v>
      </c>
      <c r="AC38" s="35">
        <v>5</v>
      </c>
      <c r="AD38" s="38">
        <v>1.66</v>
      </c>
    </row>
    <row r="39" spans="2:30" x14ac:dyDescent="0.55000000000000004">
      <c r="B39" s="11" t="s">
        <v>74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12.6</v>
      </c>
      <c r="V39" s="1" t="s">
        <v>71</v>
      </c>
      <c r="W39" s="24">
        <v>2</v>
      </c>
      <c r="X39" s="26" t="s">
        <v>66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D39"/>
  <sheetViews>
    <sheetView showGridLines="0" topLeftCell="A4" workbookViewId="0">
      <pane xSplit="5" ySplit="3" topLeftCell="I12" activePane="bottomRight" state="frozen"/>
      <selection activeCell="A4" sqref="A4"/>
      <selection pane="topRight" activeCell="E4" sqref="E4"/>
      <selection pane="bottomLeft" activeCell="A7" sqref="A7"/>
      <selection pane="bottomRight" activeCell="A4" sqref="A4"/>
    </sheetView>
  </sheetViews>
  <sheetFormatPr defaultRowHeight="18" x14ac:dyDescent="0.55000000000000004"/>
  <cols>
    <col min="2" max="2" width="11.9140625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  <col min="19" max="19" width="8.08203125" customWidth="1"/>
    <col min="20" max="24" width="9.9140625" customWidth="1"/>
    <col min="25" max="25" width="14" customWidth="1"/>
    <col min="26" max="26" width="13.5" bestFit="1" customWidth="1"/>
    <col min="27" max="27" width="8.5" bestFit="1" customWidth="1"/>
    <col min="28" max="28" width="9.9140625" customWidth="1"/>
    <col min="29" max="30" width="11.75" customWidth="1"/>
  </cols>
  <sheetData>
    <row r="4" spans="2:30" ht="90" x14ac:dyDescent="0.55000000000000004">
      <c r="T4" s="3" t="s">
        <v>120</v>
      </c>
      <c r="V4" s="3" t="s">
        <v>50</v>
      </c>
      <c r="Y4" s="3" t="s">
        <v>38</v>
      </c>
      <c r="Z4" s="3" t="s">
        <v>115</v>
      </c>
      <c r="AA4" t="s">
        <v>49</v>
      </c>
      <c r="AB4" t="s">
        <v>119</v>
      </c>
      <c r="AC4" t="s">
        <v>49</v>
      </c>
    </row>
    <row r="5" spans="2:30" x14ac:dyDescent="0.55000000000000004">
      <c r="F5" s="18" t="s">
        <v>52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78</v>
      </c>
      <c r="T5" s="9"/>
      <c r="U5" s="14"/>
      <c r="V5" s="14"/>
      <c r="W5" s="18" t="s">
        <v>79</v>
      </c>
      <c r="X5" s="9"/>
      <c r="Y5" s="18" t="s">
        <v>56</v>
      </c>
      <c r="Z5" s="19"/>
      <c r="AA5" s="18" t="s">
        <v>77</v>
      </c>
      <c r="AB5" s="9"/>
      <c r="AC5" s="9"/>
      <c r="AD5" s="19"/>
    </row>
    <row r="6" spans="2:30" x14ac:dyDescent="0.55000000000000004">
      <c r="B6" s="61" t="s">
        <v>51</v>
      </c>
      <c r="C6" s="62" t="s">
        <v>0</v>
      </c>
      <c r="D6" s="62" t="s">
        <v>39</v>
      </c>
      <c r="E6" s="24" t="s">
        <v>1</v>
      </c>
      <c r="F6" s="62" t="s">
        <v>96</v>
      </c>
      <c r="G6" s="62" t="s">
        <v>97</v>
      </c>
      <c r="H6" s="62" t="s">
        <v>98</v>
      </c>
      <c r="I6" s="62" t="s">
        <v>99</v>
      </c>
      <c r="J6" s="62" t="s">
        <v>100</v>
      </c>
      <c r="K6" s="62" t="s">
        <v>101</v>
      </c>
      <c r="L6" s="62" t="s">
        <v>102</v>
      </c>
      <c r="M6" s="62" t="s">
        <v>103</v>
      </c>
      <c r="N6" s="62" t="s">
        <v>104</v>
      </c>
      <c r="O6" s="62" t="s">
        <v>105</v>
      </c>
      <c r="P6" s="62" t="s">
        <v>106</v>
      </c>
      <c r="Q6" s="62" t="s">
        <v>107</v>
      </c>
      <c r="R6" s="62" t="s">
        <v>108</v>
      </c>
      <c r="S6" s="62" t="s">
        <v>62</v>
      </c>
      <c r="T6" s="62" t="s">
        <v>2</v>
      </c>
      <c r="U6" s="62" t="s">
        <v>3</v>
      </c>
      <c r="V6" s="62" t="s">
        <v>4</v>
      </c>
      <c r="W6" s="62" t="s">
        <v>5</v>
      </c>
      <c r="X6" s="62" t="s">
        <v>6</v>
      </c>
      <c r="Y6" s="62" t="s">
        <v>121</v>
      </c>
      <c r="Z6" s="62" t="s">
        <v>7</v>
      </c>
      <c r="AA6" s="62" t="s">
        <v>8</v>
      </c>
      <c r="AB6" s="62" t="s">
        <v>9</v>
      </c>
      <c r="AC6" s="62" t="s">
        <v>10</v>
      </c>
      <c r="AD6" s="63" t="s">
        <v>76</v>
      </c>
    </row>
    <row r="7" spans="2:30" x14ac:dyDescent="0.55000000000000004">
      <c r="B7" s="58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1">
        <v>2</v>
      </c>
      <c r="T7" s="31">
        <v>0</v>
      </c>
      <c r="U7" s="32">
        <v>25</v>
      </c>
      <c r="V7" s="32"/>
      <c r="W7" s="30">
        <v>10</v>
      </c>
      <c r="X7" s="33">
        <v>5</v>
      </c>
      <c r="Y7" s="34">
        <v>2.4</v>
      </c>
      <c r="Z7" s="37">
        <v>1.06</v>
      </c>
      <c r="AA7" s="35">
        <v>9</v>
      </c>
      <c r="AB7" s="35">
        <v>35</v>
      </c>
      <c r="AC7" s="27"/>
      <c r="AD7" s="60"/>
    </row>
    <row r="8" spans="2:30" x14ac:dyDescent="0.55000000000000004">
      <c r="B8" s="58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1">
        <v>2</v>
      </c>
      <c r="T8" s="31">
        <v>0</v>
      </c>
      <c r="U8" s="32">
        <v>25</v>
      </c>
      <c r="V8" s="32"/>
      <c r="W8" s="30">
        <v>10</v>
      </c>
      <c r="X8" s="33">
        <v>5</v>
      </c>
      <c r="Y8" s="34">
        <v>2.4</v>
      </c>
      <c r="Z8" s="37">
        <v>1.07</v>
      </c>
      <c r="AA8" s="35">
        <v>9</v>
      </c>
      <c r="AB8" s="35">
        <v>38</v>
      </c>
      <c r="AC8" s="27"/>
      <c r="AD8" s="60"/>
    </row>
    <row r="9" spans="2:30" x14ac:dyDescent="0.55000000000000004">
      <c r="B9" s="58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1">
        <v>2</v>
      </c>
      <c r="T9" s="31">
        <v>0</v>
      </c>
      <c r="U9" s="32">
        <v>25</v>
      </c>
      <c r="V9" s="32"/>
      <c r="W9" s="30">
        <v>10</v>
      </c>
      <c r="X9" s="33">
        <v>5</v>
      </c>
      <c r="Y9" s="34">
        <v>2.4</v>
      </c>
      <c r="Z9" s="37">
        <v>1.07</v>
      </c>
      <c r="AA9" s="35">
        <v>9</v>
      </c>
      <c r="AB9" s="35">
        <v>40</v>
      </c>
      <c r="AC9" s="27"/>
      <c r="AD9" s="60"/>
    </row>
    <row r="10" spans="2:30" x14ac:dyDescent="0.55000000000000004">
      <c r="B10" s="58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1">
        <v>2</v>
      </c>
      <c r="T10" s="31">
        <v>0</v>
      </c>
      <c r="U10" s="32">
        <v>25</v>
      </c>
      <c r="V10" s="32"/>
      <c r="W10" s="30">
        <v>10</v>
      </c>
      <c r="X10" s="33">
        <v>5</v>
      </c>
      <c r="Y10" s="34">
        <v>2.4</v>
      </c>
      <c r="Z10" s="37">
        <v>1.08</v>
      </c>
      <c r="AA10" s="35">
        <v>9</v>
      </c>
      <c r="AB10" s="35">
        <v>41</v>
      </c>
      <c r="AC10" s="27"/>
      <c r="AD10" s="60"/>
    </row>
    <row r="11" spans="2:30" x14ac:dyDescent="0.55000000000000004">
      <c r="B11" s="58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1">
        <v>2</v>
      </c>
      <c r="T11" s="31">
        <v>0</v>
      </c>
      <c r="U11" s="32">
        <v>25</v>
      </c>
      <c r="V11" s="32"/>
      <c r="W11" s="30">
        <v>10</v>
      </c>
      <c r="X11" s="33">
        <v>5</v>
      </c>
      <c r="Y11" s="34">
        <v>2.4</v>
      </c>
      <c r="Z11" s="37">
        <v>1.0900000000000001</v>
      </c>
      <c r="AA11" s="35">
        <v>9</v>
      </c>
      <c r="AB11" s="35">
        <v>44</v>
      </c>
      <c r="AC11" s="27"/>
      <c r="AD11" s="60"/>
    </row>
    <row r="12" spans="2:30" x14ac:dyDescent="0.55000000000000004">
      <c r="B12" s="58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1">
        <v>2</v>
      </c>
      <c r="T12" s="31">
        <v>0</v>
      </c>
      <c r="U12" s="32">
        <v>25</v>
      </c>
      <c r="V12" s="32"/>
      <c r="W12" s="30">
        <v>10</v>
      </c>
      <c r="X12" s="33">
        <v>5</v>
      </c>
      <c r="Y12" s="34">
        <v>2.7</v>
      </c>
      <c r="Z12" s="37">
        <v>1.07</v>
      </c>
      <c r="AA12" s="35">
        <v>9.1</v>
      </c>
      <c r="AB12" s="35">
        <v>38</v>
      </c>
      <c r="AC12" s="27"/>
      <c r="AD12" s="60"/>
    </row>
    <row r="13" spans="2:30" x14ac:dyDescent="0.55000000000000004">
      <c r="B13" s="58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1">
        <v>2</v>
      </c>
      <c r="T13" s="31">
        <v>0</v>
      </c>
      <c r="U13" s="32">
        <v>25</v>
      </c>
      <c r="V13" s="32"/>
      <c r="W13" s="30">
        <v>10</v>
      </c>
      <c r="X13" s="33">
        <v>5</v>
      </c>
      <c r="Y13" s="34">
        <v>2.7</v>
      </c>
      <c r="Z13" s="37">
        <v>1.05</v>
      </c>
      <c r="AA13" s="35">
        <v>9.1</v>
      </c>
      <c r="AB13" s="35">
        <v>37</v>
      </c>
      <c r="AC13" s="27"/>
      <c r="AD13" s="60"/>
    </row>
    <row r="14" spans="2:30" x14ac:dyDescent="0.55000000000000004">
      <c r="B14" s="58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1">
        <v>2</v>
      </c>
      <c r="T14" s="31">
        <v>0</v>
      </c>
      <c r="U14" s="32">
        <v>25</v>
      </c>
      <c r="V14" s="32"/>
      <c r="W14" s="30">
        <v>10</v>
      </c>
      <c r="X14" s="33">
        <v>5</v>
      </c>
      <c r="Y14" s="34">
        <v>2.7</v>
      </c>
      <c r="Z14" s="37">
        <v>1.02</v>
      </c>
      <c r="AA14" s="35">
        <v>9.1</v>
      </c>
      <c r="AB14" s="35">
        <v>39</v>
      </c>
      <c r="AC14" s="27"/>
      <c r="AD14" s="60"/>
    </row>
    <row r="15" spans="2:30" x14ac:dyDescent="0.55000000000000004">
      <c r="B15" s="58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1">
        <v>2</v>
      </c>
      <c r="T15" s="31">
        <v>0</v>
      </c>
      <c r="U15" s="32">
        <v>25</v>
      </c>
      <c r="V15" s="32"/>
      <c r="W15" s="30">
        <v>10</v>
      </c>
      <c r="X15" s="33">
        <v>5</v>
      </c>
      <c r="Y15" s="34">
        <v>3.1</v>
      </c>
      <c r="Z15" s="37">
        <v>1.07</v>
      </c>
      <c r="AA15" s="35">
        <v>10.3</v>
      </c>
      <c r="AB15" s="35">
        <v>36</v>
      </c>
      <c r="AC15" s="27"/>
      <c r="AD15" s="60"/>
    </row>
    <row r="16" spans="2:30" x14ac:dyDescent="0.55000000000000004">
      <c r="B16" s="58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1">
        <v>2</v>
      </c>
      <c r="T16" s="31">
        <v>0</v>
      </c>
      <c r="U16" s="32">
        <v>25</v>
      </c>
      <c r="V16" s="32"/>
      <c r="W16" s="30">
        <v>10</v>
      </c>
      <c r="X16" s="33">
        <v>5</v>
      </c>
      <c r="Y16" s="34">
        <v>3.6</v>
      </c>
      <c r="Z16" s="37">
        <v>1.07</v>
      </c>
      <c r="AA16" s="35">
        <v>11.5</v>
      </c>
      <c r="AB16" s="35">
        <v>34</v>
      </c>
      <c r="AC16" s="27"/>
      <c r="AD16" s="60"/>
    </row>
    <row r="17" spans="2:30" x14ac:dyDescent="0.55000000000000004">
      <c r="B17" s="58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1">
        <v>2</v>
      </c>
      <c r="T17" s="31">
        <v>0</v>
      </c>
      <c r="U17" s="32">
        <v>25</v>
      </c>
      <c r="V17" s="32"/>
      <c r="W17" s="30">
        <v>10</v>
      </c>
      <c r="X17" s="33">
        <v>5</v>
      </c>
      <c r="Y17" s="34">
        <v>4</v>
      </c>
      <c r="Z17" s="37">
        <v>1.07</v>
      </c>
      <c r="AA17" s="35">
        <v>12.7</v>
      </c>
      <c r="AB17" s="35">
        <v>32</v>
      </c>
      <c r="AC17" s="27"/>
      <c r="AD17" s="60"/>
    </row>
    <row r="18" spans="2:30" x14ac:dyDescent="0.55000000000000004">
      <c r="B18" s="58" t="s">
        <v>23</v>
      </c>
      <c r="C18" s="25">
        <v>45329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1">
        <v>2</v>
      </c>
      <c r="T18" s="31">
        <v>0</v>
      </c>
      <c r="U18" s="32">
        <v>25</v>
      </c>
      <c r="V18" s="32"/>
      <c r="W18" s="30">
        <v>10</v>
      </c>
      <c r="X18" s="33">
        <v>5</v>
      </c>
      <c r="Y18" s="34">
        <v>2</v>
      </c>
      <c r="Z18" s="37">
        <v>1.07</v>
      </c>
      <c r="AA18" s="35">
        <v>9.1</v>
      </c>
      <c r="AB18" s="35">
        <v>38</v>
      </c>
      <c r="AC18" s="27"/>
      <c r="AD18" s="60"/>
    </row>
    <row r="19" spans="2:30" x14ac:dyDescent="0.55000000000000004">
      <c r="B19" s="58" t="s">
        <v>24</v>
      </c>
      <c r="C19" s="28">
        <v>45329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1">
        <v>2</v>
      </c>
      <c r="T19" s="31">
        <v>0</v>
      </c>
      <c r="U19" s="32">
        <v>25</v>
      </c>
      <c r="V19" s="32"/>
      <c r="W19" s="30">
        <v>10</v>
      </c>
      <c r="X19" s="33">
        <v>5</v>
      </c>
      <c r="Y19" s="35">
        <v>2.1</v>
      </c>
      <c r="Z19" s="38">
        <v>1.07</v>
      </c>
      <c r="AA19" s="35">
        <v>10.4</v>
      </c>
      <c r="AB19" s="35">
        <v>36</v>
      </c>
      <c r="AC19" s="27"/>
      <c r="AD19" s="60"/>
    </row>
    <row r="20" spans="2:30" x14ac:dyDescent="0.55000000000000004">
      <c r="B20" s="58" t="s">
        <v>25</v>
      </c>
      <c r="C20" s="28">
        <v>45329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1">
        <v>2</v>
      </c>
      <c r="T20" s="31">
        <v>0</v>
      </c>
      <c r="U20" s="32">
        <v>25</v>
      </c>
      <c r="V20" s="32"/>
      <c r="W20" s="30">
        <v>10</v>
      </c>
      <c r="X20" s="33">
        <v>5</v>
      </c>
      <c r="Y20" s="35">
        <v>2.2999999999999998</v>
      </c>
      <c r="Z20" s="38">
        <v>1.07</v>
      </c>
      <c r="AA20" s="35">
        <v>12.8</v>
      </c>
      <c r="AB20" s="35">
        <v>32</v>
      </c>
      <c r="AC20" s="27"/>
      <c r="AD20" s="60"/>
    </row>
    <row r="21" spans="2:30" x14ac:dyDescent="0.55000000000000004">
      <c r="B21" s="58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1">
        <v>2</v>
      </c>
      <c r="T21" s="31">
        <v>1</v>
      </c>
      <c r="U21" s="32">
        <v>100</v>
      </c>
      <c r="V21" s="37">
        <v>0.01</v>
      </c>
      <c r="W21" s="30">
        <v>10</v>
      </c>
      <c r="X21" s="33">
        <v>5</v>
      </c>
      <c r="Y21" s="35">
        <v>2.6</v>
      </c>
      <c r="Z21" s="38">
        <v>1.07</v>
      </c>
      <c r="AA21" s="35">
        <v>11.5</v>
      </c>
      <c r="AB21" s="35">
        <v>34</v>
      </c>
      <c r="AC21" s="27"/>
      <c r="AD21" s="60"/>
    </row>
    <row r="22" spans="2:30" x14ac:dyDescent="0.55000000000000004">
      <c r="B22" s="58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1">
        <v>2</v>
      </c>
      <c r="T22" s="31">
        <v>1</v>
      </c>
      <c r="U22" s="32">
        <v>100</v>
      </c>
      <c r="V22" s="37">
        <v>0.03</v>
      </c>
      <c r="W22" s="30">
        <v>10</v>
      </c>
      <c r="X22" s="33">
        <v>5</v>
      </c>
      <c r="Y22" s="35">
        <v>5</v>
      </c>
      <c r="Z22" s="38">
        <v>1.07</v>
      </c>
      <c r="AA22" s="35">
        <v>11.5</v>
      </c>
      <c r="AB22" s="35">
        <v>34</v>
      </c>
      <c r="AC22" s="27"/>
      <c r="AD22" s="60"/>
    </row>
    <row r="23" spans="2:30" x14ac:dyDescent="0.55000000000000004">
      <c r="B23" s="58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1">
        <v>2</v>
      </c>
      <c r="T23" s="31">
        <v>1</v>
      </c>
      <c r="U23" s="32">
        <v>80</v>
      </c>
      <c r="V23" s="37">
        <v>0.01</v>
      </c>
      <c r="W23" s="30">
        <v>10</v>
      </c>
      <c r="X23" s="33">
        <v>5</v>
      </c>
      <c r="Y23" s="35">
        <v>2.2999999999999998</v>
      </c>
      <c r="Z23" s="38">
        <v>1.07</v>
      </c>
      <c r="AA23" s="35">
        <v>11.5</v>
      </c>
      <c r="AB23" s="35">
        <v>34</v>
      </c>
      <c r="AC23" s="27"/>
      <c r="AD23" s="60"/>
    </row>
    <row r="24" spans="2:30" x14ac:dyDescent="0.55000000000000004">
      <c r="B24" s="58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1">
        <v>2</v>
      </c>
      <c r="T24" s="31">
        <v>1</v>
      </c>
      <c r="U24" s="32">
        <v>120</v>
      </c>
      <c r="V24" s="37">
        <v>0.01</v>
      </c>
      <c r="W24" s="30">
        <v>10</v>
      </c>
      <c r="X24" s="33">
        <v>5</v>
      </c>
      <c r="Y24" s="35">
        <v>2.9</v>
      </c>
      <c r="Z24" s="38">
        <v>1.07</v>
      </c>
      <c r="AA24" s="35">
        <v>11.5</v>
      </c>
      <c r="AB24" s="35">
        <v>34</v>
      </c>
      <c r="AC24" s="27"/>
      <c r="AD24" s="60"/>
    </row>
    <row r="25" spans="2:30" x14ac:dyDescent="0.55000000000000004">
      <c r="B25" s="58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1">
        <v>2</v>
      </c>
      <c r="T25" s="31">
        <v>1</v>
      </c>
      <c r="U25" s="32">
        <v>100</v>
      </c>
      <c r="V25" s="37">
        <v>0.03</v>
      </c>
      <c r="W25" s="30">
        <v>10</v>
      </c>
      <c r="X25" s="33">
        <v>5</v>
      </c>
      <c r="Y25" s="35">
        <v>5</v>
      </c>
      <c r="Z25" s="38">
        <v>1.07</v>
      </c>
      <c r="AA25" s="35">
        <v>11.5</v>
      </c>
      <c r="AB25" s="35">
        <v>34</v>
      </c>
      <c r="AC25" s="27"/>
      <c r="AD25" s="60"/>
    </row>
    <row r="26" spans="2:30" x14ac:dyDescent="0.55000000000000004">
      <c r="B26" s="58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1">
        <v>2</v>
      </c>
      <c r="T26" s="31">
        <v>1</v>
      </c>
      <c r="U26" s="32">
        <v>100</v>
      </c>
      <c r="V26" s="37">
        <v>0.03</v>
      </c>
      <c r="W26" s="30">
        <v>10</v>
      </c>
      <c r="X26" s="33">
        <v>5</v>
      </c>
      <c r="Y26" s="35">
        <v>5</v>
      </c>
      <c r="Z26" s="38">
        <v>1.07</v>
      </c>
      <c r="AA26" s="35">
        <v>7.5</v>
      </c>
      <c r="AB26" s="35">
        <v>36</v>
      </c>
      <c r="AC26" s="27"/>
      <c r="AD26" s="60"/>
    </row>
    <row r="27" spans="2:30" x14ac:dyDescent="0.55000000000000004">
      <c r="B27" s="58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1">
        <v>2</v>
      </c>
      <c r="T27" s="31">
        <v>1</v>
      </c>
      <c r="U27" s="31">
        <v>100</v>
      </c>
      <c r="V27" s="38">
        <v>0.05</v>
      </c>
      <c r="W27" s="30">
        <v>10</v>
      </c>
      <c r="X27" s="33">
        <v>5</v>
      </c>
      <c r="Y27" s="35">
        <v>5</v>
      </c>
      <c r="Z27" s="38">
        <v>1.04</v>
      </c>
      <c r="AA27" s="35">
        <v>11.7</v>
      </c>
      <c r="AB27" s="35">
        <v>31</v>
      </c>
      <c r="AC27" s="27"/>
      <c r="AD27" s="60"/>
    </row>
    <row r="28" spans="2:30" x14ac:dyDescent="0.55000000000000004">
      <c r="B28" s="58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1">
        <v>2</v>
      </c>
      <c r="T28" s="31">
        <v>1</v>
      </c>
      <c r="U28" s="31">
        <v>100</v>
      </c>
      <c r="V28" s="38">
        <v>0.03</v>
      </c>
      <c r="W28" s="30">
        <v>10</v>
      </c>
      <c r="X28" s="33">
        <v>5</v>
      </c>
      <c r="Y28" s="35">
        <v>5</v>
      </c>
      <c r="Z28" s="38">
        <v>1.0900000000000001</v>
      </c>
      <c r="AA28" s="35">
        <v>11.4</v>
      </c>
      <c r="AB28" s="35">
        <v>34</v>
      </c>
      <c r="AC28" s="27"/>
      <c r="AD28" s="60"/>
    </row>
    <row r="29" spans="2:30" x14ac:dyDescent="0.55000000000000004">
      <c r="B29" s="58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1">
        <v>2</v>
      </c>
      <c r="T29" s="31">
        <v>1</v>
      </c>
      <c r="U29" s="31">
        <v>100</v>
      </c>
      <c r="V29" s="38">
        <v>0.03</v>
      </c>
      <c r="W29" s="30">
        <v>10</v>
      </c>
      <c r="X29" s="33">
        <v>5</v>
      </c>
      <c r="Y29" s="35">
        <v>5</v>
      </c>
      <c r="Z29" s="38">
        <v>1.0900000000000001</v>
      </c>
      <c r="AA29" s="35">
        <v>7.4</v>
      </c>
      <c r="AB29" s="35">
        <v>36</v>
      </c>
      <c r="AC29" s="27"/>
      <c r="AD29" s="60"/>
    </row>
    <row r="30" spans="2:30" x14ac:dyDescent="0.55000000000000004">
      <c r="B30" s="58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1">
        <v>2</v>
      </c>
      <c r="T30" s="31">
        <v>1</v>
      </c>
      <c r="U30" s="31">
        <v>100</v>
      </c>
      <c r="V30" s="38">
        <v>0.03</v>
      </c>
      <c r="W30" s="30">
        <v>10</v>
      </c>
      <c r="X30" s="33">
        <v>5</v>
      </c>
      <c r="Y30" s="35">
        <v>5</v>
      </c>
      <c r="Z30" s="38">
        <v>1.0900000000000001</v>
      </c>
      <c r="AA30" s="35">
        <v>7.4</v>
      </c>
      <c r="AB30" s="35">
        <v>33</v>
      </c>
      <c r="AC30" s="27"/>
      <c r="AD30" s="60"/>
    </row>
    <row r="31" spans="2:30" x14ac:dyDescent="0.55000000000000004">
      <c r="B31" s="58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1">
        <v>2</v>
      </c>
      <c r="T31" s="31">
        <v>1</v>
      </c>
      <c r="U31" s="31">
        <v>100</v>
      </c>
      <c r="V31" s="38">
        <v>0.03</v>
      </c>
      <c r="W31" s="30">
        <v>10</v>
      </c>
      <c r="X31" s="33">
        <v>5</v>
      </c>
      <c r="Y31" s="35">
        <v>5</v>
      </c>
      <c r="Z31" s="38">
        <v>1.0900000000000001</v>
      </c>
      <c r="AA31" s="35">
        <v>7.4</v>
      </c>
      <c r="AB31" s="35">
        <v>31</v>
      </c>
      <c r="AC31" s="27"/>
      <c r="AD31" s="60"/>
    </row>
    <row r="32" spans="2:30" x14ac:dyDescent="0.55000000000000004">
      <c r="B32" s="58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1">
        <v>2</v>
      </c>
      <c r="T32" s="31">
        <v>1</v>
      </c>
      <c r="U32" s="36">
        <v>100</v>
      </c>
      <c r="V32" s="39">
        <v>0.03</v>
      </c>
      <c r="W32" s="30">
        <v>10</v>
      </c>
      <c r="X32" s="33">
        <v>5</v>
      </c>
      <c r="Y32" s="35">
        <v>5</v>
      </c>
      <c r="Z32" s="38">
        <v>1.0900000000000001</v>
      </c>
      <c r="AA32" s="35">
        <v>7.4</v>
      </c>
      <c r="AB32" s="35">
        <v>41</v>
      </c>
      <c r="AC32" s="27"/>
      <c r="AD32" s="60"/>
    </row>
    <row r="33" spans="2:30" x14ac:dyDescent="0.55000000000000004">
      <c r="B33" s="58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1">
        <v>2</v>
      </c>
      <c r="T33" s="31">
        <v>1</v>
      </c>
      <c r="U33" s="36">
        <v>100</v>
      </c>
      <c r="V33" s="39">
        <v>0.03</v>
      </c>
      <c r="W33" s="30">
        <v>10</v>
      </c>
      <c r="X33" s="33">
        <v>5</v>
      </c>
      <c r="Y33" s="35">
        <v>5</v>
      </c>
      <c r="Z33" s="38">
        <v>1.0900000000000001</v>
      </c>
      <c r="AA33" s="35">
        <v>7.4</v>
      </c>
      <c r="AB33" s="35">
        <v>36</v>
      </c>
      <c r="AC33" s="29">
        <v>9.8000000000000007</v>
      </c>
      <c r="AD33" s="60" t="s">
        <v>71</v>
      </c>
    </row>
    <row r="34" spans="2:30" x14ac:dyDescent="0.55000000000000004">
      <c r="B34" s="58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1">
        <v>2</v>
      </c>
      <c r="T34" s="31">
        <v>1</v>
      </c>
      <c r="U34" s="31">
        <v>100</v>
      </c>
      <c r="V34" s="38">
        <v>0.03</v>
      </c>
      <c r="W34" s="30">
        <v>10</v>
      </c>
      <c r="X34" s="33">
        <v>5</v>
      </c>
      <c r="Y34" s="35">
        <v>5</v>
      </c>
      <c r="Z34" s="38">
        <v>1.34</v>
      </c>
      <c r="AA34" s="35">
        <v>8.6999999999999993</v>
      </c>
      <c r="AB34" s="35">
        <v>34</v>
      </c>
      <c r="AC34" s="29">
        <v>29.9</v>
      </c>
      <c r="AD34" s="60" t="s">
        <v>64</v>
      </c>
    </row>
    <row r="35" spans="2:30" x14ac:dyDescent="0.55000000000000004">
      <c r="B35" s="58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1">
        <v>2</v>
      </c>
      <c r="T35" s="31">
        <v>1</v>
      </c>
      <c r="U35" s="36">
        <v>100</v>
      </c>
      <c r="V35" s="39">
        <v>0.03</v>
      </c>
      <c r="W35" s="30">
        <v>10</v>
      </c>
      <c r="X35" s="33">
        <v>5</v>
      </c>
      <c r="Y35" s="35">
        <v>5</v>
      </c>
      <c r="Z35" s="38">
        <v>1.55</v>
      </c>
      <c r="AA35" s="35">
        <v>9.9</v>
      </c>
      <c r="AB35" s="35">
        <v>32</v>
      </c>
      <c r="AC35" s="29">
        <v>45.6</v>
      </c>
      <c r="AD35" s="60" t="s">
        <v>70</v>
      </c>
    </row>
    <row r="36" spans="2:30" x14ac:dyDescent="0.55000000000000004">
      <c r="B36" s="58" t="s">
        <v>63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1">
        <v>2</v>
      </c>
      <c r="T36" s="31">
        <v>1</v>
      </c>
      <c r="U36" s="36">
        <v>100</v>
      </c>
      <c r="V36" s="39">
        <v>0.03</v>
      </c>
      <c r="W36" s="30">
        <v>10</v>
      </c>
      <c r="X36" s="33">
        <v>5</v>
      </c>
      <c r="Y36" s="35">
        <v>5</v>
      </c>
      <c r="Z36" s="38">
        <v>1.17</v>
      </c>
      <c r="AA36" s="35">
        <v>7.7</v>
      </c>
      <c r="AB36" s="35">
        <v>36</v>
      </c>
      <c r="AC36" s="29">
        <v>10.1</v>
      </c>
      <c r="AD36" s="60" t="s">
        <v>71</v>
      </c>
    </row>
    <row r="37" spans="2:30" x14ac:dyDescent="0.55000000000000004">
      <c r="B37" s="59" t="s">
        <v>72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0">
        <v>2</v>
      </c>
      <c r="T37" s="30">
        <v>1</v>
      </c>
      <c r="U37" s="30">
        <v>100</v>
      </c>
      <c r="V37" s="30">
        <v>0.03</v>
      </c>
      <c r="W37" s="30">
        <v>10</v>
      </c>
      <c r="X37" s="30">
        <v>5</v>
      </c>
      <c r="Y37" s="35">
        <v>5</v>
      </c>
      <c r="Z37" s="38">
        <v>1.43</v>
      </c>
      <c r="AA37" s="35">
        <v>9</v>
      </c>
      <c r="AB37" s="35">
        <v>34</v>
      </c>
      <c r="AC37" s="29">
        <v>67.7</v>
      </c>
      <c r="AD37" s="18" t="s">
        <v>70</v>
      </c>
    </row>
    <row r="38" spans="2:30" x14ac:dyDescent="0.55000000000000004">
      <c r="B38" s="59" t="s">
        <v>73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0">
        <v>2</v>
      </c>
      <c r="T38" s="30">
        <v>1</v>
      </c>
      <c r="U38" s="30">
        <v>100</v>
      </c>
      <c r="V38" s="30">
        <v>0.03</v>
      </c>
      <c r="W38" s="30">
        <v>10</v>
      </c>
      <c r="X38" s="30">
        <v>5</v>
      </c>
      <c r="Y38" s="35">
        <v>5</v>
      </c>
      <c r="Z38" s="38">
        <v>1.66</v>
      </c>
      <c r="AA38" s="35">
        <v>10.4</v>
      </c>
      <c r="AB38" s="35">
        <v>32</v>
      </c>
      <c r="AC38" s="29">
        <v>112.8</v>
      </c>
      <c r="AD38" s="18" t="s">
        <v>70</v>
      </c>
    </row>
    <row r="39" spans="2:30" x14ac:dyDescent="0.55000000000000004">
      <c r="B39" s="64" t="s">
        <v>74</v>
      </c>
      <c r="C39" s="65">
        <v>45392</v>
      </c>
      <c r="D39" s="20" t="s">
        <v>40</v>
      </c>
      <c r="E39" s="1"/>
      <c r="F39" s="66">
        <v>38.4</v>
      </c>
      <c r="G39" s="66">
        <v>0</v>
      </c>
      <c r="H39" s="66">
        <v>40</v>
      </c>
      <c r="I39" s="66">
        <v>0</v>
      </c>
      <c r="J39" s="66">
        <v>2</v>
      </c>
      <c r="K39" s="66">
        <v>1.5</v>
      </c>
      <c r="L39" s="66">
        <v>0</v>
      </c>
      <c r="M39" s="66">
        <v>0</v>
      </c>
      <c r="N39" s="66">
        <v>5</v>
      </c>
      <c r="O39" s="66">
        <v>5</v>
      </c>
      <c r="P39" s="66">
        <v>8</v>
      </c>
      <c r="Q39" s="66">
        <v>0</v>
      </c>
      <c r="R39" s="66">
        <v>0.1</v>
      </c>
      <c r="S39" s="67">
        <v>2</v>
      </c>
      <c r="T39" s="67">
        <v>1</v>
      </c>
      <c r="U39" s="67">
        <v>100</v>
      </c>
      <c r="V39" s="67">
        <v>0.03</v>
      </c>
      <c r="W39" s="67">
        <v>10</v>
      </c>
      <c r="X39" s="67">
        <v>5</v>
      </c>
      <c r="Y39" s="66">
        <v>5</v>
      </c>
      <c r="Z39" s="68">
        <v>1.61</v>
      </c>
      <c r="AA39" s="66">
        <v>10.199999999999999</v>
      </c>
      <c r="AB39" s="66">
        <v>32</v>
      </c>
      <c r="AC39" s="69">
        <v>12.6</v>
      </c>
      <c r="AD39" s="70" t="s">
        <v>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A809-6F7B-4F40-B49B-27E3855F241E}">
  <dimension ref="A1:Y25"/>
  <sheetViews>
    <sheetView workbookViewId="0"/>
  </sheetViews>
  <sheetFormatPr defaultRowHeight="18" x14ac:dyDescent="0.55000000000000004"/>
  <cols>
    <col min="1" max="1" width="12.5" bestFit="1" customWidth="1"/>
    <col min="2" max="2" width="13.4140625" customWidth="1"/>
    <col min="3" max="3" width="13.33203125" bestFit="1" customWidth="1"/>
    <col min="4" max="4" width="13.83203125" bestFit="1" customWidth="1"/>
    <col min="5" max="5" width="13.33203125" bestFit="1" customWidth="1"/>
    <col min="6" max="6" width="13.83203125" bestFit="1" customWidth="1"/>
    <col min="7" max="7" width="13.33203125" bestFit="1" customWidth="1"/>
    <col min="8" max="10" width="13.83203125" bestFit="1" customWidth="1"/>
    <col min="11" max="11" width="13.33203125" bestFit="1" customWidth="1"/>
    <col min="12" max="12" width="13.83203125" bestFit="1" customWidth="1"/>
    <col min="13" max="13" width="13.33203125" bestFit="1" customWidth="1"/>
    <col min="14" max="14" width="13.83203125" bestFit="1" customWidth="1"/>
    <col min="15" max="15" width="10.75" bestFit="1" customWidth="1"/>
    <col min="16" max="18" width="13.33203125" bestFit="1" customWidth="1"/>
    <col min="19" max="20" width="10.75" bestFit="1" customWidth="1"/>
    <col min="21" max="24" width="13.33203125" bestFit="1" customWidth="1"/>
    <col min="25" max="25" width="10.75" bestFit="1" customWidth="1"/>
  </cols>
  <sheetData>
    <row r="1" spans="1:25" x14ac:dyDescent="0.55000000000000004">
      <c r="A1" s="72"/>
      <c r="B1" s="72" t="s">
        <v>96</v>
      </c>
      <c r="C1" s="72" t="s">
        <v>97</v>
      </c>
      <c r="D1" s="72" t="s">
        <v>98</v>
      </c>
      <c r="E1" s="72" t="s">
        <v>99</v>
      </c>
      <c r="F1" s="72" t="s">
        <v>100</v>
      </c>
      <c r="G1" s="72" t="s">
        <v>101</v>
      </c>
      <c r="H1" s="72" t="s">
        <v>102</v>
      </c>
      <c r="I1" s="72" t="s">
        <v>103</v>
      </c>
      <c r="J1" s="72" t="s">
        <v>104</v>
      </c>
      <c r="K1" s="72" t="s">
        <v>105</v>
      </c>
      <c r="L1" s="72" t="s">
        <v>106</v>
      </c>
      <c r="M1" s="72" t="s">
        <v>107</v>
      </c>
      <c r="N1" s="72" t="s">
        <v>108</v>
      </c>
      <c r="O1" s="72" t="s">
        <v>86</v>
      </c>
      <c r="P1" s="72" t="s">
        <v>87</v>
      </c>
      <c r="Q1" s="72" t="s">
        <v>88</v>
      </c>
      <c r="R1" s="72" t="s">
        <v>89</v>
      </c>
      <c r="S1" s="72" t="s">
        <v>90</v>
      </c>
      <c r="T1" s="72" t="s">
        <v>91</v>
      </c>
      <c r="U1" s="72" t="s">
        <v>122</v>
      </c>
      <c r="V1" s="72" t="s">
        <v>92</v>
      </c>
      <c r="W1" s="72" t="s">
        <v>93</v>
      </c>
      <c r="X1" s="72" t="s">
        <v>94</v>
      </c>
      <c r="Y1" s="72" t="s">
        <v>95</v>
      </c>
    </row>
    <row r="2" spans="1:25" x14ac:dyDescent="0.55000000000000004">
      <c r="A2" t="s">
        <v>96</v>
      </c>
      <c r="B2" s="73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x14ac:dyDescent="0.55000000000000004">
      <c r="A3" t="s">
        <v>97</v>
      </c>
      <c r="B3" s="73">
        <v>0.54532269214902873</v>
      </c>
      <c r="C3" s="73">
        <v>1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x14ac:dyDescent="0.55000000000000004">
      <c r="A4" t="s">
        <v>98</v>
      </c>
      <c r="B4" s="73">
        <v>-0.5693038369307919</v>
      </c>
      <c r="C4" s="73">
        <v>-0.99796012768573961</v>
      </c>
      <c r="D4" s="73">
        <v>1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x14ac:dyDescent="0.55000000000000004">
      <c r="A5" t="s">
        <v>99</v>
      </c>
      <c r="B5" s="73">
        <v>0.37186951414850039</v>
      </c>
      <c r="C5" s="73">
        <v>0.78685883447847571</v>
      </c>
      <c r="D5" s="73">
        <v>-0.78525374292679184</v>
      </c>
      <c r="E5" s="73">
        <v>1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x14ac:dyDescent="0.55000000000000004">
      <c r="A6" t="s">
        <v>100</v>
      </c>
      <c r="B6" s="73">
        <v>-0.52142976010762865</v>
      </c>
      <c r="C6" s="73">
        <v>-0.80214333130506021</v>
      </c>
      <c r="D6" s="73">
        <v>0.80050706133146232</v>
      </c>
      <c r="E6" s="73">
        <v>-0.81378476241257014</v>
      </c>
      <c r="F6" s="73">
        <v>1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x14ac:dyDescent="0.55000000000000004">
      <c r="A7" t="s">
        <v>101</v>
      </c>
      <c r="B7" s="73">
        <v>-0.40937219968250366</v>
      </c>
      <c r="C7" s="73">
        <v>-0.24062558079337174</v>
      </c>
      <c r="D7" s="73">
        <v>0.24013473533300858</v>
      </c>
      <c r="E7" s="73">
        <v>-0.17615657920993991</v>
      </c>
      <c r="F7" s="73">
        <v>0.21844348946250985</v>
      </c>
      <c r="G7" s="73">
        <v>1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x14ac:dyDescent="0.55000000000000004">
      <c r="A8" t="s">
        <v>102</v>
      </c>
      <c r="B8" s="73">
        <v>0.2064701282579329</v>
      </c>
      <c r="C8" s="73">
        <v>0.13363062095621231</v>
      </c>
      <c r="D8" s="73">
        <v>-0.13335803155218626</v>
      </c>
      <c r="E8" s="73">
        <v>9.7827974015615812E-2</v>
      </c>
      <c r="F8" s="73">
        <v>-0.1213118698538683</v>
      </c>
      <c r="G8" s="73">
        <v>-0.59150144445301611</v>
      </c>
      <c r="H8" s="73">
        <v>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x14ac:dyDescent="0.55000000000000004">
      <c r="A9" t="s">
        <v>103</v>
      </c>
      <c r="B9" s="73">
        <v>0.2064701282579329</v>
      </c>
      <c r="C9" s="73">
        <v>0.13363062095621234</v>
      </c>
      <c r="D9" s="73">
        <v>-0.13335803155218626</v>
      </c>
      <c r="E9" s="73">
        <v>9.7827974015615812E-2</v>
      </c>
      <c r="F9" s="73">
        <v>-0.1213118698538683</v>
      </c>
      <c r="G9" s="73">
        <v>-0.59150144445301611</v>
      </c>
      <c r="H9" s="73">
        <v>-3.1250000000000097E-2</v>
      </c>
      <c r="I9" s="73">
        <v>1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x14ac:dyDescent="0.55000000000000004">
      <c r="A10" t="s">
        <v>104</v>
      </c>
      <c r="B10" s="73">
        <v>4.7941143432472522E-2</v>
      </c>
      <c r="C10" s="73">
        <v>0.1689159811730441</v>
      </c>
      <c r="D10" s="73">
        <v>-0.16857141413961296</v>
      </c>
      <c r="E10" s="73">
        <v>0.15141990995385896</v>
      </c>
      <c r="F10" s="73">
        <v>-0.12657001882882701</v>
      </c>
      <c r="G10" s="73">
        <v>-4.0645506075046016E-2</v>
      </c>
      <c r="H10" s="73">
        <v>2.2572347453581727E-2</v>
      </c>
      <c r="I10" s="73">
        <v>2.2572347453581727E-2</v>
      </c>
      <c r="J10" s="73">
        <v>1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x14ac:dyDescent="0.55000000000000004">
      <c r="A11" t="s">
        <v>105</v>
      </c>
      <c r="B11" s="73">
        <v>-0.42354601289696908</v>
      </c>
      <c r="C11" s="73">
        <v>-0.46770717334674256</v>
      </c>
      <c r="D11" s="73">
        <v>0.46675311043265155</v>
      </c>
      <c r="E11" s="73">
        <v>-0.41926274578121053</v>
      </c>
      <c r="F11" s="73">
        <v>0.35045651291117474</v>
      </c>
      <c r="G11" s="73">
        <v>0.11254231022778623</v>
      </c>
      <c r="H11" s="73">
        <v>-6.2500000000000042E-2</v>
      </c>
      <c r="I11" s="73">
        <v>-6.2500000000000042E-2</v>
      </c>
      <c r="J11" s="73">
        <v>-0.7674598134217786</v>
      </c>
      <c r="K11" s="73">
        <v>1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x14ac:dyDescent="0.55000000000000004">
      <c r="A12" t="s">
        <v>106</v>
      </c>
      <c r="B12" s="73">
        <v>-0.56094629067505208</v>
      </c>
      <c r="C12" s="73">
        <v>-0.48279450151921821</v>
      </c>
      <c r="D12" s="73">
        <v>0.481809662382092</v>
      </c>
      <c r="E12" s="73">
        <v>-0.3534430028951282</v>
      </c>
      <c r="F12" s="73">
        <v>0.43828804592365272</v>
      </c>
      <c r="G12" s="73">
        <v>0.27591017991328259</v>
      </c>
      <c r="H12" s="73">
        <v>-0.15322580645161285</v>
      </c>
      <c r="I12" s="73">
        <v>-0.15322580645161291</v>
      </c>
      <c r="J12" s="73">
        <v>-8.1551706929069462E-2</v>
      </c>
      <c r="K12" s="73">
        <v>0.22580645161290325</v>
      </c>
      <c r="L12" s="73">
        <v>1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x14ac:dyDescent="0.55000000000000004">
      <c r="A13" t="s">
        <v>107</v>
      </c>
      <c r="B13" s="73">
        <v>5.4122225092713113E-3</v>
      </c>
      <c r="C13" s="73">
        <v>0.22252462162536571</v>
      </c>
      <c r="D13" s="73">
        <v>-0.22207069981047078</v>
      </c>
      <c r="E13" s="73">
        <v>0.1629052738543682</v>
      </c>
      <c r="F13" s="73">
        <v>-0.20201116888279116</v>
      </c>
      <c r="G13" s="73">
        <v>9.3703953559000658E-2</v>
      </c>
      <c r="H13" s="73">
        <v>-5.2038180890226576E-2</v>
      </c>
      <c r="I13" s="73">
        <v>-5.2038180890226576E-2</v>
      </c>
      <c r="J13" s="73">
        <v>3.7587964797009037E-2</v>
      </c>
      <c r="K13" s="73">
        <v>-0.10407636178045325</v>
      </c>
      <c r="L13" s="73">
        <v>-0.6983188145269128</v>
      </c>
      <c r="M13" s="73">
        <v>1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x14ac:dyDescent="0.55000000000000004">
      <c r="A14" t="s">
        <v>108</v>
      </c>
      <c r="B14" s="73">
        <v>6.8298341815840067E-15</v>
      </c>
      <c r="C14" s="73">
        <v>1.0443996526137254E-16</v>
      </c>
      <c r="D14" s="73">
        <v>-1.0422692106773353E-16</v>
      </c>
      <c r="E14" s="73">
        <v>1.5603704304785335E-17</v>
      </c>
      <c r="F14" s="73">
        <v>-1.6554503680555037E-16</v>
      </c>
      <c r="G14" s="73">
        <v>2.9587283593366958E-16</v>
      </c>
      <c r="H14" s="73">
        <v>-6.9781887052612257E-17</v>
      </c>
      <c r="I14" s="73">
        <v>-6.9781887052612257E-17</v>
      </c>
      <c r="J14" s="73">
        <v>-2.3690120647793115E-16</v>
      </c>
      <c r="K14" s="73">
        <v>0</v>
      </c>
      <c r="L14" s="73">
        <v>-2.9713577712725213E-16</v>
      </c>
      <c r="M14" s="73">
        <v>1.3072760860698715E-16</v>
      </c>
      <c r="N14" s="73">
        <v>1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x14ac:dyDescent="0.55000000000000004">
      <c r="A15" t="s">
        <v>86</v>
      </c>
      <c r="B15" s="73" t="e">
        <v>#DIV/0!</v>
      </c>
      <c r="C15" s="73" t="e">
        <v>#DIV/0!</v>
      </c>
      <c r="D15" s="73" t="e">
        <v>#DIV/0!</v>
      </c>
      <c r="E15" s="73" t="e">
        <v>#DIV/0!</v>
      </c>
      <c r="F15" s="73" t="e">
        <v>#DIV/0!</v>
      </c>
      <c r="G15" s="73" t="e">
        <v>#DIV/0!</v>
      </c>
      <c r="H15" s="73" t="e">
        <v>#DIV/0!</v>
      </c>
      <c r="I15" s="73" t="e">
        <v>#DIV/0!</v>
      </c>
      <c r="J15" s="73" t="e">
        <v>#DIV/0!</v>
      </c>
      <c r="K15" s="73" t="e">
        <v>#DIV/0!</v>
      </c>
      <c r="L15" s="73" t="e">
        <v>#DIV/0!</v>
      </c>
      <c r="M15" s="73" t="e">
        <v>#DIV/0!</v>
      </c>
      <c r="N15" s="73" t="e">
        <v>#DIV/0!</v>
      </c>
      <c r="O15" s="73">
        <v>1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x14ac:dyDescent="0.55000000000000004">
      <c r="A16" t="s">
        <v>87</v>
      </c>
      <c r="B16" s="73">
        <v>-0.63644724213007908</v>
      </c>
      <c r="C16" s="73">
        <v>-0.64888568452304984</v>
      </c>
      <c r="D16" s="73">
        <v>0.64756204058007127</v>
      </c>
      <c r="E16" s="73">
        <v>-0.47503462477680736</v>
      </c>
      <c r="F16" s="73">
        <v>0.58906809792264891</v>
      </c>
      <c r="G16" s="73">
        <v>0.37082892492880132</v>
      </c>
      <c r="H16" s="73">
        <v>-0.20593861776197844</v>
      </c>
      <c r="I16" s="73">
        <v>-0.20593861776197844</v>
      </c>
      <c r="J16" s="73">
        <v>-0.10960716207035329</v>
      </c>
      <c r="K16" s="73">
        <v>0.30348848933344197</v>
      </c>
      <c r="L16" s="73">
        <v>0.74403629643037428</v>
      </c>
      <c r="M16" s="73">
        <v>-0.34293347338819458</v>
      </c>
      <c r="N16" s="73">
        <v>-2.3598342282655199E-16</v>
      </c>
      <c r="O16" s="73" t="e">
        <v>#DIV/0!</v>
      </c>
      <c r="P16" s="73">
        <v>1</v>
      </c>
      <c r="Q16" s="73"/>
      <c r="R16" s="73"/>
      <c r="S16" s="73"/>
      <c r="T16" s="73"/>
      <c r="U16" s="73"/>
      <c r="V16" s="73"/>
      <c r="W16" s="73"/>
      <c r="X16" s="73"/>
      <c r="Y16" s="73"/>
    </row>
    <row r="17" spans="1:25" x14ac:dyDescent="0.55000000000000004">
      <c r="A17" t="s">
        <v>88</v>
      </c>
      <c r="B17" s="73">
        <v>-0.63090569434588195</v>
      </c>
      <c r="C17" s="73">
        <v>-0.64323583518874972</v>
      </c>
      <c r="D17" s="73">
        <v>0.64192371621700783</v>
      </c>
      <c r="E17" s="73">
        <v>-0.47089849706960152</v>
      </c>
      <c r="F17" s="73">
        <v>0.58393908046967202</v>
      </c>
      <c r="G17" s="73">
        <v>0.3676001165198311</v>
      </c>
      <c r="H17" s="73">
        <v>-0.20414550968420586</v>
      </c>
      <c r="I17" s="73">
        <v>-0.20414550968420586</v>
      </c>
      <c r="J17" s="73">
        <v>-0.10865281222657011</v>
      </c>
      <c r="K17" s="73">
        <v>0.3008460142714614</v>
      </c>
      <c r="L17" s="73">
        <v>0.73755797047197014</v>
      </c>
      <c r="M17" s="73">
        <v>-0.339947550747975</v>
      </c>
      <c r="N17" s="73">
        <v>-2.1497449050234554E-16</v>
      </c>
      <c r="O17" s="73" t="e">
        <v>#DIV/0!</v>
      </c>
      <c r="P17" s="73">
        <v>0.99129299741224342</v>
      </c>
      <c r="Q17" s="73">
        <v>1</v>
      </c>
      <c r="R17" s="73"/>
      <c r="S17" s="73"/>
      <c r="T17" s="73"/>
      <c r="U17" s="73"/>
      <c r="V17" s="73"/>
      <c r="W17" s="73"/>
      <c r="X17" s="73"/>
      <c r="Y17" s="73"/>
    </row>
    <row r="18" spans="1:25" x14ac:dyDescent="0.55000000000000004">
      <c r="A18" t="s">
        <v>89</v>
      </c>
      <c r="B18" s="73">
        <v>-0.26911365410861021</v>
      </c>
      <c r="C18" s="73">
        <v>-0.30860669992418377</v>
      </c>
      <c r="D18" s="73">
        <v>0.30752176228926043</v>
      </c>
      <c r="E18" s="73">
        <v>6.976819652324362E-2</v>
      </c>
      <c r="F18" s="73">
        <v>0.26379467179224692</v>
      </c>
      <c r="G18" s="73" t="e">
        <v>#DIV/0!</v>
      </c>
      <c r="H18" s="73" t="e">
        <v>#DIV/0!</v>
      </c>
      <c r="I18" s="73" t="e">
        <v>#DIV/0!</v>
      </c>
      <c r="J18" s="73">
        <v>-3.9904344223381058E-2</v>
      </c>
      <c r="K18" s="73">
        <v>0.11526067913468739</v>
      </c>
      <c r="L18" s="73" t="e">
        <v>#DIV/0!</v>
      </c>
      <c r="M18" s="73" t="e">
        <v>#DIV/0!</v>
      </c>
      <c r="N18" s="73">
        <v>1.6764008022404885E-15</v>
      </c>
      <c r="O18" s="73" t="e">
        <v>#DIV/0!</v>
      </c>
      <c r="P18" s="73" t="e">
        <v>#DIV/0!</v>
      </c>
      <c r="Q18" s="73">
        <v>0</v>
      </c>
      <c r="R18" s="73">
        <v>1</v>
      </c>
      <c r="S18" s="73"/>
      <c r="T18" s="73"/>
      <c r="U18" s="73"/>
      <c r="V18" s="73"/>
      <c r="W18" s="73"/>
      <c r="X18" s="73"/>
      <c r="Y18" s="73"/>
    </row>
    <row r="19" spans="1:25" x14ac:dyDescent="0.55000000000000004">
      <c r="A19" t="s">
        <v>90</v>
      </c>
      <c r="B19" s="73" t="e">
        <v>#DIV/0!</v>
      </c>
      <c r="C19" s="73" t="e">
        <v>#DIV/0!</v>
      </c>
      <c r="D19" s="73" t="e">
        <v>#DIV/0!</v>
      </c>
      <c r="E19" s="73" t="e">
        <v>#DIV/0!</v>
      </c>
      <c r="F19" s="73" t="e">
        <v>#DIV/0!</v>
      </c>
      <c r="G19" s="73" t="e">
        <v>#DIV/0!</v>
      </c>
      <c r="H19" s="73" t="e">
        <v>#DIV/0!</v>
      </c>
      <c r="I19" s="73" t="e">
        <v>#DIV/0!</v>
      </c>
      <c r="J19" s="73" t="e">
        <v>#DIV/0!</v>
      </c>
      <c r="K19" s="73" t="e">
        <v>#DIV/0!</v>
      </c>
      <c r="L19" s="73" t="e">
        <v>#DIV/0!</v>
      </c>
      <c r="M19" s="73" t="e">
        <v>#DIV/0!</v>
      </c>
      <c r="N19" s="73" t="e">
        <v>#DIV/0!</v>
      </c>
      <c r="O19" s="73" t="e">
        <v>#DIV/0!</v>
      </c>
      <c r="P19" s="73" t="e">
        <v>#DIV/0!</v>
      </c>
      <c r="Q19" s="73" t="e">
        <v>#DIV/0!</v>
      </c>
      <c r="R19" s="73" t="e">
        <v>#DIV/0!</v>
      </c>
      <c r="S19" s="73">
        <v>1</v>
      </c>
      <c r="T19" s="73"/>
      <c r="U19" s="73"/>
      <c r="V19" s="73"/>
      <c r="W19" s="73"/>
      <c r="X19" s="73"/>
      <c r="Y19" s="73"/>
    </row>
    <row r="20" spans="1:25" x14ac:dyDescent="0.55000000000000004">
      <c r="A20" t="s">
        <v>91</v>
      </c>
      <c r="B20" s="73" t="e">
        <v>#DIV/0!</v>
      </c>
      <c r="C20" s="73" t="e">
        <v>#DIV/0!</v>
      </c>
      <c r="D20" s="73" t="e">
        <v>#DIV/0!</v>
      </c>
      <c r="E20" s="73" t="e">
        <v>#DIV/0!</v>
      </c>
      <c r="F20" s="73" t="e">
        <v>#DIV/0!</v>
      </c>
      <c r="G20" s="73" t="e">
        <v>#DIV/0!</v>
      </c>
      <c r="H20" s="73" t="e">
        <v>#DIV/0!</v>
      </c>
      <c r="I20" s="73" t="e">
        <v>#DIV/0!</v>
      </c>
      <c r="J20" s="73" t="e">
        <v>#DIV/0!</v>
      </c>
      <c r="K20" s="73" t="e">
        <v>#DIV/0!</v>
      </c>
      <c r="L20" s="73" t="e">
        <v>#DIV/0!</v>
      </c>
      <c r="M20" s="73" t="e">
        <v>#DIV/0!</v>
      </c>
      <c r="N20" s="73" t="e">
        <v>#DIV/0!</v>
      </c>
      <c r="O20" s="73" t="e">
        <v>#DIV/0!</v>
      </c>
      <c r="P20" s="73" t="e">
        <v>#DIV/0!</v>
      </c>
      <c r="Q20" s="73" t="e">
        <v>#DIV/0!</v>
      </c>
      <c r="R20" s="73" t="e">
        <v>#DIV/0!</v>
      </c>
      <c r="S20" s="73" t="e">
        <v>#DIV/0!</v>
      </c>
      <c r="T20" s="73">
        <v>1</v>
      </c>
      <c r="U20" s="73"/>
      <c r="V20" s="73"/>
      <c r="W20" s="73"/>
      <c r="X20" s="73"/>
      <c r="Y20" s="73"/>
    </row>
    <row r="21" spans="1:25" x14ac:dyDescent="0.55000000000000004">
      <c r="A21" t="s">
        <v>122</v>
      </c>
      <c r="B21" s="73">
        <v>-0.65684655212468779</v>
      </c>
      <c r="C21" s="73">
        <v>-0.74501977471698688</v>
      </c>
      <c r="D21" s="73">
        <v>0.74350002950496497</v>
      </c>
      <c r="E21" s="73">
        <v>-0.54541223142273476</v>
      </c>
      <c r="F21" s="73">
        <v>0.67634005815658671</v>
      </c>
      <c r="G21" s="73">
        <v>0.30504180067972075</v>
      </c>
      <c r="H21" s="73">
        <v>-0.15636742794798861</v>
      </c>
      <c r="I21" s="73">
        <v>-0.15636742794798861</v>
      </c>
      <c r="J21" s="73">
        <v>-0.12584574623964012</v>
      </c>
      <c r="K21" s="73">
        <v>0.34845109292030901</v>
      </c>
      <c r="L21" s="73">
        <v>0.76338890244138069</v>
      </c>
      <c r="M21" s="73">
        <v>-0.38484971956554048</v>
      </c>
      <c r="N21" s="73">
        <v>2.2613484572857596E-16</v>
      </c>
      <c r="O21" s="73" t="e">
        <v>#DIV/0!</v>
      </c>
      <c r="P21" s="73">
        <v>0.78920382806196909</v>
      </c>
      <c r="Q21" s="73">
        <v>0.79023941466963321</v>
      </c>
      <c r="R21" s="73">
        <v>0.86221131987965471</v>
      </c>
      <c r="S21" s="73" t="e">
        <v>#DIV/0!</v>
      </c>
      <c r="T21" s="73" t="e">
        <v>#DIV/0!</v>
      </c>
      <c r="U21" s="73">
        <v>1</v>
      </c>
      <c r="V21" s="73"/>
      <c r="W21" s="73"/>
      <c r="X21" s="73"/>
      <c r="Y21" s="73"/>
    </row>
    <row r="22" spans="1:25" x14ac:dyDescent="0.55000000000000004">
      <c r="A22" t="s">
        <v>92</v>
      </c>
      <c r="B22" s="73">
        <v>-0.6139086961176804</v>
      </c>
      <c r="C22" s="73">
        <v>-0.5947704002421923</v>
      </c>
      <c r="D22" s="73">
        <v>0.59355714456939646</v>
      </c>
      <c r="E22" s="73">
        <v>-0.55235314072510733</v>
      </c>
      <c r="F22" s="73">
        <v>0.46221314622956378</v>
      </c>
      <c r="G22" s="73">
        <v>0.17095594914778819</v>
      </c>
      <c r="H22" s="73">
        <v>-9.7651533876473781E-2</v>
      </c>
      <c r="I22" s="73">
        <v>-0.12945252681650973</v>
      </c>
      <c r="J22" s="73">
        <v>-0.16682497990664674</v>
      </c>
      <c r="K22" s="73">
        <v>0.75679938754267162</v>
      </c>
      <c r="L22" s="73">
        <v>0.28988744818847967</v>
      </c>
      <c r="M22" s="73">
        <v>-0.12730765766412053</v>
      </c>
      <c r="N22" s="73">
        <v>-5.1107312306118231E-16</v>
      </c>
      <c r="O22" s="73" t="e">
        <v>#DIV/0!</v>
      </c>
      <c r="P22" s="73">
        <v>0.38961465936441286</v>
      </c>
      <c r="Q22" s="73">
        <v>0.38622228351709892</v>
      </c>
      <c r="R22" s="73">
        <v>0.13174403224453668</v>
      </c>
      <c r="S22" s="73" t="e">
        <v>#DIV/0!</v>
      </c>
      <c r="T22" s="73" t="e">
        <v>#DIV/0!</v>
      </c>
      <c r="U22" s="73">
        <v>0.44233475653467785</v>
      </c>
      <c r="V22" s="73">
        <v>1</v>
      </c>
      <c r="W22" s="73"/>
      <c r="X22" s="73"/>
      <c r="Y22" s="73"/>
    </row>
    <row r="23" spans="1:25" x14ac:dyDescent="0.55000000000000004">
      <c r="A23" t="s">
        <v>93</v>
      </c>
      <c r="B23" s="73">
        <v>-0.21401478203302254</v>
      </c>
      <c r="C23" s="73">
        <v>0.6198960282048539</v>
      </c>
      <c r="D23" s="73">
        <v>-0.6186315194591987</v>
      </c>
      <c r="E23" s="73">
        <v>0.48946860211463999</v>
      </c>
      <c r="F23" s="73">
        <v>-0.48615421148870491</v>
      </c>
      <c r="G23" s="73">
        <v>0.12338455418429231</v>
      </c>
      <c r="H23" s="73">
        <v>-6.5234209302127172E-2</v>
      </c>
      <c r="I23" s="73">
        <v>-6.5234209302127172E-2</v>
      </c>
      <c r="J23" s="73">
        <v>8.9003793955071492E-2</v>
      </c>
      <c r="K23" s="73">
        <v>-4.5466267089361322E-2</v>
      </c>
      <c r="L23" s="73">
        <v>2.8057724431021706E-3</v>
      </c>
      <c r="M23" s="73">
        <v>0.29692043293801551</v>
      </c>
      <c r="N23" s="73">
        <v>-1.4953176328571059E-15</v>
      </c>
      <c r="O23" s="73" t="e">
        <v>#DIV/0!</v>
      </c>
      <c r="P23" s="73">
        <v>-0.12444351312777445</v>
      </c>
      <c r="Q23" s="73">
        <v>-0.12335998313694138</v>
      </c>
      <c r="R23" s="73">
        <v>-0.2483609982908293</v>
      </c>
      <c r="S23" s="73" t="e">
        <v>#DIV/0!</v>
      </c>
      <c r="T23" s="73" t="e">
        <v>#DIV/0!</v>
      </c>
      <c r="U23" s="73">
        <v>-0.22700623618415558</v>
      </c>
      <c r="V23" s="73">
        <v>-1.911066179871496E-2</v>
      </c>
      <c r="W23" s="73">
        <v>1</v>
      </c>
      <c r="X23" s="73"/>
      <c r="Y23" s="73"/>
    </row>
    <row r="24" spans="1:25" x14ac:dyDescent="0.55000000000000004">
      <c r="A24" t="s">
        <v>94</v>
      </c>
      <c r="B24" s="73">
        <v>0.88528380522770744</v>
      </c>
      <c r="C24" s="73">
        <v>0.23877755083096783</v>
      </c>
      <c r="D24" s="73">
        <v>-0.26368965366492136</v>
      </c>
      <c r="E24" s="73">
        <v>0.12156889234959198</v>
      </c>
      <c r="F24" s="73">
        <v>-0.28454014655997628</v>
      </c>
      <c r="G24" s="73">
        <v>-0.49782758967774171</v>
      </c>
      <c r="H24" s="73">
        <v>9.1766396712619255E-2</v>
      </c>
      <c r="I24" s="73">
        <v>0.20604153224154134</v>
      </c>
      <c r="J24" s="73">
        <v>2.501292668571123E-3</v>
      </c>
      <c r="K24" s="73">
        <v>-0.24240180263710734</v>
      </c>
      <c r="L24" s="73">
        <v>-0.44950454092705999</v>
      </c>
      <c r="M24" s="73">
        <v>-9.4570075977804618E-2</v>
      </c>
      <c r="N24" s="73">
        <v>-9.7431870026720007E-16</v>
      </c>
      <c r="O24" s="73" t="e">
        <v>#DIV/0!</v>
      </c>
      <c r="P24" s="73">
        <v>-0.48523636547251753</v>
      </c>
      <c r="Q24" s="73">
        <v>-0.48101141118267471</v>
      </c>
      <c r="R24" s="73">
        <v>-0.14641107432910491</v>
      </c>
      <c r="S24" s="73" t="e">
        <v>#DIV/0!</v>
      </c>
      <c r="T24" s="73" t="e">
        <v>#DIV/0!</v>
      </c>
      <c r="U24" s="73">
        <v>-0.46861278010777019</v>
      </c>
      <c r="V24" s="73">
        <v>-0.36164875740461316</v>
      </c>
      <c r="W24" s="73">
        <v>-0.43432737670120619</v>
      </c>
      <c r="X24" s="73">
        <v>1</v>
      </c>
      <c r="Y24" s="73"/>
    </row>
    <row r="25" spans="1:25" ht="18.5" thickBot="1" x14ac:dyDescent="0.6">
      <c r="A25" s="71" t="s">
        <v>95</v>
      </c>
      <c r="B25" s="74">
        <v>-0.53311575526124477</v>
      </c>
      <c r="C25" s="74" t="e">
        <v>#DIV/0!</v>
      </c>
      <c r="D25" s="74" t="e">
        <v>#DIV/0!</v>
      </c>
      <c r="E25" s="74" t="e">
        <v>#DIV/0!</v>
      </c>
      <c r="F25" s="74" t="e">
        <v>#DIV/0!</v>
      </c>
      <c r="G25" s="74" t="e">
        <v>#DIV/0!</v>
      </c>
      <c r="H25" s="74" t="e">
        <v>#DIV/0!</v>
      </c>
      <c r="I25" s="74" t="e">
        <v>#DIV/0!</v>
      </c>
      <c r="J25" s="74">
        <v>-0.36806088975493934</v>
      </c>
      <c r="K25" s="74">
        <v>0.66445163137920571</v>
      </c>
      <c r="L25" s="74" t="e">
        <v>#DIV/0!</v>
      </c>
      <c r="M25" s="74" t="e">
        <v>#DIV/0!</v>
      </c>
      <c r="N25" s="74">
        <v>-2.0100642720231223E-16</v>
      </c>
      <c r="O25" s="74" t="e">
        <v>#DIV/0!</v>
      </c>
      <c r="P25" s="74" t="e">
        <v>#DIV/0!</v>
      </c>
      <c r="Q25" s="74" t="e">
        <v>#DIV/0!</v>
      </c>
      <c r="R25" s="74" t="e">
        <v>#DIV/0!</v>
      </c>
      <c r="S25" s="74" t="e">
        <v>#DIV/0!</v>
      </c>
      <c r="T25" s="74" t="e">
        <v>#DIV/0!</v>
      </c>
      <c r="U25" s="74" t="e">
        <v>#DIV/0!</v>
      </c>
      <c r="V25" s="74">
        <v>0.63089909132674227</v>
      </c>
      <c r="W25" s="74">
        <v>0.59991265498140522</v>
      </c>
      <c r="X25" s="74">
        <v>-0.53311575526124488</v>
      </c>
      <c r="Y25" s="74">
        <v>1</v>
      </c>
    </row>
  </sheetData>
  <phoneticPr fontId="1"/>
  <conditionalFormatting sqref="A1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F47"/>
  <sheetViews>
    <sheetView showGridLines="0" zoomScaleNormal="100" workbookViewId="0">
      <pane xSplit="5" topLeftCell="M1" activePane="topRight" state="frozen"/>
      <selection pane="topRight"/>
    </sheetView>
  </sheetViews>
  <sheetFormatPr defaultRowHeight="18" x14ac:dyDescent="0.55000000000000004"/>
  <cols>
    <col min="2" max="2" width="10.58203125" bestFit="1" customWidth="1"/>
    <col min="3" max="3" width="14.83203125" bestFit="1" customWidth="1"/>
    <col min="4" max="4" width="14.83203125" customWidth="1"/>
    <col min="5" max="5" width="4.83203125" bestFit="1" customWidth="1"/>
    <col min="11" max="13" width="13" bestFit="1" customWidth="1"/>
    <col min="16" max="17" width="11" bestFit="1" customWidth="1"/>
    <col min="19" max="19" width="10.33203125" bestFit="1" customWidth="1"/>
    <col min="22" max="22" width="23.08203125" customWidth="1"/>
    <col min="25" max="25" width="14.33203125" bestFit="1" customWidth="1"/>
    <col min="26" max="26" width="14.33203125" customWidth="1"/>
    <col min="27" max="27" width="15.33203125" bestFit="1" customWidth="1"/>
    <col min="28" max="28" width="15.83203125" customWidth="1"/>
    <col min="29" max="29" width="6.83203125" bestFit="1" customWidth="1"/>
    <col min="30" max="30" width="8.5" bestFit="1" customWidth="1"/>
    <col min="31" max="31" width="10.33203125" bestFit="1" customWidth="1"/>
    <col min="32" max="32" width="11" bestFit="1" customWidth="1"/>
  </cols>
  <sheetData>
    <row r="2" spans="2:32" ht="54" x14ac:dyDescent="0.55000000000000004">
      <c r="V2" s="3" t="s">
        <v>50</v>
      </c>
      <c r="AA2" s="3" t="s">
        <v>38</v>
      </c>
      <c r="AB2" s="3" t="s">
        <v>115</v>
      </c>
      <c r="AC2" t="s">
        <v>49</v>
      </c>
      <c r="AD2" t="s">
        <v>119</v>
      </c>
      <c r="AE2" t="s">
        <v>49</v>
      </c>
    </row>
    <row r="3" spans="2:32" x14ac:dyDescent="0.55000000000000004">
      <c r="F3" s="18" t="s">
        <v>52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8" t="s">
        <v>78</v>
      </c>
      <c r="T3" s="9"/>
      <c r="U3" s="14"/>
      <c r="V3" s="14"/>
      <c r="W3" s="18" t="s">
        <v>79</v>
      </c>
      <c r="X3" s="9"/>
      <c r="Y3" s="57" t="s">
        <v>85</v>
      </c>
      <c r="Z3" s="19"/>
      <c r="AA3" s="18" t="s">
        <v>56</v>
      </c>
      <c r="AB3" s="19"/>
      <c r="AC3" s="18" t="s">
        <v>77</v>
      </c>
      <c r="AD3" s="9"/>
      <c r="AE3" s="9"/>
      <c r="AF3" s="19"/>
    </row>
    <row r="4" spans="2:32" x14ac:dyDescent="0.55000000000000004">
      <c r="B4" s="1" t="s">
        <v>37</v>
      </c>
      <c r="C4" s="1" t="s">
        <v>0</v>
      </c>
      <c r="D4" s="1" t="s">
        <v>39</v>
      </c>
      <c r="E4" s="1" t="s">
        <v>1</v>
      </c>
      <c r="F4" s="1" t="s">
        <v>96</v>
      </c>
      <c r="G4" s="1" t="s">
        <v>97</v>
      </c>
      <c r="H4" s="1" t="s">
        <v>98</v>
      </c>
      <c r="I4" s="1" t="s">
        <v>99</v>
      </c>
      <c r="J4" s="1" t="s">
        <v>100</v>
      </c>
      <c r="K4" s="1" t="s">
        <v>101</v>
      </c>
      <c r="L4" s="1" t="s">
        <v>102</v>
      </c>
      <c r="M4" s="1" t="s">
        <v>103</v>
      </c>
      <c r="N4" s="1" t="s">
        <v>104</v>
      </c>
      <c r="O4" s="1" t="s">
        <v>105</v>
      </c>
      <c r="P4" s="1" t="s">
        <v>106</v>
      </c>
      <c r="Q4" s="1" t="s">
        <v>107</v>
      </c>
      <c r="R4" s="1" t="s">
        <v>108</v>
      </c>
      <c r="S4" s="1" t="s">
        <v>62</v>
      </c>
      <c r="T4" s="1" t="s">
        <v>2</v>
      </c>
      <c r="U4" s="1" t="s">
        <v>3</v>
      </c>
      <c r="V4" s="1" t="s">
        <v>4</v>
      </c>
      <c r="W4" s="1" t="s">
        <v>5</v>
      </c>
      <c r="X4" s="1" t="s">
        <v>6</v>
      </c>
      <c r="Y4" s="1" t="s">
        <v>42</v>
      </c>
      <c r="Z4" s="1" t="s">
        <v>43</v>
      </c>
      <c r="AA4" s="1" t="s">
        <v>121</v>
      </c>
      <c r="AB4" s="1" t="s">
        <v>7</v>
      </c>
      <c r="AC4" s="1" t="s">
        <v>8</v>
      </c>
      <c r="AD4" s="1" t="s">
        <v>9</v>
      </c>
      <c r="AE4" s="1" t="s">
        <v>10</v>
      </c>
      <c r="AF4" s="1" t="s">
        <v>68</v>
      </c>
    </row>
    <row r="5" spans="2:32" s="5" customFormat="1" x14ac:dyDescent="0.55000000000000004">
      <c r="B5" s="41" t="s">
        <v>12</v>
      </c>
      <c r="C5" s="52">
        <v>45310</v>
      </c>
      <c r="D5" s="52" t="s">
        <v>40</v>
      </c>
      <c r="E5" s="52"/>
      <c r="F5" s="41">
        <f>100-SUM(G5:R5)</f>
        <v>46.9</v>
      </c>
      <c r="G5" s="41">
        <v>40</v>
      </c>
      <c r="H5" s="41">
        <v>0</v>
      </c>
      <c r="I5" s="41">
        <v>2</v>
      </c>
      <c r="J5" s="41">
        <v>0</v>
      </c>
      <c r="K5" s="41">
        <v>2</v>
      </c>
      <c r="L5" s="41">
        <v>0</v>
      </c>
      <c r="M5" s="41">
        <v>0</v>
      </c>
      <c r="N5" s="41">
        <v>5</v>
      </c>
      <c r="O5" s="41">
        <v>0</v>
      </c>
      <c r="P5" s="41">
        <v>4</v>
      </c>
      <c r="Q5" s="41">
        <v>0</v>
      </c>
      <c r="R5" s="41">
        <v>0.1</v>
      </c>
      <c r="S5" s="41">
        <v>2</v>
      </c>
      <c r="T5" s="41">
        <v>0</v>
      </c>
      <c r="U5" s="41">
        <v>25</v>
      </c>
      <c r="V5" s="41">
        <v>12</v>
      </c>
      <c r="W5" s="41">
        <v>10</v>
      </c>
      <c r="X5" s="41">
        <v>5</v>
      </c>
      <c r="Y5" s="53">
        <v>57</v>
      </c>
      <c r="Z5" s="53">
        <v>0</v>
      </c>
      <c r="AA5" s="50">
        <f>ROUND(IF(IF(T5=0,(N5*P5+0.2*N5*Q5+O5*P5+0.2*O5*Q5)/((H5+G5)*S5)*(U5*V5^(1/2)/2)/X5/W5*2.5-(Y5-50)*0.015+1,(N5*P5+0.5*N5*Q5+O5*P5+0.5*O5*Q5)/((H5+G5)*S5/2)*(U5*V5/0.01)/X5/W5/3*2.5-(Y5-50)*0.015)+1&gt;=5,5,IF(T5=0,(N5*P5+0.2*N5*Q5+O5*P5+0.2*O5*Q5)/((H5+G5)*S5)*(U5*V5^(1/2)/2)/X5/W5*2.5-(Y5-50)*0.015+1,(N5*P5+0.5*N5*Q5+O5*P5+0.5*O5*Q5)/((H5+G5)*S5/2)*(U5*V5/0.01)/X5/W5/3*2.5-(Y5-50)*0.015)+1),1)</f>
        <v>2.4</v>
      </c>
      <c r="AB5" s="49">
        <f>ROUND((N5/4+O5/3.5)^(1/2)-M5/20-I5/100-L5/30-K5/50,2)</f>
        <v>1.06</v>
      </c>
      <c r="AC5" s="50">
        <f>ROUND((G5*0.2+I5*0.1+N5+1.1*O5+1.2*(P5+Z5*0.1)+1.23*Q5)/2,1)</f>
        <v>9</v>
      </c>
      <c r="AD5" s="53">
        <f>ROUND(F5-0.05*G5-0.01*I5-5*K5-6*L5-4.5*M5+0.04*(SUM(N5:Q5)),0)</f>
        <v>35</v>
      </c>
      <c r="AE5" s="50">
        <f>ROUND(AC5+(P5+Q5)*0.3+IF(N5&gt;6,N5^2/(J5+1),0)+IF(O5&gt;6,O5^2,0),1)</f>
        <v>10.199999999999999</v>
      </c>
      <c r="AF5" s="41"/>
    </row>
    <row r="6" spans="2:32" s="4" customFormat="1" x14ac:dyDescent="0.55000000000000004">
      <c r="B6" s="41" t="s">
        <v>13</v>
      </c>
      <c r="C6" s="54">
        <v>45310</v>
      </c>
      <c r="D6" s="54" t="s">
        <v>40</v>
      </c>
      <c r="E6" s="54"/>
      <c r="F6" s="41">
        <f>100-SUM(G6:R6)</f>
        <v>47.4</v>
      </c>
      <c r="G6" s="11">
        <v>40</v>
      </c>
      <c r="H6" s="11">
        <v>0</v>
      </c>
      <c r="I6" s="11">
        <v>2</v>
      </c>
      <c r="J6" s="11">
        <v>0</v>
      </c>
      <c r="K6" s="11">
        <v>1.5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55">
        <v>57</v>
      </c>
      <c r="Z6" s="55">
        <v>0</v>
      </c>
      <c r="AA6" s="50">
        <f t="shared" ref="AA6:AA39" si="0">ROUND(IF(IF(T6=0,(N6*P6+0.2*N6*Q6+O6*P6+0.2*O6*Q6)/((H6+G6)*S6)*(U6*V6^(1/2)/2)/X6/W6*2.5-(Y6-50)*0.015+1,(N6*P6+0.5*N6*Q6+O6*P6+0.5*O6*Q6)/((H6+G6)*S6/2)*(U6*V6/0.01)/X6/W6/3*2.5-(Y6-50)*0.015)+1&gt;=5,5,IF(T6=0,(N6*P6+0.2*N6*Q6+O6*P6+0.2*O6*Q6)/((H6+G6)*S6)*(U6*V6^(1/2)/2)/X6/W6*2.5-(Y6-50)*0.015+1,(N6*P6+0.5*N6*Q6+O6*P6+0.5*O6*Q6)/((H6+G6)*S6/2)*(U6*V6/0.01)/X6/W6/3*2.5-(Y6-50)*0.015)+1),1)</f>
        <v>2.4</v>
      </c>
      <c r="AB6" s="49">
        <f t="shared" ref="AB6:AB39" si="1">ROUND((N6/4+O6/3.5)^(1/2)-M6/20-I6/100-L6/30-K6/50,2)</f>
        <v>1.07</v>
      </c>
      <c r="AC6" s="50">
        <f t="shared" ref="AC6:AC39" si="2">ROUND((G6*0.2+I6*0.1+N6+1.1*O6+1.2*(P6+Z6*0.1)+1.23*Q6)/2,1)</f>
        <v>9</v>
      </c>
      <c r="AD6" s="53">
        <f t="shared" ref="AD6:AD39" si="3">ROUND(F6-0.05*G6-0.01*I6-5*K6-6*L6-4.5*M6+0.04*(SUM(N6:Q6)),0)</f>
        <v>38</v>
      </c>
      <c r="AE6" s="50">
        <f t="shared" ref="AE6:AE39" si="4">ROUND(AC6+(P6+Q6)*0.3+IF(N6&gt;6,N6^2/(J6+1),0)+IF(O6&gt;6,O6^2,0),1)</f>
        <v>10.199999999999999</v>
      </c>
      <c r="AF6" s="11"/>
    </row>
    <row r="7" spans="2:32" x14ac:dyDescent="0.55000000000000004">
      <c r="B7" s="41" t="s">
        <v>14</v>
      </c>
      <c r="C7" s="56">
        <v>45310</v>
      </c>
      <c r="D7" s="56" t="s">
        <v>40</v>
      </c>
      <c r="E7" s="56"/>
      <c r="F7" s="41">
        <f t="shared" ref="F7:F36" si="5">100-SUM(G7:R7)</f>
        <v>47.699999999999996</v>
      </c>
      <c r="G7" s="1">
        <v>40</v>
      </c>
      <c r="H7" s="1">
        <v>0</v>
      </c>
      <c r="I7" s="1">
        <v>2</v>
      </c>
      <c r="J7" s="1">
        <v>0</v>
      </c>
      <c r="K7" s="1">
        <v>1.2</v>
      </c>
      <c r="L7" s="1">
        <v>0</v>
      </c>
      <c r="M7" s="1">
        <v>0</v>
      </c>
      <c r="N7" s="1">
        <v>5</v>
      </c>
      <c r="O7" s="1">
        <v>0</v>
      </c>
      <c r="P7" s="1">
        <v>4</v>
      </c>
      <c r="Q7" s="1">
        <v>0</v>
      </c>
      <c r="R7" s="1">
        <v>0.1</v>
      </c>
      <c r="S7" s="1">
        <v>2</v>
      </c>
      <c r="T7" s="1">
        <v>0</v>
      </c>
      <c r="U7" s="1">
        <v>25</v>
      </c>
      <c r="V7" s="1">
        <v>12</v>
      </c>
      <c r="W7" s="1">
        <v>10</v>
      </c>
      <c r="X7" s="1">
        <v>5</v>
      </c>
      <c r="Y7" s="6">
        <v>57</v>
      </c>
      <c r="Z7" s="6">
        <v>0</v>
      </c>
      <c r="AA7" s="50">
        <f t="shared" si="0"/>
        <v>2.4</v>
      </c>
      <c r="AB7" s="49">
        <f t="shared" si="1"/>
        <v>1.07</v>
      </c>
      <c r="AC7" s="50">
        <f t="shared" si="2"/>
        <v>9</v>
      </c>
      <c r="AD7" s="53">
        <f t="shared" si="3"/>
        <v>40</v>
      </c>
      <c r="AE7" s="50">
        <f t="shared" si="4"/>
        <v>10.199999999999999</v>
      </c>
      <c r="AF7" s="1"/>
    </row>
    <row r="8" spans="2:32" s="5" customFormat="1" x14ac:dyDescent="0.55000000000000004">
      <c r="B8" s="41" t="s">
        <v>15</v>
      </c>
      <c r="C8" s="52">
        <v>45310</v>
      </c>
      <c r="D8" s="52" t="s">
        <v>40</v>
      </c>
      <c r="E8" s="52"/>
      <c r="F8" s="41">
        <f t="shared" si="5"/>
        <v>47.9</v>
      </c>
      <c r="G8" s="41">
        <v>40</v>
      </c>
      <c r="H8" s="41">
        <v>0</v>
      </c>
      <c r="I8" s="41">
        <v>2</v>
      </c>
      <c r="J8" s="41">
        <v>0</v>
      </c>
      <c r="K8" s="41">
        <v>1</v>
      </c>
      <c r="L8" s="41">
        <v>0</v>
      </c>
      <c r="M8" s="41">
        <v>0</v>
      </c>
      <c r="N8" s="41">
        <v>5</v>
      </c>
      <c r="O8" s="41">
        <v>0</v>
      </c>
      <c r="P8" s="41">
        <v>4</v>
      </c>
      <c r="Q8" s="41">
        <v>0</v>
      </c>
      <c r="R8" s="41">
        <v>0.1</v>
      </c>
      <c r="S8" s="41">
        <v>2</v>
      </c>
      <c r="T8" s="41">
        <v>0</v>
      </c>
      <c r="U8" s="41">
        <v>25</v>
      </c>
      <c r="V8" s="41">
        <v>12</v>
      </c>
      <c r="W8" s="41">
        <v>10</v>
      </c>
      <c r="X8" s="41">
        <v>5</v>
      </c>
      <c r="Y8" s="53">
        <v>57</v>
      </c>
      <c r="Z8" s="53">
        <v>0</v>
      </c>
      <c r="AA8" s="50">
        <f t="shared" si="0"/>
        <v>2.4</v>
      </c>
      <c r="AB8" s="49">
        <f t="shared" si="1"/>
        <v>1.08</v>
      </c>
      <c r="AC8" s="50">
        <f t="shared" si="2"/>
        <v>9</v>
      </c>
      <c r="AD8" s="53">
        <f t="shared" si="3"/>
        <v>41</v>
      </c>
      <c r="AE8" s="50">
        <f t="shared" si="4"/>
        <v>10.199999999999999</v>
      </c>
      <c r="AF8" s="41"/>
    </row>
    <row r="9" spans="2:32" x14ac:dyDescent="0.55000000000000004">
      <c r="B9" s="41" t="s">
        <v>16</v>
      </c>
      <c r="C9" s="56">
        <v>45310</v>
      </c>
      <c r="D9" s="56" t="s">
        <v>40</v>
      </c>
      <c r="E9" s="56"/>
      <c r="F9" s="41">
        <f t="shared" si="5"/>
        <v>48.4</v>
      </c>
      <c r="G9" s="1">
        <v>40</v>
      </c>
      <c r="H9" s="1">
        <v>0</v>
      </c>
      <c r="I9" s="1">
        <v>2</v>
      </c>
      <c r="J9" s="1">
        <v>0</v>
      </c>
      <c r="K9" s="1">
        <v>0.5</v>
      </c>
      <c r="L9" s="1">
        <v>0</v>
      </c>
      <c r="M9" s="1">
        <v>0</v>
      </c>
      <c r="N9" s="1">
        <v>5</v>
      </c>
      <c r="O9" s="1">
        <v>0</v>
      </c>
      <c r="P9" s="1">
        <v>4</v>
      </c>
      <c r="Q9" s="1">
        <v>0</v>
      </c>
      <c r="R9" s="1">
        <v>0.1</v>
      </c>
      <c r="S9" s="1">
        <v>2</v>
      </c>
      <c r="T9" s="1">
        <v>0</v>
      </c>
      <c r="U9" s="1">
        <v>25</v>
      </c>
      <c r="V9" s="1">
        <v>12</v>
      </c>
      <c r="W9" s="1">
        <v>10</v>
      </c>
      <c r="X9" s="1">
        <v>5</v>
      </c>
      <c r="Y9" s="6">
        <v>57</v>
      </c>
      <c r="Z9" s="6">
        <v>0</v>
      </c>
      <c r="AA9" s="50">
        <f t="shared" si="0"/>
        <v>2.4</v>
      </c>
      <c r="AB9" s="49">
        <f t="shared" si="1"/>
        <v>1.0900000000000001</v>
      </c>
      <c r="AC9" s="50">
        <f t="shared" si="2"/>
        <v>9</v>
      </c>
      <c r="AD9" s="53">
        <f t="shared" si="3"/>
        <v>44</v>
      </c>
      <c r="AE9" s="50">
        <f t="shared" si="4"/>
        <v>10.199999999999999</v>
      </c>
      <c r="AF9" s="1"/>
    </row>
    <row r="10" spans="2:32" s="4" customFormat="1" x14ac:dyDescent="0.55000000000000004">
      <c r="B10" s="41" t="s">
        <v>17</v>
      </c>
      <c r="C10" s="54">
        <v>45321</v>
      </c>
      <c r="D10" s="54" t="s">
        <v>41</v>
      </c>
      <c r="E10" s="54" t="s">
        <v>48</v>
      </c>
      <c r="F10" s="11">
        <f t="shared" si="5"/>
        <v>47.4</v>
      </c>
      <c r="G10" s="11">
        <v>40</v>
      </c>
      <c r="H10" s="11">
        <v>0</v>
      </c>
      <c r="I10" s="11">
        <v>2</v>
      </c>
      <c r="J10" s="11">
        <v>0</v>
      </c>
      <c r="K10" s="11">
        <v>1.5</v>
      </c>
      <c r="L10" s="11">
        <v>0</v>
      </c>
      <c r="M10" s="11">
        <v>0</v>
      </c>
      <c r="N10" s="11">
        <v>5</v>
      </c>
      <c r="O10" s="11">
        <v>0</v>
      </c>
      <c r="P10" s="11">
        <v>4</v>
      </c>
      <c r="Q10" s="11">
        <v>0</v>
      </c>
      <c r="R10" s="11">
        <v>0.1</v>
      </c>
      <c r="S10" s="11">
        <v>2</v>
      </c>
      <c r="T10" s="11">
        <v>0</v>
      </c>
      <c r="U10" s="11">
        <v>25</v>
      </c>
      <c r="V10" s="11">
        <v>30</v>
      </c>
      <c r="W10" s="11">
        <v>10</v>
      </c>
      <c r="X10" s="11">
        <v>5</v>
      </c>
      <c r="Y10" s="55">
        <v>60</v>
      </c>
      <c r="Z10" s="55">
        <v>1</v>
      </c>
      <c r="AA10" s="50">
        <f t="shared" si="0"/>
        <v>2.7</v>
      </c>
      <c r="AB10" s="49">
        <f t="shared" si="1"/>
        <v>1.07</v>
      </c>
      <c r="AC10" s="50">
        <f t="shared" si="2"/>
        <v>9.1</v>
      </c>
      <c r="AD10" s="53">
        <f t="shared" si="3"/>
        <v>38</v>
      </c>
      <c r="AE10" s="50">
        <f t="shared" si="4"/>
        <v>10.3</v>
      </c>
      <c r="AF10" s="11"/>
    </row>
    <row r="11" spans="2:32" x14ac:dyDescent="0.55000000000000004">
      <c r="B11" s="41" t="s">
        <v>18</v>
      </c>
      <c r="C11" s="56">
        <v>45321</v>
      </c>
      <c r="D11" s="56" t="s">
        <v>41</v>
      </c>
      <c r="E11" s="56"/>
      <c r="F11" s="41">
        <f t="shared" si="5"/>
        <v>47.4</v>
      </c>
      <c r="G11" s="1">
        <v>40</v>
      </c>
      <c r="H11" s="1">
        <v>0</v>
      </c>
      <c r="I11" s="1">
        <v>2</v>
      </c>
      <c r="J11" s="1">
        <v>0</v>
      </c>
      <c r="K11" s="1">
        <v>0</v>
      </c>
      <c r="L11" s="1">
        <v>1.5</v>
      </c>
      <c r="M11" s="1">
        <v>0</v>
      </c>
      <c r="N11" s="1">
        <v>5</v>
      </c>
      <c r="O11" s="1">
        <v>0</v>
      </c>
      <c r="P11" s="1">
        <v>4</v>
      </c>
      <c r="Q11" s="1">
        <v>0</v>
      </c>
      <c r="R11" s="1">
        <v>0.1</v>
      </c>
      <c r="S11" s="1">
        <v>2</v>
      </c>
      <c r="T11" s="1">
        <v>0</v>
      </c>
      <c r="U11" s="1">
        <v>25</v>
      </c>
      <c r="V11" s="1">
        <v>30</v>
      </c>
      <c r="W11" s="1">
        <v>10</v>
      </c>
      <c r="X11" s="1">
        <v>5</v>
      </c>
      <c r="Y11" s="6">
        <v>60</v>
      </c>
      <c r="Z11" s="6">
        <v>1</v>
      </c>
      <c r="AA11" s="50">
        <f t="shared" si="0"/>
        <v>2.7</v>
      </c>
      <c r="AB11" s="49">
        <f t="shared" si="1"/>
        <v>1.05</v>
      </c>
      <c r="AC11" s="50">
        <f t="shared" si="2"/>
        <v>9.1</v>
      </c>
      <c r="AD11" s="53">
        <f t="shared" si="3"/>
        <v>37</v>
      </c>
      <c r="AE11" s="50">
        <f t="shared" si="4"/>
        <v>10.3</v>
      </c>
      <c r="AF11" s="1"/>
    </row>
    <row r="12" spans="2:32" x14ac:dyDescent="0.55000000000000004">
      <c r="B12" s="41" t="s">
        <v>19</v>
      </c>
      <c r="C12" s="56">
        <v>45321</v>
      </c>
      <c r="D12" s="56" t="s">
        <v>41</v>
      </c>
      <c r="E12" s="56"/>
      <c r="F12" s="41">
        <f t="shared" si="5"/>
        <v>47.4</v>
      </c>
      <c r="G12" s="1">
        <v>40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1.5</v>
      </c>
      <c r="N12" s="1">
        <v>5</v>
      </c>
      <c r="O12" s="1">
        <v>0</v>
      </c>
      <c r="P12" s="1">
        <v>4</v>
      </c>
      <c r="Q12" s="1">
        <v>0</v>
      </c>
      <c r="R12" s="1">
        <v>0.1</v>
      </c>
      <c r="S12" s="1">
        <v>2</v>
      </c>
      <c r="T12" s="1">
        <v>0</v>
      </c>
      <c r="U12" s="1">
        <v>25</v>
      </c>
      <c r="V12" s="1">
        <v>30</v>
      </c>
      <c r="W12" s="1">
        <v>10</v>
      </c>
      <c r="X12" s="1">
        <v>5</v>
      </c>
      <c r="Y12" s="6">
        <v>60</v>
      </c>
      <c r="Z12" s="6">
        <v>1</v>
      </c>
      <c r="AA12" s="50">
        <f t="shared" si="0"/>
        <v>2.7</v>
      </c>
      <c r="AB12" s="49">
        <f t="shared" si="1"/>
        <v>1.02</v>
      </c>
      <c r="AC12" s="50">
        <f t="shared" si="2"/>
        <v>9.1</v>
      </c>
      <c r="AD12" s="53">
        <f t="shared" si="3"/>
        <v>39</v>
      </c>
      <c r="AE12" s="50">
        <f t="shared" si="4"/>
        <v>10.3</v>
      </c>
      <c r="AF12" s="1"/>
    </row>
    <row r="13" spans="2:32" x14ac:dyDescent="0.55000000000000004">
      <c r="B13" s="41" t="s">
        <v>20</v>
      </c>
      <c r="C13" s="56">
        <v>45321</v>
      </c>
      <c r="D13" s="56" t="s">
        <v>41</v>
      </c>
      <c r="E13" s="56"/>
      <c r="F13" s="41">
        <f t="shared" si="5"/>
        <v>45.4</v>
      </c>
      <c r="G13" s="1">
        <v>40</v>
      </c>
      <c r="H13" s="1">
        <v>0</v>
      </c>
      <c r="I13" s="1">
        <v>2</v>
      </c>
      <c r="J13" s="1">
        <v>0</v>
      </c>
      <c r="K13" s="1">
        <v>1.5</v>
      </c>
      <c r="L13" s="1">
        <v>0</v>
      </c>
      <c r="M13" s="1">
        <v>0</v>
      </c>
      <c r="N13" s="1">
        <v>5</v>
      </c>
      <c r="O13" s="1">
        <v>0</v>
      </c>
      <c r="P13" s="1">
        <v>6</v>
      </c>
      <c r="Q13" s="1">
        <v>0</v>
      </c>
      <c r="R13" s="1">
        <v>0.1</v>
      </c>
      <c r="S13" s="1">
        <v>2</v>
      </c>
      <c r="T13" s="1">
        <v>0</v>
      </c>
      <c r="U13" s="1">
        <v>25</v>
      </c>
      <c r="V13" s="1">
        <v>30</v>
      </c>
      <c r="W13" s="1">
        <v>10</v>
      </c>
      <c r="X13" s="1">
        <v>5</v>
      </c>
      <c r="Y13" s="6">
        <v>60</v>
      </c>
      <c r="Z13" s="6">
        <v>1</v>
      </c>
      <c r="AA13" s="50">
        <f t="shared" si="0"/>
        <v>3.1</v>
      </c>
      <c r="AB13" s="49">
        <f t="shared" si="1"/>
        <v>1.07</v>
      </c>
      <c r="AC13" s="50">
        <f t="shared" si="2"/>
        <v>10.3</v>
      </c>
      <c r="AD13" s="53">
        <f t="shared" si="3"/>
        <v>36</v>
      </c>
      <c r="AE13" s="50">
        <f t="shared" si="4"/>
        <v>12.1</v>
      </c>
      <c r="AF13" s="1"/>
    </row>
    <row r="14" spans="2:32" s="4" customFormat="1" x14ac:dyDescent="0.55000000000000004">
      <c r="B14" s="41" t="s">
        <v>21</v>
      </c>
      <c r="C14" s="54">
        <v>45321</v>
      </c>
      <c r="D14" s="54" t="s">
        <v>41</v>
      </c>
      <c r="E14" s="54"/>
      <c r="F14" s="41">
        <f t="shared" si="5"/>
        <v>43.4</v>
      </c>
      <c r="G14" s="11">
        <v>40</v>
      </c>
      <c r="H14" s="11">
        <v>0</v>
      </c>
      <c r="I14" s="11">
        <v>2</v>
      </c>
      <c r="J14" s="11">
        <v>0</v>
      </c>
      <c r="K14" s="11">
        <v>1.5</v>
      </c>
      <c r="L14" s="11">
        <v>0</v>
      </c>
      <c r="M14" s="11">
        <v>0</v>
      </c>
      <c r="N14" s="11">
        <v>5</v>
      </c>
      <c r="O14" s="11">
        <v>0</v>
      </c>
      <c r="P14" s="11">
        <v>8</v>
      </c>
      <c r="Q14" s="11">
        <v>0</v>
      </c>
      <c r="R14" s="11">
        <v>0.1</v>
      </c>
      <c r="S14" s="11">
        <v>2</v>
      </c>
      <c r="T14" s="11">
        <v>0</v>
      </c>
      <c r="U14" s="11">
        <v>25</v>
      </c>
      <c r="V14" s="11">
        <v>30</v>
      </c>
      <c r="W14" s="11">
        <v>10</v>
      </c>
      <c r="X14" s="11">
        <v>5</v>
      </c>
      <c r="Y14" s="55">
        <v>60</v>
      </c>
      <c r="Z14" s="55">
        <v>1</v>
      </c>
      <c r="AA14" s="50">
        <f t="shared" si="0"/>
        <v>3.6</v>
      </c>
      <c r="AB14" s="49">
        <f t="shared" si="1"/>
        <v>1.07</v>
      </c>
      <c r="AC14" s="50">
        <f t="shared" si="2"/>
        <v>11.5</v>
      </c>
      <c r="AD14" s="53">
        <f t="shared" si="3"/>
        <v>34</v>
      </c>
      <c r="AE14" s="50">
        <f t="shared" si="4"/>
        <v>13.9</v>
      </c>
      <c r="AF14" s="11"/>
    </row>
    <row r="15" spans="2:32" s="4" customFormat="1" x14ac:dyDescent="0.55000000000000004">
      <c r="B15" s="41" t="s">
        <v>22</v>
      </c>
      <c r="C15" s="52">
        <v>45321</v>
      </c>
      <c r="D15" s="52" t="s">
        <v>41</v>
      </c>
      <c r="E15" s="52"/>
      <c r="F15" s="41">
        <f t="shared" si="5"/>
        <v>41.4</v>
      </c>
      <c r="G15" s="41">
        <v>40</v>
      </c>
      <c r="H15" s="41">
        <v>0</v>
      </c>
      <c r="I15" s="41">
        <v>2</v>
      </c>
      <c r="J15" s="41">
        <v>0</v>
      </c>
      <c r="K15" s="41">
        <v>1.5</v>
      </c>
      <c r="L15" s="41">
        <v>0</v>
      </c>
      <c r="M15" s="41">
        <v>0</v>
      </c>
      <c r="N15" s="41">
        <v>5</v>
      </c>
      <c r="O15" s="41">
        <v>0</v>
      </c>
      <c r="P15" s="41">
        <v>10</v>
      </c>
      <c r="Q15" s="41">
        <v>0</v>
      </c>
      <c r="R15" s="41">
        <v>0.1</v>
      </c>
      <c r="S15" s="41">
        <v>2</v>
      </c>
      <c r="T15" s="41">
        <v>0</v>
      </c>
      <c r="U15" s="41">
        <v>25</v>
      </c>
      <c r="V15" s="41">
        <v>30</v>
      </c>
      <c r="W15" s="41">
        <v>10</v>
      </c>
      <c r="X15" s="41">
        <v>5</v>
      </c>
      <c r="Y15" s="53">
        <v>60</v>
      </c>
      <c r="Z15" s="53">
        <v>1</v>
      </c>
      <c r="AA15" s="50">
        <f t="shared" si="0"/>
        <v>4</v>
      </c>
      <c r="AB15" s="49">
        <f t="shared" si="1"/>
        <v>1.07</v>
      </c>
      <c r="AC15" s="50">
        <f t="shared" si="2"/>
        <v>12.7</v>
      </c>
      <c r="AD15" s="53">
        <f t="shared" si="3"/>
        <v>32</v>
      </c>
      <c r="AE15" s="50">
        <f t="shared" si="4"/>
        <v>15.7</v>
      </c>
      <c r="AF15" s="11"/>
    </row>
    <row r="16" spans="2:32" x14ac:dyDescent="0.55000000000000004">
      <c r="B16" s="41" t="s">
        <v>23</v>
      </c>
      <c r="C16" s="52">
        <v>45329</v>
      </c>
      <c r="D16" s="52" t="s">
        <v>41</v>
      </c>
      <c r="E16" s="52"/>
      <c r="F16" s="41">
        <f t="shared" si="5"/>
        <v>47.4</v>
      </c>
      <c r="G16" s="1">
        <v>40</v>
      </c>
      <c r="H16" s="1">
        <v>0</v>
      </c>
      <c r="I16" s="1">
        <v>2</v>
      </c>
      <c r="J16" s="1">
        <v>0</v>
      </c>
      <c r="K16" s="1">
        <v>1.5</v>
      </c>
      <c r="L16" s="1">
        <v>0</v>
      </c>
      <c r="M16" s="1">
        <v>0</v>
      </c>
      <c r="N16" s="1">
        <v>5</v>
      </c>
      <c r="O16" s="1">
        <v>0</v>
      </c>
      <c r="P16" s="1">
        <v>0</v>
      </c>
      <c r="Q16" s="1">
        <v>4</v>
      </c>
      <c r="R16" s="1">
        <v>0.1</v>
      </c>
      <c r="S16" s="1">
        <v>2</v>
      </c>
      <c r="T16" s="1">
        <v>0</v>
      </c>
      <c r="U16" s="1">
        <v>25</v>
      </c>
      <c r="V16" s="1">
        <v>30</v>
      </c>
      <c r="W16" s="1">
        <v>10</v>
      </c>
      <c r="X16" s="1">
        <v>5</v>
      </c>
      <c r="Y16" s="6">
        <v>60</v>
      </c>
      <c r="Z16" s="6">
        <v>1</v>
      </c>
      <c r="AA16" s="50">
        <f t="shared" si="0"/>
        <v>2</v>
      </c>
      <c r="AB16" s="49">
        <f t="shared" si="1"/>
        <v>1.07</v>
      </c>
      <c r="AC16" s="50">
        <f t="shared" si="2"/>
        <v>9.1</v>
      </c>
      <c r="AD16" s="53">
        <f t="shared" si="3"/>
        <v>38</v>
      </c>
      <c r="AE16" s="50">
        <f t="shared" si="4"/>
        <v>10.3</v>
      </c>
      <c r="AF16" s="1"/>
    </row>
    <row r="17" spans="2:32" x14ac:dyDescent="0.55000000000000004">
      <c r="B17" s="41" t="s">
        <v>24</v>
      </c>
      <c r="C17" s="52">
        <v>45329</v>
      </c>
      <c r="D17" s="52" t="s">
        <v>41</v>
      </c>
      <c r="E17" s="52"/>
      <c r="F17" s="41">
        <f t="shared" ref="F17" si="6">100-SUM(G17:R17)</f>
        <v>45.4</v>
      </c>
      <c r="G17" s="1">
        <v>40</v>
      </c>
      <c r="H17" s="1">
        <v>0</v>
      </c>
      <c r="I17" s="1">
        <v>2</v>
      </c>
      <c r="J17" s="1">
        <v>0</v>
      </c>
      <c r="K17" s="1">
        <v>1.5</v>
      </c>
      <c r="L17" s="1">
        <v>0</v>
      </c>
      <c r="M17" s="1">
        <v>0</v>
      </c>
      <c r="N17" s="1">
        <v>5</v>
      </c>
      <c r="O17" s="1">
        <v>0</v>
      </c>
      <c r="P17" s="1">
        <v>0</v>
      </c>
      <c r="Q17" s="1">
        <v>6</v>
      </c>
      <c r="R17" s="1">
        <v>0.1</v>
      </c>
      <c r="S17" s="1">
        <v>2</v>
      </c>
      <c r="T17" s="1">
        <v>0</v>
      </c>
      <c r="U17" s="1">
        <v>25</v>
      </c>
      <c r="V17" s="1">
        <v>30</v>
      </c>
      <c r="W17" s="1">
        <v>10</v>
      </c>
      <c r="X17" s="1">
        <v>5</v>
      </c>
      <c r="Y17" s="6">
        <v>60</v>
      </c>
      <c r="Z17" s="6">
        <v>1</v>
      </c>
      <c r="AA17" s="50">
        <f t="shared" si="0"/>
        <v>2.1</v>
      </c>
      <c r="AB17" s="49">
        <f t="shared" si="1"/>
        <v>1.07</v>
      </c>
      <c r="AC17" s="50">
        <f t="shared" si="2"/>
        <v>10.4</v>
      </c>
      <c r="AD17" s="53">
        <f t="shared" si="3"/>
        <v>36</v>
      </c>
      <c r="AE17" s="50">
        <f t="shared" si="4"/>
        <v>12.2</v>
      </c>
      <c r="AF17" s="1"/>
    </row>
    <row r="18" spans="2:32" x14ac:dyDescent="0.55000000000000004">
      <c r="B18" s="41" t="s">
        <v>25</v>
      </c>
      <c r="C18" s="52">
        <v>45329</v>
      </c>
      <c r="D18" s="52" t="s">
        <v>41</v>
      </c>
      <c r="E18" s="52"/>
      <c r="F18" s="41">
        <f t="shared" si="5"/>
        <v>41.4</v>
      </c>
      <c r="G18" s="1">
        <v>40</v>
      </c>
      <c r="H18" s="1">
        <v>0</v>
      </c>
      <c r="I18" s="1">
        <v>2</v>
      </c>
      <c r="J18" s="1">
        <v>0</v>
      </c>
      <c r="K18" s="1">
        <v>1.5</v>
      </c>
      <c r="L18" s="1">
        <v>0</v>
      </c>
      <c r="M18" s="1">
        <v>0</v>
      </c>
      <c r="N18" s="1">
        <v>5</v>
      </c>
      <c r="O18" s="1">
        <v>0</v>
      </c>
      <c r="P18" s="1">
        <v>0</v>
      </c>
      <c r="Q18" s="1">
        <v>10</v>
      </c>
      <c r="R18" s="1">
        <v>0.1</v>
      </c>
      <c r="S18" s="1">
        <v>2</v>
      </c>
      <c r="T18" s="1">
        <v>0</v>
      </c>
      <c r="U18" s="1">
        <v>25</v>
      </c>
      <c r="V18" s="1">
        <v>30</v>
      </c>
      <c r="W18" s="1">
        <v>10</v>
      </c>
      <c r="X18" s="1">
        <v>5</v>
      </c>
      <c r="Y18" s="6">
        <v>60</v>
      </c>
      <c r="Z18" s="6">
        <v>1</v>
      </c>
      <c r="AA18" s="50">
        <f t="shared" si="0"/>
        <v>2.2999999999999998</v>
      </c>
      <c r="AB18" s="49">
        <f t="shared" si="1"/>
        <v>1.07</v>
      </c>
      <c r="AC18" s="50">
        <f t="shared" si="2"/>
        <v>12.8</v>
      </c>
      <c r="AD18" s="53">
        <f t="shared" si="3"/>
        <v>32</v>
      </c>
      <c r="AE18" s="50">
        <f t="shared" si="4"/>
        <v>15.8</v>
      </c>
      <c r="AF18" s="1"/>
    </row>
    <row r="19" spans="2:32" x14ac:dyDescent="0.55000000000000004">
      <c r="B19" s="41" t="s">
        <v>26</v>
      </c>
      <c r="C19" s="52">
        <v>45337</v>
      </c>
      <c r="D19" s="52" t="s">
        <v>40</v>
      </c>
      <c r="E19" s="52"/>
      <c r="F19" s="41">
        <f t="shared" si="5"/>
        <v>43.4</v>
      </c>
      <c r="G19" s="1">
        <v>40</v>
      </c>
      <c r="H19" s="1">
        <v>0</v>
      </c>
      <c r="I19" s="1">
        <v>2</v>
      </c>
      <c r="J19" s="1">
        <v>0</v>
      </c>
      <c r="K19" s="1">
        <v>1.5</v>
      </c>
      <c r="L19" s="1">
        <v>0</v>
      </c>
      <c r="M19" s="1">
        <v>0</v>
      </c>
      <c r="N19" s="1">
        <v>5</v>
      </c>
      <c r="O19" s="1">
        <v>0</v>
      </c>
      <c r="P19" s="1">
        <v>8</v>
      </c>
      <c r="Q19" s="1">
        <v>0</v>
      </c>
      <c r="R19" s="1">
        <v>0.1</v>
      </c>
      <c r="S19" s="1">
        <v>2</v>
      </c>
      <c r="T19" s="1">
        <v>1</v>
      </c>
      <c r="U19" s="1">
        <v>100</v>
      </c>
      <c r="V19" s="1">
        <v>0.01</v>
      </c>
      <c r="W19" s="1">
        <v>10</v>
      </c>
      <c r="X19" s="1">
        <v>5</v>
      </c>
      <c r="Y19" s="6">
        <v>55</v>
      </c>
      <c r="Z19" s="6">
        <v>1</v>
      </c>
      <c r="AA19" s="50">
        <f t="shared" si="0"/>
        <v>2.6</v>
      </c>
      <c r="AB19" s="49">
        <f t="shared" si="1"/>
        <v>1.07</v>
      </c>
      <c r="AC19" s="50">
        <f t="shared" si="2"/>
        <v>11.5</v>
      </c>
      <c r="AD19" s="53">
        <f t="shared" si="3"/>
        <v>34</v>
      </c>
      <c r="AE19" s="50">
        <f t="shared" si="4"/>
        <v>13.9</v>
      </c>
      <c r="AF19" s="1"/>
    </row>
    <row r="20" spans="2:32" s="4" customFormat="1" x14ac:dyDescent="0.55000000000000004">
      <c r="B20" s="41" t="s">
        <v>27</v>
      </c>
      <c r="C20" s="54">
        <v>45337</v>
      </c>
      <c r="D20" s="54" t="s">
        <v>40</v>
      </c>
      <c r="E20" s="54"/>
      <c r="F20" s="41">
        <f t="shared" si="5"/>
        <v>43.4</v>
      </c>
      <c r="G20" s="11">
        <v>40</v>
      </c>
      <c r="H20" s="11">
        <v>0</v>
      </c>
      <c r="I20" s="11">
        <v>2</v>
      </c>
      <c r="J20" s="11">
        <v>0</v>
      </c>
      <c r="K20" s="11">
        <v>1.5</v>
      </c>
      <c r="L20" s="11">
        <v>0</v>
      </c>
      <c r="M20" s="11">
        <v>0</v>
      </c>
      <c r="N20" s="11">
        <v>5</v>
      </c>
      <c r="O20" s="11">
        <v>0</v>
      </c>
      <c r="P20" s="11">
        <v>8</v>
      </c>
      <c r="Q20" s="11">
        <v>0</v>
      </c>
      <c r="R20" s="11">
        <v>0.1</v>
      </c>
      <c r="S20" s="11">
        <v>2</v>
      </c>
      <c r="T20" s="11">
        <v>1</v>
      </c>
      <c r="U20" s="11">
        <v>100</v>
      </c>
      <c r="V20" s="11">
        <v>0.03</v>
      </c>
      <c r="W20" s="11">
        <v>10</v>
      </c>
      <c r="X20" s="11">
        <v>5</v>
      </c>
      <c r="Y20" s="55">
        <v>55</v>
      </c>
      <c r="Z20" s="55">
        <v>1</v>
      </c>
      <c r="AA20" s="50">
        <f t="shared" si="0"/>
        <v>5</v>
      </c>
      <c r="AB20" s="49">
        <f t="shared" si="1"/>
        <v>1.07</v>
      </c>
      <c r="AC20" s="50">
        <f t="shared" si="2"/>
        <v>11.5</v>
      </c>
      <c r="AD20" s="53">
        <f t="shared" si="3"/>
        <v>34</v>
      </c>
      <c r="AE20" s="50">
        <f t="shared" si="4"/>
        <v>13.9</v>
      </c>
      <c r="AF20" s="11"/>
    </row>
    <row r="21" spans="2:32" s="4" customFormat="1" x14ac:dyDescent="0.55000000000000004">
      <c r="B21" s="41" t="s">
        <v>28</v>
      </c>
      <c r="C21" s="52">
        <v>45337</v>
      </c>
      <c r="D21" s="52" t="s">
        <v>40</v>
      </c>
      <c r="E21" s="52"/>
      <c r="F21" s="41">
        <f t="shared" si="5"/>
        <v>43.4</v>
      </c>
      <c r="G21" s="1">
        <v>40</v>
      </c>
      <c r="H21" s="1">
        <v>0</v>
      </c>
      <c r="I21" s="1">
        <v>2</v>
      </c>
      <c r="J21" s="1">
        <v>0</v>
      </c>
      <c r="K21" s="1">
        <v>1.5</v>
      </c>
      <c r="L21" s="1">
        <v>0</v>
      </c>
      <c r="M21" s="1">
        <v>0</v>
      </c>
      <c r="N21" s="1">
        <v>5</v>
      </c>
      <c r="O21" s="1">
        <v>0</v>
      </c>
      <c r="P21" s="1">
        <v>8</v>
      </c>
      <c r="Q21" s="1">
        <v>0</v>
      </c>
      <c r="R21" s="1">
        <v>0.1</v>
      </c>
      <c r="S21" s="1">
        <v>2</v>
      </c>
      <c r="T21" s="1">
        <v>1</v>
      </c>
      <c r="U21" s="1">
        <v>80</v>
      </c>
      <c r="V21" s="1">
        <v>0.01</v>
      </c>
      <c r="W21" s="1">
        <v>10</v>
      </c>
      <c r="X21" s="1">
        <v>5</v>
      </c>
      <c r="Y21" s="6">
        <v>55</v>
      </c>
      <c r="Z21" s="6">
        <v>1</v>
      </c>
      <c r="AA21" s="50">
        <f t="shared" si="0"/>
        <v>2.2999999999999998</v>
      </c>
      <c r="AB21" s="49">
        <f t="shared" si="1"/>
        <v>1.07</v>
      </c>
      <c r="AC21" s="50">
        <f t="shared" si="2"/>
        <v>11.5</v>
      </c>
      <c r="AD21" s="53">
        <f t="shared" si="3"/>
        <v>34</v>
      </c>
      <c r="AE21" s="50">
        <f t="shared" si="4"/>
        <v>13.9</v>
      </c>
      <c r="AF21" s="11"/>
    </row>
    <row r="22" spans="2:32" s="4" customFormat="1" x14ac:dyDescent="0.55000000000000004">
      <c r="B22" s="41" t="s">
        <v>29</v>
      </c>
      <c r="C22" s="52">
        <v>45337</v>
      </c>
      <c r="D22" s="52" t="s">
        <v>40</v>
      </c>
      <c r="E22" s="52"/>
      <c r="F22" s="41">
        <f t="shared" ref="F22" si="7">100-SUM(G22:R22)</f>
        <v>43.4</v>
      </c>
      <c r="G22" s="1">
        <v>40</v>
      </c>
      <c r="H22" s="1">
        <v>0</v>
      </c>
      <c r="I22" s="1">
        <v>2</v>
      </c>
      <c r="J22" s="1">
        <v>0</v>
      </c>
      <c r="K22" s="1">
        <v>1.5</v>
      </c>
      <c r="L22" s="1">
        <v>0</v>
      </c>
      <c r="M22" s="1">
        <v>0</v>
      </c>
      <c r="N22" s="1">
        <v>5</v>
      </c>
      <c r="O22" s="1">
        <v>0</v>
      </c>
      <c r="P22" s="1">
        <v>8</v>
      </c>
      <c r="Q22" s="1">
        <v>0</v>
      </c>
      <c r="R22" s="1">
        <v>0.1</v>
      </c>
      <c r="S22" s="1">
        <v>2</v>
      </c>
      <c r="T22" s="1">
        <v>1</v>
      </c>
      <c r="U22" s="1">
        <v>120</v>
      </c>
      <c r="V22" s="1">
        <v>0.01</v>
      </c>
      <c r="W22" s="1">
        <v>10</v>
      </c>
      <c r="X22" s="1">
        <v>5</v>
      </c>
      <c r="Y22" s="6">
        <v>55</v>
      </c>
      <c r="Z22" s="6">
        <v>1</v>
      </c>
      <c r="AA22" s="50">
        <f t="shared" si="0"/>
        <v>2.9</v>
      </c>
      <c r="AB22" s="49">
        <f t="shared" si="1"/>
        <v>1.07</v>
      </c>
      <c r="AC22" s="50">
        <f t="shared" si="2"/>
        <v>11.5</v>
      </c>
      <c r="AD22" s="53">
        <f t="shared" si="3"/>
        <v>34</v>
      </c>
      <c r="AE22" s="50">
        <f t="shared" si="4"/>
        <v>13.9</v>
      </c>
      <c r="AF22" s="11"/>
    </row>
    <row r="23" spans="2:32" s="4" customFormat="1" x14ac:dyDescent="0.55000000000000004">
      <c r="B23" s="41" t="s">
        <v>30</v>
      </c>
      <c r="C23" s="54">
        <v>45350</v>
      </c>
      <c r="D23" s="54" t="s">
        <v>41</v>
      </c>
      <c r="E23" s="54" t="s">
        <v>48</v>
      </c>
      <c r="F23" s="11">
        <f t="shared" si="5"/>
        <v>43.4</v>
      </c>
      <c r="G23" s="11">
        <v>40</v>
      </c>
      <c r="H23" s="11">
        <v>0</v>
      </c>
      <c r="I23" s="11">
        <v>2</v>
      </c>
      <c r="J23" s="11">
        <v>0</v>
      </c>
      <c r="K23" s="11">
        <v>1.5</v>
      </c>
      <c r="L23" s="11">
        <v>0</v>
      </c>
      <c r="M23" s="11">
        <v>0</v>
      </c>
      <c r="N23" s="11">
        <v>5</v>
      </c>
      <c r="O23" s="11">
        <v>0</v>
      </c>
      <c r="P23" s="11">
        <v>8</v>
      </c>
      <c r="Q23" s="11">
        <v>0</v>
      </c>
      <c r="R23" s="11">
        <v>0.1</v>
      </c>
      <c r="S23" s="11">
        <v>2</v>
      </c>
      <c r="T23" s="11">
        <v>1</v>
      </c>
      <c r="U23" s="11">
        <v>100</v>
      </c>
      <c r="V23" s="11">
        <v>0.03</v>
      </c>
      <c r="W23" s="11">
        <v>10</v>
      </c>
      <c r="X23" s="11">
        <v>5</v>
      </c>
      <c r="Y23" s="55">
        <v>50</v>
      </c>
      <c r="Z23" s="55">
        <v>2</v>
      </c>
      <c r="AA23" s="50">
        <f t="shared" si="0"/>
        <v>5</v>
      </c>
      <c r="AB23" s="49">
        <f t="shared" si="1"/>
        <v>1.07</v>
      </c>
      <c r="AC23" s="50">
        <f t="shared" si="2"/>
        <v>11.5</v>
      </c>
      <c r="AD23" s="53">
        <f t="shared" si="3"/>
        <v>34</v>
      </c>
      <c r="AE23" s="50">
        <f t="shared" si="4"/>
        <v>13.9</v>
      </c>
      <c r="AF23" s="11"/>
    </row>
    <row r="24" spans="2:32" s="5" customFormat="1" x14ac:dyDescent="0.55000000000000004">
      <c r="B24" s="41" t="s">
        <v>31</v>
      </c>
      <c r="C24" s="52">
        <v>45350</v>
      </c>
      <c r="D24" s="52" t="s">
        <v>41</v>
      </c>
      <c r="E24" s="52"/>
      <c r="F24" s="41">
        <f t="shared" si="5"/>
        <v>43.4</v>
      </c>
      <c r="G24" s="41">
        <v>0</v>
      </c>
      <c r="H24" s="41">
        <v>40</v>
      </c>
      <c r="I24" s="41">
        <v>2</v>
      </c>
      <c r="J24" s="41">
        <v>0</v>
      </c>
      <c r="K24" s="41">
        <v>1.5</v>
      </c>
      <c r="L24" s="41">
        <v>0</v>
      </c>
      <c r="M24" s="41">
        <v>0</v>
      </c>
      <c r="N24" s="41">
        <v>5</v>
      </c>
      <c r="O24" s="41">
        <v>0</v>
      </c>
      <c r="P24" s="41">
        <v>8</v>
      </c>
      <c r="Q24" s="41">
        <v>0</v>
      </c>
      <c r="R24" s="41">
        <v>0.1</v>
      </c>
      <c r="S24" s="41">
        <v>2</v>
      </c>
      <c r="T24" s="41">
        <v>1</v>
      </c>
      <c r="U24" s="41">
        <v>100</v>
      </c>
      <c r="V24" s="41">
        <v>0.03</v>
      </c>
      <c r="W24" s="41">
        <v>10</v>
      </c>
      <c r="X24" s="41">
        <v>5</v>
      </c>
      <c r="Y24" s="53">
        <v>50</v>
      </c>
      <c r="Z24" s="53">
        <v>2</v>
      </c>
      <c r="AA24" s="50">
        <f t="shared" si="0"/>
        <v>5</v>
      </c>
      <c r="AB24" s="49">
        <f t="shared" si="1"/>
        <v>1.07</v>
      </c>
      <c r="AC24" s="50">
        <f t="shared" si="2"/>
        <v>7.5</v>
      </c>
      <c r="AD24" s="53">
        <f t="shared" si="3"/>
        <v>36</v>
      </c>
      <c r="AE24" s="50">
        <f t="shared" si="4"/>
        <v>9.9</v>
      </c>
      <c r="AF24" s="41"/>
    </row>
    <row r="25" spans="2:32" x14ac:dyDescent="0.55000000000000004">
      <c r="B25" s="41" t="s">
        <v>32</v>
      </c>
      <c r="C25" s="52">
        <v>45350</v>
      </c>
      <c r="D25" s="52" t="s">
        <v>41</v>
      </c>
      <c r="E25" s="52"/>
      <c r="F25" s="41">
        <f t="shared" si="5"/>
        <v>40.4</v>
      </c>
      <c r="G25" s="1">
        <v>40</v>
      </c>
      <c r="H25" s="1">
        <v>0</v>
      </c>
      <c r="I25" s="1">
        <v>5</v>
      </c>
      <c r="J25" s="1">
        <v>0</v>
      </c>
      <c r="K25" s="1">
        <v>1.5</v>
      </c>
      <c r="L25" s="1">
        <v>0</v>
      </c>
      <c r="M25" s="1">
        <v>0</v>
      </c>
      <c r="N25" s="1">
        <v>5</v>
      </c>
      <c r="O25" s="1">
        <v>0</v>
      </c>
      <c r="P25" s="1">
        <v>8</v>
      </c>
      <c r="Q25" s="1">
        <v>0</v>
      </c>
      <c r="R25" s="1">
        <v>0.1</v>
      </c>
      <c r="S25" s="1">
        <v>2</v>
      </c>
      <c r="T25" s="1">
        <v>1</v>
      </c>
      <c r="U25" s="1">
        <v>100</v>
      </c>
      <c r="V25" s="1">
        <v>0.05</v>
      </c>
      <c r="W25" s="1">
        <v>10</v>
      </c>
      <c r="X25" s="1">
        <v>5</v>
      </c>
      <c r="Y25" s="6">
        <v>50</v>
      </c>
      <c r="Z25" s="6">
        <v>2</v>
      </c>
      <c r="AA25" s="50">
        <f t="shared" si="0"/>
        <v>5</v>
      </c>
      <c r="AB25" s="49">
        <f t="shared" si="1"/>
        <v>1.04</v>
      </c>
      <c r="AC25" s="50">
        <f t="shared" si="2"/>
        <v>11.7</v>
      </c>
      <c r="AD25" s="53">
        <f t="shared" si="3"/>
        <v>31</v>
      </c>
      <c r="AE25" s="50">
        <f t="shared" si="4"/>
        <v>14.1</v>
      </c>
      <c r="AF25" s="1"/>
    </row>
    <row r="26" spans="2:32" s="4" customFormat="1" x14ac:dyDescent="0.55000000000000004">
      <c r="B26" s="41" t="s">
        <v>33</v>
      </c>
      <c r="C26" s="54">
        <v>45350</v>
      </c>
      <c r="D26" s="54" t="s">
        <v>41</v>
      </c>
      <c r="E26" s="54"/>
      <c r="F26" s="11">
        <f t="shared" si="5"/>
        <v>43.4</v>
      </c>
      <c r="G26" s="11">
        <v>40</v>
      </c>
      <c r="H26" s="11">
        <v>0</v>
      </c>
      <c r="I26" s="11">
        <v>0</v>
      </c>
      <c r="J26" s="11">
        <v>2</v>
      </c>
      <c r="K26" s="11">
        <v>1.5</v>
      </c>
      <c r="L26" s="11">
        <v>0</v>
      </c>
      <c r="M26" s="11">
        <v>0</v>
      </c>
      <c r="N26" s="11">
        <v>5</v>
      </c>
      <c r="O26" s="11">
        <v>0</v>
      </c>
      <c r="P26" s="11">
        <v>8</v>
      </c>
      <c r="Q26" s="11">
        <v>0</v>
      </c>
      <c r="R26" s="11">
        <v>0.1</v>
      </c>
      <c r="S26" s="11">
        <v>2</v>
      </c>
      <c r="T26" s="11">
        <v>1</v>
      </c>
      <c r="U26" s="11">
        <v>100</v>
      </c>
      <c r="V26" s="11">
        <v>0.03</v>
      </c>
      <c r="W26" s="11">
        <v>10</v>
      </c>
      <c r="X26" s="11">
        <v>5</v>
      </c>
      <c r="Y26" s="55">
        <v>50</v>
      </c>
      <c r="Z26" s="55">
        <v>2</v>
      </c>
      <c r="AA26" s="50">
        <f t="shared" si="0"/>
        <v>5</v>
      </c>
      <c r="AB26" s="49">
        <f t="shared" si="1"/>
        <v>1.0900000000000001</v>
      </c>
      <c r="AC26" s="50">
        <f t="shared" si="2"/>
        <v>11.4</v>
      </c>
      <c r="AD26" s="53">
        <f t="shared" si="3"/>
        <v>34</v>
      </c>
      <c r="AE26" s="50">
        <f t="shared" si="4"/>
        <v>13.8</v>
      </c>
      <c r="AF26" s="11"/>
    </row>
    <row r="27" spans="2:32" s="4" customFormat="1" x14ac:dyDescent="0.55000000000000004">
      <c r="B27" s="41" t="s">
        <v>34</v>
      </c>
      <c r="C27" s="54">
        <v>45366</v>
      </c>
      <c r="D27" s="54" t="s">
        <v>41</v>
      </c>
      <c r="E27" s="54"/>
      <c r="F27" s="11">
        <f t="shared" ref="F27" si="8">100-SUM(G27:R27)</f>
        <v>43.4</v>
      </c>
      <c r="G27" s="11">
        <v>0</v>
      </c>
      <c r="H27" s="11">
        <v>40</v>
      </c>
      <c r="I27" s="11">
        <v>0</v>
      </c>
      <c r="J27" s="11">
        <v>2</v>
      </c>
      <c r="K27" s="11">
        <v>1.5</v>
      </c>
      <c r="L27" s="11">
        <v>0</v>
      </c>
      <c r="M27" s="11">
        <v>0</v>
      </c>
      <c r="N27" s="11">
        <v>5</v>
      </c>
      <c r="O27" s="11">
        <v>0</v>
      </c>
      <c r="P27" s="11">
        <v>8</v>
      </c>
      <c r="Q27" s="11">
        <v>0</v>
      </c>
      <c r="R27" s="11">
        <v>0.1</v>
      </c>
      <c r="S27" s="11">
        <v>2</v>
      </c>
      <c r="T27" s="11">
        <v>1</v>
      </c>
      <c r="U27" s="11">
        <v>100</v>
      </c>
      <c r="V27" s="11">
        <v>0.03</v>
      </c>
      <c r="W27" s="11">
        <v>10</v>
      </c>
      <c r="X27" s="11">
        <v>5</v>
      </c>
      <c r="Y27" s="55">
        <v>50</v>
      </c>
      <c r="Z27" s="55">
        <v>2</v>
      </c>
      <c r="AA27" s="50">
        <f t="shared" si="0"/>
        <v>5</v>
      </c>
      <c r="AB27" s="49">
        <f t="shared" si="1"/>
        <v>1.0900000000000001</v>
      </c>
      <c r="AC27" s="50">
        <f t="shared" si="2"/>
        <v>7.4</v>
      </c>
      <c r="AD27" s="53">
        <f t="shared" si="3"/>
        <v>36</v>
      </c>
      <c r="AE27" s="50">
        <f t="shared" si="4"/>
        <v>9.8000000000000007</v>
      </c>
      <c r="AF27" s="11"/>
    </row>
    <row r="28" spans="2:32" s="5" customFormat="1" x14ac:dyDescent="0.55000000000000004">
      <c r="B28" s="41" t="s">
        <v>35</v>
      </c>
      <c r="C28" s="52">
        <v>45366</v>
      </c>
      <c r="D28" s="52" t="s">
        <v>41</v>
      </c>
      <c r="E28" s="52"/>
      <c r="F28" s="41">
        <f t="shared" ref="F28:F30" si="9">100-SUM(G28:R28)</f>
        <v>40.4</v>
      </c>
      <c r="G28" s="41">
        <v>0</v>
      </c>
      <c r="H28" s="41">
        <v>40</v>
      </c>
      <c r="I28" s="41">
        <v>0</v>
      </c>
      <c r="J28" s="41">
        <v>5</v>
      </c>
      <c r="K28" s="41">
        <v>1.5</v>
      </c>
      <c r="L28" s="41">
        <v>0</v>
      </c>
      <c r="M28" s="41">
        <v>0</v>
      </c>
      <c r="N28" s="41">
        <v>5</v>
      </c>
      <c r="O28" s="41">
        <v>0</v>
      </c>
      <c r="P28" s="41">
        <v>8</v>
      </c>
      <c r="Q28" s="41">
        <v>0</v>
      </c>
      <c r="R28" s="41">
        <v>0.1</v>
      </c>
      <c r="S28" s="41">
        <v>2</v>
      </c>
      <c r="T28" s="41">
        <v>1</v>
      </c>
      <c r="U28" s="41">
        <v>100</v>
      </c>
      <c r="V28" s="41">
        <v>0.03</v>
      </c>
      <c r="W28" s="41">
        <v>10</v>
      </c>
      <c r="X28" s="41">
        <v>5</v>
      </c>
      <c r="Y28" s="53">
        <v>50</v>
      </c>
      <c r="Z28" s="53">
        <v>2</v>
      </c>
      <c r="AA28" s="50">
        <f t="shared" si="0"/>
        <v>5</v>
      </c>
      <c r="AB28" s="49">
        <f t="shared" si="1"/>
        <v>1.0900000000000001</v>
      </c>
      <c r="AC28" s="50">
        <f t="shared" si="2"/>
        <v>7.4</v>
      </c>
      <c r="AD28" s="53">
        <f t="shared" si="3"/>
        <v>33</v>
      </c>
      <c r="AE28" s="50">
        <f t="shared" si="4"/>
        <v>9.8000000000000007</v>
      </c>
      <c r="AF28" s="41"/>
    </row>
    <row r="29" spans="2:32" s="5" customFormat="1" x14ac:dyDescent="0.55000000000000004">
      <c r="B29" s="41" t="s">
        <v>36</v>
      </c>
      <c r="C29" s="52">
        <v>45366</v>
      </c>
      <c r="D29" s="52" t="s">
        <v>41</v>
      </c>
      <c r="E29" s="52"/>
      <c r="F29" s="41">
        <f t="shared" si="9"/>
        <v>38.4</v>
      </c>
      <c r="G29" s="41">
        <v>0</v>
      </c>
      <c r="H29" s="41">
        <v>45</v>
      </c>
      <c r="I29" s="41">
        <v>0</v>
      </c>
      <c r="J29" s="41">
        <v>2</v>
      </c>
      <c r="K29" s="41">
        <v>1.5</v>
      </c>
      <c r="L29" s="41">
        <v>0</v>
      </c>
      <c r="M29" s="41">
        <v>0</v>
      </c>
      <c r="N29" s="41">
        <v>5</v>
      </c>
      <c r="O29" s="41">
        <v>0</v>
      </c>
      <c r="P29" s="41">
        <v>8</v>
      </c>
      <c r="Q29" s="41">
        <v>0</v>
      </c>
      <c r="R29" s="41">
        <v>0.1</v>
      </c>
      <c r="S29" s="41">
        <v>2</v>
      </c>
      <c r="T29" s="41">
        <v>1</v>
      </c>
      <c r="U29" s="41">
        <v>100</v>
      </c>
      <c r="V29" s="41">
        <v>0.03</v>
      </c>
      <c r="W29" s="41">
        <v>10</v>
      </c>
      <c r="X29" s="41">
        <v>5</v>
      </c>
      <c r="Y29" s="53">
        <v>50</v>
      </c>
      <c r="Z29" s="53">
        <v>2</v>
      </c>
      <c r="AA29" s="50">
        <f t="shared" si="0"/>
        <v>5</v>
      </c>
      <c r="AB29" s="49">
        <f t="shared" si="1"/>
        <v>1.0900000000000001</v>
      </c>
      <c r="AC29" s="50">
        <f t="shared" si="2"/>
        <v>7.4</v>
      </c>
      <c r="AD29" s="53">
        <f t="shared" si="3"/>
        <v>31</v>
      </c>
      <c r="AE29" s="50">
        <f t="shared" si="4"/>
        <v>9.8000000000000007</v>
      </c>
      <c r="AF29" s="41"/>
    </row>
    <row r="30" spans="2:32" s="5" customFormat="1" x14ac:dyDescent="0.55000000000000004">
      <c r="B30" s="41" t="s">
        <v>44</v>
      </c>
      <c r="C30" s="52">
        <v>45366</v>
      </c>
      <c r="D30" s="52" t="s">
        <v>41</v>
      </c>
      <c r="E30" s="52"/>
      <c r="F30" s="41">
        <f t="shared" si="9"/>
        <v>48.4</v>
      </c>
      <c r="G30" s="41">
        <v>0</v>
      </c>
      <c r="H30" s="41">
        <v>35</v>
      </c>
      <c r="I30" s="41">
        <v>0</v>
      </c>
      <c r="J30" s="41">
        <v>2</v>
      </c>
      <c r="K30" s="41">
        <v>1.5</v>
      </c>
      <c r="L30" s="41">
        <v>0</v>
      </c>
      <c r="M30" s="41">
        <v>0</v>
      </c>
      <c r="N30" s="41">
        <v>5</v>
      </c>
      <c r="O30" s="41">
        <v>0</v>
      </c>
      <c r="P30" s="41">
        <v>8</v>
      </c>
      <c r="Q30" s="41">
        <v>0</v>
      </c>
      <c r="R30" s="41">
        <v>0.1</v>
      </c>
      <c r="S30" s="41">
        <v>2</v>
      </c>
      <c r="T30" s="41">
        <v>1</v>
      </c>
      <c r="U30" s="41">
        <v>100</v>
      </c>
      <c r="V30" s="41">
        <v>0.03</v>
      </c>
      <c r="W30" s="41">
        <v>10</v>
      </c>
      <c r="X30" s="41">
        <v>5</v>
      </c>
      <c r="Y30" s="53">
        <v>50</v>
      </c>
      <c r="Z30" s="53">
        <v>2</v>
      </c>
      <c r="AA30" s="50">
        <f t="shared" si="0"/>
        <v>5</v>
      </c>
      <c r="AB30" s="49">
        <f t="shared" si="1"/>
        <v>1.0900000000000001</v>
      </c>
      <c r="AC30" s="50">
        <f t="shared" si="2"/>
        <v>7.4</v>
      </c>
      <c r="AD30" s="53">
        <f t="shared" si="3"/>
        <v>41</v>
      </c>
      <c r="AE30" s="50">
        <f t="shared" si="4"/>
        <v>9.8000000000000007</v>
      </c>
      <c r="AF30" s="41"/>
    </row>
    <row r="31" spans="2:32" s="4" customFormat="1" x14ac:dyDescent="0.55000000000000004">
      <c r="B31" s="41" t="s">
        <v>45</v>
      </c>
      <c r="C31" s="54">
        <v>45392</v>
      </c>
      <c r="D31" s="54" t="s">
        <v>41</v>
      </c>
      <c r="E31" s="54" t="s">
        <v>48</v>
      </c>
      <c r="F31" s="11">
        <f t="shared" si="5"/>
        <v>43.4</v>
      </c>
      <c r="G31" s="11">
        <v>0</v>
      </c>
      <c r="H31" s="11">
        <v>40</v>
      </c>
      <c r="I31" s="11">
        <v>0</v>
      </c>
      <c r="J31" s="11">
        <v>2</v>
      </c>
      <c r="K31" s="11">
        <v>1.5</v>
      </c>
      <c r="L31" s="11">
        <v>0</v>
      </c>
      <c r="M31" s="11">
        <v>0</v>
      </c>
      <c r="N31" s="11">
        <v>5</v>
      </c>
      <c r="O31" s="11">
        <v>0</v>
      </c>
      <c r="P31" s="11">
        <v>8</v>
      </c>
      <c r="Q31" s="11">
        <v>0</v>
      </c>
      <c r="R31" s="11">
        <v>0.1</v>
      </c>
      <c r="S31" s="11">
        <v>2</v>
      </c>
      <c r="T31" s="11">
        <v>1</v>
      </c>
      <c r="U31" s="11">
        <v>100</v>
      </c>
      <c r="V31" s="11">
        <v>0.03</v>
      </c>
      <c r="W31" s="11">
        <v>10</v>
      </c>
      <c r="X31" s="11">
        <v>5</v>
      </c>
      <c r="Y31" s="55">
        <v>55</v>
      </c>
      <c r="Z31" s="55">
        <v>2</v>
      </c>
      <c r="AA31" s="50">
        <f t="shared" si="0"/>
        <v>5</v>
      </c>
      <c r="AB31" s="49">
        <f t="shared" si="1"/>
        <v>1.0900000000000001</v>
      </c>
      <c r="AC31" s="50">
        <f t="shared" si="2"/>
        <v>7.4</v>
      </c>
      <c r="AD31" s="53">
        <f t="shared" si="3"/>
        <v>36</v>
      </c>
      <c r="AE31" s="50">
        <f t="shared" si="4"/>
        <v>9.8000000000000007</v>
      </c>
      <c r="AF31" s="11" t="s">
        <v>71</v>
      </c>
    </row>
    <row r="32" spans="2:32" x14ac:dyDescent="0.55000000000000004">
      <c r="B32" s="41" t="s">
        <v>46</v>
      </c>
      <c r="C32" s="52">
        <v>45392</v>
      </c>
      <c r="D32" s="52" t="s">
        <v>41</v>
      </c>
      <c r="E32" s="52"/>
      <c r="F32" s="41">
        <f t="shared" si="5"/>
        <v>40.9</v>
      </c>
      <c r="G32" s="1">
        <v>0</v>
      </c>
      <c r="H32" s="1">
        <v>40</v>
      </c>
      <c r="I32" s="1">
        <v>0</v>
      </c>
      <c r="J32" s="1">
        <v>2</v>
      </c>
      <c r="K32" s="1">
        <v>1.5</v>
      </c>
      <c r="L32" s="1">
        <v>0</v>
      </c>
      <c r="M32" s="1">
        <v>0</v>
      </c>
      <c r="N32" s="1">
        <v>7.5</v>
      </c>
      <c r="O32" s="1">
        <v>0</v>
      </c>
      <c r="P32" s="1">
        <v>8</v>
      </c>
      <c r="Q32" s="1">
        <v>0</v>
      </c>
      <c r="R32" s="1">
        <v>0.1</v>
      </c>
      <c r="S32" s="1">
        <v>2</v>
      </c>
      <c r="T32" s="1">
        <v>1</v>
      </c>
      <c r="U32" s="1">
        <v>100</v>
      </c>
      <c r="V32" s="1">
        <v>0.03</v>
      </c>
      <c r="W32" s="1">
        <v>10</v>
      </c>
      <c r="X32" s="1">
        <v>5</v>
      </c>
      <c r="Y32" s="6">
        <v>55</v>
      </c>
      <c r="Z32" s="6">
        <v>2</v>
      </c>
      <c r="AA32" s="50">
        <f t="shared" si="0"/>
        <v>5</v>
      </c>
      <c r="AB32" s="49">
        <f t="shared" si="1"/>
        <v>1.34</v>
      </c>
      <c r="AC32" s="50">
        <f t="shared" si="2"/>
        <v>8.6999999999999993</v>
      </c>
      <c r="AD32" s="53">
        <f t="shared" si="3"/>
        <v>34</v>
      </c>
      <c r="AE32" s="50">
        <f t="shared" si="4"/>
        <v>29.9</v>
      </c>
      <c r="AF32" s="1" t="s">
        <v>64</v>
      </c>
    </row>
    <row r="33" spans="2:32" x14ac:dyDescent="0.55000000000000004">
      <c r="B33" s="41" t="s">
        <v>47</v>
      </c>
      <c r="C33" s="52">
        <v>45392</v>
      </c>
      <c r="D33" s="52" t="s">
        <v>41</v>
      </c>
      <c r="E33" s="52"/>
      <c r="F33" s="41">
        <f t="shared" si="5"/>
        <v>38.4</v>
      </c>
      <c r="G33" s="1">
        <v>0</v>
      </c>
      <c r="H33" s="1">
        <v>40</v>
      </c>
      <c r="I33" s="1">
        <v>0</v>
      </c>
      <c r="J33" s="1">
        <v>2</v>
      </c>
      <c r="K33" s="1">
        <v>1.5</v>
      </c>
      <c r="L33" s="1">
        <v>0</v>
      </c>
      <c r="M33" s="1">
        <v>0</v>
      </c>
      <c r="N33" s="1">
        <v>10</v>
      </c>
      <c r="O33" s="1">
        <v>0</v>
      </c>
      <c r="P33" s="1">
        <v>8</v>
      </c>
      <c r="Q33" s="1">
        <v>0</v>
      </c>
      <c r="R33" s="1">
        <v>0.1</v>
      </c>
      <c r="S33" s="1">
        <v>2</v>
      </c>
      <c r="T33" s="1">
        <v>1</v>
      </c>
      <c r="U33" s="1">
        <v>100</v>
      </c>
      <c r="V33" s="1">
        <v>0.03</v>
      </c>
      <c r="W33" s="1">
        <v>10</v>
      </c>
      <c r="X33" s="1">
        <v>5</v>
      </c>
      <c r="Y33" s="6">
        <v>55</v>
      </c>
      <c r="Z33" s="6">
        <v>2</v>
      </c>
      <c r="AA33" s="50">
        <f t="shared" si="0"/>
        <v>5</v>
      </c>
      <c r="AB33" s="49">
        <f t="shared" si="1"/>
        <v>1.55</v>
      </c>
      <c r="AC33" s="50">
        <f t="shared" si="2"/>
        <v>9.9</v>
      </c>
      <c r="AD33" s="53">
        <f t="shared" si="3"/>
        <v>32</v>
      </c>
      <c r="AE33" s="50">
        <f t="shared" si="4"/>
        <v>45.6</v>
      </c>
      <c r="AF33" s="1" t="s">
        <v>70</v>
      </c>
    </row>
    <row r="34" spans="2:32" s="4" customFormat="1" x14ac:dyDescent="0.55000000000000004">
      <c r="B34" s="41" t="s">
        <v>63</v>
      </c>
      <c r="C34" s="54">
        <v>45392</v>
      </c>
      <c r="D34" s="54" t="s">
        <v>40</v>
      </c>
      <c r="E34" s="54"/>
      <c r="F34" s="11">
        <f t="shared" si="5"/>
        <v>43.4</v>
      </c>
      <c r="G34" s="11">
        <v>0</v>
      </c>
      <c r="H34" s="11">
        <v>40</v>
      </c>
      <c r="I34" s="11">
        <v>0</v>
      </c>
      <c r="J34" s="11">
        <v>2</v>
      </c>
      <c r="K34" s="11">
        <v>1.5</v>
      </c>
      <c r="L34" s="11">
        <v>0</v>
      </c>
      <c r="M34" s="11">
        <v>0</v>
      </c>
      <c r="N34" s="11">
        <v>0</v>
      </c>
      <c r="O34" s="11">
        <v>5</v>
      </c>
      <c r="P34" s="11">
        <v>8</v>
      </c>
      <c r="Q34" s="11">
        <v>0</v>
      </c>
      <c r="R34" s="11">
        <v>0.1</v>
      </c>
      <c r="S34" s="11">
        <v>2</v>
      </c>
      <c r="T34" s="11">
        <v>1</v>
      </c>
      <c r="U34" s="11">
        <v>100</v>
      </c>
      <c r="V34" s="11">
        <v>0.03</v>
      </c>
      <c r="W34" s="11">
        <v>10</v>
      </c>
      <c r="X34" s="11">
        <v>5</v>
      </c>
      <c r="Y34" s="55">
        <v>60</v>
      </c>
      <c r="Z34" s="55">
        <v>2</v>
      </c>
      <c r="AA34" s="50">
        <f t="shared" si="0"/>
        <v>5</v>
      </c>
      <c r="AB34" s="49">
        <f t="shared" si="1"/>
        <v>1.17</v>
      </c>
      <c r="AC34" s="50">
        <f t="shared" si="2"/>
        <v>7.7</v>
      </c>
      <c r="AD34" s="53">
        <f t="shared" si="3"/>
        <v>36</v>
      </c>
      <c r="AE34" s="50">
        <f t="shared" si="4"/>
        <v>10.1</v>
      </c>
      <c r="AF34" s="11" t="s">
        <v>71</v>
      </c>
    </row>
    <row r="35" spans="2:32" x14ac:dyDescent="0.55000000000000004">
      <c r="B35" s="41" t="s">
        <v>72</v>
      </c>
      <c r="C35" s="52">
        <v>45392</v>
      </c>
      <c r="D35" s="52" t="s">
        <v>40</v>
      </c>
      <c r="E35" s="52"/>
      <c r="F35" s="41">
        <f t="shared" si="5"/>
        <v>40.9</v>
      </c>
      <c r="G35" s="1">
        <v>0</v>
      </c>
      <c r="H35" s="1">
        <v>40</v>
      </c>
      <c r="I35" s="1">
        <v>0</v>
      </c>
      <c r="J35" s="1">
        <v>2</v>
      </c>
      <c r="K35" s="1">
        <v>1.5</v>
      </c>
      <c r="L35" s="1">
        <v>0</v>
      </c>
      <c r="M35" s="1">
        <v>0</v>
      </c>
      <c r="N35" s="1">
        <v>0</v>
      </c>
      <c r="O35" s="1">
        <v>7.5</v>
      </c>
      <c r="P35" s="1">
        <v>8</v>
      </c>
      <c r="Q35" s="1">
        <v>0</v>
      </c>
      <c r="R35" s="1">
        <v>0.1</v>
      </c>
      <c r="S35" s="1">
        <v>2</v>
      </c>
      <c r="T35" s="1">
        <v>1</v>
      </c>
      <c r="U35" s="1">
        <v>100</v>
      </c>
      <c r="V35" s="1">
        <v>0.03</v>
      </c>
      <c r="W35" s="1">
        <v>10</v>
      </c>
      <c r="X35" s="1">
        <v>5</v>
      </c>
      <c r="Y35" s="6">
        <v>60</v>
      </c>
      <c r="Z35" s="6">
        <v>2</v>
      </c>
      <c r="AA35" s="50">
        <f t="shared" si="0"/>
        <v>5</v>
      </c>
      <c r="AB35" s="49">
        <f t="shared" si="1"/>
        <v>1.43</v>
      </c>
      <c r="AC35" s="50">
        <f t="shared" si="2"/>
        <v>9</v>
      </c>
      <c r="AD35" s="53">
        <f t="shared" si="3"/>
        <v>34</v>
      </c>
      <c r="AE35" s="50">
        <f t="shared" si="4"/>
        <v>67.7</v>
      </c>
      <c r="AF35" s="1" t="s">
        <v>70</v>
      </c>
    </row>
    <row r="36" spans="2:32" x14ac:dyDescent="0.55000000000000004">
      <c r="B36" s="41" t="s">
        <v>73</v>
      </c>
      <c r="C36" s="52">
        <v>45392</v>
      </c>
      <c r="D36" s="52" t="s">
        <v>40</v>
      </c>
      <c r="E36" s="52"/>
      <c r="F36" s="41">
        <f t="shared" si="5"/>
        <v>38.4</v>
      </c>
      <c r="G36" s="1">
        <v>0</v>
      </c>
      <c r="H36" s="1">
        <v>40</v>
      </c>
      <c r="I36" s="1">
        <v>0</v>
      </c>
      <c r="J36" s="1">
        <v>2</v>
      </c>
      <c r="K36" s="1">
        <v>1.5</v>
      </c>
      <c r="L36" s="1">
        <v>0</v>
      </c>
      <c r="M36" s="1">
        <v>0</v>
      </c>
      <c r="N36" s="1">
        <v>0</v>
      </c>
      <c r="O36" s="1">
        <v>10</v>
      </c>
      <c r="P36" s="1">
        <v>8</v>
      </c>
      <c r="Q36" s="1">
        <v>0</v>
      </c>
      <c r="R36" s="1">
        <v>0.1</v>
      </c>
      <c r="S36" s="1">
        <v>2</v>
      </c>
      <c r="T36" s="1">
        <v>1</v>
      </c>
      <c r="U36" s="1">
        <v>100</v>
      </c>
      <c r="V36" s="1">
        <v>0.03</v>
      </c>
      <c r="W36" s="1">
        <v>10</v>
      </c>
      <c r="X36" s="1">
        <v>5</v>
      </c>
      <c r="Y36" s="6">
        <v>60</v>
      </c>
      <c r="Z36" s="6">
        <v>2</v>
      </c>
      <c r="AA36" s="50">
        <f t="shared" si="0"/>
        <v>5</v>
      </c>
      <c r="AB36" s="49">
        <f t="shared" si="1"/>
        <v>1.66</v>
      </c>
      <c r="AC36" s="50">
        <f t="shared" si="2"/>
        <v>10.4</v>
      </c>
      <c r="AD36" s="53">
        <f t="shared" si="3"/>
        <v>32</v>
      </c>
      <c r="AE36" s="50">
        <f t="shared" si="4"/>
        <v>112.8</v>
      </c>
      <c r="AF36" s="1" t="s">
        <v>70</v>
      </c>
    </row>
    <row r="37" spans="2:32" x14ac:dyDescent="0.55000000000000004">
      <c r="B37" s="41" t="s">
        <v>75</v>
      </c>
      <c r="C37" s="52">
        <v>45392</v>
      </c>
      <c r="D37" s="52" t="s">
        <v>40</v>
      </c>
      <c r="E37" s="52"/>
      <c r="F37" s="41">
        <f t="shared" ref="F37" si="10">100-SUM(G37:R37)</f>
        <v>38.4</v>
      </c>
      <c r="G37" s="1">
        <v>0</v>
      </c>
      <c r="H37" s="1">
        <v>40</v>
      </c>
      <c r="I37" s="1">
        <v>0</v>
      </c>
      <c r="J37" s="1">
        <v>2</v>
      </c>
      <c r="K37" s="1">
        <v>1.5</v>
      </c>
      <c r="L37" s="1">
        <v>0</v>
      </c>
      <c r="M37" s="1">
        <v>0</v>
      </c>
      <c r="N37" s="1">
        <v>5</v>
      </c>
      <c r="O37" s="1">
        <v>5</v>
      </c>
      <c r="P37" s="1">
        <v>8</v>
      </c>
      <c r="Q37" s="1">
        <v>0</v>
      </c>
      <c r="R37" s="1">
        <v>0.1</v>
      </c>
      <c r="S37" s="1">
        <v>2</v>
      </c>
      <c r="T37" s="1">
        <v>1</v>
      </c>
      <c r="U37" s="1">
        <v>100</v>
      </c>
      <c r="V37" s="1">
        <v>0.03</v>
      </c>
      <c r="W37" s="1">
        <v>10</v>
      </c>
      <c r="X37" s="1">
        <v>5</v>
      </c>
      <c r="Y37" s="6">
        <v>60</v>
      </c>
      <c r="Z37" s="6">
        <v>2</v>
      </c>
      <c r="AA37" s="50">
        <f t="shared" si="0"/>
        <v>5</v>
      </c>
      <c r="AB37" s="49">
        <f t="shared" si="1"/>
        <v>1.61</v>
      </c>
      <c r="AC37" s="50">
        <f t="shared" si="2"/>
        <v>10.199999999999999</v>
      </c>
      <c r="AD37" s="53">
        <f t="shared" si="3"/>
        <v>32</v>
      </c>
      <c r="AE37" s="50">
        <f t="shared" si="4"/>
        <v>12.6</v>
      </c>
      <c r="AF37" s="1" t="s">
        <v>71</v>
      </c>
    </row>
    <row r="39" spans="2:32" s="5" customFormat="1" x14ac:dyDescent="0.55000000000000004">
      <c r="B39" s="41" t="s">
        <v>109</v>
      </c>
      <c r="C39" s="52"/>
      <c r="D39" s="52"/>
      <c r="E39" s="52"/>
      <c r="F39" s="41">
        <f t="shared" ref="F39" si="11">100-SUM(G39:R39)</f>
        <v>38.4</v>
      </c>
      <c r="G39" s="41">
        <v>0</v>
      </c>
      <c r="H39" s="41">
        <v>40</v>
      </c>
      <c r="I39" s="41">
        <v>0</v>
      </c>
      <c r="J39" s="41">
        <v>2</v>
      </c>
      <c r="K39" s="41">
        <v>1.5</v>
      </c>
      <c r="L39" s="41">
        <v>0</v>
      </c>
      <c r="M39" s="41">
        <v>0</v>
      </c>
      <c r="N39" s="41">
        <v>2</v>
      </c>
      <c r="O39" s="41">
        <v>8</v>
      </c>
      <c r="P39" s="41">
        <v>8</v>
      </c>
      <c r="Q39" s="41">
        <v>0</v>
      </c>
      <c r="R39" s="41">
        <v>0.1</v>
      </c>
      <c r="S39" s="41">
        <v>2</v>
      </c>
      <c r="T39" s="41">
        <v>1</v>
      </c>
      <c r="U39" s="41">
        <v>100</v>
      </c>
      <c r="V39" s="41">
        <v>0.03</v>
      </c>
      <c r="W39" s="41">
        <v>10</v>
      </c>
      <c r="X39" s="41">
        <v>5</v>
      </c>
      <c r="Y39" s="53">
        <v>60</v>
      </c>
      <c r="Z39" s="53">
        <v>2</v>
      </c>
      <c r="AA39" s="50">
        <f t="shared" si="0"/>
        <v>5</v>
      </c>
      <c r="AB39" s="49">
        <f t="shared" si="1"/>
        <v>1.64</v>
      </c>
      <c r="AC39" s="50">
        <f t="shared" si="2"/>
        <v>10.3</v>
      </c>
      <c r="AD39" s="53">
        <f t="shared" si="3"/>
        <v>32</v>
      </c>
      <c r="AE39" s="50">
        <f t="shared" si="4"/>
        <v>76.7</v>
      </c>
      <c r="AF39" s="41"/>
    </row>
    <row r="40" spans="2:32" s="5" customFormat="1" x14ac:dyDescent="0.55000000000000004">
      <c r="B40" s="41" t="s">
        <v>110</v>
      </c>
      <c r="C40" s="52"/>
      <c r="D40" s="52"/>
      <c r="E40" s="52"/>
      <c r="F40" s="41">
        <f t="shared" ref="F40:F44" si="12">100-SUM(G40:R40)</f>
        <v>38.4</v>
      </c>
      <c r="G40" s="41">
        <v>0</v>
      </c>
      <c r="H40" s="41">
        <v>40</v>
      </c>
      <c r="I40" s="41">
        <v>0</v>
      </c>
      <c r="J40" s="41">
        <v>2</v>
      </c>
      <c r="K40" s="41">
        <v>1.5</v>
      </c>
      <c r="L40" s="41">
        <v>0</v>
      </c>
      <c r="M40" s="41">
        <v>0</v>
      </c>
      <c r="N40" s="41">
        <v>5</v>
      </c>
      <c r="O40" s="41">
        <v>5</v>
      </c>
      <c r="P40" s="41">
        <v>8</v>
      </c>
      <c r="Q40" s="41">
        <v>0</v>
      </c>
      <c r="R40" s="41">
        <v>0.1</v>
      </c>
      <c r="S40" s="41">
        <v>2</v>
      </c>
      <c r="T40" s="41">
        <v>1</v>
      </c>
      <c r="U40" s="41">
        <v>100</v>
      </c>
      <c r="V40" s="41">
        <v>0.03</v>
      </c>
      <c r="W40" s="41">
        <v>10</v>
      </c>
      <c r="X40" s="41">
        <v>5</v>
      </c>
      <c r="Y40" s="53">
        <v>60</v>
      </c>
      <c r="Z40" s="53">
        <v>2</v>
      </c>
      <c r="AA40" s="50">
        <f t="shared" ref="AA40:AA44" si="13">ROUND(IF(IF(T40=0,(N40*P40+0.2*N40*Q40+O40*P40+0.2*O40*Q40)/((H40+G40)*S40)*(U40*V40^(1/2)/2)/X40/W40*2.5-(Y40-50)*0.015+1,(N40*P40+0.5*N40*Q40+O40*P40+0.5*O40*Q40)/((H40+G40)*S40/2)*(U40*V40/0.01)/X40/W40/3*2.5-(Y40-50)*0.015)+1&gt;=5,5,IF(T40=0,(N40*P40+0.2*N40*Q40+O40*P40+0.2*O40*Q40)/((H40+G40)*S40)*(U40*V40^(1/2)/2)/X40/W40*2.5-(Y40-50)*0.015+1,(N40*P40+0.5*N40*Q40+O40*P40+0.5*O40*Q40)/((H40+G40)*S40/2)*(U40*V40/0.01)/X40/W40/3*2.5-(Y40-50)*0.015)+1),1)</f>
        <v>5</v>
      </c>
      <c r="AB40" s="49">
        <f t="shared" ref="AB40:AB44" si="14">ROUND((N40/4+O40/3.5)^(1/2)-M40/20-I40/100-L40/30-K40/50,2)</f>
        <v>1.61</v>
      </c>
      <c r="AC40" s="50">
        <f t="shared" ref="AC40:AC44" si="15">ROUND((G40*0.2+I40*0.1+N40+1.1*O40+1.2*(P40+Z40*0.1)+1.23*Q40)/2,1)</f>
        <v>10.199999999999999</v>
      </c>
      <c r="AD40" s="53">
        <f t="shared" ref="AD40:AD44" si="16">ROUND(F40-0.05*G40-0.01*I40-5*K40-6*L40-4.5*M40+0.04*(SUM(N40:Q40)),0)</f>
        <v>32</v>
      </c>
      <c r="AE40" s="50">
        <f t="shared" ref="AE40:AE44" si="17">ROUND(AC40+(P40+Q40)*0.3+IF(N40&gt;6,N40^2/(J40+1),0)+IF(O40&gt;6,O40^2,0),1)</f>
        <v>12.6</v>
      </c>
      <c r="AF40" s="41"/>
    </row>
    <row r="41" spans="2:32" s="5" customFormat="1" x14ac:dyDescent="0.55000000000000004">
      <c r="B41" s="41" t="s">
        <v>111</v>
      </c>
      <c r="C41" s="52"/>
      <c r="D41" s="52"/>
      <c r="E41" s="52"/>
      <c r="F41" s="41">
        <f t="shared" si="12"/>
        <v>38.4</v>
      </c>
      <c r="G41" s="41">
        <v>0</v>
      </c>
      <c r="H41" s="41">
        <v>40</v>
      </c>
      <c r="I41" s="41">
        <v>0</v>
      </c>
      <c r="J41" s="41">
        <v>2</v>
      </c>
      <c r="K41" s="41">
        <v>1.5</v>
      </c>
      <c r="L41" s="41">
        <v>0</v>
      </c>
      <c r="M41" s="41">
        <v>0</v>
      </c>
      <c r="N41" s="41">
        <v>8</v>
      </c>
      <c r="O41" s="41">
        <v>2</v>
      </c>
      <c r="P41" s="41">
        <v>8</v>
      </c>
      <c r="Q41" s="41">
        <v>0</v>
      </c>
      <c r="R41" s="41">
        <v>0.1</v>
      </c>
      <c r="S41" s="41">
        <v>2</v>
      </c>
      <c r="T41" s="41">
        <v>1</v>
      </c>
      <c r="U41" s="41">
        <v>100</v>
      </c>
      <c r="V41" s="41">
        <v>0.03</v>
      </c>
      <c r="W41" s="41">
        <v>10</v>
      </c>
      <c r="X41" s="41">
        <v>5</v>
      </c>
      <c r="Y41" s="53">
        <v>60</v>
      </c>
      <c r="Z41" s="53">
        <v>2</v>
      </c>
      <c r="AA41" s="50">
        <f t="shared" si="13"/>
        <v>5</v>
      </c>
      <c r="AB41" s="49">
        <f t="shared" si="14"/>
        <v>1.57</v>
      </c>
      <c r="AC41" s="50">
        <f t="shared" si="15"/>
        <v>10</v>
      </c>
      <c r="AD41" s="53">
        <f t="shared" si="16"/>
        <v>32</v>
      </c>
      <c r="AE41" s="50">
        <f t="shared" si="17"/>
        <v>33.700000000000003</v>
      </c>
      <c r="AF41" s="41"/>
    </row>
    <row r="42" spans="2:32" s="4" customFormat="1" x14ac:dyDescent="0.55000000000000004">
      <c r="B42" s="11" t="s">
        <v>112</v>
      </c>
      <c r="C42" s="54"/>
      <c r="D42" s="54"/>
      <c r="E42" s="54"/>
      <c r="F42" s="11">
        <f t="shared" si="12"/>
        <v>40.4</v>
      </c>
      <c r="G42" s="11">
        <v>0</v>
      </c>
      <c r="H42" s="11">
        <v>40</v>
      </c>
      <c r="I42" s="11">
        <v>0</v>
      </c>
      <c r="J42" s="11">
        <v>2</v>
      </c>
      <c r="K42" s="11">
        <v>1.5</v>
      </c>
      <c r="L42" s="11">
        <v>0</v>
      </c>
      <c r="M42" s="11">
        <v>0</v>
      </c>
      <c r="N42" s="11">
        <v>2</v>
      </c>
      <c r="O42" s="11">
        <v>6</v>
      </c>
      <c r="P42" s="11">
        <v>8</v>
      </c>
      <c r="Q42" s="11">
        <v>0</v>
      </c>
      <c r="R42" s="11">
        <v>0.1</v>
      </c>
      <c r="S42" s="11">
        <v>2</v>
      </c>
      <c r="T42" s="11">
        <v>1</v>
      </c>
      <c r="U42" s="11">
        <v>100</v>
      </c>
      <c r="V42" s="11">
        <v>0.03</v>
      </c>
      <c r="W42" s="11">
        <v>10</v>
      </c>
      <c r="X42" s="11">
        <v>5</v>
      </c>
      <c r="Y42" s="55">
        <v>60</v>
      </c>
      <c r="Z42" s="55">
        <v>2</v>
      </c>
      <c r="AA42" s="75">
        <f t="shared" si="13"/>
        <v>5</v>
      </c>
      <c r="AB42" s="76">
        <f t="shared" si="14"/>
        <v>1.46</v>
      </c>
      <c r="AC42" s="75">
        <f t="shared" si="15"/>
        <v>9.1999999999999993</v>
      </c>
      <c r="AD42" s="55">
        <f t="shared" si="16"/>
        <v>34</v>
      </c>
      <c r="AE42" s="75">
        <f t="shared" si="17"/>
        <v>11.6</v>
      </c>
      <c r="AF42" s="11"/>
    </row>
    <row r="43" spans="2:32" s="4" customFormat="1" x14ac:dyDescent="0.55000000000000004">
      <c r="B43" s="11" t="s">
        <v>113</v>
      </c>
      <c r="C43" s="54"/>
      <c r="D43" s="54"/>
      <c r="E43" s="54"/>
      <c r="F43" s="11">
        <f t="shared" si="12"/>
        <v>40.4</v>
      </c>
      <c r="G43" s="11">
        <v>0</v>
      </c>
      <c r="H43" s="11">
        <v>40</v>
      </c>
      <c r="I43" s="11">
        <v>0</v>
      </c>
      <c r="J43" s="11">
        <v>2</v>
      </c>
      <c r="K43" s="11">
        <v>1.5</v>
      </c>
      <c r="L43" s="11">
        <v>0</v>
      </c>
      <c r="M43" s="11">
        <v>0</v>
      </c>
      <c r="N43" s="11">
        <v>4</v>
      </c>
      <c r="O43" s="11">
        <v>4</v>
      </c>
      <c r="P43" s="11">
        <v>8</v>
      </c>
      <c r="Q43" s="11">
        <v>0</v>
      </c>
      <c r="R43" s="11">
        <v>0.1</v>
      </c>
      <c r="S43" s="11">
        <v>2</v>
      </c>
      <c r="T43" s="11">
        <v>1</v>
      </c>
      <c r="U43" s="11">
        <v>100</v>
      </c>
      <c r="V43" s="11">
        <v>0.03</v>
      </c>
      <c r="W43" s="11">
        <v>10</v>
      </c>
      <c r="X43" s="11">
        <v>5</v>
      </c>
      <c r="Y43" s="55">
        <v>60</v>
      </c>
      <c r="Z43" s="55">
        <v>2</v>
      </c>
      <c r="AA43" s="75">
        <f t="shared" si="13"/>
        <v>5</v>
      </c>
      <c r="AB43" s="76">
        <f t="shared" si="14"/>
        <v>1.43</v>
      </c>
      <c r="AC43" s="75">
        <f t="shared" si="15"/>
        <v>9.1</v>
      </c>
      <c r="AD43" s="55">
        <f t="shared" si="16"/>
        <v>34</v>
      </c>
      <c r="AE43" s="75">
        <f t="shared" si="17"/>
        <v>11.5</v>
      </c>
      <c r="AF43" s="11"/>
    </row>
    <row r="44" spans="2:32" s="4" customFormat="1" x14ac:dyDescent="0.55000000000000004">
      <c r="B44" s="11" t="s">
        <v>114</v>
      </c>
      <c r="C44" s="54"/>
      <c r="D44" s="54"/>
      <c r="E44" s="54"/>
      <c r="F44" s="11">
        <f t="shared" si="12"/>
        <v>40.4</v>
      </c>
      <c r="G44" s="11">
        <v>0</v>
      </c>
      <c r="H44" s="11">
        <v>40</v>
      </c>
      <c r="I44" s="11">
        <v>0</v>
      </c>
      <c r="J44" s="11">
        <v>2</v>
      </c>
      <c r="K44" s="11">
        <v>1.5</v>
      </c>
      <c r="L44" s="11">
        <v>0</v>
      </c>
      <c r="M44" s="11">
        <v>0</v>
      </c>
      <c r="N44" s="11">
        <v>6</v>
      </c>
      <c r="O44" s="11">
        <v>2</v>
      </c>
      <c r="P44" s="11">
        <v>8</v>
      </c>
      <c r="Q44" s="11">
        <v>0</v>
      </c>
      <c r="R44" s="11">
        <v>0.1</v>
      </c>
      <c r="S44" s="11">
        <v>2</v>
      </c>
      <c r="T44" s="11">
        <v>1</v>
      </c>
      <c r="U44" s="11">
        <v>100</v>
      </c>
      <c r="V44" s="11">
        <v>0.03</v>
      </c>
      <c r="W44" s="11">
        <v>10</v>
      </c>
      <c r="X44" s="11">
        <v>5</v>
      </c>
      <c r="Y44" s="55">
        <v>60</v>
      </c>
      <c r="Z44" s="55">
        <v>2</v>
      </c>
      <c r="AA44" s="75">
        <f t="shared" si="13"/>
        <v>5</v>
      </c>
      <c r="AB44" s="76">
        <f t="shared" si="14"/>
        <v>1.41</v>
      </c>
      <c r="AC44" s="75">
        <f t="shared" si="15"/>
        <v>9</v>
      </c>
      <c r="AD44" s="55">
        <f t="shared" si="16"/>
        <v>34</v>
      </c>
      <c r="AE44" s="75">
        <f t="shared" si="17"/>
        <v>11.4</v>
      </c>
      <c r="AF44" s="11"/>
    </row>
    <row r="45" spans="2:32" s="5" customFormat="1" x14ac:dyDescent="0.55000000000000004">
      <c r="B45" s="41" t="s">
        <v>116</v>
      </c>
      <c r="C45" s="52"/>
      <c r="D45" s="52"/>
      <c r="E45" s="52"/>
      <c r="F45" s="41">
        <f t="shared" ref="F45:F47" si="18">100-SUM(G45:R45)</f>
        <v>42.4</v>
      </c>
      <c r="G45" s="41">
        <v>0</v>
      </c>
      <c r="H45" s="41">
        <v>40</v>
      </c>
      <c r="I45" s="41">
        <v>0</v>
      </c>
      <c r="J45" s="41">
        <v>2</v>
      </c>
      <c r="K45" s="41">
        <v>1.5</v>
      </c>
      <c r="L45" s="41">
        <v>0</v>
      </c>
      <c r="M45" s="41">
        <v>0</v>
      </c>
      <c r="N45" s="41">
        <v>2</v>
      </c>
      <c r="O45" s="41">
        <v>4</v>
      </c>
      <c r="P45" s="41">
        <v>8</v>
      </c>
      <c r="Q45" s="41">
        <v>0</v>
      </c>
      <c r="R45" s="41">
        <v>0.1</v>
      </c>
      <c r="S45" s="41">
        <v>2</v>
      </c>
      <c r="T45" s="41">
        <v>1</v>
      </c>
      <c r="U45" s="41">
        <v>100</v>
      </c>
      <c r="V45" s="41">
        <v>0.03</v>
      </c>
      <c r="W45" s="41">
        <v>10</v>
      </c>
      <c r="X45" s="41">
        <v>5</v>
      </c>
      <c r="Y45" s="53">
        <v>60</v>
      </c>
      <c r="Z45" s="53">
        <v>2</v>
      </c>
      <c r="AA45" s="50">
        <f t="shared" ref="AA45:AA47" si="19">ROUND(IF(IF(T45=0,(N45*P45+0.2*N45*Q45+O45*P45+0.2*O45*Q45)/((H45+G45)*S45)*(U45*V45^(1/2)/2)/X45/W45*2.5-(Y45-50)*0.015+1,(N45*P45+0.5*N45*Q45+O45*P45+0.5*O45*Q45)/((H45+G45)*S45/2)*(U45*V45/0.01)/X45/W45/3*2.5-(Y45-50)*0.015)+1&gt;=5,5,IF(T45=0,(N45*P45+0.2*N45*Q45+O45*P45+0.2*O45*Q45)/((H45+G45)*S45)*(U45*V45^(1/2)/2)/X45/W45*2.5-(Y45-50)*0.015+1,(N45*P45+0.5*N45*Q45+O45*P45+0.5*O45*Q45)/((H45+G45)*S45/2)*(U45*V45/0.01)/X45/W45/3*2.5-(Y45-50)*0.015)+1),1)</f>
        <v>5</v>
      </c>
      <c r="AB45" s="49">
        <f t="shared" ref="AB45:AB47" si="20">ROUND((N45/4+O45/3.5)^(1/2)-M45/20-I45/100-L45/30-K45/50,2)</f>
        <v>1.25</v>
      </c>
      <c r="AC45" s="50">
        <f t="shared" ref="AC45:AC47" si="21">ROUND((G45*0.2+I45*0.1+N45+1.1*O45+1.2*(P45+Z45*0.1)+1.23*Q45)/2,1)</f>
        <v>8.1</v>
      </c>
      <c r="AD45" s="53">
        <f t="shared" ref="AD45:AD47" si="22">ROUND(F45-0.05*G45-0.01*I45-5*K45-6*L45-4.5*M45+0.04*(SUM(N45:Q45)),0)</f>
        <v>35</v>
      </c>
      <c r="AE45" s="50">
        <f t="shared" ref="AE45:AE47" si="23">ROUND(AC45+(P45+Q45)*0.3+IF(N45&gt;6,N45^2/(J45+1),0)+IF(O45&gt;6,O45^2,0),1)</f>
        <v>10.5</v>
      </c>
      <c r="AF45" s="41"/>
    </row>
    <row r="46" spans="2:32" s="5" customFormat="1" x14ac:dyDescent="0.55000000000000004">
      <c r="B46" s="41" t="s">
        <v>117</v>
      </c>
      <c r="C46" s="52"/>
      <c r="D46" s="52"/>
      <c r="E46" s="52"/>
      <c r="F46" s="41">
        <f t="shared" si="18"/>
        <v>42.4</v>
      </c>
      <c r="G46" s="41">
        <v>0</v>
      </c>
      <c r="H46" s="41">
        <v>40</v>
      </c>
      <c r="I46" s="41">
        <v>0</v>
      </c>
      <c r="J46" s="41">
        <v>2</v>
      </c>
      <c r="K46" s="41">
        <v>1.5</v>
      </c>
      <c r="L46" s="41">
        <v>0</v>
      </c>
      <c r="M46" s="41">
        <v>0</v>
      </c>
      <c r="N46" s="41">
        <v>3</v>
      </c>
      <c r="O46" s="41">
        <v>3</v>
      </c>
      <c r="P46" s="41">
        <v>8</v>
      </c>
      <c r="Q46" s="41">
        <v>0</v>
      </c>
      <c r="R46" s="41">
        <v>0.1</v>
      </c>
      <c r="S46" s="41">
        <v>2</v>
      </c>
      <c r="T46" s="41">
        <v>1</v>
      </c>
      <c r="U46" s="41">
        <v>100</v>
      </c>
      <c r="V46" s="41">
        <v>0.03</v>
      </c>
      <c r="W46" s="41">
        <v>10</v>
      </c>
      <c r="X46" s="41">
        <v>5</v>
      </c>
      <c r="Y46" s="53">
        <v>60</v>
      </c>
      <c r="Z46" s="53">
        <v>2</v>
      </c>
      <c r="AA46" s="50">
        <f t="shared" si="19"/>
        <v>5</v>
      </c>
      <c r="AB46" s="49">
        <f t="shared" si="20"/>
        <v>1.24</v>
      </c>
      <c r="AC46" s="50">
        <f t="shared" si="21"/>
        <v>8.1</v>
      </c>
      <c r="AD46" s="53">
        <f t="shared" si="22"/>
        <v>35</v>
      </c>
      <c r="AE46" s="50">
        <f t="shared" si="23"/>
        <v>10.5</v>
      </c>
      <c r="AF46" s="41"/>
    </row>
    <row r="47" spans="2:32" s="5" customFormat="1" x14ac:dyDescent="0.55000000000000004">
      <c r="B47" s="41" t="s">
        <v>118</v>
      </c>
      <c r="C47" s="52"/>
      <c r="D47" s="52"/>
      <c r="E47" s="52"/>
      <c r="F47" s="41">
        <f t="shared" si="18"/>
        <v>42.4</v>
      </c>
      <c r="G47" s="41">
        <v>0</v>
      </c>
      <c r="H47" s="41">
        <v>40</v>
      </c>
      <c r="I47" s="41">
        <v>0</v>
      </c>
      <c r="J47" s="41">
        <v>2</v>
      </c>
      <c r="K47" s="41">
        <v>1.5</v>
      </c>
      <c r="L47" s="41">
        <v>0</v>
      </c>
      <c r="M47" s="41">
        <v>0</v>
      </c>
      <c r="N47" s="41">
        <v>4</v>
      </c>
      <c r="O47" s="41">
        <v>2</v>
      </c>
      <c r="P47" s="41">
        <v>8</v>
      </c>
      <c r="Q47" s="41">
        <v>0</v>
      </c>
      <c r="R47" s="41">
        <v>0.1</v>
      </c>
      <c r="S47" s="41">
        <v>2</v>
      </c>
      <c r="T47" s="41">
        <v>1</v>
      </c>
      <c r="U47" s="41">
        <v>100</v>
      </c>
      <c r="V47" s="41">
        <v>0.03</v>
      </c>
      <c r="W47" s="41">
        <v>10</v>
      </c>
      <c r="X47" s="41">
        <v>5</v>
      </c>
      <c r="Y47" s="53">
        <v>60</v>
      </c>
      <c r="Z47" s="53">
        <v>2</v>
      </c>
      <c r="AA47" s="50">
        <f t="shared" si="19"/>
        <v>5</v>
      </c>
      <c r="AB47" s="49">
        <f t="shared" si="20"/>
        <v>1.22</v>
      </c>
      <c r="AC47" s="50">
        <f t="shared" si="21"/>
        <v>8</v>
      </c>
      <c r="AD47" s="53">
        <f t="shared" si="22"/>
        <v>35</v>
      </c>
      <c r="AE47" s="50">
        <f t="shared" si="23"/>
        <v>10.4</v>
      </c>
      <c r="AF47" s="4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初期データ</vt:lpstr>
      <vt:lpstr>整形処理1</vt:lpstr>
      <vt:lpstr>整形処理2</vt:lpstr>
      <vt:lpstr>整形処理3</vt:lpstr>
      <vt:lpstr>整形後</vt:lpstr>
      <vt:lpstr>ヒートマップ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2024-08-30T14:03:51Z</dcterms:modified>
</cp:coreProperties>
</file>