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mc:AlternateContent xmlns:mc="http://schemas.openxmlformats.org/markup-compatibility/2006">
    <mc:Choice Requires="x15">
      <x15ac:absPath xmlns:x15ac="http://schemas.microsoft.com/office/spreadsheetml/2010/11/ac" url="https://tecnocampus-my.sharepoint.com/personal/jteodoro_tecnocampus_cat/Documents/ADE-asignatura/Taller_excel-2021/"/>
    </mc:Choice>
  </mc:AlternateContent>
  <xr:revisionPtr revIDLastSave="45" documentId="13_ncr:1_{49E74BC9-02E9-6848-A05B-ADAF3C22A4BD}" xr6:coauthVersionLast="47" xr6:coauthVersionMax="47" xr10:uidLastSave="{9AAC47E2-3A12-CF45-ACC5-CC414DC44E21}"/>
  <bookViews>
    <workbookView xWindow="0" yWindow="740" windowWidth="30240" windowHeight="18900" activeTab="2" xr2:uid="{00000000-000D-0000-FFFF-FFFF00000000}"/>
  </bookViews>
  <sheets>
    <sheet name="Validaciones" sheetId="4" r:id="rId1"/>
    <sheet name="Funciones error" sheetId="5" r:id="rId2"/>
    <sheet name="Función BUSCARV()" sheetId="2" r:id="rId3"/>
  </sheets>
  <externalReferences>
    <externalReference r:id="rId4"/>
  </externalReferences>
  <definedNames>
    <definedName name="_xlcn.LinkedTable_Tabla1" localSheetId="1" hidden="1">[0]!Tabla1</definedName>
    <definedName name="_xlcn.LinkedTable_Tabla1" hidden="1">[0]!Tabla1</definedName>
    <definedName name="A">'[1]Prioritats 2'!$D$7</definedName>
    <definedName name="B">'[1]Prioritats 2'!$D$8</definedName>
    <definedName name="CAPITAL">'Función BUSCARV()'!$B$21:$B$57</definedName>
    <definedName name="Categoría">'Función BUSCARV()'!$L$99:$L$175</definedName>
    <definedName name="CC">'[1]Prioritats 2'!$D$9</definedName>
    <definedName name="D">'[1]Prioritats 2'!$D$12</definedName>
    <definedName name="dades">[1]HOLG!$C$3:$H$12</definedName>
    <definedName name="E">'[1]Prioritats 2'!$D$13</definedName>
    <definedName name="FF">'[1]Prioritats 2'!$D$16</definedName>
    <definedName name="G">'[1]Prioritats 2'!$D$17</definedName>
    <definedName name="H">'[1]Prioritats 2'!$D$18</definedName>
    <definedName name="Habitantes">'Función BUSCARV()'!$B$62:$B$90</definedName>
    <definedName name="llista">OFFSET([1]DESREF!$I$1,0,0,[1]DESREF!$D$7,1)</definedName>
    <definedName name="Nombre_oficial">'Función BUSCARV()'!$A$62:$A$90</definedName>
    <definedName name="PAÍS">'Función BUSCARV()'!$A$21:$A$57</definedName>
    <definedName name="PIB_per__cápita">'Función BUSCARV()'!$E$62:$E$90</definedName>
    <definedName name="Precio">'Función BUSCARV()'!$M$99:$M$175</definedName>
    <definedName name="Producto">'Función BUSCARV()'!$K$99:$K$175</definedName>
    <definedName name="Superficie__km²">'Función BUSCARV()'!$C$62:$C$90</definedName>
    <definedName name="Tabla3">'Función BUSCARV()'!$A$21:$B$57</definedName>
    <definedName name="Tabla4">'Función BUSCARV()'!$A$64:$E$90</definedName>
    <definedName name="taula">[1]Factura!$A$50:$C$59</definedName>
    <definedName name="Unidades" localSheetId="1">#REF!</definedName>
    <definedName name="Unidades">#REF!</definedName>
    <definedName name="VEHICLES">[1]Trànsit!$D$9:$J$32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115" i="2" l="1"/>
  <c r="G99" i="2" l="1"/>
  <c r="G100" i="2"/>
  <c r="C93" i="2"/>
  <c r="E23" i="2"/>
  <c r="D21" i="4" l="1"/>
  <c r="B134" i="2"/>
  <c r="C16" i="5"/>
  <c r="E15" i="5"/>
  <c r="H17" i="4"/>
  <c r="D15" i="4"/>
  <c r="B24" i="5" l="1"/>
  <c r="B15" i="5"/>
  <c r="G114" i="2" l="1"/>
  <c r="G113" i="2"/>
  <c r="G112" i="2"/>
  <c r="G111" i="2"/>
  <c r="G110" i="2"/>
  <c r="G109" i="2"/>
  <c r="G108" i="2"/>
  <c r="G107" i="2"/>
  <c r="G106" i="2"/>
  <c r="G105" i="2"/>
  <c r="G104" i="2"/>
  <c r="G103" i="2"/>
  <c r="G102" i="2"/>
  <c r="G101" i="2"/>
</calcChain>
</file>

<file path=xl/sharedStrings.xml><?xml version="1.0" encoding="utf-8"?>
<sst xmlns="http://schemas.openxmlformats.org/spreadsheetml/2006/main" count="547" uniqueCount="360">
  <si>
    <t>Nombre oficial</t>
  </si>
  <si>
    <t>Habitantes</t>
  </si>
  <si>
    <t>Superficie
(km²)</t>
  </si>
  <si>
    <t>Capital</t>
  </si>
  <si>
    <t>PIB per
 cápita $</t>
  </si>
  <si>
    <t>Alemania</t>
  </si>
  <si>
    <t>Berlín</t>
  </si>
  <si>
    <t>País:</t>
  </si>
  <si>
    <t>Austria</t>
  </si>
  <si>
    <t>Viena</t>
  </si>
  <si>
    <t>Bélgica</t>
  </si>
  <si>
    <t>Bruselas</t>
  </si>
  <si>
    <t>Capital:</t>
  </si>
  <si>
    <t>Bulgaria</t>
  </si>
  <si>
    <t>Sofía</t>
  </si>
  <si>
    <t>Praga</t>
  </si>
  <si>
    <t>Nicosia</t>
  </si>
  <si>
    <t>Dinamarca</t>
  </si>
  <si>
    <t>Copenhague</t>
  </si>
  <si>
    <t>Eslovaquia</t>
  </si>
  <si>
    <t>Bratislava</t>
  </si>
  <si>
    <t>Eslovenia</t>
  </si>
  <si>
    <t>Liubliana</t>
  </si>
  <si>
    <t>España</t>
  </si>
  <si>
    <t>Madrid</t>
  </si>
  <si>
    <t>Tallin</t>
  </si>
  <si>
    <t>Finlandia</t>
  </si>
  <si>
    <t>Helsinki</t>
  </si>
  <si>
    <t>Francia</t>
  </si>
  <si>
    <t>París</t>
  </si>
  <si>
    <t>Grecia</t>
  </si>
  <si>
    <t>Atenas</t>
  </si>
  <si>
    <t>Holanda</t>
  </si>
  <si>
    <t>Ámsterdam</t>
  </si>
  <si>
    <t>Hungría</t>
  </si>
  <si>
    <t>Budapest</t>
  </si>
  <si>
    <t>Dublín</t>
  </si>
  <si>
    <t>Italia</t>
  </si>
  <si>
    <t>Roma</t>
  </si>
  <si>
    <t>Letonia</t>
  </si>
  <si>
    <t>Riga</t>
  </si>
  <si>
    <t>Vilna</t>
  </si>
  <si>
    <t>Luxemburgo</t>
  </si>
  <si>
    <t>Malta</t>
  </si>
  <si>
    <t>La Valeta</t>
  </si>
  <si>
    <t>Polonia</t>
  </si>
  <si>
    <t>Varsovia</t>
  </si>
  <si>
    <t>Portugal</t>
  </si>
  <si>
    <t>Lisboa</t>
  </si>
  <si>
    <t>Reino Unido</t>
  </si>
  <si>
    <t>Londres</t>
  </si>
  <si>
    <t>Rumanía</t>
  </si>
  <si>
    <t>Bucarest</t>
  </si>
  <si>
    <t>Suecia</t>
  </si>
  <si>
    <t>Estocolmo</t>
  </si>
  <si>
    <t>Unidades</t>
  </si>
  <si>
    <t>Trabajo personal</t>
  </si>
  <si>
    <t>Densidad:</t>
  </si>
  <si>
    <t>PIB:</t>
  </si>
  <si>
    <t>La función BUSCARV()</t>
  </si>
  <si>
    <t>BUSCARV(valor_buscado; matriz_buscar_en; indicador_columnas; [ordenado])</t>
  </si>
  <si>
    <t>PAÍS</t>
  </si>
  <si>
    <t>CAPITAL</t>
  </si>
  <si>
    <t>A partir del nombre de un país, deseamos obtener su capital.</t>
  </si>
  <si>
    <t>Albania</t>
  </si>
  <si>
    <t>Tirana</t>
  </si>
  <si>
    <t>Armenia</t>
  </si>
  <si>
    <t>Erevan</t>
  </si>
  <si>
    <t>Azerbaiyan</t>
  </si>
  <si>
    <t>Bakú</t>
  </si>
  <si>
    <t>Bielorrusia</t>
  </si>
  <si>
    <t>Minsk</t>
  </si>
  <si>
    <t>Croacia</t>
  </si>
  <si>
    <t>Zagreb</t>
  </si>
  <si>
    <t>Georgia</t>
  </si>
  <si>
    <t>Tiflis</t>
  </si>
  <si>
    <t xml:space="preserve">Budapest </t>
  </si>
  <si>
    <t xml:space="preserve">Roma </t>
  </si>
  <si>
    <t>Kirguizistán</t>
  </si>
  <si>
    <t>Bishkek</t>
  </si>
  <si>
    <t>La Valletta</t>
  </si>
  <si>
    <t>Moldavia</t>
  </si>
  <si>
    <t>Chisinau</t>
  </si>
  <si>
    <t>Mónaco</t>
  </si>
  <si>
    <t>Noruega</t>
  </si>
  <si>
    <t>Oslo</t>
  </si>
  <si>
    <t>Rusia</t>
  </si>
  <si>
    <t>Moscú</t>
  </si>
  <si>
    <t>San Marino</t>
  </si>
  <si>
    <t>Serbia</t>
  </si>
  <si>
    <t>Belgrado</t>
  </si>
  <si>
    <t>Suiza</t>
  </si>
  <si>
    <t>Berna</t>
  </si>
  <si>
    <t>Turkmenistán</t>
  </si>
  <si>
    <t>Ashgabat</t>
  </si>
  <si>
    <t>Ucrania</t>
  </si>
  <si>
    <t>Kiev</t>
  </si>
  <si>
    <t>Uzbekistán</t>
  </si>
  <si>
    <t>Tashkent</t>
  </si>
  <si>
    <t>República Federal de Alemania</t>
  </si>
  <si>
    <t>República de Austria</t>
  </si>
  <si>
    <t>Reino de Bélgica</t>
  </si>
  <si>
    <t>República de Bulgaria</t>
  </si>
  <si>
    <t>República de Chipre</t>
  </si>
  <si>
    <t>Reino de Dinamarca</t>
  </si>
  <si>
    <t>República Eslovaca</t>
  </si>
  <si>
    <t>República de Eslovenia</t>
  </si>
  <si>
    <t>Reino de España</t>
  </si>
  <si>
    <t>República de Estonia</t>
  </si>
  <si>
    <t>República de Finlandia</t>
  </si>
  <si>
    <t>República Francesa</t>
  </si>
  <si>
    <t>República Helénica</t>
  </si>
  <si>
    <t>República de Hungría</t>
  </si>
  <si>
    <t>República de Irlanda</t>
  </si>
  <si>
    <t>República Italiana</t>
  </si>
  <si>
    <t>República de Letonia</t>
  </si>
  <si>
    <t>República de Lituania</t>
  </si>
  <si>
    <t>Gran Ducado de Luxemburgo</t>
  </si>
  <si>
    <t>República de Malta</t>
  </si>
  <si>
    <t>Reino de los Países Bajos</t>
  </si>
  <si>
    <t>República de Polonia</t>
  </si>
  <si>
    <t>República Portuguesa</t>
  </si>
  <si>
    <t>Reino Unido de Gran Bretaña e Irlanda del Norte</t>
  </si>
  <si>
    <t>República Checa</t>
  </si>
  <si>
    <t>Reino de Suecia</t>
  </si>
  <si>
    <t>Número pedido</t>
  </si>
  <si>
    <t>Fecha pedido</t>
  </si>
  <si>
    <t>Producto</t>
  </si>
  <si>
    <t>Categoría</t>
  </si>
  <si>
    <t>Precio</t>
  </si>
  <si>
    <t>Importe</t>
  </si>
  <si>
    <t>NPD/005</t>
  </si>
  <si>
    <t>Caracoles</t>
  </si>
  <si>
    <t>Algas Konbu</t>
  </si>
  <si>
    <t>Pescado/Marisco</t>
  </si>
  <si>
    <t>NPD/006</t>
  </si>
  <si>
    <t>Arenque ahumado</t>
  </si>
  <si>
    <t>NPD/007</t>
  </si>
  <si>
    <t>Caviar rojo</t>
  </si>
  <si>
    <t>Arenque blanco del noroeste</t>
  </si>
  <si>
    <t>NPD/008</t>
  </si>
  <si>
    <t>Chocolate</t>
  </si>
  <si>
    <t>Arenque salado</t>
  </si>
  <si>
    <t>NPD/009</t>
  </si>
  <si>
    <t>Cuajada</t>
  </si>
  <si>
    <t>Azúcar negra Malacca</t>
  </si>
  <si>
    <t>Condimentos</t>
  </si>
  <si>
    <t>NPD/010</t>
  </si>
  <si>
    <t>Pan fino</t>
  </si>
  <si>
    <t>Barras de pan de Escocia</t>
  </si>
  <si>
    <t>Repostería</t>
  </si>
  <si>
    <t>NPD/011</t>
  </si>
  <si>
    <t>Regaliz</t>
  </si>
  <si>
    <t>Bollos de pan de Wimmer</t>
  </si>
  <si>
    <t>Granos/Cereales</t>
  </si>
  <si>
    <t>NPD/012</t>
  </si>
  <si>
    <t>Bollos de Sir Rodney's</t>
  </si>
  <si>
    <t>NPD/013</t>
  </si>
  <si>
    <t>Pez espada</t>
  </si>
  <si>
    <t>Buey Mishi Kobe</t>
  </si>
  <si>
    <t>Carnes</t>
  </si>
  <si>
    <t>NPD/014</t>
  </si>
  <si>
    <t>Paté chino</t>
  </si>
  <si>
    <t>Café de Malasia</t>
  </si>
  <si>
    <t>Bebidas</t>
  </si>
  <si>
    <t>NPD/015</t>
  </si>
  <si>
    <t>Camembert Pierrot</t>
  </si>
  <si>
    <t>Lácteos</t>
  </si>
  <si>
    <t>NPD/016</t>
  </si>
  <si>
    <t>NPD/017</t>
  </si>
  <si>
    <t>Carne de cangrejo de Boston</t>
  </si>
  <si>
    <t>NPD/018</t>
  </si>
  <si>
    <t>NPD/019</t>
  </si>
  <si>
    <t>Cereales para Filo</t>
  </si>
  <si>
    <t>NPD/020</t>
  </si>
  <si>
    <t>Cerveza Klosterbier Rhönbräu</t>
  </si>
  <si>
    <t>Cerveza Laughing Lumberjack</t>
  </si>
  <si>
    <r>
      <rPr>
        <b/>
        <sz val="10"/>
        <rFont val="Calibri"/>
        <family val="2"/>
      </rPr>
      <t>Otro ejemplo</t>
    </r>
    <r>
      <rPr>
        <sz val="10"/>
        <rFont val="Calibri"/>
        <family val="2"/>
      </rPr>
      <t>. Una empresa aplica un descuento en la factura en función del volumen de unidades compradas de un mismo producto en un mismo pedido. El escalado es el siguiente:</t>
    </r>
  </si>
  <si>
    <t>Cerveza negra Steeleye</t>
  </si>
  <si>
    <t>Cerveza Outback</t>
  </si>
  <si>
    <t>Cerveza Sasquatch</t>
  </si>
  <si>
    <t>menos de 100 unidades, no hay descuento</t>
  </si>
  <si>
    <t>Cerveza tibetana Barley</t>
  </si>
  <si>
    <t>100 o más unidades, y menos de 500, 2% de descuento</t>
  </si>
  <si>
    <t>Chocolate blanco</t>
  </si>
  <si>
    <t>500 o más unidades, y menos de 1.000, 2,5% de descuento</t>
  </si>
  <si>
    <t>Chocolate holandés</t>
  </si>
  <si>
    <t>1.000 o más unidades, 3% de descuento</t>
  </si>
  <si>
    <t>Col fermentada Rössle</t>
  </si>
  <si>
    <t>Frutas/Verduras</t>
  </si>
  <si>
    <t>Este escalado lo debemos "traducir" al siguiente cuasdro:</t>
  </si>
  <si>
    <t>Cordero Alice Springs</t>
  </si>
  <si>
    <t>Crema de almejas estilo Nueva Inglaterra</t>
  </si>
  <si>
    <t>La forma de trabajar por intervalos de la función BUSCARV es la siguiente:
- Si el valor introducido en el primer parámetro es &gt;=0 y &lt;100, extraerá el valor correspondiente a 0
- Si el valor introducido es &gt;=100 y &lt;500, extraerá el valor correspondiente a 100
Y así sucesivamente</t>
  </si>
  <si>
    <t>Crema de chocolate y nueces NuNuCa</t>
  </si>
  <si>
    <t>Crema de queso Fløtemys</t>
  </si>
  <si>
    <t>Empanada de carne</t>
  </si>
  <si>
    <t>Empanada de cerdo</t>
  </si>
  <si>
    <t>Ahora ya podemos aplicar la función BUSCARV:</t>
  </si>
  <si>
    <t>Escabeche de arenque</t>
  </si>
  <si>
    <t>Especias Cajun del chef Anton</t>
  </si>
  <si>
    <t>Nº de unidades compradas:</t>
  </si>
  <si>
    <t>Especias picantes de Luisiana</t>
  </si>
  <si>
    <t>Descuento que debe aplicarse:</t>
  </si>
  <si>
    <t>Galletas Zaanse</t>
  </si>
  <si>
    <t>Gnocchi de la abuela Alicia</t>
  </si>
  <si>
    <t>Este es un típico ejemplo en el que sí es imprescindible poder trabajar con intervalos.</t>
  </si>
  <si>
    <t>Langostinos tigre Carnarvon</t>
  </si>
  <si>
    <t>Licor Cloudberry</t>
  </si>
  <si>
    <t>Licor verde Chartreuse</t>
  </si>
  <si>
    <t>Manzanas secas Manjimup</t>
  </si>
  <si>
    <t>Mermelada de grosellas de la abuela</t>
  </si>
  <si>
    <t>Mermelada de Sir Rodney's</t>
  </si>
  <si>
    <t>Mezcla Gumbo del chef Anton</t>
  </si>
  <si>
    <t>Ositos de goma Gumbär</t>
  </si>
  <si>
    <t>Pan de centeno crujiente estilo Gustaf's</t>
  </si>
  <si>
    <t>Pastas de té de chocolate</t>
  </si>
  <si>
    <t>Peras secas orgánicas del tío Bob</t>
  </si>
  <si>
    <t>Postre de merengue Pavlova</t>
  </si>
  <si>
    <t>Queso Cabrales</t>
  </si>
  <si>
    <t>Queso de cabra</t>
  </si>
  <si>
    <t>Queso de soja Longlife</t>
  </si>
  <si>
    <t>Queso gorgonzola Telino</t>
  </si>
  <si>
    <t>Queso Gudbrandsdals</t>
  </si>
  <si>
    <t>Queso Manchego La Pastora</t>
  </si>
  <si>
    <t>Queso Mascarpone Fabioli</t>
  </si>
  <si>
    <t>Queso Mozzarella Giovanni</t>
  </si>
  <si>
    <t>Raclet de queso Courdavault</t>
  </si>
  <si>
    <t>Raviolis Angelo</t>
  </si>
  <si>
    <t>Refresco Guaraná Fantástica</t>
  </si>
  <si>
    <t>Salchicha Thüringer</t>
  </si>
  <si>
    <t>Salmón ahumado Gravad</t>
  </si>
  <si>
    <t>Salsa de arándanos Northwoods</t>
  </si>
  <si>
    <t>Salsa de pimiento picante de Luisiana</t>
  </si>
  <si>
    <t>Salsa de soja baja en sodio</t>
  </si>
  <si>
    <t>Salsa verde original Frankfurter</t>
  </si>
  <si>
    <t>Sandwich de vegetales</t>
  </si>
  <si>
    <t>Sirope de arce</t>
  </si>
  <si>
    <t>Sirope de regaliz</t>
  </si>
  <si>
    <t>Tallarines de Singapur</t>
  </si>
  <si>
    <t>Tarta de azúcar</t>
  </si>
  <si>
    <t>Té Dharamsala</t>
  </si>
  <si>
    <t>Vino Côte de Blaye</t>
  </si>
  <si>
    <r>
      <rPr>
        <b/>
        <sz val="10"/>
        <rFont val="Calibri"/>
        <family val="2"/>
      </rPr>
      <t>Otro ejemplo</t>
    </r>
    <r>
      <rPr>
        <sz val="10"/>
        <rFont val="Calibri"/>
        <family val="2"/>
      </rPr>
      <t xml:space="preserve">. A partir de los datos de la siguiente lista, se desea obtener el </t>
    </r>
    <r>
      <rPr>
        <b/>
        <sz val="10"/>
        <rFont val="Calibri"/>
        <family val="2"/>
      </rPr>
      <t>PIB</t>
    </r>
    <r>
      <rPr>
        <sz val="10"/>
        <rFont val="Calibri"/>
        <family val="2"/>
      </rPr>
      <t xml:space="preserve"> del país solicitado, y la densidad de población (habitantes por Km</t>
    </r>
    <r>
      <rPr>
        <vertAlign val="superscript"/>
        <sz val="10"/>
        <rFont val="Calibri"/>
        <family val="2"/>
      </rPr>
      <t>2</t>
    </r>
    <r>
      <rPr>
        <sz val="10"/>
        <rFont val="Calibri"/>
        <family val="2"/>
      </rPr>
      <t>)</t>
    </r>
  </si>
  <si>
    <t>Función BUSCARV()</t>
  </si>
  <si>
    <t>La validación de datos nos permite establecer restricciones respecto a los datos que se pueden introducir en una celda, por lo que permite impedir que en la celda se introduzcan datos no válidos de acuerdo con el criterio que se haya establecido.</t>
  </si>
  <si>
    <t>Ejemplos:</t>
  </si>
  <si>
    <t>Sólo textos de 7 caracteres máximo:</t>
  </si>
  <si>
    <t>Sólo meses del año:</t>
  </si>
  <si>
    <t>Sólo "H" o "M":</t>
  </si>
  <si>
    <t>1- sobre el rango establecemos la validación pertinente</t>
  </si>
  <si>
    <t>2- activamos la opción "Rodear…"</t>
  </si>
  <si>
    <t>Validaciones</t>
  </si>
  <si>
    <t>Validaciones personalizadas:</t>
  </si>
  <si>
    <t>&lt;--- Números múltiplos de 5 (el residuo resultante de dividir por 5 sea 0)</t>
  </si>
  <si>
    <t>Tenemos un cuadro de valores debajo de este enunciado; actualmente en esas celdas no hay validación establecida. Nos interesa aplicarles la validación que corresponda para después poder "Rodear con un círculo" los valores que no sean enteros positivos</t>
  </si>
  <si>
    <t>Funciones de gestión de errores</t>
  </si>
  <si>
    <t>ESERROR()</t>
  </si>
  <si>
    <t>Ejemplo</t>
  </si>
  <si>
    <t>Numerador:</t>
  </si>
  <si>
    <t>Denominador:</t>
  </si>
  <si>
    <t>Resultado:</t>
  </si>
  <si>
    <t>=ESERROR(B13/B14)</t>
  </si>
  <si>
    <r>
      <t>En ocasiones, el resultado de una fórmula da un mensaje de error, tipo</t>
    </r>
    <r>
      <rPr>
        <b/>
        <sz val="11"/>
        <rFont val="Calibri"/>
        <family val="2"/>
        <scheme val="minor"/>
      </rPr>
      <t xml:space="preserve"> #¡VALOR!</t>
    </r>
    <r>
      <rPr>
        <sz val="11"/>
        <rFont val="Calibri"/>
        <family val="2"/>
        <scheme val="minor"/>
      </rPr>
      <t xml:space="preserve">, </t>
    </r>
    <r>
      <rPr>
        <b/>
        <sz val="11"/>
        <rFont val="Calibri"/>
        <family val="2"/>
        <scheme val="minor"/>
      </rPr>
      <t>#¡DIV/0!</t>
    </r>
    <r>
      <rPr>
        <sz val="11"/>
        <rFont val="Calibri"/>
        <family val="2"/>
        <scheme val="minor"/>
      </rPr>
      <t xml:space="preserve">, </t>
    </r>
    <r>
      <rPr>
        <b/>
        <sz val="11"/>
        <rFont val="Calibri"/>
        <family val="2"/>
        <scheme val="minor"/>
      </rPr>
      <t>#N/A</t>
    </r>
    <r>
      <rPr>
        <sz val="11"/>
        <rFont val="Calibri"/>
        <family val="2"/>
        <scheme val="minor"/>
      </rPr>
      <t xml:space="preserve">... Para evitar que aparezca el mensaje de error, existen algunas funciones para gestionar estos errores. Comentamos dos de estas funciones: </t>
    </r>
    <r>
      <rPr>
        <b/>
        <sz val="11"/>
        <rFont val="Calibri"/>
        <family val="2"/>
        <scheme val="minor"/>
      </rPr>
      <t>ESERROR()</t>
    </r>
    <r>
      <rPr>
        <sz val="11"/>
        <rFont val="Calibri"/>
        <family val="2"/>
        <scheme val="minor"/>
      </rPr>
      <t xml:space="preserve"> y </t>
    </r>
    <r>
      <rPr>
        <b/>
        <sz val="11"/>
        <rFont val="Calibri"/>
        <family val="2"/>
        <scheme val="minor"/>
      </rPr>
      <t>SI.ERROR()</t>
    </r>
  </si>
  <si>
    <t>SI.ERROR()</t>
  </si>
  <si>
    <t>Permite especificar otro resultado si el resultado de la fórmula es un error</t>
  </si>
  <si>
    <r>
      <t xml:space="preserve">Da dos posibles respuestas:
- </t>
    </r>
    <r>
      <rPr>
        <b/>
        <sz val="11"/>
        <color theme="1"/>
        <rFont val="Calibri"/>
        <family val="2"/>
        <scheme val="minor"/>
      </rPr>
      <t>VERDADERO</t>
    </r>
    <r>
      <rPr>
        <sz val="11"/>
        <color theme="1"/>
        <rFont val="Calibri"/>
        <family val="2"/>
        <scheme val="minor"/>
      </rPr>
      <t xml:space="preserve"> cuando el resultado de la fórmula es un error
- </t>
    </r>
    <r>
      <rPr>
        <b/>
        <sz val="11"/>
        <color theme="1"/>
        <rFont val="Calibri"/>
        <family val="2"/>
        <scheme val="minor"/>
      </rPr>
      <t>FALSO</t>
    </r>
    <r>
      <rPr>
        <sz val="11"/>
        <color theme="1"/>
        <rFont val="Calibri"/>
        <family val="2"/>
        <scheme val="minor"/>
      </rPr>
      <t xml:space="preserve"> cuando el resultado de la fórmula no es un error</t>
    </r>
  </si>
  <si>
    <r>
      <t xml:space="preserve">Sólo números </t>
    </r>
    <r>
      <rPr>
        <b/>
        <sz val="11"/>
        <color theme="1"/>
        <rFont val="Calibri"/>
        <family val="2"/>
        <scheme val="minor"/>
      </rPr>
      <t>enteros</t>
    </r>
    <r>
      <rPr>
        <sz val="11"/>
        <color theme="1"/>
        <rFont val="Calibri"/>
        <family val="2"/>
        <scheme val="minor"/>
      </rPr>
      <t xml:space="preserve"> entre 0 y 10:</t>
    </r>
  </si>
  <si>
    <t>&lt;--- Números múltiplos de 5 mayores de 100</t>
  </si>
  <si>
    <r>
      <t>Analiza para qué sirve la opción "</t>
    </r>
    <r>
      <rPr>
        <b/>
        <sz val="11"/>
        <color theme="1"/>
        <rFont val="Calibri"/>
        <family val="2"/>
        <scheme val="minor"/>
      </rPr>
      <t>Rodear con un círculo datos no validos</t>
    </r>
    <r>
      <rPr>
        <sz val="11"/>
        <color theme="1"/>
        <rFont val="Calibri"/>
        <family val="2"/>
        <scheme val="minor"/>
      </rPr>
      <t>"</t>
    </r>
  </si>
  <si>
    <t>Aplica esta opción al siguiente ejemplo:</t>
  </si>
  <si>
    <t>=SI.ERROR(B22/B23;"No es posible realizar esta operación")</t>
  </si>
  <si>
    <r>
      <t xml:space="preserve">&lt;--- La </t>
    </r>
    <r>
      <rPr>
        <b/>
        <sz val="11"/>
        <color theme="1"/>
        <rFont val="Calibri"/>
        <family val="2"/>
        <scheme val="minor"/>
      </rPr>
      <t>suma</t>
    </r>
    <r>
      <rPr>
        <sz val="11"/>
        <color theme="1"/>
        <rFont val="Calibri"/>
        <family val="2"/>
        <scheme val="minor"/>
      </rPr>
      <t xml:space="preserve"> de los valores introducidos en este rango </t>
    </r>
    <r>
      <rPr>
        <b/>
        <sz val="11"/>
        <color theme="1"/>
        <rFont val="Calibri"/>
        <family val="2"/>
        <scheme val="minor"/>
      </rPr>
      <t>no puede superar 100</t>
    </r>
  </si>
  <si>
    <t>Consideración importante respecto al cuarto parámetro:</t>
  </si>
  <si>
    <r>
      <t xml:space="preserve">Es una función que permite LOCALIZAR un "dato" (texto o número) en la </t>
    </r>
    <r>
      <rPr>
        <b/>
        <sz val="10"/>
        <color theme="0"/>
        <rFont val="Calibri"/>
        <family val="2"/>
      </rPr>
      <t>primera columna</t>
    </r>
    <r>
      <rPr>
        <sz val="10"/>
        <color theme="0"/>
        <rFont val="Calibri"/>
        <family val="2"/>
      </rPr>
      <t xml:space="preserve"> de una lista o tabla, y obtener como resultado el valor correspondiente de ese dato que esté en otra columna de la misma de la lista o tabla.
Como se verá más adelante, la aplicación de esta función </t>
    </r>
    <r>
      <rPr>
        <b/>
        <sz val="10"/>
        <color theme="0"/>
        <rFont val="Calibri"/>
        <family val="2"/>
      </rPr>
      <t>depende en buena medida</t>
    </r>
    <r>
      <rPr>
        <sz val="10"/>
        <color theme="0"/>
        <rFont val="Calibri"/>
        <family val="2"/>
      </rPr>
      <t xml:space="preserve"> del hecho que la 1ª columna esté o no esté </t>
    </r>
    <r>
      <rPr>
        <b/>
        <sz val="10"/>
        <color theme="0"/>
        <rFont val="Calibri"/>
        <family val="2"/>
      </rPr>
      <t>ordenada</t>
    </r>
    <r>
      <rPr>
        <sz val="10"/>
        <color theme="0"/>
        <rFont val="Calibri"/>
        <family val="2"/>
      </rPr>
      <t>.</t>
    </r>
  </si>
  <si>
    <r>
      <t>Primer parámetro</t>
    </r>
    <r>
      <rPr>
        <sz val="10"/>
        <color theme="0"/>
        <rFont val="Calibri"/>
        <family val="2"/>
      </rPr>
      <t xml:space="preserve">: el "dato" que quiero localizar en la </t>
    </r>
    <r>
      <rPr>
        <b/>
        <sz val="10"/>
        <color theme="0"/>
        <rFont val="Calibri"/>
        <family val="2"/>
      </rPr>
      <t>primera columna</t>
    </r>
    <r>
      <rPr>
        <sz val="10"/>
        <color theme="0"/>
        <rFont val="Calibri"/>
        <family val="2"/>
      </rPr>
      <t xml:space="preserve"> de la lsta/tabla.</t>
    </r>
  </si>
  <si>
    <r>
      <t>Segundo parámetro</t>
    </r>
    <r>
      <rPr>
        <sz val="10"/>
        <color theme="0"/>
        <rFont val="Calibri"/>
        <family val="2"/>
      </rPr>
      <t>: el rango de la lista/tabla.</t>
    </r>
  </si>
  <si>
    <r>
      <t>Tercer parámetro</t>
    </r>
    <r>
      <rPr>
        <sz val="10"/>
        <color theme="0"/>
        <rFont val="Calibri"/>
        <family val="2"/>
      </rPr>
      <t>: de qué columna de la lista/tabla quiero obtener el resultado.</t>
    </r>
  </si>
  <si>
    <r>
      <t>Cuarto parámetro</t>
    </r>
    <r>
      <rPr>
        <sz val="10"/>
        <color theme="0"/>
        <rFont val="Calibri"/>
        <family val="2"/>
      </rPr>
      <t>: indica si la 1ª columna de la lista/tabla está ordenada o no. En el primer caso hay que poner un 1, VERDADERO, o bien omitir este cuarto parámetro. En el segundo caso hay que poner un 0 o FALSO.</t>
    </r>
  </si>
  <si>
    <r>
      <t xml:space="preserve">El hecho de poner en el cuarto parámetro un 1 o VERDADERO (o no poner 4º parámetro) porque la 1ª columna está ordenada, también implica que Excel </t>
    </r>
    <r>
      <rPr>
        <b/>
        <sz val="10"/>
        <color theme="0"/>
        <rFont val="Calibri"/>
        <family val="2"/>
      </rPr>
      <t>"trabaja por intervalos</t>
    </r>
    <r>
      <rPr>
        <sz val="10"/>
        <color theme="0"/>
        <rFont val="Calibri"/>
        <family val="2"/>
      </rPr>
      <t xml:space="preserve">", lo que se denomina </t>
    </r>
    <r>
      <rPr>
        <b/>
        <sz val="10"/>
        <color theme="0"/>
        <rFont val="Calibri"/>
        <family val="2"/>
      </rPr>
      <t>coincidencia aproximada</t>
    </r>
    <r>
      <rPr>
        <sz val="10"/>
        <color theme="0"/>
        <rFont val="Calibri"/>
        <family val="2"/>
      </rPr>
      <t xml:space="preserve">, es decir, que entre Albania y Alemania hay tantas palabras como podríamos encontrar en una enciclopedia entre estos dos vocablos. Para entenderlo mejor, veámoslo en un ejemplo:
En la fórmula introducida en </t>
    </r>
    <r>
      <rPr>
        <b/>
        <sz val="10"/>
        <color theme="0"/>
        <rFont val="Calibri"/>
        <family val="2"/>
      </rPr>
      <t>E23</t>
    </r>
    <r>
      <rPr>
        <sz val="10"/>
        <color theme="0"/>
        <rFont val="Calibri"/>
        <family val="2"/>
      </rPr>
      <t xml:space="preserve"> hemos puesto un "1" en el 4º parámetro porque la 1ª columna de la tabla está ordenada. Si introducimos en </t>
    </r>
    <r>
      <rPr>
        <b/>
        <sz val="10"/>
        <color theme="0"/>
        <rFont val="Calibri"/>
        <family val="2"/>
      </rPr>
      <t>E22</t>
    </r>
    <r>
      <rPr>
        <sz val="10"/>
        <color theme="0"/>
        <rFont val="Calibri"/>
        <family val="2"/>
      </rPr>
      <t xml:space="preserve"> el país "Estonia", </t>
    </r>
    <r>
      <rPr>
        <b/>
        <sz val="10"/>
        <color theme="0"/>
        <rFont val="Calibri"/>
        <family val="2"/>
      </rPr>
      <t>que no está en la lista</t>
    </r>
    <r>
      <rPr>
        <sz val="10"/>
        <color theme="0"/>
        <rFont val="Calibri"/>
        <family val="2"/>
      </rPr>
      <t xml:space="preserve">,  observaremos que Excel devuelve como resultado </t>
    </r>
    <r>
      <rPr>
        <b/>
        <sz val="10"/>
        <color theme="0"/>
        <rFont val="Calibri"/>
        <family val="2"/>
      </rPr>
      <t>Madrid</t>
    </r>
    <r>
      <rPr>
        <sz val="10"/>
        <color theme="0"/>
        <rFont val="Calibri"/>
        <family val="2"/>
      </rPr>
      <t>, un resultado claramente erróneo. ¿Por qué? Pues porque al poner en el 4º parámetro un "1", también significa que trabajamos por intervalos, Excel ve que Estonia debería estar entre España y Finlandia, pero no está, y da el resultado correspondiente al "extremo inferior del intervalo" establecido entre España y Finlandia, es decir, de España. Trabajar con intervalos raramente tendrá sentido cuando la primera columna es de texto, pero sí tendrá mucho sentido si es numérica, como veremos en otro ejemplo.</t>
    </r>
  </si>
  <si>
    <r>
      <t xml:space="preserve">Si nos interesa evitar el trabajo con intervalos, podemos poner como cuarto parámetro un 0 o FALSO, aunque en realidad la 1ª columna de la tabla esté ordenada, lo que obliga a Excel a una búsqueda </t>
    </r>
    <r>
      <rPr>
        <b/>
        <sz val="10"/>
        <color theme="0"/>
        <rFont val="Calibri"/>
        <family val="2"/>
      </rPr>
      <t>exacta</t>
    </r>
    <r>
      <rPr>
        <sz val="10"/>
        <color theme="0"/>
        <rFont val="Calibri"/>
        <family val="2"/>
      </rPr>
      <t>. En este caso, si introducimos un país que no está en la tabla, aparecerá un mensaje de error #N/A, que significa "valor no encontrado".</t>
    </r>
  </si>
  <si>
    <t>Sólo fechas posteriores a 01/10/2019:</t>
  </si>
  <si>
    <r>
      <t xml:space="preserve">&lt;---- antes crea la lista de los meses, por ejemplo, en </t>
    </r>
    <r>
      <rPr>
        <b/>
        <sz val="11"/>
        <color theme="1"/>
        <rFont val="Calibri"/>
        <family val="2"/>
        <scheme val="minor"/>
      </rPr>
      <t>K2:K13</t>
    </r>
  </si>
  <si>
    <t>Ejercicio</t>
  </si>
  <si>
    <r>
      <t xml:space="preserve">Calcula la fórmula de la imagen, con los valores que introduzcas en las celdas </t>
    </r>
    <r>
      <rPr>
        <b/>
        <sz val="11"/>
        <color theme="1"/>
        <rFont val="Calibri"/>
        <family val="2"/>
        <scheme val="minor"/>
      </rPr>
      <t>B30</t>
    </r>
    <r>
      <rPr>
        <sz val="11"/>
        <color theme="1"/>
        <rFont val="Calibri"/>
        <family val="2"/>
        <scheme val="minor"/>
      </rPr>
      <t xml:space="preserve">, </t>
    </r>
    <r>
      <rPr>
        <b/>
        <sz val="11"/>
        <color theme="1"/>
        <rFont val="Calibri"/>
        <family val="2"/>
        <scheme val="minor"/>
      </rPr>
      <t>B31</t>
    </r>
    <r>
      <rPr>
        <sz val="11"/>
        <color theme="1"/>
        <rFont val="Calibri"/>
        <family val="2"/>
        <scheme val="minor"/>
      </rPr>
      <t xml:space="preserve"> y </t>
    </r>
    <r>
      <rPr>
        <b/>
        <sz val="11"/>
        <color theme="1"/>
        <rFont val="Calibri"/>
        <family val="2"/>
        <scheme val="minor"/>
      </rPr>
      <t>B32</t>
    </r>
    <r>
      <rPr>
        <sz val="11"/>
        <color theme="1"/>
        <rFont val="Calibri"/>
        <family val="2"/>
        <scheme val="minor"/>
      </rPr>
      <t>. Si el resultado es un error en lugar del error debe aparecer el mensaje "Operación no calculable".</t>
    </r>
  </si>
  <si>
    <t>S=</t>
  </si>
  <si>
    <t>T=</t>
  </si>
  <si>
    <t>U=</t>
  </si>
  <si>
    <t>Resultado=</t>
  </si>
  <si>
    <r>
      <rPr>
        <b/>
        <sz val="10"/>
        <rFont val="Calibri"/>
        <family val="2"/>
      </rPr>
      <t>Un ejemplo</t>
    </r>
    <r>
      <rPr>
        <sz val="10"/>
        <rFont val="Calibri"/>
        <family val="2"/>
      </rPr>
      <t xml:space="preserve">. Tenemos una lista de 2 columnas con algunos países europeos, </t>
    </r>
    <r>
      <rPr>
        <b/>
        <sz val="10"/>
        <rFont val="Calibri"/>
        <family val="2"/>
      </rPr>
      <t>ordenados alfabéticamente</t>
    </r>
    <r>
      <rPr>
        <sz val="10"/>
        <rFont val="Calibri"/>
        <family val="2"/>
      </rPr>
      <t>, y su correspondiente capital</t>
    </r>
  </si>
  <si>
    <r>
      <t xml:space="preserve">A partir de los datos de la tabla de países nos interesa, dada una </t>
    </r>
    <r>
      <rPr>
        <b/>
        <sz val="10"/>
        <color theme="1"/>
        <rFont val="Calibri"/>
        <family val="2"/>
        <scheme val="minor"/>
      </rPr>
      <t>capital</t>
    </r>
    <r>
      <rPr>
        <sz val="10"/>
        <color theme="1"/>
        <rFont val="Calibri"/>
        <family val="2"/>
        <scheme val="minor"/>
      </rPr>
      <t xml:space="preserve">, el </t>
    </r>
    <r>
      <rPr>
        <b/>
        <sz val="10"/>
        <color theme="1"/>
        <rFont val="Calibri"/>
        <family val="2"/>
        <scheme val="minor"/>
      </rPr>
      <t>PIB</t>
    </r>
    <r>
      <rPr>
        <sz val="10"/>
        <color theme="1"/>
        <rFont val="Calibri"/>
        <family val="2"/>
        <scheme val="minor"/>
      </rPr>
      <t xml:space="preserve"> del país</t>
    </r>
  </si>
  <si>
    <r>
      <t xml:space="preserve">Busca información sobre el funcionamiento de la función </t>
    </r>
    <r>
      <rPr>
        <b/>
        <sz val="10"/>
        <color theme="1"/>
        <rFont val="Calibri"/>
        <family val="2"/>
        <scheme val="minor"/>
      </rPr>
      <t>BUSCARH()</t>
    </r>
    <r>
      <rPr>
        <sz val="10"/>
        <color theme="1"/>
        <rFont val="Calibri"/>
        <family val="2"/>
        <scheme val="minor"/>
      </rPr>
      <t xml:space="preserve">, muy parecida a </t>
    </r>
    <r>
      <rPr>
        <b/>
        <sz val="10"/>
        <color theme="1"/>
        <rFont val="Calibri"/>
        <family val="2"/>
        <scheme val="minor"/>
      </rPr>
      <t>BUSCARV()</t>
    </r>
  </si>
  <si>
    <t>Nombre</t>
  </si>
  <si>
    <t>Sexo</t>
  </si>
  <si>
    <t>Fecha Nac</t>
  </si>
  <si>
    <t>Edad</t>
  </si>
  <si>
    <t>Hijos</t>
  </si>
  <si>
    <t>Población</t>
  </si>
  <si>
    <t>País</t>
  </si>
  <si>
    <t>Margarita Palomo Gil</t>
  </si>
  <si>
    <t>M</t>
  </si>
  <si>
    <t>Girona</t>
  </si>
  <si>
    <t>Rita Pons Carrasco</t>
  </si>
  <si>
    <t>Barcelona</t>
  </si>
  <si>
    <t>Mariano Hinojosa Mencos</t>
  </si>
  <si>
    <t>H</t>
  </si>
  <si>
    <t>Vitoria</t>
  </si>
  <si>
    <t>Donato Arcos Mulera</t>
  </si>
  <si>
    <t>Gregorio Martín Hormigo</t>
  </si>
  <si>
    <t>Eva Meléndez Aguilar</t>
  </si>
  <si>
    <t>Elisabeth Núñez Vidal</t>
  </si>
  <si>
    <t>Santander</t>
  </si>
  <si>
    <t>Benjamin Ferrero Pastor</t>
  </si>
  <si>
    <t>Martí Caballero Elias</t>
  </si>
  <si>
    <t>Federico Guardiola Iglesias</t>
  </si>
  <si>
    <t>Valencia</t>
  </si>
  <si>
    <t>Estrella Reyes Quintana</t>
  </si>
  <si>
    <t>Magda Iglesias Juncosa</t>
  </si>
  <si>
    <t>Tarragona</t>
  </si>
  <si>
    <t>Tomàs  Torras Vidal</t>
  </si>
  <si>
    <t>Málaga</t>
  </si>
  <si>
    <t>Enrique Pons Suñol</t>
  </si>
  <si>
    <t>Manresa</t>
  </si>
  <si>
    <t>Antònia Caso Soler</t>
  </si>
  <si>
    <t>Plácido Bellido Montobio</t>
  </si>
  <si>
    <t>Huesca</t>
  </si>
  <si>
    <t>Àlvar Gracia Aguilar</t>
  </si>
  <si>
    <t>Marcial Colón Sallent</t>
  </si>
  <si>
    <t>Zaragoza</t>
  </si>
  <si>
    <t>Dídac Viñeta Domenec</t>
  </si>
  <si>
    <t>Trini Aguilar Guzmán</t>
  </si>
  <si>
    <t>Cristina Mena Sancho</t>
  </si>
  <si>
    <t>Florencia</t>
  </si>
  <si>
    <t>Elisabet Casanovas Caso</t>
  </si>
  <si>
    <t>Eulàlia Gonzalez Fayos</t>
  </si>
  <si>
    <t>Cayetano Tejedor Ruíz</t>
  </si>
  <si>
    <t>Agustí Jiménez Gonzalez</t>
  </si>
  <si>
    <t>Sevilla</t>
  </si>
  <si>
    <t>Sancho Cortés Donate</t>
  </si>
  <si>
    <t>Fernando Domenec Gaspart</t>
  </si>
  <si>
    <r>
      <t xml:space="preserve">Ejercicio. </t>
    </r>
    <r>
      <rPr>
        <sz val="10"/>
        <rFont val="Calibri"/>
        <family val="2"/>
        <scheme val="minor"/>
      </rPr>
      <t xml:space="preserve">A partir de la lista de nombres de personas. Introduce las fórmulas necesarias para obtener la </t>
    </r>
    <r>
      <rPr>
        <b/>
        <sz val="10"/>
        <rFont val="Calibri"/>
        <family val="2"/>
        <scheme val="minor"/>
      </rPr>
      <t>Edad</t>
    </r>
    <r>
      <rPr>
        <sz val="10"/>
        <rFont val="Calibri"/>
        <family val="2"/>
        <scheme val="minor"/>
      </rPr>
      <t xml:space="preserve"> y la </t>
    </r>
    <r>
      <rPr>
        <b/>
        <sz val="10"/>
        <rFont val="Calibri"/>
        <family val="2"/>
        <scheme val="minor"/>
      </rPr>
      <t>Población</t>
    </r>
    <r>
      <rPr>
        <sz val="10"/>
        <rFont val="Calibri"/>
        <family val="2"/>
        <scheme val="minor"/>
      </rPr>
      <t xml:space="preserve"> de la persona que introduzcas en la celda </t>
    </r>
    <r>
      <rPr>
        <b/>
        <sz val="10"/>
        <rFont val="Calibri"/>
        <family val="2"/>
        <scheme val="minor"/>
      </rPr>
      <t>B142</t>
    </r>
    <r>
      <rPr>
        <sz val="10"/>
        <rFont val="Calibri"/>
        <family val="2"/>
        <scheme val="minor"/>
      </rPr>
      <t xml:space="preserve">. Por comodidad y para evitar errores, pon una </t>
    </r>
    <r>
      <rPr>
        <b/>
        <sz val="10"/>
        <rFont val="Calibri"/>
        <family val="2"/>
        <scheme val="minor"/>
      </rPr>
      <t>regla de validación</t>
    </r>
    <r>
      <rPr>
        <sz val="10"/>
        <rFont val="Calibri"/>
        <family val="2"/>
        <scheme val="minor"/>
      </rPr>
      <t xml:space="preserve"> de tipo </t>
    </r>
    <r>
      <rPr>
        <b/>
        <sz val="10"/>
        <rFont val="Calibri"/>
        <family val="2"/>
        <scheme val="minor"/>
      </rPr>
      <t>Lista</t>
    </r>
    <r>
      <rPr>
        <sz val="10"/>
        <rFont val="Calibri"/>
        <family val="2"/>
        <scheme val="minor"/>
      </rPr>
      <t xml:space="preserve"> en esa celda.</t>
    </r>
  </si>
  <si>
    <t>Nombre:</t>
  </si>
  <si>
    <t>Edad:</t>
  </si>
  <si>
    <t>Población:</t>
  </si>
  <si>
    <r>
      <t xml:space="preserve">A partir de los datos de la tabla completa de </t>
    </r>
    <r>
      <rPr>
        <b/>
        <sz val="10"/>
        <color theme="1"/>
        <rFont val="Calibri"/>
        <family val="2"/>
        <scheme val="minor"/>
      </rPr>
      <t>países</t>
    </r>
    <r>
      <rPr>
        <sz val="10"/>
        <color theme="1"/>
        <rFont val="Calibri"/>
        <family val="2"/>
        <scheme val="minor"/>
      </rPr>
      <t xml:space="preserve"> nos interesa, dado un </t>
    </r>
    <r>
      <rPr>
        <b/>
        <sz val="10"/>
        <color theme="1"/>
        <rFont val="Calibri"/>
        <family val="2"/>
        <scheme val="minor"/>
      </rPr>
      <t>país</t>
    </r>
    <r>
      <rPr>
        <sz val="10"/>
        <color theme="1"/>
        <rFont val="Calibri"/>
        <family val="2"/>
        <scheme val="minor"/>
      </rPr>
      <t xml:space="preserve">, obtener su </t>
    </r>
    <r>
      <rPr>
        <b/>
        <sz val="10"/>
        <color theme="1"/>
        <rFont val="Calibri"/>
        <family val="2"/>
        <scheme val="minor"/>
      </rPr>
      <t>densidad</t>
    </r>
    <r>
      <rPr>
        <sz val="10"/>
        <color theme="1"/>
        <rFont val="Calibri"/>
        <family val="2"/>
        <scheme val="minor"/>
      </rPr>
      <t xml:space="preserve"> de población (</t>
    </r>
    <r>
      <rPr>
        <b/>
        <sz val="10"/>
        <color theme="1"/>
        <rFont val="Calibri"/>
        <family val="2"/>
        <scheme val="minor"/>
      </rPr>
      <t>habitantes</t>
    </r>
    <r>
      <rPr>
        <sz val="10"/>
        <color theme="1"/>
        <rFont val="Calibri"/>
        <family val="2"/>
        <scheme val="minor"/>
      </rPr>
      <t>/</t>
    </r>
    <r>
      <rPr>
        <b/>
        <sz val="10"/>
        <color theme="1"/>
        <rFont val="Calibri"/>
        <family val="2"/>
        <scheme val="minor"/>
      </rPr>
      <t>superficie</t>
    </r>
    <r>
      <rPr>
        <sz val="10"/>
        <color theme="1"/>
        <rFont val="Calibri"/>
        <family val="2"/>
        <scheme val="minor"/>
      </rPr>
      <t>). Para evitar introducir un país erróneo, establece una validación de tipo lista.</t>
    </r>
  </si>
  <si>
    <t>Mar</t>
  </si>
  <si>
    <t>Enero</t>
  </si>
  <si>
    <t>Febrero</t>
  </si>
  <si>
    <t>Marzo</t>
  </si>
  <si>
    <t>Abril</t>
  </si>
  <si>
    <t>Mayo</t>
  </si>
  <si>
    <t>Junio</t>
  </si>
  <si>
    <t>Julio</t>
  </si>
  <si>
    <t>Agosto</t>
  </si>
  <si>
    <t>Septiembre</t>
  </si>
  <si>
    <t>Octubre</t>
  </si>
  <si>
    <t>Noviembre</t>
  </si>
  <si>
    <t>Diciembre</t>
  </si>
  <si>
    <r>
      <rPr>
        <b/>
        <sz val="10"/>
        <rFont val="Calibri"/>
        <family val="2"/>
      </rPr>
      <t>Ejercicio</t>
    </r>
    <r>
      <rPr>
        <sz val="10"/>
        <rFont val="Calibri"/>
        <family val="2"/>
      </rPr>
      <t>. Usando las fórmulas adecuadas calcula la cuenta de la mesa que ha pedido la lista de la tabla (usar la tabla de precios de la derecha)</t>
    </r>
  </si>
  <si>
    <t>IMPORTE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</si>
</sst>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7" formatCode="#,##0.00\ &quot;€&quot;;\-#,##0.00\ &quot;€&quot;"/>
    <numFmt numFmtId="164" formatCode="0.0%"/>
    <numFmt numFmtId="165" formatCode="#,##0.00\ &quot;€&quot;"/>
    <numFmt numFmtId="166" formatCode="#,##0\ &quot;€&quot;"/>
    <numFmt numFmtId="167" formatCode="0.0"/>
  </numFmts>
  <fonts count="32"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b/>
      <sz val="14"/>
      <color rgb="FFE30D18"/>
      <name val="Tahoma"/>
      <family val="2"/>
    </font>
    <font>
      <b/>
      <sz val="10"/>
      <color theme="1"/>
      <name val="Calibri"/>
      <family val="2"/>
      <scheme val="minor"/>
    </font>
    <font>
      <sz val="10"/>
      <color theme="1"/>
      <name val="Calibri"/>
      <family val="2"/>
      <scheme val="minor"/>
    </font>
    <font>
      <sz val="10"/>
      <name val="Arial"/>
      <family val="2"/>
    </font>
    <font>
      <sz val="10"/>
      <name val="Calibri"/>
      <family val="2"/>
    </font>
    <font>
      <sz val="9.5"/>
      <name val="Calibri"/>
      <family val="2"/>
    </font>
    <font>
      <sz val="10"/>
      <color theme="1"/>
      <name val="Tahoma"/>
      <family val="2"/>
    </font>
    <font>
      <b/>
      <sz val="10"/>
      <name val="Calibri"/>
      <family val="2"/>
    </font>
    <font>
      <b/>
      <sz val="11"/>
      <color rgb="FF00B050"/>
      <name val="Calibri"/>
      <family val="2"/>
      <scheme val="minor"/>
    </font>
    <font>
      <b/>
      <sz val="14"/>
      <name val="Calibri"/>
      <family val="2"/>
    </font>
    <font>
      <vertAlign val="superscript"/>
      <sz val="10"/>
      <name val="Calibri"/>
      <family val="2"/>
    </font>
    <font>
      <b/>
      <sz val="9.5"/>
      <color theme="0"/>
      <name val="Calibri"/>
      <family val="2"/>
    </font>
    <font>
      <b/>
      <sz val="10"/>
      <color theme="0"/>
      <name val="Calibri"/>
      <family val="2"/>
    </font>
    <font>
      <sz val="10"/>
      <color theme="0"/>
      <name val="Calibri"/>
      <family val="2"/>
      <scheme val="minor"/>
    </font>
    <font>
      <sz val="10"/>
      <color indexed="8"/>
      <name val="Calibri"/>
      <family val="2"/>
    </font>
    <font>
      <sz val="11"/>
      <name val="Calibri"/>
      <family val="2"/>
      <scheme val="minor"/>
    </font>
    <font>
      <b/>
      <sz val="11"/>
      <name val="Calibri"/>
      <family val="2"/>
      <scheme val="minor"/>
    </font>
    <font>
      <b/>
      <sz val="11"/>
      <color rgb="FFE30D18"/>
      <name val="Calibri"/>
      <family val="2"/>
      <scheme val="minor"/>
    </font>
    <font>
      <b/>
      <sz val="14"/>
      <color rgb="FFE30D18"/>
      <name val="Tahoma"/>
      <family val="2"/>
    </font>
    <font>
      <sz val="11"/>
      <color theme="1"/>
      <name val="Calibri"/>
      <family val="2"/>
      <scheme val="minor"/>
    </font>
    <font>
      <sz val="11"/>
      <name val="Calibri"/>
      <family val="2"/>
      <scheme val="minor"/>
    </font>
    <font>
      <b/>
      <sz val="11"/>
      <color rgb="FFE30D18"/>
      <name val="Tahoma"/>
      <family val="2"/>
    </font>
    <font>
      <b/>
      <sz val="11"/>
      <color rgb="FF00B050"/>
      <name val="Calibri"/>
      <family val="2"/>
      <scheme val="minor"/>
    </font>
    <font>
      <sz val="10"/>
      <color theme="0"/>
      <name val="Calibri"/>
      <family val="2"/>
    </font>
    <font>
      <sz val="10"/>
      <name val="Calibri"/>
      <family val="2"/>
      <scheme val="minor"/>
    </font>
    <font>
      <b/>
      <sz val="10"/>
      <name val="Calibri"/>
      <family val="2"/>
      <scheme val="minor"/>
    </font>
    <font>
      <b/>
      <sz val="9.5"/>
      <name val="Calibri"/>
      <family val="2"/>
    </font>
    <font>
      <b/>
      <sz val="10"/>
      <color indexed="8"/>
      <name val="Calibri"/>
      <family val="2"/>
    </font>
  </fonts>
  <fills count="15">
    <fill>
      <patternFill patternType="none"/>
    </fill>
    <fill>
      <patternFill patternType="gray125"/>
    </fill>
    <fill>
      <patternFill patternType="solid">
        <fgColor theme="4"/>
      </patternFill>
    </fill>
    <fill>
      <patternFill patternType="solid">
        <fgColor rgb="FFFFFFCC"/>
        <bgColor indexed="64"/>
      </patternFill>
    </fill>
    <fill>
      <patternFill patternType="solid">
        <fgColor theme="0"/>
        <bgColor indexed="64"/>
      </patternFill>
    </fill>
    <fill>
      <patternFill patternType="solid">
        <fgColor rgb="FFFFFF66"/>
        <bgColor indexed="64"/>
      </patternFill>
    </fill>
    <fill>
      <patternFill patternType="solid">
        <fgColor indexed="42"/>
        <bgColor indexed="64"/>
      </patternFill>
    </fill>
    <fill>
      <patternFill patternType="solid">
        <fgColor indexed="47"/>
        <bgColor indexed="64"/>
      </patternFill>
    </fill>
    <fill>
      <patternFill patternType="solid">
        <fgColor indexed="41"/>
        <bgColor indexed="64"/>
      </patternFill>
    </fill>
    <fill>
      <patternFill patternType="solid">
        <fgColor indexed="43"/>
        <bgColor indexed="64"/>
      </patternFill>
    </fill>
    <fill>
      <patternFill patternType="solid">
        <fgColor theme="9" tint="-0.249977111117893"/>
        <bgColor indexed="64"/>
      </patternFill>
    </fill>
    <fill>
      <patternFill patternType="solid">
        <fgColor rgb="FF003C69"/>
        <bgColor indexed="64"/>
      </patternFill>
    </fill>
    <fill>
      <patternFill patternType="solid">
        <fgColor rgb="FF0070C0"/>
        <bgColor indexed="64"/>
      </patternFill>
    </fill>
    <fill>
      <patternFill patternType="solid">
        <fgColor rgb="FFFFFF99"/>
        <bgColor indexed="64"/>
      </patternFill>
    </fill>
    <fill>
      <patternFill patternType="solid">
        <fgColor theme="2" tint="-0.749992370372631"/>
        <bgColor indexed="64"/>
      </patternFill>
    </fill>
  </fills>
  <borders count="16">
    <border>
      <left/>
      <right/>
      <top/>
      <bottom/>
      <diagonal/>
    </border>
    <border>
      <left style="thin">
        <color theme="9" tint="-0.24994659260841701"/>
      </left>
      <right style="thin">
        <color theme="9" tint="-0.24994659260841701"/>
      </right>
      <top style="thin">
        <color theme="9" tint="-0.24994659260841701"/>
      </top>
      <bottom style="thin">
        <color theme="9" tint="-0.24994659260841701"/>
      </bottom>
      <diagonal/>
    </border>
    <border>
      <left style="medium">
        <color theme="9" tint="0.39994506668294322"/>
      </left>
      <right style="medium">
        <color theme="9" tint="0.39994506668294322"/>
      </right>
      <top style="medium">
        <color theme="9" tint="0.39994506668294322"/>
      </top>
      <bottom/>
      <diagonal/>
    </border>
    <border>
      <left style="medium">
        <color theme="9" tint="0.39994506668294322"/>
      </left>
      <right style="medium">
        <color theme="9" tint="0.39994506668294322"/>
      </right>
      <top/>
      <bottom style="medium">
        <color theme="9" tint="0.39994506668294322"/>
      </bottom>
      <diagonal/>
    </border>
    <border>
      <left style="thin">
        <color indexed="30"/>
      </left>
      <right style="thin">
        <color indexed="30"/>
      </right>
      <top style="thin">
        <color indexed="30"/>
      </top>
      <bottom style="thin">
        <color indexed="30"/>
      </bottom>
      <diagonal/>
    </border>
    <border>
      <left style="thin">
        <color indexed="51"/>
      </left>
      <right style="thin">
        <color indexed="51"/>
      </right>
      <top/>
      <bottom style="thin">
        <color indexed="51"/>
      </bottom>
      <diagonal/>
    </border>
    <border>
      <left style="thin">
        <color indexed="51"/>
      </left>
      <right style="thin">
        <color indexed="51"/>
      </right>
      <top style="thin">
        <color indexed="51"/>
      </top>
      <bottom style="thin">
        <color indexed="51"/>
      </bottom>
      <diagonal/>
    </border>
    <border>
      <left style="thin">
        <color indexed="22"/>
      </left>
      <right style="thin">
        <color indexed="22"/>
      </right>
      <top style="thin">
        <color indexed="22"/>
      </top>
      <bottom style="thin">
        <color indexed="22"/>
      </bottom>
      <diagonal/>
    </border>
    <border>
      <left style="thin">
        <color indexed="53"/>
      </left>
      <right style="thin">
        <color indexed="53"/>
      </right>
      <top style="thin">
        <color indexed="53"/>
      </top>
      <bottom style="thin">
        <color indexed="53"/>
      </bottom>
      <diagonal/>
    </border>
    <border>
      <left style="thin">
        <color rgb="FFFF0000"/>
      </left>
      <right style="thin">
        <color rgb="FFFF0000"/>
      </right>
      <top style="thin">
        <color rgb="FFFF0000"/>
      </top>
      <bottom style="thin">
        <color rgb="FFFF0000"/>
      </bottom>
      <diagonal/>
    </border>
    <border>
      <left style="thin">
        <color rgb="FFFF0000"/>
      </left>
      <right style="thin">
        <color rgb="FFFF0000"/>
      </right>
      <top style="thin">
        <color rgb="FFFF0000"/>
      </top>
      <bottom/>
      <diagonal/>
    </border>
    <border>
      <left style="thin">
        <color rgb="FFFF0000"/>
      </left>
      <right style="thin">
        <color rgb="FFFF0000"/>
      </right>
      <top/>
      <bottom/>
      <diagonal/>
    </border>
    <border>
      <left style="thin">
        <color rgb="FFFF0000"/>
      </left>
      <right style="thin">
        <color rgb="FFFF0000"/>
      </right>
      <top/>
      <bottom style="thin">
        <color rgb="FFFF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1">
    <xf numFmtId="0" fontId="0" fillId="0" borderId="0"/>
    <xf numFmtId="0" fontId="1" fillId="0" borderId="0"/>
    <xf numFmtId="0" fontId="1" fillId="0" borderId="0"/>
    <xf numFmtId="0" fontId="1" fillId="0" borderId="0"/>
    <xf numFmtId="0" fontId="7" fillId="0" borderId="0"/>
    <xf numFmtId="9" fontId="10" fillId="0" borderId="0" applyFont="0" applyFill="0" applyBorder="0" applyAlignment="0" applyProtection="0"/>
    <xf numFmtId="0" fontId="10" fillId="0" borderId="0"/>
    <xf numFmtId="0" fontId="3" fillId="2" borderId="0" applyNumberFormat="0" applyBorder="0" applyAlignment="0" applyProtection="0"/>
    <xf numFmtId="0" fontId="1" fillId="0" borderId="0"/>
    <xf numFmtId="0" fontId="7" fillId="0" borderId="0"/>
    <xf numFmtId="0" fontId="3" fillId="2" borderId="0" applyNumberFormat="0" applyBorder="0" applyAlignment="0" applyProtection="0"/>
  </cellStyleXfs>
  <cellXfs count="83">
    <xf numFmtId="0" fontId="0" fillId="0" borderId="0" xfId="0"/>
    <xf numFmtId="0" fontId="1" fillId="0" borderId="0" xfId="2"/>
    <xf numFmtId="0" fontId="6" fillId="3" borderId="1" xfId="3" applyFont="1" applyFill="1" applyBorder="1"/>
    <xf numFmtId="0" fontId="8" fillId="0" borderId="0" xfId="4" applyFont="1"/>
    <xf numFmtId="3" fontId="9" fillId="0" borderId="0" xfId="4" applyNumberFormat="1" applyFont="1" applyAlignment="1">
      <alignment horizontal="right"/>
    </xf>
    <xf numFmtId="3" fontId="9" fillId="0" borderId="0" xfId="4" applyNumberFormat="1" applyFont="1"/>
    <xf numFmtId="0" fontId="6" fillId="4" borderId="1" xfId="3" applyFont="1" applyFill="1" applyBorder="1"/>
    <xf numFmtId="0" fontId="9" fillId="0" borderId="0" xfId="4" applyFont="1" applyAlignment="1">
      <alignment horizontal="right"/>
    </xf>
    <xf numFmtId="0" fontId="11" fillId="0" borderId="0" xfId="4" applyFont="1"/>
    <xf numFmtId="0" fontId="12" fillId="0" borderId="0" xfId="6" applyFont="1"/>
    <xf numFmtId="0" fontId="6" fillId="0" borderId="0" xfId="2" applyFont="1" applyAlignment="1">
      <alignment vertical="center" wrapText="1"/>
    </xf>
    <xf numFmtId="0" fontId="8" fillId="8" borderId="4" xfId="4" applyFont="1" applyFill="1" applyBorder="1"/>
    <xf numFmtId="0" fontId="8" fillId="9" borderId="5" xfId="4" applyFont="1" applyFill="1" applyBorder="1"/>
    <xf numFmtId="0" fontId="8" fillId="0" borderId="0" xfId="4" quotePrefix="1" applyFont="1"/>
    <xf numFmtId="0" fontId="8" fillId="0" borderId="0" xfId="4" applyFont="1" applyAlignment="1">
      <alignment wrapText="1"/>
    </xf>
    <xf numFmtId="0" fontId="8" fillId="9" borderId="6" xfId="4" applyFont="1" applyFill="1" applyBorder="1"/>
    <xf numFmtId="0" fontId="15" fillId="10" borderId="0" xfId="4" applyFont="1" applyFill="1" applyAlignment="1">
      <alignment vertical="center"/>
    </xf>
    <xf numFmtId="0" fontId="16" fillId="10" borderId="0" xfId="4" applyFont="1" applyFill="1" applyAlignment="1">
      <alignment vertical="center"/>
    </xf>
    <xf numFmtId="0" fontId="16" fillId="10" borderId="0" xfId="4" applyFont="1" applyFill="1" applyAlignment="1">
      <alignment vertical="center" wrapText="1"/>
    </xf>
    <xf numFmtId="0" fontId="17" fillId="11" borderId="0" xfId="7" applyFont="1" applyFill="1" applyAlignment="1">
      <alignment horizontal="center" vertical="center" wrapText="1"/>
    </xf>
    <xf numFmtId="14" fontId="9" fillId="0" borderId="0" xfId="4" applyNumberFormat="1" applyFont="1" applyAlignment="1">
      <alignment horizontal="right"/>
    </xf>
    <xf numFmtId="0" fontId="18" fillId="0" borderId="0" xfId="1" applyFont="1" applyAlignment="1">
      <alignment vertical="center"/>
    </xf>
    <xf numFmtId="165" fontId="8" fillId="0" borderId="0" xfId="4" applyNumberFormat="1" applyFont="1"/>
    <xf numFmtId="0" fontId="18" fillId="0" borderId="7" xfId="1" applyFont="1" applyBorder="1" applyAlignment="1">
      <alignment vertical="center"/>
    </xf>
    <xf numFmtId="7" fontId="18" fillId="0" borderId="7" xfId="1" applyNumberFormat="1" applyFont="1" applyBorder="1" applyAlignment="1">
      <alignment horizontal="right" vertical="center"/>
    </xf>
    <xf numFmtId="0" fontId="8" fillId="7" borderId="8" xfId="4" applyFont="1" applyFill="1" applyBorder="1"/>
    <xf numFmtId="164" fontId="8" fillId="9" borderId="6" xfId="5" applyNumberFormat="1" applyFont="1" applyFill="1" applyBorder="1"/>
    <xf numFmtId="0" fontId="15" fillId="12" borderId="0" xfId="4" applyFont="1" applyFill="1" applyAlignment="1">
      <alignment horizontal="left" vertical="center"/>
    </xf>
    <xf numFmtId="0" fontId="21" fillId="0" borderId="0" xfId="0" applyFont="1"/>
    <xf numFmtId="0" fontId="2" fillId="0" borderId="0" xfId="0" applyFont="1"/>
    <xf numFmtId="0" fontId="2" fillId="0" borderId="0" xfId="0" quotePrefix="1" applyFont="1"/>
    <xf numFmtId="0" fontId="22" fillId="0" borderId="0" xfId="9" applyFont="1"/>
    <xf numFmtId="0" fontId="23" fillId="0" borderId="0" xfId="0" applyFont="1"/>
    <xf numFmtId="0" fontId="23" fillId="13" borderId="1" xfId="0" applyFont="1" applyFill="1" applyBorder="1"/>
    <xf numFmtId="166" fontId="23" fillId="0" borderId="0" xfId="0" applyNumberFormat="1" applyFont="1" applyAlignment="1">
      <alignment horizontal="center"/>
    </xf>
    <xf numFmtId="166" fontId="23" fillId="0" borderId="0" xfId="0" applyNumberFormat="1" applyFont="1"/>
    <xf numFmtId="0" fontId="23" fillId="0" borderId="9" xfId="0" applyFont="1" applyBorder="1"/>
    <xf numFmtId="14" fontId="23" fillId="0" borderId="0" xfId="0" applyNumberFormat="1" applyFont="1"/>
    <xf numFmtId="0" fontId="26" fillId="0" borderId="0" xfId="0" applyFont="1"/>
    <xf numFmtId="0" fontId="23" fillId="0" borderId="0" xfId="0" applyFont="1" applyAlignment="1">
      <alignment wrapText="1"/>
    </xf>
    <xf numFmtId="167" fontId="23" fillId="0" borderId="0" xfId="0" applyNumberFormat="1" applyFont="1"/>
    <xf numFmtId="0" fontId="23" fillId="0" borderId="10" xfId="0" applyFont="1" applyBorder="1"/>
    <xf numFmtId="0" fontId="23" fillId="0" borderId="11" xfId="0" applyFont="1" applyBorder="1"/>
    <xf numFmtId="0" fontId="23" fillId="0" borderId="12" xfId="0" applyFont="1" applyBorder="1"/>
    <xf numFmtId="164" fontId="8" fillId="7" borderId="8" xfId="4" applyNumberFormat="1" applyFont="1" applyFill="1" applyBorder="1"/>
    <xf numFmtId="0" fontId="6" fillId="0" borderId="0" xfId="2" applyFont="1"/>
    <xf numFmtId="0" fontId="6" fillId="0" borderId="0" xfId="6" applyFont="1"/>
    <xf numFmtId="0" fontId="17" fillId="11" borderId="0" xfId="10" applyFont="1" applyFill="1"/>
    <xf numFmtId="0" fontId="6" fillId="0" borderId="0" xfId="6" applyFont="1" applyAlignment="1">
      <alignment horizontal="center"/>
    </xf>
    <xf numFmtId="14" fontId="6" fillId="0" borderId="0" xfId="6" applyNumberFormat="1" applyFont="1" applyAlignment="1">
      <alignment horizontal="center"/>
    </xf>
    <xf numFmtId="14" fontId="23" fillId="13" borderId="1" xfId="0" applyNumberFormat="1" applyFont="1" applyFill="1" applyBorder="1"/>
    <xf numFmtId="0" fontId="0" fillId="13" borderId="1" xfId="0" applyFill="1" applyBorder="1" applyAlignment="1">
      <alignment horizontal="right"/>
    </xf>
    <xf numFmtId="0" fontId="0" fillId="13" borderId="1" xfId="0" applyFill="1" applyBorder="1" applyAlignment="1">
      <alignment horizontal="right" vertical="top"/>
    </xf>
    <xf numFmtId="0" fontId="23" fillId="13" borderId="1" xfId="0" applyFont="1" applyFill="1" applyBorder="1" applyAlignment="1">
      <alignment horizontal="right"/>
    </xf>
    <xf numFmtId="0" fontId="24" fillId="0" borderId="0" xfId="0" applyFont="1" applyAlignment="1">
      <alignment wrapText="1"/>
    </xf>
    <xf numFmtId="0" fontId="23" fillId="0" borderId="0" xfId="0" applyFont="1" applyAlignment="1">
      <alignment wrapText="1"/>
    </xf>
    <xf numFmtId="0" fontId="22" fillId="0" borderId="0" xfId="9" applyFont="1"/>
    <xf numFmtId="0" fontId="25" fillId="0" borderId="0" xfId="9" applyFont="1"/>
    <xf numFmtId="0" fontId="19" fillId="0" borderId="0" xfId="0" applyFont="1" applyAlignment="1">
      <alignment wrapText="1"/>
    </xf>
    <xf numFmtId="0" fontId="4" fillId="0" borderId="0" xfId="9" applyFont="1"/>
    <xf numFmtId="0" fontId="0" fillId="0" borderId="0" xfId="0" applyAlignment="1">
      <alignment wrapText="1"/>
    </xf>
    <xf numFmtId="0" fontId="16" fillId="14" borderId="0" xfId="4" applyFont="1" applyFill="1"/>
    <xf numFmtId="0" fontId="4" fillId="0" borderId="0" xfId="3" applyFont="1"/>
    <xf numFmtId="0" fontId="13" fillId="5" borderId="2" xfId="4" applyFont="1" applyFill="1" applyBorder="1" applyAlignment="1">
      <alignment vertical="center"/>
    </xf>
    <xf numFmtId="0" fontId="13" fillId="5" borderId="3" xfId="4" applyFont="1" applyFill="1" applyBorder="1" applyAlignment="1">
      <alignment vertical="center"/>
    </xf>
    <xf numFmtId="0" fontId="27" fillId="14" borderId="0" xfId="4" applyFont="1" applyFill="1" applyAlignment="1">
      <alignment wrapText="1"/>
    </xf>
    <xf numFmtId="0" fontId="8" fillId="7" borderId="0" xfId="4" applyFont="1" applyFill="1" applyAlignment="1">
      <alignment wrapText="1"/>
    </xf>
    <xf numFmtId="0" fontId="16" fillId="14" borderId="0" xfId="4" applyFont="1" applyFill="1" applyAlignment="1">
      <alignment wrapText="1"/>
    </xf>
    <xf numFmtId="0" fontId="8" fillId="7" borderId="0" xfId="4" applyFont="1" applyFill="1"/>
    <xf numFmtId="0" fontId="27" fillId="14" borderId="0" xfId="4" applyFont="1" applyFill="1" applyAlignment="1">
      <alignment horizontal="left" wrapText="1"/>
    </xf>
    <xf numFmtId="0" fontId="15" fillId="12" borderId="0" xfId="4" applyFont="1" applyFill="1" applyAlignment="1">
      <alignment horizontal="center" vertical="center"/>
    </xf>
    <xf numFmtId="0" fontId="16" fillId="12" borderId="0" xfId="4" applyFont="1" applyFill="1" applyAlignment="1">
      <alignment horizontal="center" vertical="center"/>
    </xf>
    <xf numFmtId="0" fontId="16" fillId="12" borderId="0" xfId="4" applyFont="1" applyFill="1" applyAlignment="1">
      <alignment horizontal="center" vertical="center" wrapText="1"/>
    </xf>
    <xf numFmtId="0" fontId="6" fillId="0" borderId="0" xfId="2" applyFont="1" applyAlignment="1">
      <alignment vertical="center" wrapText="1"/>
    </xf>
    <xf numFmtId="0" fontId="8" fillId="7" borderId="0" xfId="4" applyFont="1" applyFill="1" applyAlignment="1">
      <alignment horizontal="left" wrapText="1"/>
    </xf>
    <xf numFmtId="0" fontId="8" fillId="6" borderId="0" xfId="4" applyFont="1" applyFill="1" applyAlignment="1">
      <alignment wrapText="1"/>
    </xf>
    <xf numFmtId="0" fontId="12" fillId="0" borderId="0" xfId="6" applyFont="1" applyAlignment="1">
      <alignment wrapText="1"/>
    </xf>
    <xf numFmtId="0" fontId="11" fillId="0" borderId="13" xfId="4" applyFont="1" applyBorder="1"/>
    <xf numFmtId="14" fontId="30" fillId="0" borderId="14" xfId="4" applyNumberFormat="1" applyFont="1" applyBorder="1" applyAlignment="1">
      <alignment horizontal="right"/>
    </xf>
    <xf numFmtId="0" fontId="31" fillId="0" borderId="14" xfId="1" applyFont="1" applyBorder="1" applyAlignment="1">
      <alignment vertical="center"/>
    </xf>
    <xf numFmtId="0" fontId="11" fillId="0" borderId="14" xfId="4" applyFont="1" applyBorder="1"/>
    <xf numFmtId="3" fontId="30" fillId="0" borderId="14" xfId="4" applyNumberFormat="1" applyFont="1" applyBorder="1"/>
    <xf numFmtId="165" fontId="11" fillId="0" borderId="15" xfId="4" applyNumberFormat="1" applyFont="1" applyBorder="1"/>
  </cellXfs>
  <cellStyles count="11">
    <cellStyle name="Accent1 2" xfId="7" xr:uid="{00000000-0005-0000-0000-000000000000}"/>
    <cellStyle name="Énfasis1" xfId="10" builtinId="29"/>
    <cellStyle name="Normal" xfId="0" builtinId="0"/>
    <cellStyle name="Normal 2" xfId="8" xr:uid="{00000000-0005-0000-0000-000002000000}"/>
    <cellStyle name="Normal 2 4" xfId="4" xr:uid="{00000000-0005-0000-0000-000003000000}"/>
    <cellStyle name="Normal 2 5" xfId="6" xr:uid="{00000000-0005-0000-0000-000004000000}"/>
    <cellStyle name="Normal 3" xfId="9" xr:uid="{00000000-0005-0000-0000-000005000000}"/>
    <cellStyle name="Normal 4 4" xfId="3" xr:uid="{00000000-0005-0000-0000-000006000000}"/>
    <cellStyle name="Normal 4 5" xfId="2" xr:uid="{00000000-0005-0000-0000-000007000000}"/>
    <cellStyle name="Normal 8" xfId="1" xr:uid="{00000000-0005-0000-0000-000008000000}"/>
    <cellStyle name="Porcentaje 2" xfId="5" xr:uid="{00000000-0005-0000-0000-000009000000}"/>
  </cellStyles>
  <dxfs count="0"/>
  <tableStyles count="0" defaultTableStyle="TableStyleMedium2" defaultPivotStyle="PivotStyleLight16"/>
  <colors>
    <mruColors>
      <color rgb="FFE30D18"/>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oneCellAnchor>
    <xdr:from>
      <xdr:col>3</xdr:col>
      <xdr:colOff>20020</xdr:colOff>
      <xdr:row>28</xdr:row>
      <xdr:rowOff>186881</xdr:rowOff>
    </xdr:from>
    <xdr:ext cx="3161665" cy="875350"/>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AC9DEFAD-8DA7-49E0-BC33-BF9E7BFCFD62}"/>
                </a:ext>
              </a:extLst>
            </xdr:cNvPr>
            <xdr:cNvSpPr txBox="1"/>
          </xdr:nvSpPr>
          <xdr:spPr>
            <a:xfrm>
              <a:off x="2499862" y="5460723"/>
              <a:ext cx="3161665" cy="875350"/>
            </a:xfrm>
            <a:prstGeom prst="rect">
              <a:avLst/>
            </a:prstGeom>
            <a:solidFill>
              <a:schemeClr val="bg1"/>
            </a:solidFill>
            <a:ln>
              <a:solidFill>
                <a:srgbClr val="E30D18"/>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72000" tIns="72000" rIns="72000" bIns="72000" rtlCol="0" anchor="t">
              <a:spAutoFit/>
            </a:bodyPr>
            <a:lstStyle/>
            <a:p>
              <a:r>
                <a:rPr lang="es-ES" sz="2800"/>
                <a:t>Resultado</a:t>
              </a:r>
              <a14:m>
                <m:oMath xmlns:m="http://schemas.openxmlformats.org/officeDocument/2006/math">
                  <m:r>
                    <a:rPr lang="es-ES" sz="2800" i="1">
                      <a:latin typeface="Cambria Math" panose="02040503050406030204" pitchFamily="18" charset="0"/>
                    </a:rPr>
                    <m:t>=</m:t>
                  </m:r>
                  <m:sSup>
                    <m:sSupPr>
                      <m:ctrlPr>
                        <a:rPr lang="es-ES" sz="2800" i="1">
                          <a:latin typeface="Cambria Math" panose="02040503050406030204" pitchFamily="18" charset="0"/>
                        </a:rPr>
                      </m:ctrlPr>
                    </m:sSupPr>
                    <m:e>
                      <m:d>
                        <m:dPr>
                          <m:ctrlPr>
                            <a:rPr lang="es-ES" sz="2800" i="1">
                              <a:solidFill>
                                <a:schemeClr val="tx1"/>
                              </a:solidFill>
                              <a:effectLst/>
                              <a:latin typeface="Cambria Math" panose="02040503050406030204" pitchFamily="18" charset="0"/>
                              <a:ea typeface="+mn-ea"/>
                              <a:cs typeface="+mn-cs"/>
                            </a:rPr>
                          </m:ctrlPr>
                        </m:dPr>
                        <m:e>
                          <m:f>
                            <m:fPr>
                              <m:ctrlPr>
                                <a:rPr lang="es-ES" sz="2800" i="1">
                                  <a:solidFill>
                                    <a:schemeClr val="tx1"/>
                                  </a:solidFill>
                                  <a:effectLst/>
                                  <a:latin typeface="Cambria Math" panose="02040503050406030204" pitchFamily="18" charset="0"/>
                                  <a:ea typeface="+mn-ea"/>
                                  <a:cs typeface="+mn-cs"/>
                                </a:rPr>
                              </m:ctrlPr>
                            </m:fPr>
                            <m:num>
                              <m:r>
                                <m:rPr>
                                  <m:sty m:val="p"/>
                                </m:rPr>
                                <a:rPr lang="es-ES" sz="2800" b="0" i="0">
                                  <a:solidFill>
                                    <a:schemeClr val="tx1"/>
                                  </a:solidFill>
                                  <a:effectLst/>
                                  <a:latin typeface="Cambria Math" panose="02040503050406030204" pitchFamily="18" charset="0"/>
                                  <a:ea typeface="+mn-ea"/>
                                  <a:cs typeface="+mn-cs"/>
                                </a:rPr>
                                <m:t>S</m:t>
                              </m:r>
                              <m:r>
                                <a:rPr lang="es-ES" sz="2800" b="0" i="0">
                                  <a:solidFill>
                                    <a:schemeClr val="tx1"/>
                                  </a:solidFill>
                                  <a:effectLst/>
                                  <a:latin typeface="Cambria Math" panose="02040503050406030204" pitchFamily="18" charset="0"/>
                                  <a:ea typeface="+mn-ea"/>
                                  <a:cs typeface="+mn-cs"/>
                                </a:rPr>
                                <m:t>+</m:t>
                              </m:r>
                              <m:r>
                                <m:rPr>
                                  <m:sty m:val="p"/>
                                </m:rPr>
                                <a:rPr lang="es-ES" sz="2800" b="0" i="0">
                                  <a:solidFill>
                                    <a:schemeClr val="tx1"/>
                                  </a:solidFill>
                                  <a:effectLst/>
                                  <a:latin typeface="Cambria Math" panose="02040503050406030204" pitchFamily="18" charset="0"/>
                                  <a:ea typeface="+mn-ea"/>
                                  <a:cs typeface="+mn-cs"/>
                                </a:rPr>
                                <m:t>U</m:t>
                              </m:r>
                            </m:num>
                            <m:den>
                              <m:r>
                                <m:rPr>
                                  <m:sty m:val="p"/>
                                </m:rPr>
                                <a:rPr lang="es-ES" sz="2800" b="0" i="0">
                                  <a:solidFill>
                                    <a:schemeClr val="tx1"/>
                                  </a:solidFill>
                                  <a:effectLst/>
                                  <a:latin typeface="Cambria Math" panose="02040503050406030204" pitchFamily="18" charset="0"/>
                                  <a:ea typeface="+mn-ea"/>
                                  <a:cs typeface="+mn-cs"/>
                                </a:rPr>
                                <m:t>T</m:t>
                              </m:r>
                              <m:r>
                                <a:rPr lang="es-ES" sz="2800" b="0" i="0">
                                  <a:solidFill>
                                    <a:schemeClr val="tx1"/>
                                  </a:solidFill>
                                  <a:effectLst/>
                                  <a:latin typeface="Cambria Math" panose="02040503050406030204" pitchFamily="18" charset="0"/>
                                  <a:ea typeface="+mn-ea"/>
                                  <a:cs typeface="+mn-cs"/>
                                </a:rPr>
                                <m:t>−</m:t>
                              </m:r>
                              <m:r>
                                <m:rPr>
                                  <m:sty m:val="p"/>
                                </m:rPr>
                                <a:rPr lang="es-ES" sz="2800" b="0" i="0">
                                  <a:solidFill>
                                    <a:schemeClr val="tx1"/>
                                  </a:solidFill>
                                  <a:effectLst/>
                                  <a:latin typeface="Cambria Math" panose="02040503050406030204" pitchFamily="18" charset="0"/>
                                  <a:ea typeface="+mn-ea"/>
                                  <a:cs typeface="+mn-cs"/>
                                </a:rPr>
                                <m:t>U</m:t>
                              </m:r>
                            </m:den>
                          </m:f>
                        </m:e>
                      </m:d>
                    </m:e>
                    <m:sup>
                      <m:r>
                        <a:rPr lang="es-ES" sz="2800" i="1">
                          <a:latin typeface="Cambria Math" panose="02040503050406030204" pitchFamily="18" charset="0"/>
                        </a:rPr>
                        <m:t>2</m:t>
                      </m:r>
                    </m:sup>
                  </m:sSup>
                </m:oMath>
              </a14:m>
              <a:endParaRPr lang="es-ES" sz="2800"/>
            </a:p>
          </xdr:txBody>
        </xdr:sp>
      </mc:Choice>
      <mc:Fallback xmlns="">
        <xdr:sp macro="" textlink="">
          <xdr:nvSpPr>
            <xdr:cNvPr id="2" name="CuadroTexto 1">
              <a:extLst>
                <a:ext uri="{FF2B5EF4-FFF2-40B4-BE49-F238E27FC236}">
                  <a16:creationId xmlns:a16="http://schemas.microsoft.com/office/drawing/2014/main" id="{AC9DEFAD-8DA7-49E0-BC33-BF9E7BFCFD62}"/>
                </a:ext>
              </a:extLst>
            </xdr:cNvPr>
            <xdr:cNvSpPr txBox="1"/>
          </xdr:nvSpPr>
          <xdr:spPr>
            <a:xfrm>
              <a:off x="2499862" y="5460723"/>
              <a:ext cx="3161665" cy="875350"/>
            </a:xfrm>
            <a:prstGeom prst="rect">
              <a:avLst/>
            </a:prstGeom>
            <a:solidFill>
              <a:schemeClr val="bg1"/>
            </a:solidFill>
            <a:ln>
              <a:solidFill>
                <a:srgbClr val="E30D18"/>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72000" tIns="72000" rIns="72000" bIns="72000" rtlCol="0" anchor="t">
              <a:spAutoFit/>
            </a:bodyPr>
            <a:lstStyle/>
            <a:p>
              <a:r>
                <a:rPr lang="es-ES" sz="2800"/>
                <a:t>Resultado</a:t>
              </a:r>
              <a:r>
                <a:rPr lang="es-ES" sz="2800" i="0">
                  <a:latin typeface="Cambria Math" panose="02040503050406030204" pitchFamily="18" charset="0"/>
                </a:rPr>
                <a:t>=</a:t>
              </a:r>
              <a:r>
                <a:rPr lang="es-ES" sz="2800" i="0">
                  <a:solidFill>
                    <a:schemeClr val="tx1"/>
                  </a:solidFill>
                  <a:effectLst/>
                  <a:latin typeface="+mn-lt"/>
                  <a:ea typeface="+mn-ea"/>
                  <a:cs typeface="+mn-cs"/>
                </a:rPr>
                <a:t>((</a:t>
              </a:r>
              <a:r>
                <a:rPr lang="es-ES" sz="2800" b="0" i="0">
                  <a:solidFill>
                    <a:schemeClr val="tx1"/>
                  </a:solidFill>
                  <a:effectLst/>
                  <a:latin typeface="+mn-lt"/>
                  <a:ea typeface="+mn-ea"/>
                  <a:cs typeface="+mn-cs"/>
                </a:rPr>
                <a:t>S+U)/(T−U))</a:t>
              </a:r>
              <a:r>
                <a:rPr lang="es-ES" sz="2800" b="0" i="0">
                  <a:solidFill>
                    <a:schemeClr val="tx1"/>
                  </a:solidFill>
                  <a:effectLst/>
                  <a:latin typeface="Cambria Math" panose="02040503050406030204" pitchFamily="18" charset="0"/>
                  <a:ea typeface="+mn-ea"/>
                  <a:cs typeface="+mn-cs"/>
                </a:rPr>
                <a:t>^</a:t>
              </a:r>
              <a:r>
                <a:rPr lang="es-ES" sz="2800" i="0">
                  <a:latin typeface="Cambria Math" panose="02040503050406030204" pitchFamily="18" charset="0"/>
                </a:rPr>
                <a:t>2</a:t>
              </a:r>
              <a:endParaRPr lang="es-ES" sz="2800"/>
            </a:p>
          </xdr:txBody>
        </xdr:sp>
      </mc:Fallback>
    </mc:AlternateContent>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E:/UAB/EXEMPL97%20v.9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ràfics (2)"/>
      <sheetName val="Programa IG2"/>
      <sheetName val="Prioritats"/>
      <sheetName val="Prioritats 2"/>
      <sheetName val="taula ref's abs"/>
      <sheetName val="setmanades"/>
      <sheetName val="setmanades (2)"/>
      <sheetName val="Validacions"/>
      <sheetName val="Formats condicionals"/>
      <sheetName val="Prima vendes"/>
      <sheetName val="HOLG"/>
      <sheetName val="Y"/>
      <sheetName val="Condicions"/>
      <sheetName val="sexe i nacionalitat"/>
      <sheetName val="Notes"/>
      <sheetName val="Notes 2"/>
      <sheetName val="Notes (2)"/>
      <sheetName val="Notes (3)"/>
      <sheetName val="Notes (4)"/>
      <sheetName val="Concatenar"/>
      <sheetName val="CONTAR i SUMAR.SI"/>
      <sheetName val="contar i sumar.si (2)"/>
      <sheetName val="contar.si"/>
      <sheetName val="Sumar.si"/>
      <sheetName val="contar i sumar.si.conjunto"/>
      <sheetName val="Promedio.si"/>
      <sheetName val="Dates"/>
      <sheetName val="Text"/>
      <sheetName val="Ex de SI"/>
      <sheetName val="Ex de SI (2)"/>
      <sheetName val="parells"/>
      <sheetName val="sumar.si (2)"/>
      <sheetName val="Comptar amb SI"/>
      <sheetName val="Suma si"/>
      <sheetName val="accions"/>
      <sheetName val="Increm preus"/>
      <sheetName val=" Buscar entre"/>
      <sheetName val="TRAJECTES"/>
      <sheetName val="CONTROL PRES"/>
      <sheetName val="ACUMULAT"/>
      <sheetName val="DIVISES"/>
      <sheetName val="MARGES"/>
      <sheetName val="Y,O"/>
      <sheetName val="Validació"/>
      <sheetName val="Validació 2"/>
      <sheetName val="Gráfico1"/>
      <sheetName val="Gràfics"/>
      <sheetName val="Gràfic 1"/>
      <sheetName val="Gràfic 2"/>
      <sheetName val="Gràfic 3"/>
      <sheetName val="Gràfic XY"/>
      <sheetName val="Gràfic tendències"/>
      <sheetName val="Gràfic dues escales"/>
      <sheetName val="Dates caducitat"/>
      <sheetName val="Edats i antiguitats"/>
      <sheetName val="Fórmules matricials"/>
      <sheetName val="contar i sumar.si amb fór's mat"/>
      <sheetName val="CÀLCUL MATRICIAL"/>
      <sheetName val="freqüència"/>
      <sheetName val="Freq temp's"/>
      <sheetName val="Piràmide simplif"/>
      <sheetName val="PIRÀMIDE"/>
      <sheetName val="Qüestionari-freq"/>
      <sheetName val="Gràfic qüestionari"/>
      <sheetName val="Freq amb intèrvals"/>
      <sheetName val="RAPPELS"/>
      <sheetName val="OBJ98"/>
      <sheetName val="SEGUIM. FRES"/>
      <sheetName val="Tresoreria"/>
      <sheetName val="EX BUSCARV"/>
      <sheetName val="Buscarv+form.cond."/>
      <sheetName val="Buscar nom comarca"/>
      <sheetName val="Buscar lletra NIF"/>
      <sheetName val="origen-destí"/>
      <sheetName val="Buscar núm"/>
      <sheetName val="EX BUSCARV Nums"/>
      <sheetName val="Examen"/>
      <sheetName val="Examen (2)"/>
      <sheetName val="Factura"/>
      <sheetName val="Retenció a compte"/>
      <sheetName val="Buscar num (2)"/>
      <sheetName val="Indice - coincidir"/>
      <sheetName val="indice-coincidir (2)"/>
      <sheetName val="DESREF"/>
      <sheetName val="Composició prod's"/>
      <sheetName val="tarifa a-b"/>
      <sheetName val="IRPF 2000"/>
      <sheetName val="IRPF 2010"/>
      <sheetName val="Trànsit"/>
      <sheetName val="Trànsit reduït"/>
      <sheetName val="Puntejar nums"/>
      <sheetName val="Puntejar (1)"/>
      <sheetName val="Puntejar (2)"/>
      <sheetName val="deleg-prod"/>
      <sheetName val="gràfic funció"/>
      <sheetName val="regressió"/>
      <sheetName val="Gràfic tendència export"/>
      <sheetName val="Sheet21"/>
      <sheetName val="TAULA INTERÈS"/>
      <sheetName val="Buscar obj i taules"/>
      <sheetName val="Diagrama Gantt"/>
      <sheetName val="TAULA MULT"/>
      <sheetName val="consolidar"/>
      <sheetName val="Prod a-b-c"/>
      <sheetName val="PUNT MORT"/>
      <sheetName val="Resumen de escenario"/>
      <sheetName val="PUNT MORT (2)"/>
      <sheetName val="SEGUIMENT 95"/>
      <sheetName val="DELEGACIONS TOTAL"/>
      <sheetName val="DELEG CENTRE"/>
      <sheetName val="DELEG SUD (2)"/>
      <sheetName val="DELEG NORD"/>
      <sheetName val="DELEG LLEVANT"/>
      <sheetName val="REVISIÓ SOUS"/>
      <sheetName val="PROJECTES"/>
      <sheetName val="mantenim. màq."/>
      <sheetName val="solver fres"/>
      <sheetName val="Solver transport"/>
      <sheetName val="solver 1"/>
      <sheetName val="solver-joc sumes"/>
      <sheetName val="Macro ordenar"/>
      <sheetName val="Nova funció àrea triangle"/>
      <sheetName val="lloguer cotxes"/>
    </sheetNames>
    <sheetDataSet>
      <sheetData sheetId="0" refreshError="1"/>
      <sheetData sheetId="1" refreshError="1"/>
      <sheetData sheetId="2" refreshError="1"/>
      <sheetData sheetId="3">
        <row r="7">
          <cell r="D7">
            <v>2</v>
          </cell>
        </row>
        <row r="8">
          <cell r="D8">
            <v>5</v>
          </cell>
        </row>
        <row r="9">
          <cell r="D9">
            <v>3</v>
          </cell>
        </row>
        <row r="12">
          <cell r="D12">
            <v>9</v>
          </cell>
        </row>
        <row r="13">
          <cell r="D13">
            <v>22</v>
          </cell>
        </row>
        <row r="16">
          <cell r="D16">
            <v>3</v>
          </cell>
        </row>
        <row r="17">
          <cell r="D17">
            <v>4</v>
          </cell>
        </row>
        <row r="18">
          <cell r="D18">
            <v>8</v>
          </cell>
        </row>
      </sheetData>
      <sheetData sheetId="4" refreshError="1"/>
      <sheetData sheetId="5" refreshError="1"/>
      <sheetData sheetId="6" refreshError="1"/>
      <sheetData sheetId="7" refreshError="1"/>
      <sheetData sheetId="8" refreshError="1"/>
      <sheetData sheetId="9" refreshError="1"/>
      <sheetData sheetId="10">
        <row r="3">
          <cell r="C3">
            <v>6</v>
          </cell>
          <cell r="D3">
            <v>4</v>
          </cell>
          <cell r="E3">
            <v>5</v>
          </cell>
          <cell r="F3">
            <v>7</v>
          </cell>
          <cell r="G3">
            <v>3</v>
          </cell>
          <cell r="H3">
            <v>5</v>
          </cell>
        </row>
        <row r="4">
          <cell r="C4">
            <v>4</v>
          </cell>
          <cell r="D4">
            <v>2</v>
          </cell>
          <cell r="E4">
            <v>3</v>
          </cell>
          <cell r="F4">
            <v>5</v>
          </cell>
          <cell r="G4">
            <v>1</v>
          </cell>
          <cell r="H4">
            <v>3</v>
          </cell>
        </row>
        <row r="5">
          <cell r="C5">
            <v>3</v>
          </cell>
          <cell r="D5">
            <v>1</v>
          </cell>
          <cell r="E5">
            <v>2</v>
          </cell>
          <cell r="F5">
            <v>4</v>
          </cell>
          <cell r="G5">
            <v>0</v>
          </cell>
          <cell r="H5">
            <v>2</v>
          </cell>
        </row>
        <row r="6">
          <cell r="C6">
            <v>5</v>
          </cell>
          <cell r="D6">
            <v>3</v>
          </cell>
          <cell r="E6">
            <v>4</v>
          </cell>
          <cell r="F6">
            <v>6</v>
          </cell>
          <cell r="G6">
            <v>2</v>
          </cell>
          <cell r="H6">
            <v>4</v>
          </cell>
        </row>
        <row r="7">
          <cell r="C7">
            <v>7</v>
          </cell>
          <cell r="D7">
            <v>5</v>
          </cell>
          <cell r="E7">
            <v>6</v>
          </cell>
          <cell r="F7">
            <v>8</v>
          </cell>
          <cell r="G7">
            <v>4</v>
          </cell>
          <cell r="H7">
            <v>6</v>
          </cell>
        </row>
        <row r="8">
          <cell r="C8">
            <v>6</v>
          </cell>
          <cell r="D8">
            <v>4</v>
          </cell>
          <cell r="E8">
            <v>5</v>
          </cell>
          <cell r="F8">
            <v>7</v>
          </cell>
          <cell r="G8">
            <v>3</v>
          </cell>
          <cell r="H8">
            <v>5</v>
          </cell>
        </row>
        <row r="9">
          <cell r="C9">
            <v>8</v>
          </cell>
          <cell r="D9">
            <v>6</v>
          </cell>
          <cell r="E9">
            <v>7</v>
          </cell>
          <cell r="F9">
            <v>9</v>
          </cell>
          <cell r="G9">
            <v>5</v>
          </cell>
          <cell r="H9">
            <v>7</v>
          </cell>
        </row>
        <row r="10">
          <cell r="C10">
            <v>5</v>
          </cell>
          <cell r="D10">
            <v>3</v>
          </cell>
          <cell r="E10">
            <v>4</v>
          </cell>
          <cell r="F10">
            <v>6</v>
          </cell>
          <cell r="G10">
            <v>2</v>
          </cell>
          <cell r="H10">
            <v>4</v>
          </cell>
        </row>
        <row r="11">
          <cell r="C11">
            <v>7</v>
          </cell>
          <cell r="D11">
            <v>5</v>
          </cell>
          <cell r="E11">
            <v>6</v>
          </cell>
          <cell r="F11">
            <v>8</v>
          </cell>
          <cell r="G11">
            <v>4</v>
          </cell>
          <cell r="H11">
            <v>6</v>
          </cell>
        </row>
        <row r="12">
          <cell r="C12">
            <v>4</v>
          </cell>
          <cell r="D12">
            <v>2</v>
          </cell>
          <cell r="E12">
            <v>3</v>
          </cell>
          <cell r="F12">
            <v>5</v>
          </cell>
          <cell r="G12">
            <v>1</v>
          </cell>
          <cell r="H12">
            <v>3</v>
          </cell>
        </row>
      </sheetData>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ow r="50">
          <cell r="A50" t="str">
            <v>pr01</v>
          </cell>
          <cell r="B50" t="str">
            <v>Panet viena</v>
          </cell>
          <cell r="C50">
            <v>0.3</v>
          </cell>
        </row>
        <row r="51">
          <cell r="A51" t="str">
            <v>pr02</v>
          </cell>
          <cell r="B51" t="str">
            <v>Barra integral sense sal</v>
          </cell>
          <cell r="C51">
            <v>0.56999999999999995</v>
          </cell>
        </row>
        <row r="52">
          <cell r="A52" t="str">
            <v>pr03</v>
          </cell>
          <cell r="B52" t="str">
            <v>Rodó de mig</v>
          </cell>
          <cell r="C52">
            <v>0.9</v>
          </cell>
        </row>
        <row r="53">
          <cell r="A53" t="str">
            <v>pr04</v>
          </cell>
          <cell r="B53" t="str">
            <v>Motlle</v>
          </cell>
          <cell r="C53">
            <v>1.2</v>
          </cell>
        </row>
        <row r="54">
          <cell r="A54" t="str">
            <v>pr05</v>
          </cell>
          <cell r="B54" t="str">
            <v>Motlle integral</v>
          </cell>
          <cell r="C54">
            <v>1.26</v>
          </cell>
        </row>
        <row r="55">
          <cell r="A55" t="str">
            <v>pr06</v>
          </cell>
          <cell r="B55" t="str">
            <v>Baguette</v>
          </cell>
          <cell r="C55">
            <v>0.54</v>
          </cell>
        </row>
        <row r="56">
          <cell r="A56" t="str">
            <v>pr07</v>
          </cell>
          <cell r="B56" t="str">
            <v>Xapata</v>
          </cell>
          <cell r="C56">
            <v>0.66</v>
          </cell>
        </row>
        <row r="57">
          <cell r="A57" t="str">
            <v>pr08</v>
          </cell>
          <cell r="B57" t="str">
            <v>Pa 5 cereals</v>
          </cell>
          <cell r="C57">
            <v>0.96</v>
          </cell>
        </row>
        <row r="58">
          <cell r="A58" t="str">
            <v>pr09</v>
          </cell>
          <cell r="B58" t="str">
            <v>Pa gallec</v>
          </cell>
          <cell r="C58">
            <v>1.02</v>
          </cell>
        </row>
        <row r="59">
          <cell r="A59" t="str">
            <v>pr10</v>
          </cell>
          <cell r="B59" t="str">
            <v>Pa rústic</v>
          </cell>
          <cell r="C59">
            <v>1.1399999999999999</v>
          </cell>
        </row>
      </sheetData>
      <sheetData sheetId="79" refreshError="1"/>
      <sheetData sheetId="80" refreshError="1"/>
      <sheetData sheetId="81" refreshError="1"/>
      <sheetData sheetId="82" refreshError="1"/>
      <sheetData sheetId="83">
        <row r="1">
          <cell r="I1">
            <v>7</v>
          </cell>
        </row>
        <row r="7">
          <cell r="D7">
            <v>11</v>
          </cell>
        </row>
      </sheetData>
      <sheetData sheetId="84" refreshError="1"/>
      <sheetData sheetId="85" refreshError="1"/>
      <sheetData sheetId="86" refreshError="1"/>
      <sheetData sheetId="87" refreshError="1"/>
      <sheetData sheetId="88">
        <row r="9">
          <cell r="D9">
            <v>821</v>
          </cell>
          <cell r="E9">
            <v>509</v>
          </cell>
          <cell r="F9">
            <v>535</v>
          </cell>
          <cell r="G9">
            <v>634</v>
          </cell>
          <cell r="H9">
            <v>614</v>
          </cell>
          <cell r="I9">
            <v>951</v>
          </cell>
          <cell r="J9">
            <v>824</v>
          </cell>
        </row>
        <row r="10">
          <cell r="D10">
            <v>511</v>
          </cell>
          <cell r="E10">
            <v>407</v>
          </cell>
          <cell r="F10">
            <v>426</v>
          </cell>
          <cell r="G10">
            <v>521</v>
          </cell>
          <cell r="H10">
            <v>411</v>
          </cell>
          <cell r="I10">
            <v>738</v>
          </cell>
          <cell r="J10">
            <v>720</v>
          </cell>
        </row>
        <row r="11">
          <cell r="D11">
            <v>210</v>
          </cell>
          <cell r="E11">
            <v>258</v>
          </cell>
          <cell r="F11">
            <v>307</v>
          </cell>
          <cell r="G11">
            <v>337</v>
          </cell>
          <cell r="H11">
            <v>295</v>
          </cell>
          <cell r="I11">
            <v>530</v>
          </cell>
          <cell r="J11">
            <v>597</v>
          </cell>
        </row>
        <row r="12">
          <cell r="D12">
            <v>165</v>
          </cell>
          <cell r="E12">
            <v>191</v>
          </cell>
          <cell r="F12">
            <v>220</v>
          </cell>
          <cell r="G12">
            <v>237</v>
          </cell>
          <cell r="H12">
            <v>211</v>
          </cell>
          <cell r="I12">
            <v>395</v>
          </cell>
          <cell r="J12">
            <v>531</v>
          </cell>
        </row>
        <row r="13">
          <cell r="D13">
            <v>174</v>
          </cell>
          <cell r="E13">
            <v>178</v>
          </cell>
          <cell r="F13">
            <v>199</v>
          </cell>
          <cell r="G13">
            <v>207</v>
          </cell>
          <cell r="H13">
            <v>213</v>
          </cell>
          <cell r="I13">
            <v>333</v>
          </cell>
          <cell r="J13">
            <v>415</v>
          </cell>
        </row>
        <row r="14">
          <cell r="D14">
            <v>220</v>
          </cell>
          <cell r="E14">
            <v>231</v>
          </cell>
          <cell r="F14">
            <v>255</v>
          </cell>
          <cell r="G14">
            <v>242</v>
          </cell>
          <cell r="H14">
            <v>250</v>
          </cell>
          <cell r="I14">
            <v>283</v>
          </cell>
          <cell r="J14">
            <v>396</v>
          </cell>
        </row>
        <row r="15">
          <cell r="D15">
            <v>824</v>
          </cell>
          <cell r="E15">
            <v>812</v>
          </cell>
          <cell r="F15">
            <v>812</v>
          </cell>
          <cell r="G15">
            <v>854</v>
          </cell>
          <cell r="H15">
            <v>828</v>
          </cell>
          <cell r="I15">
            <v>586</v>
          </cell>
          <cell r="J15">
            <v>427</v>
          </cell>
        </row>
        <row r="16">
          <cell r="D16">
            <v>1582</v>
          </cell>
          <cell r="E16">
            <v>1592</v>
          </cell>
          <cell r="F16">
            <v>1701</v>
          </cell>
          <cell r="G16">
            <v>1632</v>
          </cell>
          <cell r="H16">
            <v>1703</v>
          </cell>
          <cell r="I16">
            <v>862</v>
          </cell>
          <cell r="J16">
            <v>504</v>
          </cell>
        </row>
        <row r="17">
          <cell r="D17">
            <v>3048</v>
          </cell>
          <cell r="E17">
            <v>3111</v>
          </cell>
          <cell r="F17">
            <v>3169</v>
          </cell>
          <cell r="G17">
            <v>3197</v>
          </cell>
          <cell r="H17">
            <v>3129</v>
          </cell>
          <cell r="I17">
            <v>1415</v>
          </cell>
          <cell r="J17">
            <v>809</v>
          </cell>
        </row>
        <row r="18">
          <cell r="D18">
            <v>3266</v>
          </cell>
          <cell r="E18">
            <v>3425</v>
          </cell>
          <cell r="F18">
            <v>3478</v>
          </cell>
          <cell r="G18">
            <v>3452</v>
          </cell>
          <cell r="H18">
            <v>3412</v>
          </cell>
          <cell r="I18">
            <v>1622</v>
          </cell>
          <cell r="J18">
            <v>1339</v>
          </cell>
        </row>
        <row r="19">
          <cell r="D19">
            <v>2980</v>
          </cell>
          <cell r="E19">
            <v>3157</v>
          </cell>
          <cell r="F19">
            <v>3068</v>
          </cell>
          <cell r="G19">
            <v>3113</v>
          </cell>
          <cell r="H19">
            <v>2906</v>
          </cell>
          <cell r="I19">
            <v>2285</v>
          </cell>
          <cell r="J19">
            <v>2087</v>
          </cell>
        </row>
        <row r="20">
          <cell r="D20">
            <v>2692</v>
          </cell>
          <cell r="E20">
            <v>2992</v>
          </cell>
          <cell r="F20">
            <v>2698</v>
          </cell>
          <cell r="G20">
            <v>2840</v>
          </cell>
          <cell r="H20">
            <v>2776</v>
          </cell>
          <cell r="I20">
            <v>2859</v>
          </cell>
          <cell r="J20">
            <v>2648</v>
          </cell>
        </row>
        <row r="21">
          <cell r="D21">
            <v>2785</v>
          </cell>
          <cell r="E21">
            <v>2908</v>
          </cell>
          <cell r="F21">
            <v>2966</v>
          </cell>
          <cell r="G21">
            <v>2821</v>
          </cell>
          <cell r="H21">
            <v>3033</v>
          </cell>
          <cell r="I21">
            <v>3340</v>
          </cell>
          <cell r="J21">
            <v>2798</v>
          </cell>
        </row>
        <row r="22">
          <cell r="D22">
            <v>2621</v>
          </cell>
          <cell r="E22">
            <v>2930</v>
          </cell>
          <cell r="F22">
            <v>2823</v>
          </cell>
          <cell r="G22">
            <v>2748</v>
          </cell>
          <cell r="H22">
            <v>3194</v>
          </cell>
          <cell r="I22">
            <v>2973</v>
          </cell>
          <cell r="J22">
            <v>2868</v>
          </cell>
        </row>
        <row r="23">
          <cell r="D23">
            <v>2861</v>
          </cell>
          <cell r="E23">
            <v>2860</v>
          </cell>
          <cell r="F23">
            <v>2836</v>
          </cell>
          <cell r="G23">
            <v>3013</v>
          </cell>
          <cell r="H23">
            <v>3080</v>
          </cell>
          <cell r="I23">
            <v>2735</v>
          </cell>
          <cell r="J23">
            <v>1772</v>
          </cell>
        </row>
        <row r="24">
          <cell r="D24">
            <v>2555</v>
          </cell>
          <cell r="E24">
            <v>2472</v>
          </cell>
          <cell r="F24">
            <v>2523</v>
          </cell>
          <cell r="G24">
            <v>2510</v>
          </cell>
          <cell r="H24">
            <v>2636</v>
          </cell>
          <cell r="I24">
            <v>2540</v>
          </cell>
          <cell r="J24">
            <v>1348</v>
          </cell>
        </row>
        <row r="25">
          <cell r="D25">
            <v>2482</v>
          </cell>
          <cell r="E25">
            <v>2603</v>
          </cell>
          <cell r="F25">
            <v>2499</v>
          </cell>
          <cell r="G25">
            <v>2527</v>
          </cell>
          <cell r="H25">
            <v>2955</v>
          </cell>
          <cell r="I25">
            <v>1996</v>
          </cell>
          <cell r="J25">
            <v>863</v>
          </cell>
        </row>
        <row r="26">
          <cell r="D26">
            <v>2582</v>
          </cell>
          <cell r="E26">
            <v>2711</v>
          </cell>
          <cell r="F26">
            <v>2550</v>
          </cell>
          <cell r="G26">
            <v>2650</v>
          </cell>
          <cell r="H26">
            <v>3046</v>
          </cell>
          <cell r="I26">
            <v>2047</v>
          </cell>
          <cell r="J26">
            <v>1078</v>
          </cell>
        </row>
        <row r="27">
          <cell r="D27">
            <v>2644</v>
          </cell>
          <cell r="E27">
            <v>2785</v>
          </cell>
          <cell r="F27">
            <v>2710</v>
          </cell>
          <cell r="G27">
            <v>2844</v>
          </cell>
          <cell r="H27">
            <v>3328</v>
          </cell>
          <cell r="I27">
            <v>2161</v>
          </cell>
          <cell r="J27">
            <v>1444</v>
          </cell>
        </row>
        <row r="28">
          <cell r="D28">
            <v>2067</v>
          </cell>
          <cell r="E28">
            <v>2390</v>
          </cell>
          <cell r="F28">
            <v>2679</v>
          </cell>
          <cell r="G28">
            <v>3081</v>
          </cell>
          <cell r="H28">
            <v>3757</v>
          </cell>
          <cell r="I28">
            <v>2113</v>
          </cell>
          <cell r="J28">
            <v>1702</v>
          </cell>
        </row>
        <row r="29">
          <cell r="D29">
            <v>3137</v>
          </cell>
          <cell r="E29">
            <v>3048</v>
          </cell>
          <cell r="F29">
            <v>3207</v>
          </cell>
          <cell r="G29">
            <v>3213</v>
          </cell>
          <cell r="H29">
            <v>3802</v>
          </cell>
          <cell r="I29">
            <v>2122</v>
          </cell>
          <cell r="J29">
            <v>1829</v>
          </cell>
        </row>
        <row r="30">
          <cell r="D30">
            <v>2640</v>
          </cell>
          <cell r="E30">
            <v>2648</v>
          </cell>
          <cell r="F30">
            <v>2568</v>
          </cell>
          <cell r="G30">
            <v>2650</v>
          </cell>
          <cell r="H30">
            <v>3592</v>
          </cell>
          <cell r="I30">
            <v>2308</v>
          </cell>
          <cell r="J30">
            <v>1752</v>
          </cell>
        </row>
        <row r="31">
          <cell r="D31">
            <v>1934</v>
          </cell>
          <cell r="E31">
            <v>2001</v>
          </cell>
          <cell r="F31">
            <v>1813</v>
          </cell>
          <cell r="G31">
            <v>1843</v>
          </cell>
          <cell r="H31">
            <v>2980</v>
          </cell>
          <cell r="I31">
            <v>2289</v>
          </cell>
          <cell r="J31">
            <v>1540</v>
          </cell>
        </row>
        <row r="32">
          <cell r="D32">
            <v>1053</v>
          </cell>
          <cell r="E32">
            <v>1150</v>
          </cell>
          <cell r="F32">
            <v>1085</v>
          </cell>
          <cell r="G32">
            <v>1003</v>
          </cell>
          <cell r="H32">
            <v>1783</v>
          </cell>
          <cell r="I32">
            <v>1551</v>
          </cell>
          <cell r="J32">
            <v>1362</v>
          </cell>
        </row>
      </sheetData>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1"/>
  <sheetViews>
    <sheetView workbookViewId="0">
      <selection activeCell="B19" sqref="B19"/>
    </sheetView>
  </sheetViews>
  <sheetFormatPr baseColWidth="10" defaultColWidth="11.5" defaultRowHeight="15" x14ac:dyDescent="0.2"/>
  <cols>
    <col min="1" max="6" width="11.5" style="32"/>
    <col min="7" max="7" width="11.6640625" style="32" customWidth="1"/>
    <col min="8" max="16384" width="11.5" style="32"/>
  </cols>
  <sheetData>
    <row r="1" spans="1:11" ht="18" x14ac:dyDescent="0.2">
      <c r="A1" s="56" t="s">
        <v>252</v>
      </c>
      <c r="B1" s="56"/>
      <c r="C1" s="31"/>
      <c r="D1" s="31"/>
    </row>
    <row r="2" spans="1:11" x14ac:dyDescent="0.2">
      <c r="A2" s="54" t="s">
        <v>245</v>
      </c>
      <c r="B2" s="54"/>
      <c r="C2" s="54"/>
      <c r="D2" s="54"/>
      <c r="E2" s="54"/>
      <c r="F2" s="54"/>
      <c r="G2" s="54"/>
      <c r="H2" s="54"/>
      <c r="K2" t="s">
        <v>346</v>
      </c>
    </row>
    <row r="3" spans="1:11" x14ac:dyDescent="0.2">
      <c r="A3" s="54"/>
      <c r="B3" s="54"/>
      <c r="C3" s="54"/>
      <c r="D3" s="54"/>
      <c r="E3" s="54"/>
      <c r="F3" s="54"/>
      <c r="G3" s="54"/>
      <c r="H3" s="54"/>
      <c r="K3" t="s">
        <v>347</v>
      </c>
    </row>
    <row r="4" spans="1:11" x14ac:dyDescent="0.2">
      <c r="A4" s="54"/>
      <c r="B4" s="54"/>
      <c r="C4" s="54"/>
      <c r="D4" s="54"/>
      <c r="E4" s="54"/>
      <c r="F4" s="54"/>
      <c r="G4" s="54"/>
      <c r="H4" s="54"/>
      <c r="K4" t="s">
        <v>348</v>
      </c>
    </row>
    <row r="5" spans="1:11" x14ac:dyDescent="0.2">
      <c r="K5" t="s">
        <v>349</v>
      </c>
    </row>
    <row r="6" spans="1:11" x14ac:dyDescent="0.2">
      <c r="A6" s="32" t="s">
        <v>246</v>
      </c>
      <c r="K6" t="s">
        <v>350</v>
      </c>
    </row>
    <row r="7" spans="1:11" x14ac:dyDescent="0.2">
      <c r="K7" t="s">
        <v>351</v>
      </c>
    </row>
    <row r="8" spans="1:11" x14ac:dyDescent="0.2">
      <c r="A8" s="32" t="s">
        <v>267</v>
      </c>
      <c r="D8" s="33">
        <v>3</v>
      </c>
      <c r="K8" t="s">
        <v>352</v>
      </c>
    </row>
    <row r="9" spans="1:11" x14ac:dyDescent="0.2">
      <c r="A9" t="s">
        <v>281</v>
      </c>
      <c r="D9" s="50">
        <v>43740</v>
      </c>
      <c r="K9" t="s">
        <v>353</v>
      </c>
    </row>
    <row r="10" spans="1:11" x14ac:dyDescent="0.2">
      <c r="A10" s="32" t="s">
        <v>247</v>
      </c>
      <c r="D10" s="51" t="s">
        <v>345</v>
      </c>
      <c r="K10" t="s">
        <v>354</v>
      </c>
    </row>
    <row r="11" spans="1:11" x14ac:dyDescent="0.2">
      <c r="A11" s="32" t="s">
        <v>248</v>
      </c>
      <c r="D11" s="52" t="s">
        <v>347</v>
      </c>
      <c r="E11" t="s">
        <v>282</v>
      </c>
      <c r="K11" t="s">
        <v>355</v>
      </c>
    </row>
    <row r="12" spans="1:11" x14ac:dyDescent="0.2">
      <c r="A12" s="32" t="s">
        <v>249</v>
      </c>
      <c r="D12" s="53" t="s">
        <v>305</v>
      </c>
      <c r="K12" t="s">
        <v>356</v>
      </c>
    </row>
    <row r="13" spans="1:11" x14ac:dyDescent="0.2">
      <c r="K13" t="s">
        <v>357</v>
      </c>
    </row>
    <row r="14" spans="1:11" x14ac:dyDescent="0.2">
      <c r="A14" s="57" t="s">
        <v>253</v>
      </c>
      <c r="B14" s="57"/>
      <c r="C14" s="57"/>
    </row>
    <row r="15" spans="1:11" x14ac:dyDescent="0.2">
      <c r="B15" s="34"/>
      <c r="C15" s="35"/>
      <c r="D15" s="35" t="b">
        <f>MOD(B16,5)=0</f>
        <v>1</v>
      </c>
    </row>
    <row r="16" spans="1:11" x14ac:dyDescent="0.2">
      <c r="B16" s="36">
        <v>40</v>
      </c>
      <c r="C16" s="32" t="s">
        <v>254</v>
      </c>
    </row>
    <row r="17" spans="1:8" x14ac:dyDescent="0.2">
      <c r="B17" s="36">
        <v>175</v>
      </c>
      <c r="C17" s="32" t="s">
        <v>268</v>
      </c>
      <c r="H17" s="32" t="b">
        <f>AND(MOD(B17,5)=0,B17&gt;100)</f>
        <v>1</v>
      </c>
    </row>
    <row r="18" spans="1:8" x14ac:dyDescent="0.2">
      <c r="H18" s="37"/>
    </row>
    <row r="19" spans="1:8" x14ac:dyDescent="0.2">
      <c r="B19" s="41">
        <v>1</v>
      </c>
      <c r="C19" s="32" t="s">
        <v>272</v>
      </c>
      <c r="H19" s="37"/>
    </row>
    <row r="20" spans="1:8" x14ac:dyDescent="0.2">
      <c r="B20" s="42">
        <v>2</v>
      </c>
      <c r="H20" s="37"/>
    </row>
    <row r="21" spans="1:8" x14ac:dyDescent="0.2">
      <c r="B21" s="42">
        <v>3</v>
      </c>
      <c r="D21" s="32" t="b">
        <f>SUM(B$19:B$23)&gt;=100</f>
        <v>0</v>
      </c>
      <c r="H21" s="37"/>
    </row>
    <row r="22" spans="1:8" x14ac:dyDescent="0.2">
      <c r="B22" s="42">
        <v>4</v>
      </c>
      <c r="H22" s="37"/>
    </row>
    <row r="23" spans="1:8" x14ac:dyDescent="0.2">
      <c r="B23" s="43">
        <v>5</v>
      </c>
      <c r="H23" s="37"/>
    </row>
    <row r="24" spans="1:8" x14ac:dyDescent="0.2">
      <c r="H24" s="37"/>
    </row>
    <row r="25" spans="1:8" x14ac:dyDescent="0.2">
      <c r="A25" s="38" t="s">
        <v>56</v>
      </c>
      <c r="H25" s="37"/>
    </row>
    <row r="26" spans="1:8" x14ac:dyDescent="0.2">
      <c r="A26" s="32" t="s">
        <v>269</v>
      </c>
      <c r="H26" s="37"/>
    </row>
    <row r="27" spans="1:8" x14ac:dyDescent="0.2">
      <c r="A27" s="32" t="s">
        <v>270</v>
      </c>
      <c r="H27" s="37"/>
    </row>
    <row r="29" spans="1:8" x14ac:dyDescent="0.2">
      <c r="A29" s="55" t="s">
        <v>255</v>
      </c>
      <c r="B29" s="55"/>
      <c r="C29" s="55"/>
      <c r="D29" s="55"/>
      <c r="E29" s="55"/>
      <c r="F29" s="55"/>
      <c r="G29" s="55"/>
      <c r="H29" s="55"/>
    </row>
    <row r="30" spans="1:8" x14ac:dyDescent="0.2">
      <c r="A30" s="55"/>
      <c r="B30" s="55"/>
      <c r="C30" s="55"/>
      <c r="D30" s="55"/>
      <c r="E30" s="55"/>
      <c r="F30" s="55"/>
      <c r="G30" s="55"/>
      <c r="H30" s="55"/>
    </row>
    <row r="31" spans="1:8" x14ac:dyDescent="0.2">
      <c r="A31" s="55"/>
      <c r="B31" s="55"/>
      <c r="C31" s="55"/>
      <c r="D31" s="55"/>
      <c r="E31" s="55"/>
      <c r="F31" s="55"/>
      <c r="G31" s="55"/>
      <c r="H31" s="55"/>
    </row>
    <row r="32" spans="1:8" x14ac:dyDescent="0.2">
      <c r="A32" s="39"/>
      <c r="B32" s="39"/>
      <c r="C32" s="39"/>
      <c r="D32" s="39"/>
      <c r="E32" s="39"/>
      <c r="F32" s="39"/>
      <c r="G32" s="39"/>
      <c r="H32" s="39"/>
    </row>
    <row r="33" spans="1:7" x14ac:dyDescent="0.2">
      <c r="A33" s="32" t="s">
        <v>250</v>
      </c>
    </row>
    <row r="34" spans="1:7" x14ac:dyDescent="0.2">
      <c r="A34" s="32" t="s">
        <v>251</v>
      </c>
    </row>
    <row r="36" spans="1:7" x14ac:dyDescent="0.2">
      <c r="A36" s="40">
        <v>3</v>
      </c>
      <c r="B36" s="40">
        <v>7</v>
      </c>
      <c r="C36" s="40">
        <v>8</v>
      </c>
      <c r="D36" s="40">
        <v>1.1599999999999999</v>
      </c>
      <c r="E36" s="40">
        <v>3</v>
      </c>
      <c r="F36" s="40">
        <v>5</v>
      </c>
      <c r="G36" s="40">
        <v>6</v>
      </c>
    </row>
    <row r="37" spans="1:7" x14ac:dyDescent="0.2">
      <c r="A37" s="40">
        <v>6.12</v>
      </c>
      <c r="B37" s="40">
        <v>6</v>
      </c>
      <c r="C37" s="40">
        <v>6</v>
      </c>
      <c r="D37" s="40">
        <v>8</v>
      </c>
      <c r="E37" s="40">
        <v>5</v>
      </c>
      <c r="F37" s="40">
        <v>5</v>
      </c>
      <c r="G37" s="40">
        <v>3</v>
      </c>
    </row>
    <row r="38" spans="1:7" x14ac:dyDescent="0.2">
      <c r="A38" s="40">
        <v>9</v>
      </c>
      <c r="B38" s="40">
        <v>3</v>
      </c>
      <c r="C38" s="40">
        <v>3</v>
      </c>
      <c r="D38" s="40">
        <v>2</v>
      </c>
      <c r="E38" s="40">
        <v>4</v>
      </c>
      <c r="F38" s="40">
        <v>7</v>
      </c>
      <c r="G38" s="40">
        <v>6.57</v>
      </c>
    </row>
    <row r="39" spans="1:7" x14ac:dyDescent="0.2">
      <c r="A39" s="40">
        <v>7</v>
      </c>
      <c r="B39" s="40">
        <v>1</v>
      </c>
      <c r="C39" s="40">
        <v>3</v>
      </c>
      <c r="D39" s="40">
        <v>6</v>
      </c>
      <c r="E39" s="40">
        <v>7</v>
      </c>
      <c r="F39" s="40">
        <v>2</v>
      </c>
      <c r="G39" s="40">
        <v>5</v>
      </c>
    </row>
    <row r="40" spans="1:7" x14ac:dyDescent="0.2">
      <c r="A40" s="40">
        <v>6</v>
      </c>
      <c r="B40" s="40">
        <v>3</v>
      </c>
      <c r="C40" s="40">
        <v>5</v>
      </c>
      <c r="D40" s="40">
        <v>7</v>
      </c>
      <c r="E40" s="40">
        <v>5</v>
      </c>
      <c r="F40" s="40">
        <v>5</v>
      </c>
      <c r="G40" s="40">
        <v>2</v>
      </c>
    </row>
    <row r="41" spans="1:7" x14ac:dyDescent="0.2">
      <c r="A41" s="40">
        <v>5.78</v>
      </c>
      <c r="B41" s="40">
        <v>2</v>
      </c>
      <c r="C41" s="40">
        <v>3.11</v>
      </c>
      <c r="D41" s="40">
        <v>3</v>
      </c>
      <c r="E41" s="40">
        <v>6.82</v>
      </c>
      <c r="F41" s="40">
        <v>4</v>
      </c>
      <c r="G41" s="40">
        <v>8</v>
      </c>
    </row>
  </sheetData>
  <dataConsolidate/>
  <mergeCells count="4">
    <mergeCell ref="A2:H4"/>
    <mergeCell ref="A29:H31"/>
    <mergeCell ref="A1:B1"/>
    <mergeCell ref="A14:C14"/>
  </mergeCells>
  <dataValidations count="8">
    <dataValidation type="whole" operator="greaterThanOrEqual" allowBlank="1" showInputMessage="1" showErrorMessage="1" sqref="A36:G41" xr:uid="{00000000-0002-0000-0000-000000000000}">
      <formula1>5</formula1>
    </dataValidation>
    <dataValidation type="whole" allowBlank="1" showInputMessage="1" showErrorMessage="1" errorTitle="¡pero qué haces!" error="¿Qué no sabes que es un numero entero entre 0 y 10? _x000a__x000a_Intentalo otra vez. " promptTitle="Valores permitidos" prompt="Sólo enteros entre 0 y 10" sqref="D8" xr:uid="{BA2E2520-A1D6-41DF-8E38-E42923E686FF}">
      <formula1>0</formula1>
      <formula2>10</formula2>
    </dataValidation>
    <dataValidation type="date" operator="greaterThan" allowBlank="1" showInputMessage="1" showErrorMessage="1" errorTitle="Error" error="Está fecha no es posterior al 01/10/2019" sqref="D9" xr:uid="{45388D65-FD01-48D1-B5BC-FE21A066C2FE}">
      <formula1>43739</formula1>
    </dataValidation>
    <dataValidation type="textLength" operator="lessThanOrEqual" allowBlank="1" showInputMessage="1" showErrorMessage="1" errorTitle="Error" error="Este número es mayor que 7" sqref="D10" xr:uid="{1D515B08-56AB-4E34-A504-50896B857C4C}">
      <formula1>7</formula1>
    </dataValidation>
    <dataValidation type="list" allowBlank="1" showInputMessage="1" showErrorMessage="1" errorTitle="Error" error="No es un mes del año" promptTitle="Solo mes " sqref="D11" xr:uid="{A522D400-655F-489E-A334-9E41911F7FF2}">
      <formula1>$K$2:$K$13</formula1>
    </dataValidation>
    <dataValidation type="list" allowBlank="1" showInputMessage="1" showErrorMessage="1" errorTitle="Error" error="Sólo se puede poner H o M." sqref="D12" xr:uid="{1F37073A-AC21-486C-ACD6-10F8E515EBEF}">
      <formula1>"H,M"</formula1>
    </dataValidation>
    <dataValidation type="custom" allowBlank="1" showInputMessage="1" showErrorMessage="1" errorTitle="error" sqref="B17" xr:uid="{222EB854-3BD5-4F91-B935-7C638127ACA6}">
      <formula1>AND(MOD(B17,5)=0,B17&gt;100)</formula1>
    </dataValidation>
    <dataValidation type="custom" allowBlank="1" showInputMessage="1" showErrorMessage="1" sqref="B19:B23" xr:uid="{E239E2F7-EAB5-49F6-A325-2413DB5DE4FF}">
      <formula1>SUM(B$19:B$23)&lt;=100</formula1>
    </dataValidation>
  </dataValidation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3"/>
  <sheetViews>
    <sheetView zoomScale="95" workbookViewId="0">
      <selection activeCell="B33" sqref="B33"/>
    </sheetView>
  </sheetViews>
  <sheetFormatPr baseColWidth="10" defaultRowHeight="15" x14ac:dyDescent="0.2"/>
  <cols>
    <col min="1" max="1" width="13.6640625" customWidth="1"/>
    <col min="7" max="7" width="11.6640625" customWidth="1"/>
  </cols>
  <sheetData>
    <row r="1" spans="1:8" ht="18" x14ac:dyDescent="0.2">
      <c r="A1" s="59" t="s">
        <v>256</v>
      </c>
      <c r="B1" s="59"/>
      <c r="C1" s="59"/>
      <c r="D1" s="59"/>
    </row>
    <row r="2" spans="1:8" x14ac:dyDescent="0.2">
      <c r="A2" s="58" t="s">
        <v>263</v>
      </c>
      <c r="B2" s="58"/>
      <c r="C2" s="58"/>
      <c r="D2" s="58"/>
      <c r="E2" s="58"/>
      <c r="F2" s="58"/>
      <c r="G2" s="58"/>
      <c r="H2" s="58"/>
    </row>
    <row r="3" spans="1:8" x14ac:dyDescent="0.2">
      <c r="A3" s="58"/>
      <c r="B3" s="58"/>
      <c r="C3" s="58"/>
      <c r="D3" s="58"/>
      <c r="E3" s="58"/>
      <c r="F3" s="58"/>
      <c r="G3" s="58"/>
      <c r="H3" s="58"/>
    </row>
    <row r="4" spans="1:8" x14ac:dyDescent="0.2">
      <c r="A4" s="58"/>
      <c r="B4" s="58"/>
      <c r="C4" s="58"/>
      <c r="D4" s="58"/>
      <c r="E4" s="58"/>
      <c r="F4" s="58"/>
      <c r="G4" s="58"/>
      <c r="H4" s="58"/>
    </row>
    <row r="6" spans="1:8" x14ac:dyDescent="0.2">
      <c r="A6" s="28" t="s">
        <v>257</v>
      </c>
    </row>
    <row r="7" spans="1:8" x14ac:dyDescent="0.2">
      <c r="A7" s="60" t="s">
        <v>266</v>
      </c>
      <c r="B7" s="60"/>
      <c r="C7" s="60"/>
      <c r="D7" s="60"/>
      <c r="E7" s="60"/>
      <c r="F7" s="60"/>
      <c r="G7" s="60"/>
      <c r="H7" s="60"/>
    </row>
    <row r="8" spans="1:8" x14ac:dyDescent="0.2">
      <c r="A8" s="60"/>
      <c r="B8" s="60"/>
      <c r="C8" s="60"/>
      <c r="D8" s="60"/>
      <c r="E8" s="60"/>
      <c r="F8" s="60"/>
      <c r="G8" s="60"/>
      <c r="H8" s="60"/>
    </row>
    <row r="9" spans="1:8" x14ac:dyDescent="0.2">
      <c r="A9" s="60"/>
      <c r="B9" s="60"/>
      <c r="C9" s="60"/>
      <c r="D9" s="60"/>
      <c r="E9" s="60"/>
      <c r="F9" s="60"/>
      <c r="G9" s="60"/>
      <c r="H9" s="60"/>
    </row>
    <row r="11" spans="1:8" x14ac:dyDescent="0.2">
      <c r="A11" s="29" t="s">
        <v>258</v>
      </c>
    </row>
    <row r="13" spans="1:8" x14ac:dyDescent="0.2">
      <c r="A13" t="s">
        <v>259</v>
      </c>
      <c r="B13">
        <v>8</v>
      </c>
      <c r="E13">
        <v>8</v>
      </c>
      <c r="H13" s="29"/>
    </row>
    <row r="14" spans="1:8" x14ac:dyDescent="0.2">
      <c r="A14" t="s">
        <v>260</v>
      </c>
      <c r="B14">
        <v>0</v>
      </c>
      <c r="E14">
        <v>3</v>
      </c>
    </row>
    <row r="15" spans="1:8" x14ac:dyDescent="0.2">
      <c r="A15" t="s">
        <v>261</v>
      </c>
      <c r="B15" t="b">
        <f>ISERROR(B13/B14)</f>
        <v>1</v>
      </c>
      <c r="C15" s="30" t="s">
        <v>262</v>
      </c>
      <c r="E15">
        <f>E13/E14</f>
        <v>2.6666666666666665</v>
      </c>
    </row>
    <row r="16" spans="1:8" x14ac:dyDescent="0.2">
      <c r="C16" t="str">
        <f>IFERROR(B13/B14,"No es posible dividir por 0")</f>
        <v>No es posible dividir por 0</v>
      </c>
    </row>
    <row r="17" spans="1:8" x14ac:dyDescent="0.2">
      <c r="A17" s="28" t="s">
        <v>264</v>
      </c>
    </row>
    <row r="18" spans="1:8" x14ac:dyDescent="0.2">
      <c r="A18" t="s">
        <v>265</v>
      </c>
    </row>
    <row r="20" spans="1:8" x14ac:dyDescent="0.2">
      <c r="A20" s="29" t="s">
        <v>258</v>
      </c>
    </row>
    <row r="22" spans="1:8" x14ac:dyDescent="0.2">
      <c r="A22" t="s">
        <v>259</v>
      </c>
      <c r="B22">
        <v>8</v>
      </c>
    </row>
    <row r="23" spans="1:8" x14ac:dyDescent="0.2">
      <c r="A23" t="s">
        <v>260</v>
      </c>
      <c r="B23">
        <v>2</v>
      </c>
    </row>
    <row r="24" spans="1:8" x14ac:dyDescent="0.2">
      <c r="A24" t="s">
        <v>261</v>
      </c>
      <c r="B24">
        <f>IFERROR(B22/B23,"No es posible realizar esta operación")</f>
        <v>4</v>
      </c>
      <c r="E24" s="30" t="s">
        <v>271</v>
      </c>
    </row>
    <row r="26" spans="1:8" x14ac:dyDescent="0.2">
      <c r="A26" s="28" t="s">
        <v>283</v>
      </c>
    </row>
    <row r="27" spans="1:8" x14ac:dyDescent="0.2">
      <c r="A27" s="60" t="s">
        <v>284</v>
      </c>
      <c r="B27" s="60"/>
      <c r="C27" s="60"/>
      <c r="D27" s="60"/>
      <c r="E27" s="60"/>
      <c r="F27" s="60"/>
      <c r="G27" s="60"/>
      <c r="H27" s="60"/>
    </row>
    <row r="28" spans="1:8" x14ac:dyDescent="0.2">
      <c r="A28" s="60"/>
      <c r="B28" s="60"/>
      <c r="C28" s="60"/>
      <c r="D28" s="60"/>
      <c r="E28" s="60"/>
      <c r="F28" s="60"/>
      <c r="G28" s="60"/>
      <c r="H28" s="60"/>
    </row>
    <row r="30" spans="1:8" x14ac:dyDescent="0.2">
      <c r="A30" t="s">
        <v>285</v>
      </c>
      <c r="B30">
        <v>9</v>
      </c>
    </row>
    <row r="31" spans="1:8" x14ac:dyDescent="0.2">
      <c r="A31" t="s">
        <v>286</v>
      </c>
      <c r="B31">
        <v>5</v>
      </c>
    </row>
    <row r="32" spans="1:8" x14ac:dyDescent="0.2">
      <c r="A32" t="s">
        <v>287</v>
      </c>
      <c r="B32">
        <v>3</v>
      </c>
    </row>
    <row r="33" spans="1:2" x14ac:dyDescent="0.2">
      <c r="A33" t="s">
        <v>288</v>
      </c>
      <c r="B33" s="2"/>
    </row>
  </sheetData>
  <mergeCells count="4">
    <mergeCell ref="A2:H4"/>
    <mergeCell ref="A1:D1"/>
    <mergeCell ref="A7:H9"/>
    <mergeCell ref="A27:H28"/>
  </mergeCells>
  <pageMargins left="0.7" right="0.7" top="0.75" bottom="0.75" header="0.3" footer="0.3"/>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88"/>
  <sheetViews>
    <sheetView tabSelected="1" topLeftCell="A69" zoomScaleNormal="100" workbookViewId="0">
      <selection activeCell="H85" sqref="H85"/>
    </sheetView>
  </sheetViews>
  <sheetFormatPr baseColWidth="10" defaultColWidth="11.5" defaultRowHeight="14" x14ac:dyDescent="0.2"/>
  <cols>
    <col min="1" max="1" width="27.6640625" style="3" customWidth="1"/>
    <col min="2" max="2" width="14.1640625" style="3" bestFit="1" customWidth="1"/>
    <col min="3" max="5" width="11.5" style="3"/>
    <col min="6" max="6" width="12.33203125" style="3" bestFit="1" customWidth="1"/>
    <col min="7" max="10" width="11.5" style="3"/>
    <col min="11" max="11" width="34" style="3" bestFit="1" customWidth="1"/>
    <col min="12" max="12" width="18.33203125" style="3" customWidth="1"/>
    <col min="13" max="13" width="15.5" style="3" customWidth="1"/>
    <col min="14" max="16384" width="11.5" style="3"/>
  </cols>
  <sheetData>
    <row r="1" spans="1:7" ht="18" x14ac:dyDescent="0.2">
      <c r="A1" s="62" t="s">
        <v>244</v>
      </c>
      <c r="B1" s="62"/>
      <c r="C1" s="62"/>
    </row>
    <row r="2" spans="1:7" ht="15" thickBot="1" x14ac:dyDescent="0.25"/>
    <row r="3" spans="1:7" ht="12.75" customHeight="1" x14ac:dyDescent="0.2">
      <c r="A3" s="63" t="s">
        <v>59</v>
      </c>
      <c r="B3" s="65" t="s">
        <v>274</v>
      </c>
      <c r="C3" s="65"/>
      <c r="D3" s="65"/>
      <c r="E3" s="65"/>
      <c r="F3" s="65"/>
      <c r="G3" s="65"/>
    </row>
    <row r="4" spans="1:7" ht="15" thickBot="1" x14ac:dyDescent="0.25">
      <c r="A4" s="64"/>
      <c r="B4" s="65"/>
      <c r="C4" s="65"/>
      <c r="D4" s="65"/>
      <c r="E4" s="65"/>
      <c r="F4" s="65"/>
      <c r="G4" s="65"/>
    </row>
    <row r="5" spans="1:7" x14ac:dyDescent="0.2">
      <c r="A5" s="8"/>
      <c r="B5" s="65"/>
      <c r="C5" s="65"/>
      <c r="D5" s="65"/>
      <c r="E5" s="65"/>
      <c r="F5" s="65"/>
      <c r="G5" s="65"/>
    </row>
    <row r="6" spans="1:7" x14ac:dyDescent="0.2">
      <c r="A6" s="8"/>
      <c r="B6" s="65"/>
      <c r="C6" s="65"/>
      <c r="D6" s="65"/>
      <c r="E6" s="65"/>
      <c r="F6" s="65"/>
      <c r="G6" s="65"/>
    </row>
    <row r="7" spans="1:7" x14ac:dyDescent="0.2">
      <c r="A7" s="8"/>
      <c r="B7" s="65"/>
      <c r="C7" s="65"/>
      <c r="D7" s="65"/>
      <c r="E7" s="65"/>
      <c r="F7" s="65"/>
      <c r="G7" s="65"/>
    </row>
    <row r="8" spans="1:7" x14ac:dyDescent="0.2">
      <c r="A8" s="8"/>
    </row>
    <row r="9" spans="1:7" x14ac:dyDescent="0.2">
      <c r="A9" s="8"/>
      <c r="B9" s="8" t="s">
        <v>60</v>
      </c>
    </row>
    <row r="10" spans="1:7" x14ac:dyDescent="0.2">
      <c r="A10" s="8"/>
    </row>
    <row r="11" spans="1:7" x14ac:dyDescent="0.2">
      <c r="A11" s="8"/>
      <c r="B11" s="61" t="s">
        <v>275</v>
      </c>
      <c r="C11" s="61"/>
      <c r="D11" s="61"/>
      <c r="E11" s="61"/>
      <c r="F11" s="61"/>
      <c r="G11" s="61"/>
    </row>
    <row r="12" spans="1:7" x14ac:dyDescent="0.2">
      <c r="A12" s="8"/>
      <c r="B12" s="61" t="s">
        <v>276</v>
      </c>
      <c r="C12" s="61"/>
      <c r="D12" s="61"/>
      <c r="E12" s="61"/>
      <c r="F12" s="61"/>
      <c r="G12" s="61"/>
    </row>
    <row r="13" spans="1:7" x14ac:dyDescent="0.2">
      <c r="A13" s="8"/>
      <c r="B13" s="61" t="s">
        <v>277</v>
      </c>
      <c r="C13" s="61"/>
      <c r="D13" s="61"/>
      <c r="E13" s="61"/>
      <c r="F13" s="61"/>
      <c r="G13" s="61"/>
    </row>
    <row r="14" spans="1:7" x14ac:dyDescent="0.2">
      <c r="A14" s="8"/>
      <c r="B14" s="67" t="s">
        <v>278</v>
      </c>
      <c r="C14" s="67"/>
      <c r="D14" s="67"/>
      <c r="E14" s="67"/>
      <c r="F14" s="67"/>
      <c r="G14" s="67"/>
    </row>
    <row r="15" spans="1:7" x14ac:dyDescent="0.2">
      <c r="A15" s="8"/>
      <c r="B15" s="67"/>
      <c r="C15" s="67"/>
      <c r="D15" s="67"/>
      <c r="E15" s="67"/>
      <c r="F15" s="67"/>
      <c r="G15" s="67"/>
    </row>
    <row r="16" spans="1:7" x14ac:dyDescent="0.2">
      <c r="A16" s="8"/>
      <c r="B16" s="67"/>
      <c r="C16" s="67"/>
      <c r="D16" s="67"/>
      <c r="E16" s="67"/>
      <c r="F16" s="67"/>
      <c r="G16" s="67"/>
    </row>
    <row r="17" spans="1:9" x14ac:dyDescent="0.2">
      <c r="A17" s="8"/>
    </row>
    <row r="18" spans="1:9" x14ac:dyDescent="0.2">
      <c r="A18" s="68" t="s">
        <v>289</v>
      </c>
      <c r="B18" s="68"/>
      <c r="C18" s="68"/>
      <c r="D18" s="68"/>
      <c r="E18" s="68"/>
      <c r="F18" s="68"/>
      <c r="G18" s="68"/>
      <c r="H18" s="68"/>
      <c r="I18" s="68"/>
    </row>
    <row r="20" spans="1:9" x14ac:dyDescent="0.2">
      <c r="A20" s="27" t="s">
        <v>61</v>
      </c>
      <c r="B20" s="27" t="s">
        <v>62</v>
      </c>
      <c r="D20" s="3" t="s">
        <v>63</v>
      </c>
    </row>
    <row r="21" spans="1:9" x14ac:dyDescent="0.2">
      <c r="A21" s="3" t="s">
        <v>64</v>
      </c>
      <c r="B21" s="3" t="s">
        <v>65</v>
      </c>
    </row>
    <row r="22" spans="1:9" x14ac:dyDescent="0.2">
      <c r="A22" s="3" t="s">
        <v>5</v>
      </c>
      <c r="B22" s="3" t="s">
        <v>6</v>
      </c>
      <c r="D22" s="3" t="s">
        <v>7</v>
      </c>
      <c r="E22" s="11" t="s">
        <v>8</v>
      </c>
    </row>
    <row r="23" spans="1:9" x14ac:dyDescent="0.2">
      <c r="A23" s="3" t="s">
        <v>66</v>
      </c>
      <c r="B23" s="3" t="s">
        <v>67</v>
      </c>
      <c r="D23" s="3" t="s">
        <v>12</v>
      </c>
      <c r="E23" s="12" t="str">
        <f>VLOOKUP(E22,Tabla3,2,1)</f>
        <v>Viena</v>
      </c>
      <c r="F23" s="13"/>
    </row>
    <row r="24" spans="1:9" x14ac:dyDescent="0.2">
      <c r="A24" s="3" t="s">
        <v>8</v>
      </c>
      <c r="B24" s="3" t="s">
        <v>9</v>
      </c>
      <c r="F24" s="13"/>
    </row>
    <row r="25" spans="1:9" x14ac:dyDescent="0.2">
      <c r="A25" s="3" t="s">
        <v>68</v>
      </c>
      <c r="B25" s="3" t="s">
        <v>69</v>
      </c>
      <c r="F25" s="13"/>
    </row>
    <row r="26" spans="1:9" x14ac:dyDescent="0.2">
      <c r="A26" s="3" t="s">
        <v>10</v>
      </c>
      <c r="B26" s="3" t="s">
        <v>11</v>
      </c>
    </row>
    <row r="27" spans="1:9" x14ac:dyDescent="0.2">
      <c r="A27" s="3" t="s">
        <v>70</v>
      </c>
      <c r="B27" s="3" t="s">
        <v>71</v>
      </c>
      <c r="D27" s="61" t="s">
        <v>273</v>
      </c>
      <c r="E27" s="61"/>
      <c r="F27" s="61"/>
      <c r="G27" s="61"/>
      <c r="H27" s="61"/>
      <c r="I27" s="61"/>
    </row>
    <row r="28" spans="1:9" ht="12.75" customHeight="1" x14ac:dyDescent="0.2">
      <c r="A28" s="3" t="s">
        <v>13</v>
      </c>
      <c r="B28" s="3" t="s">
        <v>14</v>
      </c>
    </row>
    <row r="29" spans="1:9" x14ac:dyDescent="0.2">
      <c r="A29" s="3" t="s">
        <v>72</v>
      </c>
      <c r="B29" s="3" t="s">
        <v>73</v>
      </c>
      <c r="D29" s="65" t="s">
        <v>279</v>
      </c>
      <c r="E29" s="65"/>
      <c r="F29" s="65"/>
      <c r="G29" s="65"/>
      <c r="H29" s="65"/>
      <c r="I29" s="65"/>
    </row>
    <row r="30" spans="1:9" ht="12.75" customHeight="1" x14ac:dyDescent="0.2">
      <c r="A30" s="3" t="s">
        <v>17</v>
      </c>
      <c r="B30" s="3" t="s">
        <v>18</v>
      </c>
      <c r="D30" s="65"/>
      <c r="E30" s="65"/>
      <c r="F30" s="65"/>
      <c r="G30" s="65"/>
      <c r="H30" s="65"/>
      <c r="I30" s="65"/>
    </row>
    <row r="31" spans="1:9" x14ac:dyDescent="0.2">
      <c r="A31" s="3" t="s">
        <v>19</v>
      </c>
      <c r="B31" s="3" t="s">
        <v>20</v>
      </c>
      <c r="D31" s="65"/>
      <c r="E31" s="65"/>
      <c r="F31" s="65"/>
      <c r="G31" s="65"/>
      <c r="H31" s="65"/>
      <c r="I31" s="65"/>
    </row>
    <row r="32" spans="1:9" x14ac:dyDescent="0.2">
      <c r="A32" s="3" t="s">
        <v>21</v>
      </c>
      <c r="B32" s="3" t="s">
        <v>22</v>
      </c>
      <c r="D32" s="65"/>
      <c r="E32" s="65"/>
      <c r="F32" s="65"/>
      <c r="G32" s="65"/>
      <c r="H32" s="65"/>
      <c r="I32" s="65"/>
    </row>
    <row r="33" spans="1:9" x14ac:dyDescent="0.2">
      <c r="A33" s="3" t="s">
        <v>23</v>
      </c>
      <c r="B33" s="3" t="s">
        <v>24</v>
      </c>
      <c r="D33" s="65"/>
      <c r="E33" s="65"/>
      <c r="F33" s="65"/>
      <c r="G33" s="65"/>
      <c r="H33" s="65"/>
      <c r="I33" s="65"/>
    </row>
    <row r="34" spans="1:9" ht="12.75" customHeight="1" x14ac:dyDescent="0.2">
      <c r="A34" s="3" t="s">
        <v>26</v>
      </c>
      <c r="B34" s="3" t="s">
        <v>27</v>
      </c>
      <c r="D34" s="65"/>
      <c r="E34" s="65"/>
      <c r="F34" s="65"/>
      <c r="G34" s="65"/>
      <c r="H34" s="65"/>
      <c r="I34" s="65"/>
    </row>
    <row r="35" spans="1:9" ht="12.75" customHeight="1" x14ac:dyDescent="0.2">
      <c r="A35" s="3" t="s">
        <v>28</v>
      </c>
      <c r="B35" s="3" t="s">
        <v>29</v>
      </c>
      <c r="D35" s="65"/>
      <c r="E35" s="65"/>
      <c r="F35" s="65"/>
      <c r="G35" s="65"/>
      <c r="H35" s="65"/>
      <c r="I35" s="65"/>
    </row>
    <row r="36" spans="1:9" ht="12.75" customHeight="1" x14ac:dyDescent="0.2">
      <c r="A36" s="3" t="s">
        <v>74</v>
      </c>
      <c r="B36" s="3" t="s">
        <v>75</v>
      </c>
      <c r="D36" s="65"/>
      <c r="E36" s="65"/>
      <c r="F36" s="65"/>
      <c r="G36" s="65"/>
      <c r="H36" s="65"/>
      <c r="I36" s="65"/>
    </row>
    <row r="37" spans="1:9" x14ac:dyDescent="0.2">
      <c r="A37" s="3" t="s">
        <v>30</v>
      </c>
      <c r="B37" s="3" t="s">
        <v>31</v>
      </c>
      <c r="D37" s="65"/>
      <c r="E37" s="65"/>
      <c r="F37" s="65"/>
      <c r="G37" s="65"/>
      <c r="H37" s="65"/>
      <c r="I37" s="65"/>
    </row>
    <row r="38" spans="1:9" x14ac:dyDescent="0.2">
      <c r="A38" s="3" t="s">
        <v>32</v>
      </c>
      <c r="B38" s="3" t="s">
        <v>33</v>
      </c>
      <c r="D38" s="65"/>
      <c r="E38" s="65"/>
      <c r="F38" s="65"/>
      <c r="G38" s="65"/>
      <c r="H38" s="65"/>
      <c r="I38" s="65"/>
    </row>
    <row r="39" spans="1:9" x14ac:dyDescent="0.2">
      <c r="A39" s="3" t="s">
        <v>34</v>
      </c>
      <c r="B39" s="3" t="s">
        <v>76</v>
      </c>
      <c r="D39" s="65"/>
      <c r="E39" s="65"/>
      <c r="F39" s="65"/>
      <c r="G39" s="65"/>
      <c r="H39" s="65"/>
      <c r="I39" s="65"/>
    </row>
    <row r="40" spans="1:9" x14ac:dyDescent="0.2">
      <c r="A40" s="3" t="s">
        <v>37</v>
      </c>
      <c r="B40" s="3" t="s">
        <v>77</v>
      </c>
      <c r="D40" s="65"/>
      <c r="E40" s="65"/>
      <c r="F40" s="65"/>
      <c r="G40" s="65"/>
      <c r="H40" s="65"/>
      <c r="I40" s="65"/>
    </row>
    <row r="41" spans="1:9" x14ac:dyDescent="0.2">
      <c r="A41" s="3" t="s">
        <v>78</v>
      </c>
      <c r="B41" s="3" t="s">
        <v>79</v>
      </c>
      <c r="D41" s="65"/>
      <c r="E41" s="65"/>
      <c r="F41" s="65"/>
      <c r="G41" s="65"/>
      <c r="H41" s="65"/>
      <c r="I41" s="65"/>
    </row>
    <row r="42" spans="1:9" x14ac:dyDescent="0.2">
      <c r="A42" s="3" t="s">
        <v>39</v>
      </c>
      <c r="B42" s="3" t="s">
        <v>40</v>
      </c>
      <c r="D42" s="65"/>
      <c r="E42" s="65"/>
      <c r="F42" s="65"/>
      <c r="G42" s="65"/>
      <c r="H42" s="65"/>
      <c r="I42" s="65"/>
    </row>
    <row r="43" spans="1:9" x14ac:dyDescent="0.2">
      <c r="A43" s="3" t="s">
        <v>43</v>
      </c>
      <c r="B43" s="3" t="s">
        <v>80</v>
      </c>
      <c r="D43" s="14"/>
      <c r="E43" s="14"/>
      <c r="F43" s="14"/>
      <c r="G43" s="14"/>
      <c r="H43" s="14"/>
      <c r="I43" s="14"/>
    </row>
    <row r="44" spans="1:9" x14ac:dyDescent="0.2">
      <c r="A44" s="3" t="s">
        <v>81</v>
      </c>
      <c r="B44" s="3" t="s">
        <v>82</v>
      </c>
      <c r="D44" s="69" t="s">
        <v>280</v>
      </c>
      <c r="E44" s="69"/>
      <c r="F44" s="69"/>
      <c r="G44" s="69"/>
      <c r="H44" s="69"/>
      <c r="I44" s="69"/>
    </row>
    <row r="45" spans="1:9" x14ac:dyDescent="0.2">
      <c r="A45" s="3" t="s">
        <v>83</v>
      </c>
      <c r="B45" s="3" t="s">
        <v>83</v>
      </c>
      <c r="D45" s="69"/>
      <c r="E45" s="69"/>
      <c r="F45" s="69"/>
      <c r="G45" s="69"/>
      <c r="H45" s="69"/>
      <c r="I45" s="69"/>
    </row>
    <row r="46" spans="1:9" x14ac:dyDescent="0.2">
      <c r="A46" s="3" t="s">
        <v>84</v>
      </c>
      <c r="B46" s="3" t="s">
        <v>85</v>
      </c>
      <c r="D46" s="69"/>
      <c r="E46" s="69"/>
      <c r="F46" s="69"/>
      <c r="G46" s="69"/>
      <c r="H46" s="69"/>
      <c r="I46" s="69"/>
    </row>
    <row r="47" spans="1:9" x14ac:dyDescent="0.2">
      <c r="A47" s="3" t="s">
        <v>45</v>
      </c>
      <c r="B47" s="3" t="s">
        <v>46</v>
      </c>
      <c r="D47" s="69"/>
      <c r="E47" s="69"/>
      <c r="F47" s="69"/>
      <c r="G47" s="69"/>
      <c r="H47" s="69"/>
      <c r="I47" s="69"/>
    </row>
    <row r="48" spans="1:9" x14ac:dyDescent="0.2">
      <c r="A48" s="3" t="s">
        <v>47</v>
      </c>
      <c r="B48" s="3" t="s">
        <v>48</v>
      </c>
    </row>
    <row r="49" spans="1:9" x14ac:dyDescent="0.2">
      <c r="A49" s="3" t="s">
        <v>49</v>
      </c>
      <c r="B49" s="3" t="s">
        <v>50</v>
      </c>
    </row>
    <row r="50" spans="1:9" ht="12.75" customHeight="1" x14ac:dyDescent="0.2">
      <c r="A50" s="3" t="s">
        <v>86</v>
      </c>
      <c r="B50" s="3" t="s">
        <v>87</v>
      </c>
    </row>
    <row r="51" spans="1:9" x14ac:dyDescent="0.2">
      <c r="A51" s="3" t="s">
        <v>88</v>
      </c>
      <c r="B51" s="3" t="s">
        <v>88</v>
      </c>
    </row>
    <row r="52" spans="1:9" x14ac:dyDescent="0.2">
      <c r="A52" s="3" t="s">
        <v>89</v>
      </c>
      <c r="B52" s="3" t="s">
        <v>90</v>
      </c>
    </row>
    <row r="53" spans="1:9" x14ac:dyDescent="0.2">
      <c r="A53" s="3" t="s">
        <v>53</v>
      </c>
      <c r="B53" s="3" t="s">
        <v>54</v>
      </c>
    </row>
    <row r="54" spans="1:9" x14ac:dyDescent="0.2">
      <c r="A54" s="3" t="s">
        <v>91</v>
      </c>
      <c r="B54" s="3" t="s">
        <v>92</v>
      </c>
    </row>
    <row r="55" spans="1:9" x14ac:dyDescent="0.2">
      <c r="A55" s="3" t="s">
        <v>93</v>
      </c>
      <c r="B55" s="3" t="s">
        <v>94</v>
      </c>
    </row>
    <row r="56" spans="1:9" x14ac:dyDescent="0.2">
      <c r="A56" s="3" t="s">
        <v>95</v>
      </c>
      <c r="B56" s="3" t="s">
        <v>96</v>
      </c>
    </row>
    <row r="57" spans="1:9" x14ac:dyDescent="0.2">
      <c r="A57" s="3" t="s">
        <v>97</v>
      </c>
      <c r="B57" s="3" t="s">
        <v>98</v>
      </c>
    </row>
    <row r="59" spans="1:9" ht="16" x14ac:dyDescent="0.2">
      <c r="A59" s="68" t="s">
        <v>243</v>
      </c>
      <c r="B59" s="68"/>
      <c r="C59" s="68"/>
      <c r="D59" s="68"/>
      <c r="E59" s="68"/>
      <c r="F59" s="68"/>
      <c r="G59" s="68"/>
      <c r="H59" s="68"/>
      <c r="I59" s="68"/>
    </row>
    <row r="61" spans="1:9" ht="25.5" customHeight="1" x14ac:dyDescent="0.2">
      <c r="A61" s="70" t="s">
        <v>0</v>
      </c>
      <c r="B61" s="71" t="s">
        <v>1</v>
      </c>
      <c r="C61" s="72" t="s">
        <v>2</v>
      </c>
      <c r="D61" s="70" t="s">
        <v>3</v>
      </c>
      <c r="E61" s="72" t="s">
        <v>4</v>
      </c>
    </row>
    <row r="62" spans="1:9" x14ac:dyDescent="0.2">
      <c r="A62" s="70"/>
      <c r="B62" s="71"/>
      <c r="C62" s="71"/>
      <c r="D62" s="70"/>
      <c r="E62" s="71"/>
    </row>
    <row r="63" spans="1:9" x14ac:dyDescent="0.2">
      <c r="A63" s="70"/>
      <c r="B63" s="71"/>
      <c r="C63" s="71"/>
      <c r="D63" s="70"/>
      <c r="E63" s="71"/>
    </row>
    <row r="64" spans="1:9" x14ac:dyDescent="0.2">
      <c r="A64" s="3" t="s">
        <v>99</v>
      </c>
      <c r="B64" s="4">
        <v>81800000</v>
      </c>
      <c r="C64" s="4">
        <v>357050</v>
      </c>
      <c r="D64" s="3" t="s">
        <v>6</v>
      </c>
      <c r="E64" s="5">
        <v>35442</v>
      </c>
    </row>
    <row r="65" spans="1:5" x14ac:dyDescent="0.2">
      <c r="A65" s="3" t="s">
        <v>100</v>
      </c>
      <c r="B65" s="4">
        <v>8375000</v>
      </c>
      <c r="C65" s="4">
        <v>83871</v>
      </c>
      <c r="D65" s="3" t="s">
        <v>9</v>
      </c>
      <c r="E65" s="5">
        <v>39634</v>
      </c>
    </row>
    <row r="66" spans="1:5" x14ac:dyDescent="0.2">
      <c r="A66" s="3" t="s">
        <v>101</v>
      </c>
      <c r="B66" s="4">
        <v>10827000</v>
      </c>
      <c r="C66" s="4">
        <v>30528</v>
      </c>
      <c r="D66" s="3" t="s">
        <v>11</v>
      </c>
      <c r="E66" s="5">
        <v>36235</v>
      </c>
    </row>
    <row r="67" spans="1:5" x14ac:dyDescent="0.2">
      <c r="A67" s="3" t="s">
        <v>102</v>
      </c>
      <c r="B67" s="4">
        <v>7564000</v>
      </c>
      <c r="C67" s="4">
        <v>110910</v>
      </c>
      <c r="D67" s="3" t="s">
        <v>14</v>
      </c>
      <c r="E67" s="5">
        <v>12341</v>
      </c>
    </row>
    <row r="68" spans="1:5" x14ac:dyDescent="0.2">
      <c r="A68" s="3" t="s">
        <v>103</v>
      </c>
      <c r="B68" s="4">
        <v>798000</v>
      </c>
      <c r="C68" s="4">
        <v>9251</v>
      </c>
      <c r="D68" s="3" t="s">
        <v>16</v>
      </c>
      <c r="E68" s="5">
        <v>29830</v>
      </c>
    </row>
    <row r="69" spans="1:5" x14ac:dyDescent="0.2">
      <c r="A69" s="3" t="s">
        <v>104</v>
      </c>
      <c r="B69" s="4">
        <v>5535000</v>
      </c>
      <c r="C69" s="4">
        <v>43094</v>
      </c>
      <c r="D69" s="3" t="s">
        <v>18</v>
      </c>
      <c r="E69" s="5">
        <v>37266</v>
      </c>
    </row>
    <row r="70" spans="1:5" x14ac:dyDescent="0.2">
      <c r="A70" s="3" t="s">
        <v>105</v>
      </c>
      <c r="B70" s="4">
        <v>5425000</v>
      </c>
      <c r="C70" s="4">
        <v>49037</v>
      </c>
      <c r="D70" s="3" t="s">
        <v>20</v>
      </c>
      <c r="E70" s="5">
        <v>22040</v>
      </c>
    </row>
    <row r="71" spans="1:5" x14ac:dyDescent="0.2">
      <c r="A71" s="3" t="s">
        <v>106</v>
      </c>
      <c r="B71" s="4">
        <v>2047000</v>
      </c>
      <c r="C71" s="4">
        <v>20273</v>
      </c>
      <c r="D71" s="3" t="s">
        <v>22</v>
      </c>
      <c r="E71" s="5">
        <v>29472</v>
      </c>
    </row>
    <row r="72" spans="1:5" x14ac:dyDescent="0.2">
      <c r="A72" s="3" t="s">
        <v>107</v>
      </c>
      <c r="B72" s="4">
        <v>46951532</v>
      </c>
      <c r="C72" s="4">
        <v>506030</v>
      </c>
      <c r="D72" s="3" t="s">
        <v>24</v>
      </c>
      <c r="E72" s="5">
        <v>30120</v>
      </c>
    </row>
    <row r="73" spans="1:5" x14ac:dyDescent="0.2">
      <c r="A73" s="3" t="s">
        <v>108</v>
      </c>
      <c r="B73" s="4">
        <v>1340000</v>
      </c>
      <c r="C73" s="4">
        <v>45226</v>
      </c>
      <c r="D73" s="3" t="s">
        <v>25</v>
      </c>
      <c r="E73" s="5">
        <v>20259</v>
      </c>
    </row>
    <row r="74" spans="1:5" x14ac:dyDescent="0.2">
      <c r="A74" s="3" t="s">
        <v>109</v>
      </c>
      <c r="B74" s="4">
        <v>5351000</v>
      </c>
      <c r="C74" s="4">
        <v>338145</v>
      </c>
      <c r="D74" s="3" t="s">
        <v>27</v>
      </c>
      <c r="E74" s="5">
        <v>36217</v>
      </c>
    </row>
    <row r="75" spans="1:5" x14ac:dyDescent="0.2">
      <c r="A75" s="3" t="s">
        <v>110</v>
      </c>
      <c r="B75" s="4">
        <v>65447374</v>
      </c>
      <c r="C75" s="4">
        <v>674843</v>
      </c>
      <c r="D75" s="3" t="s">
        <v>29</v>
      </c>
      <c r="E75" s="5">
        <v>34208</v>
      </c>
    </row>
    <row r="76" spans="1:5" x14ac:dyDescent="0.2">
      <c r="A76" s="3" t="s">
        <v>111</v>
      </c>
      <c r="B76" s="4">
        <v>11295000</v>
      </c>
      <c r="C76" s="4">
        <v>131990</v>
      </c>
      <c r="D76" s="3" t="s">
        <v>31</v>
      </c>
      <c r="E76" s="5">
        <v>30535</v>
      </c>
    </row>
    <row r="77" spans="1:5" x14ac:dyDescent="0.2">
      <c r="A77" s="3" t="s">
        <v>112</v>
      </c>
      <c r="B77" s="4">
        <v>10013000</v>
      </c>
      <c r="C77" s="4">
        <v>93030</v>
      </c>
      <c r="D77" s="3" t="s">
        <v>35</v>
      </c>
      <c r="E77" s="5">
        <v>19499</v>
      </c>
    </row>
    <row r="78" spans="1:5" x14ac:dyDescent="0.2">
      <c r="A78" s="3" t="s">
        <v>113</v>
      </c>
      <c r="B78" s="4">
        <v>4456000</v>
      </c>
      <c r="C78" s="4">
        <v>70273</v>
      </c>
      <c r="D78" s="3" t="s">
        <v>36</v>
      </c>
      <c r="E78" s="5">
        <v>42539</v>
      </c>
    </row>
    <row r="79" spans="1:5" x14ac:dyDescent="0.2">
      <c r="A79" s="3" t="s">
        <v>114</v>
      </c>
      <c r="B79" s="4">
        <v>60340000</v>
      </c>
      <c r="C79" s="4">
        <v>301318</v>
      </c>
      <c r="D79" s="3" t="s">
        <v>38</v>
      </c>
      <c r="E79" s="5">
        <v>30581</v>
      </c>
    </row>
    <row r="80" spans="1:5" x14ac:dyDescent="0.2">
      <c r="A80" s="3" t="s">
        <v>115</v>
      </c>
      <c r="B80" s="4">
        <v>2248000</v>
      </c>
      <c r="C80" s="4">
        <v>64589</v>
      </c>
      <c r="D80" s="3" t="s">
        <v>40</v>
      </c>
      <c r="E80" s="5">
        <v>17071</v>
      </c>
    </row>
    <row r="81" spans="1:10" x14ac:dyDescent="0.2">
      <c r="A81" s="3" t="s">
        <v>116</v>
      </c>
      <c r="B81" s="4">
        <v>3329000</v>
      </c>
      <c r="C81" s="4">
        <v>65303</v>
      </c>
      <c r="D81" s="3" t="s">
        <v>41</v>
      </c>
      <c r="E81" s="5">
        <v>18946</v>
      </c>
    </row>
    <row r="82" spans="1:10" x14ac:dyDescent="0.2">
      <c r="A82" s="3" t="s">
        <v>117</v>
      </c>
      <c r="B82" s="4">
        <v>502000</v>
      </c>
      <c r="C82" s="4">
        <v>2586</v>
      </c>
      <c r="D82" s="3" t="s">
        <v>42</v>
      </c>
      <c r="E82" s="5">
        <v>82306</v>
      </c>
    </row>
    <row r="83" spans="1:10" x14ac:dyDescent="0.2">
      <c r="A83" s="3" t="s">
        <v>118</v>
      </c>
      <c r="B83" s="4">
        <v>413000</v>
      </c>
      <c r="C83" s="7">
        <v>316</v>
      </c>
      <c r="D83" s="3" t="s">
        <v>44</v>
      </c>
      <c r="E83" s="5">
        <v>23760</v>
      </c>
    </row>
    <row r="84" spans="1:10" x14ac:dyDescent="0.2">
      <c r="A84" s="3" t="s">
        <v>119</v>
      </c>
      <c r="B84" s="4">
        <v>16578000</v>
      </c>
      <c r="C84" s="4">
        <v>41526</v>
      </c>
      <c r="D84" s="3" t="s">
        <v>33</v>
      </c>
      <c r="E84" s="5">
        <v>40431</v>
      </c>
    </row>
    <row r="85" spans="1:10" x14ac:dyDescent="0.2">
      <c r="A85" s="3" t="s">
        <v>120</v>
      </c>
      <c r="B85" s="4">
        <v>38167000</v>
      </c>
      <c r="C85" s="4">
        <v>312683</v>
      </c>
      <c r="D85" s="3" t="s">
        <v>46</v>
      </c>
      <c r="E85" s="5">
        <v>17482</v>
      </c>
    </row>
    <row r="86" spans="1:10" x14ac:dyDescent="0.2">
      <c r="A86" s="3" t="s">
        <v>121</v>
      </c>
      <c r="B86" s="4">
        <v>10638000</v>
      </c>
      <c r="C86" s="4">
        <v>92391</v>
      </c>
      <c r="D86" s="3" t="s">
        <v>48</v>
      </c>
      <c r="E86" s="5">
        <v>22190</v>
      </c>
    </row>
    <row r="87" spans="1:10" x14ac:dyDescent="0.2">
      <c r="A87" s="3" t="s">
        <v>122</v>
      </c>
      <c r="B87" s="4">
        <v>62008000</v>
      </c>
      <c r="C87" s="4">
        <v>244820</v>
      </c>
      <c r="D87" s="3" t="s">
        <v>50</v>
      </c>
      <c r="E87" s="5">
        <v>36523</v>
      </c>
    </row>
    <row r="88" spans="1:10" x14ac:dyDescent="0.2">
      <c r="A88" s="3" t="s">
        <v>123</v>
      </c>
      <c r="B88" s="4">
        <v>10507000</v>
      </c>
      <c r="C88" s="4">
        <v>78866</v>
      </c>
      <c r="D88" s="3" t="s">
        <v>15</v>
      </c>
      <c r="E88" s="5">
        <v>25395</v>
      </c>
    </row>
    <row r="89" spans="1:10" x14ac:dyDescent="0.2">
      <c r="A89" s="3" t="s">
        <v>51</v>
      </c>
      <c r="B89" s="4">
        <v>21462000</v>
      </c>
      <c r="C89" s="4">
        <v>238391</v>
      </c>
      <c r="D89" s="3" t="s">
        <v>52</v>
      </c>
      <c r="E89" s="5">
        <v>12580</v>
      </c>
    </row>
    <row r="90" spans="1:10" x14ac:dyDescent="0.2">
      <c r="A90" s="3" t="s">
        <v>124</v>
      </c>
      <c r="B90" s="4">
        <v>9341000</v>
      </c>
      <c r="C90" s="4">
        <v>449964</v>
      </c>
      <c r="D90" s="3" t="s">
        <v>54</v>
      </c>
      <c r="E90" s="5">
        <v>37245</v>
      </c>
    </row>
    <row r="92" spans="1:10" x14ac:dyDescent="0.2">
      <c r="B92" s="3" t="s">
        <v>7</v>
      </c>
      <c r="C92" s="11" t="s">
        <v>120</v>
      </c>
    </row>
    <row r="93" spans="1:10" x14ac:dyDescent="0.2">
      <c r="B93" s="3" t="s">
        <v>58</v>
      </c>
      <c r="C93" s="15">
        <f>VLOOKUP(C92,Tabla4,5,0)</f>
        <v>17482</v>
      </c>
    </row>
    <row r="95" spans="1:10" ht="12.75" customHeight="1" x14ac:dyDescent="0.2">
      <c r="A95" s="66" t="s">
        <v>358</v>
      </c>
      <c r="B95" s="66"/>
      <c r="C95" s="66"/>
      <c r="D95" s="66"/>
      <c r="E95" s="66"/>
      <c r="F95" s="66"/>
      <c r="G95" s="66"/>
      <c r="H95" s="66"/>
      <c r="I95" s="66"/>
      <c r="J95"/>
    </row>
    <row r="96" spans="1:10" ht="15" x14ac:dyDescent="0.2">
      <c r="A96" s="66"/>
      <c r="B96" s="66"/>
      <c r="C96" s="66"/>
      <c r="D96" s="66"/>
      <c r="E96" s="66"/>
      <c r="F96" s="66"/>
      <c r="G96" s="66"/>
      <c r="H96" s="66"/>
      <c r="I96" s="66"/>
      <c r="J96"/>
    </row>
    <row r="98" spans="1:13" ht="15" x14ac:dyDescent="0.2">
      <c r="A98" s="16" t="s">
        <v>125</v>
      </c>
      <c r="B98" s="17" t="s">
        <v>126</v>
      </c>
      <c r="C98" s="18" t="s">
        <v>127</v>
      </c>
      <c r="D98" s="16" t="s">
        <v>128</v>
      </c>
      <c r="E98" s="18" t="s">
        <v>129</v>
      </c>
      <c r="F98" s="17" t="s">
        <v>55</v>
      </c>
      <c r="G98" s="17" t="s">
        <v>130</v>
      </c>
      <c r="K98" s="19" t="s">
        <v>127</v>
      </c>
      <c r="L98" s="19" t="s">
        <v>128</v>
      </c>
      <c r="M98" s="19" t="s">
        <v>129</v>
      </c>
    </row>
    <row r="99" spans="1:13" x14ac:dyDescent="0.2">
      <c r="A99" s="3" t="s">
        <v>131</v>
      </c>
      <c r="B99" s="20">
        <v>43710</v>
      </c>
      <c r="C99" s="21" t="s">
        <v>132</v>
      </c>
      <c r="E99" s="5"/>
      <c r="F99" s="3">
        <v>1</v>
      </c>
      <c r="G99" s="22">
        <f t="shared" ref="G99:G114" si="0">E99*F99</f>
        <v>0</v>
      </c>
      <c r="K99" s="23" t="s">
        <v>133</v>
      </c>
      <c r="L99" s="23" t="s">
        <v>134</v>
      </c>
      <c r="M99" s="24">
        <v>6</v>
      </c>
    </row>
    <row r="100" spans="1:13" x14ac:dyDescent="0.2">
      <c r="A100" s="3" t="s">
        <v>135</v>
      </c>
      <c r="B100" s="20">
        <v>43711</v>
      </c>
      <c r="C100" s="21" t="s">
        <v>133</v>
      </c>
      <c r="E100" s="5"/>
      <c r="F100" s="3">
        <v>1</v>
      </c>
      <c r="G100" s="22">
        <f t="shared" si="0"/>
        <v>0</v>
      </c>
      <c r="K100" s="23" t="s">
        <v>136</v>
      </c>
      <c r="L100" s="23" t="s">
        <v>134</v>
      </c>
      <c r="M100" s="24">
        <v>9.5</v>
      </c>
    </row>
    <row r="101" spans="1:13" x14ac:dyDescent="0.2">
      <c r="A101" s="3" t="s">
        <v>137</v>
      </c>
      <c r="B101" s="20">
        <v>43715</v>
      </c>
      <c r="C101" s="21" t="s">
        <v>138</v>
      </c>
      <c r="E101" s="5"/>
      <c r="F101" s="3">
        <v>1</v>
      </c>
      <c r="G101" s="22">
        <f t="shared" si="0"/>
        <v>0</v>
      </c>
      <c r="K101" s="23" t="s">
        <v>139</v>
      </c>
      <c r="L101" s="23" t="s">
        <v>134</v>
      </c>
      <c r="M101" s="24">
        <v>25.89</v>
      </c>
    </row>
    <row r="102" spans="1:13" x14ac:dyDescent="0.2">
      <c r="A102" s="3" t="s">
        <v>140</v>
      </c>
      <c r="B102" s="20">
        <v>43715</v>
      </c>
      <c r="C102" s="21" t="s">
        <v>141</v>
      </c>
      <c r="E102" s="5"/>
      <c r="F102" s="3">
        <v>2</v>
      </c>
      <c r="G102" s="22">
        <f t="shared" si="0"/>
        <v>0</v>
      </c>
      <c r="K102" s="23" t="s">
        <v>142</v>
      </c>
      <c r="L102" s="23" t="s">
        <v>134</v>
      </c>
      <c r="M102" s="24">
        <v>12</v>
      </c>
    </row>
    <row r="103" spans="1:13" x14ac:dyDescent="0.2">
      <c r="A103" s="3" t="s">
        <v>143</v>
      </c>
      <c r="B103" s="20">
        <v>43716</v>
      </c>
      <c r="C103" s="21" t="s">
        <v>144</v>
      </c>
      <c r="E103" s="5"/>
      <c r="F103" s="3">
        <v>3</v>
      </c>
      <c r="G103" s="22">
        <f t="shared" si="0"/>
        <v>0</v>
      </c>
      <c r="K103" s="23" t="s">
        <v>145</v>
      </c>
      <c r="L103" s="23" t="s">
        <v>146</v>
      </c>
      <c r="M103" s="24">
        <v>19.45</v>
      </c>
    </row>
    <row r="104" spans="1:13" x14ac:dyDescent="0.2">
      <c r="A104" s="3" t="s">
        <v>147</v>
      </c>
      <c r="B104" s="20">
        <v>43717</v>
      </c>
      <c r="C104" s="21" t="s">
        <v>148</v>
      </c>
      <c r="E104" s="5"/>
      <c r="F104" s="3">
        <v>1</v>
      </c>
      <c r="G104" s="22">
        <f t="shared" si="0"/>
        <v>0</v>
      </c>
      <c r="K104" s="23" t="s">
        <v>149</v>
      </c>
      <c r="L104" s="23" t="s">
        <v>150</v>
      </c>
      <c r="M104" s="24">
        <v>12.5</v>
      </c>
    </row>
    <row r="105" spans="1:13" ht="12.75" customHeight="1" x14ac:dyDescent="0.2">
      <c r="A105" s="3" t="s">
        <v>151</v>
      </c>
      <c r="B105" s="20">
        <v>43717</v>
      </c>
      <c r="C105" s="21" t="s">
        <v>152</v>
      </c>
      <c r="E105" s="5"/>
      <c r="F105" s="3">
        <v>1</v>
      </c>
      <c r="G105" s="22">
        <f t="shared" si="0"/>
        <v>0</v>
      </c>
      <c r="K105" s="23" t="s">
        <v>153</v>
      </c>
      <c r="L105" s="23" t="s">
        <v>154</v>
      </c>
      <c r="M105" s="24">
        <v>33.25</v>
      </c>
    </row>
    <row r="106" spans="1:13" x14ac:dyDescent="0.2">
      <c r="A106" s="3" t="s">
        <v>155</v>
      </c>
      <c r="B106" s="20">
        <v>43718</v>
      </c>
      <c r="C106" s="21" t="s">
        <v>148</v>
      </c>
      <c r="E106" s="5"/>
      <c r="F106" s="3">
        <v>1</v>
      </c>
      <c r="G106" s="22">
        <f t="shared" si="0"/>
        <v>0</v>
      </c>
      <c r="K106" s="23" t="s">
        <v>156</v>
      </c>
      <c r="L106" s="23" t="s">
        <v>150</v>
      </c>
      <c r="M106" s="24">
        <v>10</v>
      </c>
    </row>
    <row r="107" spans="1:13" x14ac:dyDescent="0.2">
      <c r="A107" s="3" t="s">
        <v>157</v>
      </c>
      <c r="B107" s="20">
        <v>43718</v>
      </c>
      <c r="C107" s="21" t="s">
        <v>158</v>
      </c>
      <c r="E107" s="5"/>
      <c r="F107" s="3">
        <v>1</v>
      </c>
      <c r="G107" s="22">
        <f t="shared" si="0"/>
        <v>0</v>
      </c>
      <c r="K107" s="23" t="s">
        <v>159</v>
      </c>
      <c r="L107" s="23" t="s">
        <v>160</v>
      </c>
      <c r="M107" s="24">
        <v>97</v>
      </c>
    </row>
    <row r="108" spans="1:13" x14ac:dyDescent="0.2">
      <c r="A108" s="3" t="s">
        <v>161</v>
      </c>
      <c r="B108" s="20">
        <v>43718</v>
      </c>
      <c r="C108" s="21" t="s">
        <v>162</v>
      </c>
      <c r="E108" s="5"/>
      <c r="F108" s="3">
        <v>1</v>
      </c>
      <c r="G108" s="22">
        <f t="shared" si="0"/>
        <v>0</v>
      </c>
      <c r="K108" s="23" t="s">
        <v>163</v>
      </c>
      <c r="L108" s="23" t="s">
        <v>164</v>
      </c>
      <c r="M108" s="24">
        <v>55.2</v>
      </c>
    </row>
    <row r="109" spans="1:13" x14ac:dyDescent="0.2">
      <c r="A109" s="3" t="s">
        <v>165</v>
      </c>
      <c r="B109" s="20">
        <v>43718</v>
      </c>
      <c r="C109" s="21" t="s">
        <v>138</v>
      </c>
      <c r="E109" s="5"/>
      <c r="F109" s="3">
        <v>1</v>
      </c>
      <c r="G109" s="22">
        <f t="shared" si="0"/>
        <v>0</v>
      </c>
      <c r="K109" s="23" t="s">
        <v>166</v>
      </c>
      <c r="L109" s="23" t="s">
        <v>167</v>
      </c>
      <c r="M109" s="24">
        <v>34</v>
      </c>
    </row>
    <row r="110" spans="1:13" x14ac:dyDescent="0.2">
      <c r="A110" s="3" t="s">
        <v>168</v>
      </c>
      <c r="B110" s="20">
        <v>43719</v>
      </c>
      <c r="C110" s="21" t="s">
        <v>158</v>
      </c>
      <c r="E110" s="5"/>
      <c r="F110" s="3">
        <v>1</v>
      </c>
      <c r="G110" s="22">
        <f t="shared" si="0"/>
        <v>0</v>
      </c>
      <c r="K110" s="23" t="s">
        <v>132</v>
      </c>
      <c r="L110" s="23" t="s">
        <v>134</v>
      </c>
      <c r="M110" s="24">
        <v>13.25</v>
      </c>
    </row>
    <row r="111" spans="1:13" x14ac:dyDescent="0.2">
      <c r="A111" s="3" t="s">
        <v>169</v>
      </c>
      <c r="B111" s="20">
        <v>43720</v>
      </c>
      <c r="C111" s="21" t="s">
        <v>162</v>
      </c>
      <c r="E111" s="5"/>
      <c r="F111" s="3">
        <v>2</v>
      </c>
      <c r="G111" s="22">
        <f t="shared" si="0"/>
        <v>0</v>
      </c>
      <c r="K111" s="23" t="s">
        <v>170</v>
      </c>
      <c r="L111" s="23" t="s">
        <v>134</v>
      </c>
      <c r="M111" s="24">
        <v>18.399999999999999</v>
      </c>
    </row>
    <row r="112" spans="1:13" x14ac:dyDescent="0.2">
      <c r="A112" s="3" t="s">
        <v>171</v>
      </c>
      <c r="B112" s="20">
        <v>43721</v>
      </c>
      <c r="C112" s="21" t="s">
        <v>148</v>
      </c>
      <c r="E112" s="5"/>
      <c r="F112" s="3">
        <v>2</v>
      </c>
      <c r="G112" s="22">
        <f t="shared" si="0"/>
        <v>0</v>
      </c>
      <c r="K112" s="23" t="s">
        <v>138</v>
      </c>
      <c r="L112" s="23" t="s">
        <v>134</v>
      </c>
      <c r="M112" s="24">
        <v>15</v>
      </c>
    </row>
    <row r="113" spans="1:13" x14ac:dyDescent="0.2">
      <c r="A113" s="3" t="s">
        <v>172</v>
      </c>
      <c r="B113" s="20">
        <v>43721</v>
      </c>
      <c r="C113" s="21" t="s">
        <v>138</v>
      </c>
      <c r="E113" s="5"/>
      <c r="F113" s="3">
        <v>2</v>
      </c>
      <c r="G113" s="22">
        <f t="shared" si="0"/>
        <v>0</v>
      </c>
      <c r="K113" s="23" t="s">
        <v>173</v>
      </c>
      <c r="L113" s="23" t="s">
        <v>154</v>
      </c>
      <c r="M113" s="24">
        <v>7</v>
      </c>
    </row>
    <row r="114" spans="1:13" x14ac:dyDescent="0.2">
      <c r="A114" s="3" t="s">
        <v>174</v>
      </c>
      <c r="B114" s="20">
        <v>43722</v>
      </c>
      <c r="C114" s="21" t="s">
        <v>133</v>
      </c>
      <c r="E114" s="5"/>
      <c r="F114" s="3">
        <v>2</v>
      </c>
      <c r="G114" s="22">
        <f t="shared" si="0"/>
        <v>0</v>
      </c>
      <c r="K114" s="23" t="s">
        <v>175</v>
      </c>
      <c r="L114" s="23" t="s">
        <v>164</v>
      </c>
      <c r="M114" s="24">
        <v>9.3000000000000007</v>
      </c>
    </row>
    <row r="115" spans="1:13" x14ac:dyDescent="0.2">
      <c r="A115" s="77" t="s">
        <v>359</v>
      </c>
      <c r="B115" s="78"/>
      <c r="C115" s="79"/>
      <c r="D115" s="80"/>
      <c r="E115" s="81"/>
      <c r="F115" s="80"/>
      <c r="G115" s="82">
        <f>SUM(G99:G114)</f>
        <v>0</v>
      </c>
      <c r="K115" s="23" t="s">
        <v>176</v>
      </c>
      <c r="L115" s="23" t="s">
        <v>164</v>
      </c>
      <c r="M115" s="24">
        <v>16.8</v>
      </c>
    </row>
    <row r="116" spans="1:13" x14ac:dyDescent="0.2">
      <c r="A116" s="74" t="s">
        <v>177</v>
      </c>
      <c r="B116" s="74"/>
      <c r="C116" s="74"/>
      <c r="D116" s="74"/>
      <c r="E116" s="74"/>
      <c r="F116" s="74"/>
      <c r="G116" s="74"/>
      <c r="H116" s="74"/>
      <c r="I116" s="74"/>
      <c r="K116" s="23" t="s">
        <v>178</v>
      </c>
      <c r="L116" s="23" t="s">
        <v>164</v>
      </c>
      <c r="M116" s="24">
        <v>21.6</v>
      </c>
    </row>
    <row r="117" spans="1:13" x14ac:dyDescent="0.2">
      <c r="A117" s="74"/>
      <c r="B117" s="74"/>
      <c r="C117" s="74"/>
      <c r="D117" s="74"/>
      <c r="E117" s="74"/>
      <c r="F117" s="74"/>
      <c r="G117" s="74"/>
      <c r="H117" s="74"/>
      <c r="I117" s="74"/>
      <c r="K117" s="23" t="s">
        <v>179</v>
      </c>
      <c r="L117" s="23" t="s">
        <v>164</v>
      </c>
      <c r="M117" s="24">
        <v>18</v>
      </c>
    </row>
    <row r="118" spans="1:13" ht="12.75" customHeight="1" x14ac:dyDescent="0.2">
      <c r="K118" s="23" t="s">
        <v>180</v>
      </c>
      <c r="L118" s="23" t="s">
        <v>164</v>
      </c>
      <c r="M118" s="24">
        <v>16.8</v>
      </c>
    </row>
    <row r="119" spans="1:13" ht="12.75" customHeight="1" x14ac:dyDescent="0.2">
      <c r="A119" s="3" t="s">
        <v>181</v>
      </c>
      <c r="K119" s="23" t="s">
        <v>182</v>
      </c>
      <c r="L119" s="23" t="s">
        <v>164</v>
      </c>
      <c r="M119" s="24">
        <v>22.8</v>
      </c>
    </row>
    <row r="120" spans="1:13" ht="13.5" customHeight="1" x14ac:dyDescent="0.2">
      <c r="A120" s="3" t="s">
        <v>183</v>
      </c>
      <c r="K120" s="23" t="s">
        <v>184</v>
      </c>
      <c r="L120" s="23" t="s">
        <v>150</v>
      </c>
      <c r="M120" s="24">
        <v>16.25</v>
      </c>
    </row>
    <row r="121" spans="1:13" ht="13.5" customHeight="1" x14ac:dyDescent="0.2">
      <c r="A121" s="3" t="s">
        <v>185</v>
      </c>
      <c r="K121" s="23" t="s">
        <v>186</v>
      </c>
      <c r="L121" s="23" t="s">
        <v>150</v>
      </c>
      <c r="M121" s="24">
        <v>12.75</v>
      </c>
    </row>
    <row r="122" spans="1:13" ht="12.75" customHeight="1" x14ac:dyDescent="0.2">
      <c r="A122" s="3" t="s">
        <v>187</v>
      </c>
      <c r="K122" s="23" t="s">
        <v>141</v>
      </c>
      <c r="L122" s="23" t="s">
        <v>150</v>
      </c>
      <c r="M122" s="24">
        <v>43.9</v>
      </c>
    </row>
    <row r="123" spans="1:13" ht="12.75" customHeight="1" x14ac:dyDescent="0.2">
      <c r="K123" s="23" t="s">
        <v>188</v>
      </c>
      <c r="L123" s="23" t="s">
        <v>189</v>
      </c>
      <c r="M123" s="24">
        <v>45.6</v>
      </c>
    </row>
    <row r="124" spans="1:13" x14ac:dyDescent="0.2">
      <c r="A124" s="3" t="s">
        <v>190</v>
      </c>
      <c r="K124" s="23" t="s">
        <v>191</v>
      </c>
      <c r="L124" s="23" t="s">
        <v>160</v>
      </c>
      <c r="M124" s="24">
        <v>39</v>
      </c>
    </row>
    <row r="125" spans="1:13" x14ac:dyDescent="0.2">
      <c r="K125" s="23" t="s">
        <v>192</v>
      </c>
      <c r="L125" s="23" t="s">
        <v>134</v>
      </c>
      <c r="M125" s="24">
        <v>9.65</v>
      </c>
    </row>
    <row r="126" spans="1:13" x14ac:dyDescent="0.2">
      <c r="B126" s="25">
        <v>0</v>
      </c>
      <c r="C126" s="44">
        <v>0</v>
      </c>
      <c r="E126" s="75" t="s">
        <v>193</v>
      </c>
      <c r="F126" s="75"/>
      <c r="G126" s="75"/>
      <c r="H126" s="75"/>
      <c r="I126" s="75"/>
      <c r="K126" s="23" t="s">
        <v>194</v>
      </c>
      <c r="L126" s="23" t="s">
        <v>150</v>
      </c>
      <c r="M126" s="24">
        <v>14</v>
      </c>
    </row>
    <row r="127" spans="1:13" x14ac:dyDescent="0.2">
      <c r="B127" s="25">
        <v>100</v>
      </c>
      <c r="C127" s="44">
        <v>0.02</v>
      </c>
      <c r="E127" s="75"/>
      <c r="F127" s="75"/>
      <c r="G127" s="75"/>
      <c r="H127" s="75"/>
      <c r="I127" s="75"/>
      <c r="K127" s="23" t="s">
        <v>195</v>
      </c>
      <c r="L127" s="23" t="s">
        <v>167</v>
      </c>
      <c r="M127" s="24">
        <v>21.5</v>
      </c>
    </row>
    <row r="128" spans="1:13" x14ac:dyDescent="0.2">
      <c r="B128" s="25">
        <v>500</v>
      </c>
      <c r="C128" s="44">
        <v>2.5000000000000001E-2</v>
      </c>
      <c r="E128" s="75"/>
      <c r="F128" s="75"/>
      <c r="G128" s="75"/>
      <c r="H128" s="75"/>
      <c r="I128" s="75"/>
      <c r="K128" s="23" t="s">
        <v>144</v>
      </c>
      <c r="L128" s="23" t="s">
        <v>189</v>
      </c>
      <c r="M128" s="24">
        <v>23.25</v>
      </c>
    </row>
    <row r="129" spans="1:13" x14ac:dyDescent="0.2">
      <c r="B129" s="25">
        <v>1000</v>
      </c>
      <c r="C129" s="44">
        <v>0.03</v>
      </c>
      <c r="E129" s="75"/>
      <c r="F129" s="75"/>
      <c r="G129" s="75"/>
      <c r="H129" s="75"/>
      <c r="I129" s="75"/>
      <c r="K129" s="23" t="s">
        <v>196</v>
      </c>
      <c r="L129" s="23" t="s">
        <v>160</v>
      </c>
      <c r="M129" s="24">
        <v>32.799999999999997</v>
      </c>
    </row>
    <row r="130" spans="1:13" x14ac:dyDescent="0.2">
      <c r="E130" s="75"/>
      <c r="F130" s="75"/>
      <c r="G130" s="75"/>
      <c r="H130" s="75"/>
      <c r="I130" s="75"/>
      <c r="K130" s="23" t="s">
        <v>197</v>
      </c>
      <c r="L130" s="23" t="s">
        <v>160</v>
      </c>
      <c r="M130" s="24">
        <v>7.45</v>
      </c>
    </row>
    <row r="131" spans="1:13" x14ac:dyDescent="0.2">
      <c r="A131" s="3" t="s">
        <v>198</v>
      </c>
      <c r="E131" s="75"/>
      <c r="F131" s="75"/>
      <c r="G131" s="75"/>
      <c r="H131" s="75"/>
      <c r="I131" s="75"/>
      <c r="K131" s="23" t="s">
        <v>199</v>
      </c>
      <c r="L131" s="23" t="s">
        <v>134</v>
      </c>
      <c r="M131" s="24">
        <v>19</v>
      </c>
    </row>
    <row r="132" spans="1:13" x14ac:dyDescent="0.2">
      <c r="E132" s="75"/>
      <c r="F132" s="75"/>
      <c r="G132" s="75"/>
      <c r="H132" s="75"/>
      <c r="I132" s="75"/>
      <c r="K132" s="23" t="s">
        <v>200</v>
      </c>
      <c r="L132" s="23" t="s">
        <v>146</v>
      </c>
      <c r="M132" s="24">
        <v>22</v>
      </c>
    </row>
    <row r="133" spans="1:13" x14ac:dyDescent="0.2">
      <c r="A133" s="3" t="s">
        <v>201</v>
      </c>
      <c r="B133" s="11">
        <v>800</v>
      </c>
      <c r="K133" s="23" t="s">
        <v>202</v>
      </c>
      <c r="L133" s="23" t="s">
        <v>146</v>
      </c>
      <c r="M133" s="24">
        <v>17</v>
      </c>
    </row>
    <row r="134" spans="1:13" x14ac:dyDescent="0.2">
      <c r="A134" s="3" t="s">
        <v>203</v>
      </c>
      <c r="B134" s="26">
        <f>VLOOKUP(B133,(B126:C129),2,TRUE)</f>
        <v>2.5000000000000001E-2</v>
      </c>
      <c r="K134" s="23" t="s">
        <v>204</v>
      </c>
      <c r="L134" s="23" t="s">
        <v>150</v>
      </c>
      <c r="M134" s="24">
        <v>9.5</v>
      </c>
    </row>
    <row r="135" spans="1:13" x14ac:dyDescent="0.2">
      <c r="K135" s="23" t="s">
        <v>205</v>
      </c>
      <c r="L135" s="23" t="s">
        <v>154</v>
      </c>
      <c r="M135" s="24">
        <v>38</v>
      </c>
    </row>
    <row r="136" spans="1:13" x14ac:dyDescent="0.2">
      <c r="A136" s="3" t="s">
        <v>206</v>
      </c>
      <c r="K136" s="23" t="s">
        <v>207</v>
      </c>
      <c r="L136" s="23" t="s">
        <v>134</v>
      </c>
      <c r="M136" s="24">
        <v>62.5</v>
      </c>
    </row>
    <row r="137" spans="1:13" x14ac:dyDescent="0.2">
      <c r="K137" s="23" t="s">
        <v>208</v>
      </c>
      <c r="L137" s="23" t="s">
        <v>164</v>
      </c>
      <c r="M137" s="24">
        <v>21.6</v>
      </c>
    </row>
    <row r="138" spans="1:13" ht="12.75" customHeight="1" x14ac:dyDescent="0.2">
      <c r="A138" s="76" t="s">
        <v>340</v>
      </c>
      <c r="B138" s="76"/>
      <c r="C138" s="76"/>
      <c r="D138" s="76"/>
      <c r="E138" s="76"/>
      <c r="F138" s="76"/>
      <c r="G138" s="76"/>
      <c r="I138"/>
      <c r="K138" s="23" t="s">
        <v>209</v>
      </c>
      <c r="L138" s="23" t="s">
        <v>164</v>
      </c>
      <c r="M138" s="24">
        <v>21.6</v>
      </c>
    </row>
    <row r="139" spans="1:13" ht="15" x14ac:dyDescent="0.2">
      <c r="A139" s="76"/>
      <c r="B139" s="76"/>
      <c r="C139" s="76"/>
      <c r="D139" s="76"/>
      <c r="E139" s="76"/>
      <c r="F139" s="76"/>
      <c r="G139" s="76"/>
      <c r="I139"/>
      <c r="K139" s="23" t="s">
        <v>210</v>
      </c>
      <c r="L139" s="23" t="s">
        <v>189</v>
      </c>
      <c r="M139" s="24">
        <v>53</v>
      </c>
    </row>
    <row r="140" spans="1:13" ht="15" customHeight="1" x14ac:dyDescent="0.2">
      <c r="A140" s="76"/>
      <c r="B140" s="76"/>
      <c r="C140" s="76"/>
      <c r="D140" s="76"/>
      <c r="E140" s="76"/>
      <c r="F140" s="76"/>
      <c r="G140" s="76"/>
      <c r="I140"/>
      <c r="K140" s="23" t="s">
        <v>211</v>
      </c>
      <c r="L140" s="23" t="s">
        <v>146</v>
      </c>
      <c r="M140" s="24">
        <v>25</v>
      </c>
    </row>
    <row r="141" spans="1:13" ht="15" x14ac:dyDescent="0.2">
      <c r="I141"/>
      <c r="K141" s="23" t="s">
        <v>212</v>
      </c>
      <c r="L141" s="23" t="s">
        <v>150</v>
      </c>
      <c r="M141" s="24">
        <v>81</v>
      </c>
    </row>
    <row r="142" spans="1:13" ht="15" x14ac:dyDescent="0.2">
      <c r="A142" s="3" t="s">
        <v>341</v>
      </c>
      <c r="I142"/>
      <c r="K142" s="23" t="s">
        <v>213</v>
      </c>
      <c r="L142" s="23" t="s">
        <v>146</v>
      </c>
      <c r="M142" s="24">
        <v>21.35</v>
      </c>
    </row>
    <row r="143" spans="1:13" ht="15" x14ac:dyDescent="0.2">
      <c r="A143" s="3" t="s">
        <v>342</v>
      </c>
      <c r="B143" s="2"/>
      <c r="I143"/>
      <c r="K143" s="23" t="s">
        <v>214</v>
      </c>
      <c r="L143" s="23" t="s">
        <v>150</v>
      </c>
      <c r="M143" s="24">
        <v>31.23</v>
      </c>
    </row>
    <row r="144" spans="1:13" ht="15" x14ac:dyDescent="0.2">
      <c r="A144" s="3" t="s">
        <v>343</v>
      </c>
      <c r="B144" s="2"/>
      <c r="I144"/>
      <c r="K144" s="23" t="s">
        <v>215</v>
      </c>
      <c r="L144" s="23" t="s">
        <v>154</v>
      </c>
      <c r="M144" s="24">
        <v>21</v>
      </c>
    </row>
    <row r="145" spans="1:13" ht="15" x14ac:dyDescent="0.2">
      <c r="I145"/>
      <c r="K145" s="23" t="s">
        <v>148</v>
      </c>
      <c r="L145" s="23" t="s">
        <v>154</v>
      </c>
      <c r="M145" s="24">
        <v>9</v>
      </c>
    </row>
    <row r="146" spans="1:13" ht="15" customHeight="1" x14ac:dyDescent="0.2">
      <c r="A146" s="47" t="s">
        <v>292</v>
      </c>
      <c r="B146" s="47" t="s">
        <v>293</v>
      </c>
      <c r="C146" s="47" t="s">
        <v>294</v>
      </c>
      <c r="D146" s="47" t="s">
        <v>295</v>
      </c>
      <c r="E146" s="47" t="s">
        <v>296</v>
      </c>
      <c r="F146" s="47" t="s">
        <v>297</v>
      </c>
      <c r="G146" s="47" t="s">
        <v>298</v>
      </c>
      <c r="I146"/>
      <c r="K146" s="23" t="s">
        <v>216</v>
      </c>
      <c r="L146" s="23" t="s">
        <v>150</v>
      </c>
      <c r="M146" s="24">
        <v>9.1999999999999993</v>
      </c>
    </row>
    <row r="147" spans="1:13" ht="15" x14ac:dyDescent="0.2">
      <c r="A147" s="46" t="s">
        <v>299</v>
      </c>
      <c r="B147" s="48" t="s">
        <v>300</v>
      </c>
      <c r="C147" s="49">
        <v>20980</v>
      </c>
      <c r="D147" s="48">
        <v>62</v>
      </c>
      <c r="E147" s="48">
        <v>5</v>
      </c>
      <c r="F147" s="46" t="s">
        <v>301</v>
      </c>
      <c r="G147" s="46" t="s">
        <v>23</v>
      </c>
      <c r="I147"/>
      <c r="K147" s="23" t="s">
        <v>162</v>
      </c>
      <c r="L147" s="23" t="s">
        <v>160</v>
      </c>
      <c r="M147" s="24">
        <v>24</v>
      </c>
    </row>
    <row r="148" spans="1:13" ht="15" x14ac:dyDescent="0.2">
      <c r="A148" s="46" t="s">
        <v>302</v>
      </c>
      <c r="B148" s="48" t="s">
        <v>300</v>
      </c>
      <c r="C148" s="49">
        <v>31315</v>
      </c>
      <c r="D148" s="48">
        <v>33</v>
      </c>
      <c r="E148" s="48">
        <v>0</v>
      </c>
      <c r="F148" s="46" t="s">
        <v>303</v>
      </c>
      <c r="G148" s="46" t="s">
        <v>23</v>
      </c>
      <c r="H148"/>
      <c r="I148"/>
      <c r="K148" s="23" t="s">
        <v>217</v>
      </c>
      <c r="L148" s="23" t="s">
        <v>189</v>
      </c>
      <c r="M148" s="24">
        <v>30</v>
      </c>
    </row>
    <row r="149" spans="1:13" ht="15" x14ac:dyDescent="0.2">
      <c r="A149" s="46" t="s">
        <v>304</v>
      </c>
      <c r="B149" s="48" t="s">
        <v>305</v>
      </c>
      <c r="C149" s="49">
        <v>29048</v>
      </c>
      <c r="D149" s="48">
        <v>40</v>
      </c>
      <c r="E149" s="48">
        <v>5</v>
      </c>
      <c r="F149" s="46" t="s">
        <v>306</v>
      </c>
      <c r="G149" s="46" t="s">
        <v>23</v>
      </c>
      <c r="H149"/>
      <c r="I149"/>
      <c r="K149" s="23" t="s">
        <v>158</v>
      </c>
      <c r="L149" s="23" t="s">
        <v>134</v>
      </c>
      <c r="M149" s="24">
        <v>31</v>
      </c>
    </row>
    <row r="150" spans="1:13" ht="15" x14ac:dyDescent="0.2">
      <c r="A150" s="46" t="s">
        <v>307</v>
      </c>
      <c r="B150" s="48" t="s">
        <v>305</v>
      </c>
      <c r="C150" s="49">
        <v>26584</v>
      </c>
      <c r="D150" s="48">
        <v>46</v>
      </c>
      <c r="E150" s="48">
        <v>2</v>
      </c>
      <c r="F150" s="46" t="s">
        <v>38</v>
      </c>
      <c r="G150" s="46" t="s">
        <v>37</v>
      </c>
      <c r="H150"/>
      <c r="I150"/>
      <c r="K150" s="23" t="s">
        <v>218</v>
      </c>
      <c r="L150" s="23" t="s">
        <v>150</v>
      </c>
      <c r="M150" s="24">
        <v>17.45</v>
      </c>
    </row>
    <row r="151" spans="1:13" ht="15" customHeight="1" x14ac:dyDescent="0.2">
      <c r="A151" s="46" t="s">
        <v>308</v>
      </c>
      <c r="B151" s="48" t="s">
        <v>305</v>
      </c>
      <c r="C151" s="49">
        <v>24843</v>
      </c>
      <c r="D151" s="48">
        <v>51</v>
      </c>
      <c r="E151" s="48">
        <v>2</v>
      </c>
      <c r="F151" s="46" t="s">
        <v>38</v>
      </c>
      <c r="G151" s="46" t="s">
        <v>37</v>
      </c>
      <c r="H151"/>
      <c r="I151"/>
      <c r="K151" s="23" t="s">
        <v>219</v>
      </c>
      <c r="L151" s="23" t="s">
        <v>167</v>
      </c>
      <c r="M151" s="24">
        <v>21</v>
      </c>
    </row>
    <row r="152" spans="1:13" ht="15" x14ac:dyDescent="0.2">
      <c r="A152" s="46" t="s">
        <v>309</v>
      </c>
      <c r="B152" s="48" t="s">
        <v>300</v>
      </c>
      <c r="C152" s="49">
        <v>15998</v>
      </c>
      <c r="D152" s="48">
        <v>75</v>
      </c>
      <c r="E152" s="48">
        <v>1</v>
      </c>
      <c r="F152" s="46" t="s">
        <v>306</v>
      </c>
      <c r="G152" s="46" t="s">
        <v>23</v>
      </c>
      <c r="H152"/>
      <c r="I152"/>
      <c r="K152" s="23" t="s">
        <v>220</v>
      </c>
      <c r="L152" s="23" t="s">
        <v>167</v>
      </c>
      <c r="M152" s="24">
        <v>2.5</v>
      </c>
    </row>
    <row r="153" spans="1:13" ht="15" x14ac:dyDescent="0.2">
      <c r="A153" s="46" t="s">
        <v>310</v>
      </c>
      <c r="B153" s="48" t="s">
        <v>300</v>
      </c>
      <c r="C153" s="49">
        <v>15581</v>
      </c>
      <c r="D153" s="48">
        <v>77</v>
      </c>
      <c r="E153" s="48">
        <v>3</v>
      </c>
      <c r="F153" s="46" t="s">
        <v>311</v>
      </c>
      <c r="G153" s="46" t="s">
        <v>23</v>
      </c>
      <c r="H153"/>
      <c r="K153" s="23" t="s">
        <v>221</v>
      </c>
      <c r="L153" s="23" t="s">
        <v>189</v>
      </c>
      <c r="M153" s="24">
        <v>10</v>
      </c>
    </row>
    <row r="154" spans="1:13" ht="15" x14ac:dyDescent="0.2">
      <c r="A154" s="46" t="s">
        <v>312</v>
      </c>
      <c r="B154" s="48" t="s">
        <v>305</v>
      </c>
      <c r="C154" s="49">
        <v>18152</v>
      </c>
      <c r="D154" s="48">
        <v>70</v>
      </c>
      <c r="E154" s="48">
        <v>5</v>
      </c>
      <c r="F154" s="46" t="s">
        <v>48</v>
      </c>
      <c r="G154" s="46" t="s">
        <v>47</v>
      </c>
      <c r="H154"/>
      <c r="K154" s="23" t="s">
        <v>222</v>
      </c>
      <c r="L154" s="23" t="s">
        <v>167</v>
      </c>
      <c r="M154" s="24">
        <v>12.5</v>
      </c>
    </row>
    <row r="155" spans="1:13" ht="15" x14ac:dyDescent="0.2">
      <c r="A155" s="46" t="s">
        <v>313</v>
      </c>
      <c r="B155" s="48" t="s">
        <v>305</v>
      </c>
      <c r="C155" s="49">
        <v>28651</v>
      </c>
      <c r="D155" s="48">
        <v>41</v>
      </c>
      <c r="E155" s="48">
        <v>2</v>
      </c>
      <c r="F155" s="46" t="s">
        <v>48</v>
      </c>
      <c r="G155" s="46" t="s">
        <v>47</v>
      </c>
      <c r="H155"/>
      <c r="K155" s="23" t="s">
        <v>223</v>
      </c>
      <c r="L155" s="23" t="s">
        <v>167</v>
      </c>
      <c r="M155" s="24">
        <v>36</v>
      </c>
    </row>
    <row r="156" spans="1:13" ht="15" x14ac:dyDescent="0.2">
      <c r="A156" s="46" t="s">
        <v>314</v>
      </c>
      <c r="B156" s="48" t="s">
        <v>305</v>
      </c>
      <c r="C156" s="49">
        <v>20109</v>
      </c>
      <c r="D156" s="48">
        <v>64</v>
      </c>
      <c r="E156" s="48">
        <v>4</v>
      </c>
      <c r="F156" s="46" t="s">
        <v>315</v>
      </c>
      <c r="G156" s="46" t="s">
        <v>23</v>
      </c>
      <c r="H156"/>
      <c r="K156" s="23" t="s">
        <v>224</v>
      </c>
      <c r="L156" s="23" t="s">
        <v>167</v>
      </c>
      <c r="M156" s="24">
        <v>38</v>
      </c>
    </row>
    <row r="157" spans="1:13" ht="15" x14ac:dyDescent="0.2">
      <c r="A157" s="46" t="s">
        <v>316</v>
      </c>
      <c r="B157" s="48" t="s">
        <v>300</v>
      </c>
      <c r="C157" s="49">
        <v>22680</v>
      </c>
      <c r="D157" s="48">
        <v>57</v>
      </c>
      <c r="E157" s="48">
        <v>0</v>
      </c>
      <c r="F157" s="46" t="s">
        <v>306</v>
      </c>
      <c r="G157" s="46" t="s">
        <v>23</v>
      </c>
      <c r="H157"/>
      <c r="K157" s="23" t="s">
        <v>225</v>
      </c>
      <c r="L157" s="23" t="s">
        <v>167</v>
      </c>
      <c r="M157" s="24">
        <v>32</v>
      </c>
    </row>
    <row r="158" spans="1:13" ht="15" x14ac:dyDescent="0.2">
      <c r="A158" s="46" t="s">
        <v>317</v>
      </c>
      <c r="B158" s="48" t="s">
        <v>300</v>
      </c>
      <c r="C158" s="49">
        <v>15831</v>
      </c>
      <c r="D158" s="48">
        <v>76</v>
      </c>
      <c r="E158" s="48">
        <v>5</v>
      </c>
      <c r="F158" s="46" t="s">
        <v>318</v>
      </c>
      <c r="G158" s="46" t="s">
        <v>23</v>
      </c>
      <c r="H158"/>
      <c r="K158" s="23" t="s">
        <v>226</v>
      </c>
      <c r="L158" s="23" t="s">
        <v>167</v>
      </c>
      <c r="M158" s="24">
        <v>34.799999999999997</v>
      </c>
    </row>
    <row r="159" spans="1:13" ht="15" x14ac:dyDescent="0.2">
      <c r="A159" s="46" t="s">
        <v>319</v>
      </c>
      <c r="B159" s="48" t="s">
        <v>305</v>
      </c>
      <c r="C159" s="49">
        <v>20358</v>
      </c>
      <c r="D159" s="48">
        <v>63</v>
      </c>
      <c r="E159" s="48">
        <v>6</v>
      </c>
      <c r="F159" s="46" t="s">
        <v>320</v>
      </c>
      <c r="G159" s="46" t="s">
        <v>23</v>
      </c>
      <c r="H159"/>
      <c r="K159" s="23" t="s">
        <v>227</v>
      </c>
      <c r="L159" s="23" t="s">
        <v>167</v>
      </c>
      <c r="M159" s="24">
        <v>55</v>
      </c>
    </row>
    <row r="160" spans="1:13" ht="15" x14ac:dyDescent="0.2">
      <c r="A160" s="46" t="s">
        <v>321</v>
      </c>
      <c r="B160" s="48" t="s">
        <v>305</v>
      </c>
      <c r="C160" s="49">
        <v>29617</v>
      </c>
      <c r="D160" s="48">
        <v>38</v>
      </c>
      <c r="E160" s="48">
        <v>1</v>
      </c>
      <c r="F160" s="46" t="s">
        <v>322</v>
      </c>
      <c r="G160" s="46" t="s">
        <v>23</v>
      </c>
      <c r="H160"/>
      <c r="K160" s="23" t="s">
        <v>228</v>
      </c>
      <c r="L160" s="23" t="s">
        <v>154</v>
      </c>
      <c r="M160" s="24">
        <v>19.5</v>
      </c>
    </row>
    <row r="161" spans="1:13" ht="15" x14ac:dyDescent="0.2">
      <c r="A161" s="46" t="s">
        <v>323</v>
      </c>
      <c r="B161" s="48" t="s">
        <v>300</v>
      </c>
      <c r="C161" s="49">
        <v>15078</v>
      </c>
      <c r="D161" s="48">
        <v>78</v>
      </c>
      <c r="E161" s="48">
        <v>4</v>
      </c>
      <c r="F161" s="46" t="s">
        <v>303</v>
      </c>
      <c r="G161" s="46" t="s">
        <v>23</v>
      </c>
      <c r="H161"/>
      <c r="K161" s="23" t="s">
        <v>229</v>
      </c>
      <c r="L161" s="23" t="s">
        <v>164</v>
      </c>
      <c r="M161" s="24">
        <v>5.4</v>
      </c>
    </row>
    <row r="162" spans="1:13" ht="15" x14ac:dyDescent="0.2">
      <c r="A162" s="46" t="s">
        <v>324</v>
      </c>
      <c r="B162" s="48" t="s">
        <v>305</v>
      </c>
      <c r="C162" s="49">
        <v>21565</v>
      </c>
      <c r="D162" s="48">
        <v>60</v>
      </c>
      <c r="E162" s="48">
        <v>2</v>
      </c>
      <c r="F162" s="46" t="s">
        <v>325</v>
      </c>
      <c r="G162" s="46" t="s">
        <v>23</v>
      </c>
      <c r="H162"/>
      <c r="K162" s="23" t="s">
        <v>152</v>
      </c>
      <c r="L162" s="23" t="s">
        <v>150</v>
      </c>
      <c r="M162" s="24">
        <v>20</v>
      </c>
    </row>
    <row r="163" spans="1:13" x14ac:dyDescent="0.2">
      <c r="A163" s="46" t="s">
        <v>326</v>
      </c>
      <c r="B163" s="48" t="s">
        <v>305</v>
      </c>
      <c r="C163" s="49">
        <v>29214</v>
      </c>
      <c r="D163" s="48">
        <v>39</v>
      </c>
      <c r="E163" s="48">
        <v>2</v>
      </c>
      <c r="F163" s="46" t="s">
        <v>301</v>
      </c>
      <c r="G163" s="46" t="s">
        <v>23</v>
      </c>
      <c r="K163" s="23" t="s">
        <v>230</v>
      </c>
      <c r="L163" s="23" t="s">
        <v>160</v>
      </c>
      <c r="M163" s="24">
        <v>123.79</v>
      </c>
    </row>
    <row r="164" spans="1:13" x14ac:dyDescent="0.2">
      <c r="A164" s="46" t="s">
        <v>327</v>
      </c>
      <c r="B164" s="48" t="s">
        <v>305</v>
      </c>
      <c r="C164" s="49">
        <v>31341</v>
      </c>
      <c r="D164" s="48">
        <v>33</v>
      </c>
      <c r="E164" s="48">
        <v>2</v>
      </c>
      <c r="F164" s="46" t="s">
        <v>328</v>
      </c>
      <c r="G164" s="46" t="s">
        <v>23</v>
      </c>
      <c r="K164" s="23" t="s">
        <v>231</v>
      </c>
      <c r="L164" s="23" t="s">
        <v>134</v>
      </c>
      <c r="M164" s="24">
        <v>26</v>
      </c>
    </row>
    <row r="165" spans="1:13" x14ac:dyDescent="0.2">
      <c r="A165" s="46" t="s">
        <v>329</v>
      </c>
      <c r="B165" s="48" t="s">
        <v>305</v>
      </c>
      <c r="C165" s="49">
        <v>24111</v>
      </c>
      <c r="D165" s="48">
        <v>53</v>
      </c>
      <c r="E165" s="48">
        <v>4</v>
      </c>
      <c r="F165" s="46" t="s">
        <v>320</v>
      </c>
      <c r="G165" s="46" t="s">
        <v>23</v>
      </c>
      <c r="K165" s="23" t="s">
        <v>232</v>
      </c>
      <c r="L165" s="23" t="s">
        <v>146</v>
      </c>
      <c r="M165" s="24">
        <v>40</v>
      </c>
    </row>
    <row r="166" spans="1:13" x14ac:dyDescent="0.2">
      <c r="A166" s="46" t="s">
        <v>330</v>
      </c>
      <c r="B166" s="48" t="s">
        <v>300</v>
      </c>
      <c r="C166" s="49">
        <v>17799</v>
      </c>
      <c r="D166" s="48">
        <v>70</v>
      </c>
      <c r="E166" s="48">
        <v>0</v>
      </c>
      <c r="F166" s="46" t="s">
        <v>303</v>
      </c>
      <c r="G166" s="46" t="s">
        <v>23</v>
      </c>
      <c r="K166" s="23" t="s">
        <v>233</v>
      </c>
      <c r="L166" s="23" t="s">
        <v>146</v>
      </c>
      <c r="M166" s="24">
        <v>21.05</v>
      </c>
    </row>
    <row r="167" spans="1:13" x14ac:dyDescent="0.2">
      <c r="A167" s="46" t="s">
        <v>331</v>
      </c>
      <c r="B167" s="48" t="s">
        <v>300</v>
      </c>
      <c r="C167" s="49">
        <v>24937</v>
      </c>
      <c r="D167" s="48">
        <v>51</v>
      </c>
      <c r="E167" s="48">
        <v>0</v>
      </c>
      <c r="F167" s="46" t="s">
        <v>332</v>
      </c>
      <c r="G167" s="46" t="s">
        <v>37</v>
      </c>
      <c r="K167" s="23" t="s">
        <v>234</v>
      </c>
      <c r="L167" s="23" t="s">
        <v>146</v>
      </c>
      <c r="M167" s="24">
        <v>15.5</v>
      </c>
    </row>
    <row r="168" spans="1:13" x14ac:dyDescent="0.2">
      <c r="A168" s="46" t="s">
        <v>333</v>
      </c>
      <c r="B168" s="48" t="s">
        <v>300</v>
      </c>
      <c r="C168" s="49">
        <v>14313</v>
      </c>
      <c r="D168" s="48">
        <v>80</v>
      </c>
      <c r="E168" s="48">
        <v>4</v>
      </c>
      <c r="F168" s="46" t="s">
        <v>38</v>
      </c>
      <c r="G168" s="46" t="s">
        <v>37</v>
      </c>
      <c r="K168" s="23" t="s">
        <v>235</v>
      </c>
      <c r="L168" s="23" t="s">
        <v>146</v>
      </c>
      <c r="M168" s="24">
        <v>13</v>
      </c>
    </row>
    <row r="169" spans="1:13" x14ac:dyDescent="0.2">
      <c r="A169" s="46" t="s">
        <v>334</v>
      </c>
      <c r="B169" s="48" t="s">
        <v>300</v>
      </c>
      <c r="C169" s="49">
        <v>16286</v>
      </c>
      <c r="D169" s="48">
        <v>75</v>
      </c>
      <c r="E169" s="48">
        <v>0</v>
      </c>
      <c r="F169" s="46" t="s">
        <v>311</v>
      </c>
      <c r="G169" s="46" t="s">
        <v>23</v>
      </c>
      <c r="K169" s="23" t="s">
        <v>236</v>
      </c>
      <c r="L169" s="23" t="s">
        <v>146</v>
      </c>
      <c r="M169" s="24">
        <v>43.9</v>
      </c>
    </row>
    <row r="170" spans="1:13" x14ac:dyDescent="0.2">
      <c r="A170" s="46" t="s">
        <v>335</v>
      </c>
      <c r="B170" s="48" t="s">
        <v>305</v>
      </c>
      <c r="C170" s="49">
        <v>23025</v>
      </c>
      <c r="D170" s="48">
        <v>56</v>
      </c>
      <c r="E170" s="48">
        <v>3</v>
      </c>
      <c r="F170" s="46" t="s">
        <v>301</v>
      </c>
      <c r="G170" s="46" t="s">
        <v>23</v>
      </c>
      <c r="K170" s="23" t="s">
        <v>237</v>
      </c>
      <c r="L170" s="23" t="s">
        <v>146</v>
      </c>
      <c r="M170" s="24">
        <v>28.5</v>
      </c>
    </row>
    <row r="171" spans="1:13" x14ac:dyDescent="0.2">
      <c r="A171" s="46" t="s">
        <v>336</v>
      </c>
      <c r="B171" s="48" t="s">
        <v>305</v>
      </c>
      <c r="C171" s="49">
        <v>30142</v>
      </c>
      <c r="D171" s="48">
        <v>37</v>
      </c>
      <c r="E171" s="48">
        <v>1</v>
      </c>
      <c r="F171" s="46" t="s">
        <v>337</v>
      </c>
      <c r="G171" s="46" t="s">
        <v>23</v>
      </c>
      <c r="K171" s="23" t="s">
        <v>238</v>
      </c>
      <c r="L171" s="23" t="s">
        <v>146</v>
      </c>
      <c r="M171" s="24">
        <v>10</v>
      </c>
    </row>
    <row r="172" spans="1:13" x14ac:dyDescent="0.2">
      <c r="A172" s="46" t="s">
        <v>338</v>
      </c>
      <c r="B172" s="48" t="s">
        <v>305</v>
      </c>
      <c r="C172" s="49">
        <v>25633</v>
      </c>
      <c r="D172" s="48">
        <v>49</v>
      </c>
      <c r="E172" s="48">
        <v>1</v>
      </c>
      <c r="F172" s="46" t="s">
        <v>311</v>
      </c>
      <c r="G172" s="46" t="s">
        <v>23</v>
      </c>
      <c r="K172" s="23" t="s">
        <v>239</v>
      </c>
      <c r="L172" s="23" t="s">
        <v>154</v>
      </c>
      <c r="M172" s="24">
        <v>14</v>
      </c>
    </row>
    <row r="173" spans="1:13" x14ac:dyDescent="0.2">
      <c r="A173" s="46" t="s">
        <v>339</v>
      </c>
      <c r="B173" s="48" t="s">
        <v>305</v>
      </c>
      <c r="C173" s="49">
        <v>30716</v>
      </c>
      <c r="D173" s="48">
        <v>35</v>
      </c>
      <c r="E173" s="48">
        <v>6</v>
      </c>
      <c r="F173" s="46" t="s">
        <v>337</v>
      </c>
      <c r="G173" s="46" t="s">
        <v>23</v>
      </c>
      <c r="K173" s="23" t="s">
        <v>240</v>
      </c>
      <c r="L173" s="23" t="s">
        <v>150</v>
      </c>
      <c r="M173" s="24">
        <v>49.3</v>
      </c>
    </row>
    <row r="174" spans="1:13" x14ac:dyDescent="0.2">
      <c r="K174" s="23" t="s">
        <v>241</v>
      </c>
      <c r="L174" s="23" t="s">
        <v>164</v>
      </c>
      <c r="M174" s="24">
        <v>21.6</v>
      </c>
    </row>
    <row r="175" spans="1:13" ht="15" x14ac:dyDescent="0.2">
      <c r="A175" s="9" t="s">
        <v>56</v>
      </c>
      <c r="B175" s="1"/>
      <c r="C175" s="1"/>
      <c r="D175" s="1"/>
      <c r="E175" s="1"/>
      <c r="F175" s="1"/>
      <c r="K175" s="23" t="s">
        <v>242</v>
      </c>
      <c r="L175" s="23" t="s">
        <v>164</v>
      </c>
      <c r="M175" s="24">
        <v>316.2</v>
      </c>
    </row>
    <row r="176" spans="1:13" x14ac:dyDescent="0.2">
      <c r="A176" s="73" t="s">
        <v>344</v>
      </c>
      <c r="B176" s="73"/>
      <c r="C176" s="73"/>
      <c r="D176" s="73"/>
      <c r="E176" s="73"/>
      <c r="F176" s="73"/>
      <c r="G176" s="73"/>
    </row>
    <row r="177" spans="1:7" x14ac:dyDescent="0.2">
      <c r="A177" s="73"/>
      <c r="B177" s="73"/>
      <c r="C177" s="73"/>
      <c r="D177" s="73"/>
      <c r="E177" s="73"/>
      <c r="F177" s="73"/>
      <c r="G177" s="73"/>
    </row>
    <row r="178" spans="1:7" ht="15" x14ac:dyDescent="0.2">
      <c r="A178" s="1"/>
      <c r="B178" s="1"/>
      <c r="C178" s="1"/>
      <c r="D178" s="1"/>
      <c r="E178" s="1"/>
      <c r="F178" s="1"/>
    </row>
    <row r="179" spans="1:7" ht="15" x14ac:dyDescent="0.2">
      <c r="A179" s="1"/>
      <c r="B179" s="3" t="s">
        <v>7</v>
      </c>
      <c r="C179" s="6"/>
      <c r="D179" s="1"/>
      <c r="E179" s="1"/>
      <c r="F179" s="1"/>
      <c r="G179" s="1"/>
    </row>
    <row r="180" spans="1:7" ht="15" x14ac:dyDescent="0.2">
      <c r="A180" s="1"/>
      <c r="B180" s="3" t="s">
        <v>57</v>
      </c>
      <c r="C180" s="2"/>
      <c r="D180" s="1"/>
      <c r="E180" s="1"/>
      <c r="F180" s="1"/>
      <c r="G180" s="1"/>
    </row>
    <row r="181" spans="1:7" ht="15" x14ac:dyDescent="0.2">
      <c r="A181" s="1"/>
      <c r="B181" s="1"/>
      <c r="C181" s="1"/>
      <c r="D181" s="1"/>
      <c r="E181" s="1"/>
      <c r="F181" s="1"/>
      <c r="G181" s="1"/>
    </row>
    <row r="182" spans="1:7" x14ac:dyDescent="0.2">
      <c r="A182" s="73" t="s">
        <v>290</v>
      </c>
      <c r="B182" s="73"/>
      <c r="C182" s="73"/>
      <c r="D182" s="73"/>
      <c r="E182" s="73"/>
      <c r="F182" s="73"/>
      <c r="G182" s="73"/>
    </row>
    <row r="183" spans="1:7" x14ac:dyDescent="0.2">
      <c r="A183" s="10"/>
      <c r="B183" s="10"/>
      <c r="C183" s="10"/>
      <c r="D183" s="10"/>
      <c r="E183" s="10"/>
      <c r="F183" s="10"/>
      <c r="G183" s="10"/>
    </row>
    <row r="184" spans="1:7" ht="15" x14ac:dyDescent="0.2">
      <c r="A184" s="1"/>
      <c r="B184" s="45" t="s">
        <v>12</v>
      </c>
      <c r="C184" s="6"/>
      <c r="D184" s="1"/>
      <c r="E184" s="1"/>
      <c r="F184" s="1"/>
      <c r="G184" s="1"/>
    </row>
    <row r="185" spans="1:7" ht="15" x14ac:dyDescent="0.2">
      <c r="A185" s="1"/>
      <c r="B185" s="45" t="s">
        <v>58</v>
      </c>
      <c r="C185" s="2"/>
      <c r="D185" s="1"/>
      <c r="E185" s="1"/>
      <c r="F185" s="1"/>
      <c r="G185" s="1"/>
    </row>
    <row r="186" spans="1:7" ht="15" x14ac:dyDescent="0.2">
      <c r="A186" s="1"/>
      <c r="B186" s="1"/>
      <c r="C186" s="1"/>
      <c r="D186" s="1"/>
      <c r="E186" s="1"/>
      <c r="F186" s="1"/>
      <c r="G186" s="1"/>
    </row>
    <row r="187" spans="1:7" x14ac:dyDescent="0.2">
      <c r="A187" s="73" t="s">
        <v>291</v>
      </c>
      <c r="B187" s="73"/>
      <c r="C187" s="73"/>
      <c r="D187" s="73"/>
      <c r="E187" s="73"/>
      <c r="F187" s="73"/>
      <c r="G187" s="73"/>
    </row>
    <row r="188" spans="1:7" ht="15" x14ac:dyDescent="0.2">
      <c r="A188"/>
      <c r="B188"/>
      <c r="C188"/>
      <c r="D188"/>
      <c r="E188"/>
      <c r="F188"/>
      <c r="G188"/>
    </row>
  </sheetData>
  <mergeCells count="24">
    <mergeCell ref="A182:G182"/>
    <mergeCell ref="A187:G187"/>
    <mergeCell ref="A116:I117"/>
    <mergeCell ref="E126:I132"/>
    <mergeCell ref="A176:G177"/>
    <mergeCell ref="A138:G140"/>
    <mergeCell ref="A95:I96"/>
    <mergeCell ref="B14:G16"/>
    <mergeCell ref="A18:I18"/>
    <mergeCell ref="D27:I27"/>
    <mergeCell ref="D29:I42"/>
    <mergeCell ref="D44:I47"/>
    <mergeCell ref="A59:I59"/>
    <mergeCell ref="A61:A63"/>
    <mergeCell ref="B61:B63"/>
    <mergeCell ref="C61:C63"/>
    <mergeCell ref="D61:D63"/>
    <mergeCell ref="E61:E63"/>
    <mergeCell ref="B13:G13"/>
    <mergeCell ref="A1:C1"/>
    <mergeCell ref="A3:A4"/>
    <mergeCell ref="B3:G7"/>
    <mergeCell ref="B11:G11"/>
    <mergeCell ref="B12:G12"/>
  </mergeCells>
  <dataValidations count="2">
    <dataValidation type="list" allowBlank="1" showInputMessage="1" showErrorMessage="1" sqref="C92" xr:uid="{00000000-0002-0000-0200-000000000000}">
      <formula1>$A$64:$A$90</formula1>
    </dataValidation>
    <dataValidation type="list" allowBlank="1" showInputMessage="1" showErrorMessage="1" sqref="E22" xr:uid="{9134C04C-740F-40F7-B34E-13E564C03932}">
      <formula1>PAÍS</formula1>
    </dataValidation>
  </dataValidations>
  <pageMargins left="0.75" right="0.75" top="1" bottom="1" header="0" footer="0"/>
  <pageSetup paperSize="9" orientation="portrait" horizontalDpi="300" verticalDpi="30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34CB82A-A6AF-4473-9C82-91D43232ED6D}">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3</vt:i4>
      </vt:variant>
      <vt:variant>
        <vt:lpstr>Rangos con nombre</vt:lpstr>
      </vt:variant>
      <vt:variant>
        <vt:i4>11</vt:i4>
      </vt:variant>
    </vt:vector>
  </HeadingPairs>
  <TitlesOfParts>
    <vt:vector size="14" baseType="lpstr">
      <vt:lpstr>Validaciones</vt:lpstr>
      <vt:lpstr>Funciones error</vt:lpstr>
      <vt:lpstr>Función BUSCARV()</vt:lpstr>
      <vt:lpstr>CAPITAL</vt:lpstr>
      <vt:lpstr>Categoría</vt:lpstr>
      <vt:lpstr>Habitantes</vt:lpstr>
      <vt:lpstr>Nombre_oficial</vt:lpstr>
      <vt:lpstr>PAÍS</vt:lpstr>
      <vt:lpstr>PIB_per__cápita</vt:lpstr>
      <vt:lpstr>Precio</vt:lpstr>
      <vt:lpstr>Producto</vt:lpstr>
      <vt:lpstr>Superficie__km²</vt:lpstr>
      <vt:lpstr>Tabla3</vt:lpstr>
      <vt:lpstr>Tabla4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 Marimon Fàbregas</dc:creator>
  <cp:lastModifiedBy>jaume teodoro</cp:lastModifiedBy>
  <dcterms:created xsi:type="dcterms:W3CDTF">2016-10-08T15:24:26Z</dcterms:created>
  <dcterms:modified xsi:type="dcterms:W3CDTF">2023-02-14T15:49:58Z</dcterms:modified>
</cp:coreProperties>
</file>