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c/Desktop/Chlorine_Project/August 18 Chlorine Review Paper/Chlorine_Review_Revisions/"/>
    </mc:Choice>
  </mc:AlternateContent>
  <xr:revisionPtr revIDLastSave="0" documentId="13_ncr:1_{D96530AA-DC9D-7C43-A5AC-E9D3B72C6CA0}" xr6:coauthVersionLast="47" xr6:coauthVersionMax="47" xr10:uidLastSave="{00000000-0000-0000-0000-000000000000}"/>
  <bookViews>
    <workbookView xWindow="32120" yWindow="2080" windowWidth="35080" windowHeight="19280" firstSheet="8" activeTab="22" xr2:uid="{00000000-000D-0000-FFFF-FFFF00000000}"/>
  </bookViews>
  <sheets>
    <sheet name="Paper_1" sheetId="1" r:id="rId1"/>
    <sheet name="Paper_2" sheetId="2" r:id="rId2"/>
    <sheet name="Paper_3" sheetId="3" r:id="rId3"/>
    <sheet name="Paper_4" sheetId="4" r:id="rId4"/>
    <sheet name="Paper_5" sheetId="5" r:id="rId5"/>
    <sheet name="Paper_6" sheetId="6" r:id="rId6"/>
    <sheet name="Paper_7" sheetId="7" r:id="rId7"/>
    <sheet name="Paper_8" sheetId="8" r:id="rId8"/>
    <sheet name="Paper_9" sheetId="9" r:id="rId9"/>
    <sheet name="Paper_10" sheetId="10" r:id="rId10"/>
    <sheet name="Paper_11" sheetId="11" r:id="rId11"/>
    <sheet name="Paper_12" sheetId="12" r:id="rId12"/>
    <sheet name="Paper_13" sheetId="13" r:id="rId13"/>
    <sheet name="Paper_14" sheetId="14" r:id="rId14"/>
    <sheet name="Paper_15" sheetId="15" r:id="rId15"/>
    <sheet name="Paper_16" sheetId="16" r:id="rId16"/>
    <sheet name="Paper_17" sheetId="17" r:id="rId17"/>
    <sheet name="Paper_18" sheetId="18" r:id="rId18"/>
    <sheet name="Paper_19" sheetId="19" r:id="rId19"/>
    <sheet name="Paper_20" sheetId="20" r:id="rId20"/>
    <sheet name="Paper_21" sheetId="21" r:id="rId21"/>
    <sheet name="Paper_22" sheetId="22" r:id="rId22"/>
    <sheet name="Paper_23" sheetId="23" r:id="rId23"/>
    <sheet name="Paper_24" sheetId="24" r:id="rId24"/>
    <sheet name="Paper_25" sheetId="25" r:id="rId25"/>
    <sheet name="Paper_26" sheetId="26" r:id="rId26"/>
    <sheet name="Paper_27" sheetId="27" r:id="rId27"/>
    <sheet name="Paper_28" sheetId="28" r:id="rId28"/>
    <sheet name="Paper_29" sheetId="29" r:id="rId29"/>
    <sheet name="Paper_30" sheetId="30" r:id="rId30"/>
    <sheet name="Paper_31" sheetId="31" r:id="rId31"/>
    <sheet name="Paper_32" sheetId="32" r:id="rId32"/>
    <sheet name="Paper_33" sheetId="33" r:id="rId33"/>
    <sheet name="Paper_34" sheetId="34" r:id="rId34"/>
    <sheet name="Paper_35" sheetId="35" r:id="rId35"/>
    <sheet name="Paper_36" sheetId="36" r:id="rId36"/>
    <sheet name="Paper_37" sheetId="37" r:id="rId37"/>
    <sheet name="Paper_38" sheetId="38" r:id="rId38"/>
    <sheet name="Paper_39" sheetId="39" r:id="rId39"/>
    <sheet name="Paper_40" sheetId="40" r:id="rId40"/>
    <sheet name="Paper_41" sheetId="41" r:id="rId41"/>
    <sheet name="Paper_42" sheetId="42" r:id="rId42"/>
    <sheet name="Paper_43" sheetId="43" r:id="rId43"/>
    <sheet name="Paper_44" sheetId="44" r:id="rId44"/>
    <sheet name="Paper_45" sheetId="45" r:id="rId45"/>
    <sheet name="Paper_46" sheetId="46" r:id="rId46"/>
    <sheet name="Paper_47" sheetId="47" r:id="rId47"/>
    <sheet name="Paper_48" sheetId="48" r:id="rId48"/>
    <sheet name="Paper_49" sheetId="49" r:id="rId49"/>
    <sheet name="Paper_50" sheetId="50" r:id="rId50"/>
    <sheet name="Paper_51" sheetId="51" r:id="rId51"/>
    <sheet name="Paper_52" sheetId="52" r:id="rId52"/>
    <sheet name="Paper_53" sheetId="53" r:id="rId53"/>
    <sheet name="Paper_54" sheetId="54" r:id="rId54"/>
    <sheet name="Paper_55" sheetId="55" r:id="rId55"/>
    <sheet name="Paper_56" sheetId="56" r:id="rId56"/>
    <sheet name="Paper_57" sheetId="57" r:id="rId57"/>
    <sheet name="Paper_58" sheetId="58" r:id="rId58"/>
    <sheet name="Paper_59" sheetId="59" r:id="rId59"/>
    <sheet name="Paper_60" sheetId="60" r:id="rId60"/>
    <sheet name="Paper_61" sheetId="61" r:id="rId61"/>
    <sheet name="Paper_62" sheetId="62" r:id="rId62"/>
    <sheet name="Paper_63" sheetId="63" r:id="rId63"/>
    <sheet name="Paper_64" sheetId="64" r:id="rId64"/>
    <sheet name="Paper_65" sheetId="65" r:id="rId65"/>
    <sheet name="Paper_66" sheetId="66" r:id="rId66"/>
    <sheet name="Paper_67" sheetId="67" r:id="rId67"/>
    <sheet name="Paper_68" sheetId="68" r:id="rId68"/>
    <sheet name="Paper_69" sheetId="69" r:id="rId69"/>
    <sheet name="Paper_70" sheetId="70" r:id="rId70"/>
    <sheet name="Paper_71" sheetId="71" r:id="rId71"/>
    <sheet name="Paper_72" sheetId="72" r:id="rId72"/>
    <sheet name="Paper_73" sheetId="73" r:id="rId73"/>
    <sheet name="Paper_74" sheetId="74" r:id="rId74"/>
    <sheet name="Paper_75" sheetId="75" r:id="rId75"/>
    <sheet name="Paper_76" sheetId="76" r:id="rId76"/>
    <sheet name="Paper_77" sheetId="77" r:id="rId77"/>
    <sheet name="Paper_78" sheetId="78" r:id="rId78"/>
    <sheet name="Paper_79" sheetId="79" r:id="rId79"/>
    <sheet name="Paper_80" sheetId="80" r:id="rId80"/>
    <sheet name="Paper_81" sheetId="81" r:id="rId8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1" i="75" l="1"/>
  <c r="F107" i="75"/>
  <c r="F7" i="34" l="1"/>
  <c r="F6" i="34"/>
  <c r="F5" i="34"/>
  <c r="F4" i="34"/>
  <c r="F3" i="34"/>
  <c r="F2" i="34"/>
  <c r="N27" i="14" l="1"/>
  <c r="G14" i="16"/>
  <c r="G10" i="16"/>
  <c r="N12" i="72"/>
  <c r="N24" i="23" l="1"/>
  <c r="N2" i="18"/>
  <c r="N2" i="8"/>
  <c r="N2" i="9"/>
  <c r="N25" i="11"/>
  <c r="N18" i="11"/>
  <c r="N12" i="11"/>
  <c r="N2" i="11"/>
  <c r="N2" i="12"/>
  <c r="N18" i="13"/>
  <c r="N10" i="13"/>
  <c r="N2" i="13"/>
  <c r="N246" i="14"/>
  <c r="N223" i="14"/>
  <c r="N211" i="14"/>
  <c r="N195" i="14"/>
  <c r="N177" i="14"/>
  <c r="N169" i="14"/>
  <c r="N145" i="14"/>
  <c r="N135" i="14"/>
  <c r="N122" i="14"/>
  <c r="N104" i="14"/>
  <c r="N93" i="14"/>
  <c r="N55" i="14"/>
  <c r="N2" i="14"/>
  <c r="N37" i="15"/>
  <c r="N44" i="15"/>
  <c r="N30" i="15"/>
  <c r="N23" i="15"/>
  <c r="N16" i="15"/>
  <c r="N9" i="15"/>
  <c r="N2" i="15"/>
  <c r="N7" i="17"/>
  <c r="N2" i="17"/>
  <c r="N17" i="22" l="1"/>
  <c r="N10" i="22"/>
  <c r="N2" i="22"/>
  <c r="N154" i="30"/>
  <c r="N134" i="30"/>
  <c r="N121" i="30"/>
  <c r="N107" i="30"/>
  <c r="N88" i="30"/>
  <c r="N74" i="30"/>
  <c r="N62" i="30"/>
  <c r="N44" i="30"/>
  <c r="N31" i="30"/>
  <c r="N9" i="30"/>
  <c r="N2" i="30"/>
  <c r="N52" i="31"/>
  <c r="N47" i="31"/>
  <c r="N42" i="31"/>
  <c r="N36" i="31"/>
  <c r="N29" i="31"/>
  <c r="N16" i="31"/>
  <c r="N2" i="31"/>
  <c r="N21" i="32"/>
  <c r="N2" i="32"/>
  <c r="N198" i="35"/>
  <c r="N177" i="35"/>
  <c r="N163" i="35"/>
  <c r="N149" i="35"/>
  <c r="N132" i="35"/>
  <c r="N124" i="35"/>
  <c r="N117" i="35"/>
  <c r="N110" i="35"/>
  <c r="N103" i="35"/>
  <c r="N91" i="35"/>
  <c r="N83" i="35"/>
  <c r="N73" i="35"/>
  <c r="N68" i="35"/>
  <c r="N53" i="35"/>
  <c r="N47" i="35"/>
  <c r="N31" i="35"/>
  <c r="N25" i="35"/>
  <c r="N8" i="35"/>
  <c r="N2" i="35"/>
  <c r="N17" i="38"/>
  <c r="N2" i="38"/>
  <c r="N9" i="39"/>
  <c r="N2" i="39"/>
  <c r="N2" i="43"/>
  <c r="N33" i="44"/>
  <c r="N22" i="44"/>
  <c r="N12" i="44"/>
  <c r="N2" i="44"/>
  <c r="N2" i="45"/>
  <c r="N71" i="46"/>
  <c r="N61" i="46"/>
  <c r="N55" i="46"/>
  <c r="N49" i="46"/>
  <c r="N43" i="46"/>
  <c r="N37" i="46"/>
  <c r="N31" i="46"/>
  <c r="N25" i="46"/>
  <c r="N19" i="46"/>
  <c r="N13" i="46"/>
  <c r="N2" i="46"/>
  <c r="N53" i="49"/>
  <c r="N36" i="49"/>
  <c r="N23" i="49"/>
  <c r="N2" i="49"/>
  <c r="N25" i="50"/>
  <c r="N81" i="53"/>
  <c r="N75" i="53"/>
  <c r="N62" i="53"/>
  <c r="N56" i="53"/>
  <c r="N45" i="53"/>
  <c r="N40" i="53"/>
  <c r="N27" i="53"/>
  <c r="N19" i="53"/>
  <c r="N13" i="53"/>
  <c r="N2" i="53"/>
  <c r="N65" i="54"/>
  <c r="N61" i="54"/>
  <c r="N51" i="54"/>
  <c r="N30" i="54"/>
  <c r="N8" i="54"/>
  <c r="N2" i="54"/>
  <c r="N89" i="55"/>
  <c r="N82" i="55"/>
  <c r="N77" i="55"/>
  <c r="N72" i="55"/>
  <c r="N65" i="55"/>
  <c r="N57" i="55"/>
  <c r="N50" i="55"/>
  <c r="N45" i="55"/>
  <c r="N37" i="55"/>
  <c r="N31" i="55"/>
  <c r="N25" i="55"/>
  <c r="N19" i="55"/>
  <c r="N13" i="55"/>
  <c r="N7" i="55"/>
  <c r="N2" i="55"/>
  <c r="N4" i="56"/>
  <c r="N81" i="57"/>
  <c r="N74" i="57"/>
  <c r="N67" i="57"/>
  <c r="N63" i="57"/>
  <c r="N50" i="57"/>
  <c r="N39" i="57"/>
  <c r="N22" i="57"/>
  <c r="N28" i="57"/>
  <c r="N17" i="57"/>
  <c r="N2" i="57"/>
  <c r="N2" i="58" l="1"/>
  <c r="N9" i="58"/>
  <c r="N16" i="58"/>
  <c r="N177" i="59"/>
  <c r="N164" i="59"/>
  <c r="N146" i="59"/>
  <c r="N132" i="59"/>
  <c r="N118" i="59"/>
  <c r="N102" i="59"/>
  <c r="N96" i="59"/>
  <c r="N85" i="59"/>
  <c r="N67" i="59"/>
  <c r="N48" i="59"/>
  <c r="N34" i="59"/>
  <c r="N21" i="59"/>
  <c r="N9" i="59"/>
  <c r="N2" i="59"/>
  <c r="N42" i="60"/>
  <c r="N31" i="60"/>
  <c r="N117" i="61"/>
  <c r="N111" i="61"/>
  <c r="N106" i="61"/>
  <c r="N100" i="61"/>
  <c r="N88" i="61"/>
  <c r="N78" i="61"/>
  <c r="N71" i="61"/>
  <c r="N58" i="61"/>
  <c r="N40" i="61"/>
  <c r="N14" i="61"/>
  <c r="N26" i="61"/>
  <c r="N2" i="61"/>
  <c r="N30" i="62"/>
  <c r="N23" i="62"/>
  <c r="N13" i="62"/>
  <c r="N7" i="62"/>
  <c r="N2" i="62"/>
  <c r="N98" i="63"/>
  <c r="N93" i="63"/>
  <c r="N88" i="63"/>
  <c r="N81" i="63"/>
  <c r="N76" i="63"/>
  <c r="N71" i="63"/>
  <c r="N65" i="63"/>
  <c r="N59" i="63"/>
  <c r="N53" i="63"/>
  <c r="N47" i="63"/>
  <c r="N43" i="63"/>
  <c r="N38" i="63"/>
  <c r="N33" i="63"/>
  <c r="N28" i="63"/>
  <c r="N23" i="63"/>
  <c r="N18" i="63"/>
  <c r="N13" i="63"/>
  <c r="N8" i="63"/>
  <c r="N2" i="63"/>
  <c r="N15" i="64"/>
  <c r="N8" i="64"/>
  <c r="N2" i="64"/>
  <c r="N2" i="66"/>
  <c r="N2" i="67"/>
  <c r="N18" i="68"/>
  <c r="N14" i="68"/>
  <c r="N10" i="68"/>
  <c r="N6" i="68"/>
  <c r="N2" i="68"/>
  <c r="N56" i="71"/>
  <c r="N49" i="71"/>
  <c r="N43" i="71"/>
  <c r="N36" i="71"/>
  <c r="N27" i="71"/>
  <c r="N21" i="71"/>
  <c r="N14" i="71"/>
  <c r="N2" i="71"/>
  <c r="N2" i="72"/>
  <c r="N7" i="72"/>
  <c r="N39" i="76"/>
  <c r="N48" i="76"/>
  <c r="N57" i="76"/>
  <c r="N64" i="76"/>
  <c r="N70" i="76"/>
  <c r="N77" i="76"/>
  <c r="N83" i="76"/>
  <c r="N88" i="76"/>
  <c r="N93" i="76"/>
  <c r="N98" i="76"/>
  <c r="N103" i="76"/>
  <c r="N32" i="76"/>
  <c r="N26" i="76"/>
  <c r="N16" i="76"/>
  <c r="N9" i="76"/>
  <c r="N2" i="76"/>
  <c r="N2" i="2"/>
  <c r="N19" i="2"/>
  <c r="F24" i="79" l="1"/>
  <c r="F23" i="79"/>
  <c r="F22" i="79"/>
  <c r="F21" i="79"/>
  <c r="F20" i="79"/>
  <c r="F19" i="79"/>
  <c r="F18" i="79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3" i="79"/>
  <c r="F2" i="79"/>
  <c r="G18" i="38" l="1"/>
  <c r="D42" i="31" l="1"/>
  <c r="D29" i="31"/>
  <c r="D7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36ADF9BA-1462-9047-8853-D64D0E0F9E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less than this time
</t>
        </r>
      </text>
    </comment>
  </commentList>
</comments>
</file>

<file path=xl/sharedStrings.xml><?xml version="1.0" encoding="utf-8"?>
<sst xmlns="http://schemas.openxmlformats.org/spreadsheetml/2006/main" count="2082" uniqueCount="645">
  <si>
    <t>Time (min)</t>
  </si>
  <si>
    <t>C (mg/L)</t>
  </si>
  <si>
    <t>ln(C/C0)</t>
  </si>
  <si>
    <t>Log 10 reduction</t>
  </si>
  <si>
    <t>N/N0</t>
  </si>
  <si>
    <t>Titer (PFU/mL)</t>
  </si>
  <si>
    <t>CT_values</t>
  </si>
  <si>
    <t>ln 10 reduction</t>
  </si>
  <si>
    <t>Method</t>
  </si>
  <si>
    <t>k_prime</t>
  </si>
  <si>
    <t>C0</t>
  </si>
  <si>
    <t>Constant_Chlorine</t>
  </si>
  <si>
    <t>Data_Points_Used</t>
  </si>
  <si>
    <t>Sample_ID</t>
  </si>
  <si>
    <t>2-1</t>
  </si>
  <si>
    <t>2-2</t>
  </si>
  <si>
    <t>3-1</t>
  </si>
  <si>
    <t>13-1</t>
  </si>
  <si>
    <t>3-2</t>
  </si>
  <si>
    <t>3-3</t>
  </si>
  <si>
    <t>3-4</t>
  </si>
  <si>
    <t>4-1</t>
  </si>
  <si>
    <t>5-1</t>
  </si>
  <si>
    <t>5-2</t>
  </si>
  <si>
    <t>5-3</t>
  </si>
  <si>
    <t>5-4</t>
  </si>
  <si>
    <t>5-5</t>
  </si>
  <si>
    <t>6-1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</si>
  <si>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</si>
  <si>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</si>
  <si>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</si>
  <si>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</si>
  <si>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</si>
  <si>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</si>
  <si>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</si>
  <si>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</si>
  <si>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</si>
  <si>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</si>
  <si>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</si>
  <si>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</si>
  <si>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</si>
  <si>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9-1</t>
  </si>
  <si>
    <t>11-1</t>
  </si>
  <si>
    <t>11-2</t>
  </si>
  <si>
    <t>11-3</t>
  </si>
  <si>
    <t>11-4</t>
  </si>
  <si>
    <t>11-5</t>
  </si>
  <si>
    <t>11-6</t>
  </si>
  <si>
    <t>12-1</t>
  </si>
  <si>
    <t>13-2</t>
  </si>
  <si>
    <t>13-3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</si>
  <si>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</si>
  <si>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</si>
  <si>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</si>
  <si>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</si>
  <si>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</si>
  <si>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</si>
  <si>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</si>
  <si>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</si>
  <si>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</si>
  <si>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</si>
  <si>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</si>
  <si>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</si>
  <si>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</si>
  <si>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</si>
  <si>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15-1</t>
  </si>
  <si>
    <t>15-2</t>
  </si>
  <si>
    <t>15-3</t>
  </si>
  <si>
    <t>15-4</t>
  </si>
  <si>
    <t>15-5</t>
  </si>
  <si>
    <t>15-6</t>
  </si>
  <si>
    <t>15-7</t>
  </si>
  <si>
    <t>16-1</t>
  </si>
  <si>
    <t>17-1</t>
  </si>
  <si>
    <t>17-2</t>
  </si>
  <si>
    <t>18-1</t>
  </si>
  <si>
    <t>20-1</t>
  </si>
  <si>
    <t>21-1</t>
  </si>
  <si>
    <t>21-2</t>
  </si>
  <si>
    <t>21-3</t>
  </si>
  <si>
    <t>21-4</t>
  </si>
  <si>
    <t>21-5</t>
  </si>
  <si>
    <t>23-1</t>
  </si>
  <si>
    <t>23-2</t>
  </si>
  <si>
    <t>23-3</t>
  </si>
  <si>
    <t>25-1</t>
  </si>
  <si>
    <t>26-1</t>
  </si>
  <si>
    <t>27-1</t>
  </si>
  <si>
    <t>27-2</t>
  </si>
  <si>
    <t>greater_than</t>
  </si>
  <si>
    <t>28-1</t>
  </si>
  <si>
    <t>28-2</t>
  </si>
  <si>
    <t>29-1</t>
  </si>
  <si>
    <t>29-2</t>
  </si>
  <si>
    <t>29-3</t>
  </si>
  <si>
    <t>29-4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</si>
  <si>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</si>
  <si>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</si>
  <si>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</si>
  <si>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</si>
  <si>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</si>
  <si>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</si>
  <si>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</si>
  <si>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</si>
  <si>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</si>
  <si>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</si>
  <si>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</si>
  <si>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</si>
  <si>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</si>
  <si>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</si>
  <si>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</si>
  <si>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</si>
  <si>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</si>
  <si>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</si>
  <si>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</si>
  <si>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</si>
  <si>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</si>
  <si>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</si>
  <si>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</si>
  <si>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</si>
  <si>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</si>
  <si>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</si>
  <si>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</si>
  <si>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</si>
  <si>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</si>
  <si>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</si>
  <si>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</si>
  <si>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</si>
  <si>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</si>
  <si>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</si>
  <si>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</si>
  <si>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</si>
  <si>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</si>
  <si>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30-39</t>
  </si>
  <si>
    <t>30-38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</si>
  <si>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</si>
  <si>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</si>
  <si>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</si>
  <si>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</si>
  <si>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</si>
  <si>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</si>
  <si>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</si>
  <si>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</si>
  <si>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</si>
  <si>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</si>
  <si>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</si>
  <si>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</si>
  <si>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</si>
  <si>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</si>
  <si>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</si>
  <si>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</si>
  <si>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</si>
  <si>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</si>
  <si>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</si>
  <si>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</si>
  <si>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</si>
  <si>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</si>
  <si>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</si>
  <si>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</si>
  <si>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</si>
  <si>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32-1</t>
  </si>
  <si>
    <t>32-2</t>
  </si>
  <si>
    <t>33-1</t>
  </si>
  <si>
    <t>33-2</t>
  </si>
  <si>
    <t>33-3</t>
  </si>
  <si>
    <t>33-4</t>
  </si>
  <si>
    <t>33-5</t>
  </si>
  <si>
    <t>33-6</t>
  </si>
  <si>
    <t>33-7</t>
  </si>
  <si>
    <t>33-8</t>
  </si>
  <si>
    <t>34-1</t>
  </si>
  <si>
    <t>34-2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</si>
  <si>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</si>
  <si>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</si>
  <si>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</si>
  <si>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</si>
  <si>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</si>
  <si>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</si>
  <si>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</si>
  <si>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</si>
  <si>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</si>
  <si>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</si>
  <si>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</si>
  <si>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</si>
  <si>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</si>
  <si>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</si>
  <si>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</si>
  <si>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</si>
  <si>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</si>
  <si>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</si>
  <si>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</si>
  <si>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</si>
  <si>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</si>
  <si>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</si>
  <si>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</si>
  <si>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</si>
  <si>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</si>
  <si>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36-1</t>
  </si>
  <si>
    <t>36-2</t>
  </si>
  <si>
    <t>36-3</t>
  </si>
  <si>
    <t>36-4</t>
  </si>
  <si>
    <t>37-1</t>
  </si>
  <si>
    <t>37-2</t>
  </si>
  <si>
    <t>37-3</t>
  </si>
  <si>
    <t>37-4</t>
  </si>
  <si>
    <t>38-2</t>
  </si>
  <si>
    <t>38-3</t>
  </si>
  <si>
    <t>39-1</t>
  </si>
  <si>
    <t>39-2</t>
  </si>
  <si>
    <t>40-1</t>
  </si>
  <si>
    <t>41-1</t>
  </si>
  <si>
    <t>41-2</t>
  </si>
  <si>
    <t>41-3</t>
  </si>
  <si>
    <t>41-4</t>
  </si>
  <si>
    <t>41-6</t>
  </si>
  <si>
    <t>41-7</t>
  </si>
  <si>
    <t>41-8</t>
  </si>
  <si>
    <t>41-9</t>
  </si>
  <si>
    <t>41-10</t>
  </si>
  <si>
    <t>43-1</t>
  </si>
  <si>
    <t>44-1</t>
  </si>
  <si>
    <t>44-2</t>
  </si>
  <si>
    <t>44-3</t>
  </si>
  <si>
    <t>44-4</t>
  </si>
  <si>
    <t>44-5</t>
  </si>
  <si>
    <t>44-6</t>
  </si>
  <si>
    <t>44-7</t>
  </si>
  <si>
    <t>44-8</t>
  </si>
  <si>
    <t>45-1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</si>
  <si>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</si>
  <si>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</si>
  <si>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</si>
  <si>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</si>
  <si>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</si>
  <si>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</si>
  <si>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</si>
  <si>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</si>
  <si>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</si>
  <si>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</si>
  <si>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</si>
  <si>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</si>
  <si>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</si>
  <si>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48-1</t>
  </si>
  <si>
    <t>48-2</t>
  </si>
  <si>
    <t>48-3</t>
  </si>
  <si>
    <t>49-1</t>
  </si>
  <si>
    <t>49-2</t>
  </si>
  <si>
    <t>49-3</t>
  </si>
  <si>
    <t>49-4</t>
  </si>
  <si>
    <t>49-5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</si>
  <si>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</si>
  <si>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</si>
  <si>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</si>
  <si>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</si>
  <si>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</si>
  <si>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</si>
  <si>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</si>
  <si>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</si>
  <si>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</si>
  <si>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</si>
  <si>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</si>
  <si>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</si>
  <si>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</si>
  <si>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</si>
  <si>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</si>
  <si>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</si>
  <si>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</si>
  <si>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</si>
  <si>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</si>
  <si>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</si>
  <si>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</si>
  <si>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</si>
  <si>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</si>
  <si>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</si>
  <si>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</si>
  <si>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</si>
  <si>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</si>
  <si>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</si>
  <si>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</si>
  <si>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</si>
  <si>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</si>
  <si>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</si>
  <si>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</si>
  <si>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</si>
  <si>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</si>
  <si>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</si>
  <si>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</si>
  <si>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</si>
  <si>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</si>
  <si>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</si>
  <si>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</si>
  <si>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</si>
  <si>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</si>
  <si>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</si>
  <si>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53-15</t>
  </si>
  <si>
    <t>53-16</t>
  </si>
  <si>
    <t>53-17</t>
  </si>
  <si>
    <t>53-18</t>
  </si>
  <si>
    <t>53-19</t>
  </si>
  <si>
    <t>53-20</t>
  </si>
  <si>
    <t>53-21</t>
  </si>
  <si>
    <t>54-1</t>
  </si>
  <si>
    <t>54-2</t>
  </si>
  <si>
    <t>54-3</t>
  </si>
  <si>
    <t>54-4</t>
  </si>
  <si>
    <t>54-5</t>
  </si>
  <si>
    <t>54-6</t>
  </si>
  <si>
    <t>54-7</t>
  </si>
  <si>
    <t>54-8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</si>
  <si>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</si>
  <si>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</si>
  <si>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</si>
  <si>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</si>
  <si>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</si>
  <si>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</si>
  <si>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</si>
  <si>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</si>
  <si>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</si>
  <si>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</si>
  <si>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55-14</t>
  </si>
  <si>
    <t>55-11</t>
  </si>
  <si>
    <t>55-12</t>
  </si>
  <si>
    <t>55-13</t>
  </si>
  <si>
    <t>55-15</t>
  </si>
  <si>
    <t>55-16</t>
  </si>
  <si>
    <t>56-1</t>
  </si>
  <si>
    <t>56-2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</si>
  <si>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</si>
  <si>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</si>
  <si>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</si>
  <si>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</si>
  <si>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</si>
  <si>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</si>
  <si>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</si>
  <si>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</si>
  <si>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</si>
  <si>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</si>
  <si>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</si>
  <si>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</si>
  <si>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</si>
  <si>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</si>
  <si>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</si>
  <si>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</si>
  <si>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</si>
  <si>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</si>
  <si>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58-1</t>
  </si>
  <si>
    <t>58-2</t>
  </si>
  <si>
    <t>58-3</t>
  </si>
  <si>
    <t>59-1</t>
  </si>
  <si>
    <t>59-2</t>
  </si>
  <si>
    <t>59-3</t>
  </si>
  <si>
    <t>59-5</t>
  </si>
  <si>
    <t>59-4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</si>
  <si>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</si>
  <si>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</si>
  <si>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</si>
  <si>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</si>
  <si>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</si>
  <si>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</si>
  <si>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</si>
  <si>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</si>
  <si>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</si>
  <si>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</si>
  <si>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</si>
  <si>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</si>
  <si>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</si>
  <si>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</si>
  <si>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</si>
  <si>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</si>
  <si>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</si>
  <si>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</si>
  <si>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</si>
  <si>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</si>
  <si>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</si>
  <si>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</si>
  <si>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</si>
  <si>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</si>
  <si>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</si>
  <si>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</si>
  <si>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</si>
  <si>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</si>
  <si>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</si>
  <si>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</si>
  <si>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</si>
  <si>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</si>
  <si>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</si>
  <si>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</si>
  <si>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</si>
  <si>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</si>
  <si>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</si>
  <si>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</si>
  <si>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</si>
  <si>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</si>
  <si>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</si>
  <si>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</si>
  <si>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</si>
  <si>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</si>
  <si>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62-1</t>
  </si>
  <si>
    <t>62-2</t>
  </si>
  <si>
    <t>62-3</t>
  </si>
  <si>
    <t>62-4</t>
  </si>
  <si>
    <t>62-5</t>
  </si>
  <si>
    <t>62-6</t>
  </si>
  <si>
    <t>62-7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</si>
  <si>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</si>
  <si>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</si>
  <si>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</si>
  <si>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</si>
  <si>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</si>
  <si>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</si>
  <si>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</si>
  <si>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</si>
  <si>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</si>
  <si>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</si>
  <si>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</si>
  <si>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</si>
  <si>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</si>
  <si>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</si>
  <si>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</si>
  <si>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</si>
  <si>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</si>
  <si>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</si>
  <si>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</si>
  <si>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</si>
  <si>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64-1</t>
  </si>
  <si>
    <t>64-2</t>
  </si>
  <si>
    <t>64-3</t>
  </si>
  <si>
    <t>65-1</t>
  </si>
  <si>
    <t>66-1</t>
  </si>
  <si>
    <t>67-1</t>
  </si>
  <si>
    <t>68-1</t>
  </si>
  <si>
    <t>68-2</t>
  </si>
  <si>
    <t>68-3</t>
  </si>
  <si>
    <t>68-4</t>
  </si>
  <si>
    <t>68-5</t>
  </si>
  <si>
    <t>68-6</t>
  </si>
  <si>
    <t>68-7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</si>
  <si>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</si>
  <si>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</si>
  <si>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</si>
  <si>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</si>
  <si>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</si>
  <si>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</si>
  <si>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</si>
  <si>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</si>
  <si>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</si>
  <si>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</si>
  <si>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</si>
  <si>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</si>
  <si>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</si>
  <si>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72-1</t>
  </si>
  <si>
    <t>72-2</t>
  </si>
  <si>
    <t>72-3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</si>
  <si>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</si>
  <si>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</si>
  <si>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</si>
  <si>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</si>
  <si>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</si>
  <si>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</si>
  <si>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</si>
  <si>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</si>
  <si>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</si>
  <si>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</si>
  <si>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</si>
  <si>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</si>
  <si>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</si>
  <si>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</si>
  <si>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</si>
  <si>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</si>
  <si>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</si>
  <si>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</si>
  <si>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</si>
  <si>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</si>
  <si>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</si>
  <si>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</si>
  <si>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</si>
  <si>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</si>
  <si>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</si>
  <si>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</si>
  <si>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</si>
  <si>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</si>
  <si>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</si>
  <si>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</si>
  <si>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</si>
  <si>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</si>
  <si>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</si>
  <si>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</si>
  <si>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</si>
  <si>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</si>
  <si>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</si>
  <si>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</si>
  <si>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</si>
  <si>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</si>
  <si>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</si>
  <si>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</si>
  <si>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</si>
  <si>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</si>
  <si>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</si>
  <si>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</si>
  <si>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</si>
  <si>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</si>
  <si>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</si>
  <si>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</si>
  <si>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</si>
  <si>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</si>
  <si>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</si>
  <si>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</si>
  <si>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</si>
  <si>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</si>
  <si>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</si>
  <si>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</si>
  <si>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</si>
  <si>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</si>
  <si>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</si>
  <si>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</si>
  <si>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</si>
  <si>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</si>
  <si>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</si>
  <si>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</si>
  <si>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</si>
  <si>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</si>
  <si>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</si>
  <si>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</si>
  <si>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</si>
  <si>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</si>
  <si>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</si>
  <si>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</si>
  <si>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</si>
  <si>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</si>
  <si>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</si>
  <si>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</si>
  <si>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</si>
  <si>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</si>
  <si>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</si>
  <si>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</si>
  <si>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</si>
  <si>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</si>
  <si>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</si>
  <si>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</si>
  <si>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</si>
  <si>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</si>
  <si>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</si>
  <si>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</si>
  <si>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</si>
  <si>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</si>
  <si>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</si>
  <si>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</si>
  <si>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75-48</t>
  </si>
  <si>
    <t>75-47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</si>
  <si>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</si>
  <si>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</si>
  <si>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</si>
  <si>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</si>
  <si>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</si>
  <si>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</si>
  <si>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</si>
  <si>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</si>
  <si>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</si>
  <si>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</si>
  <si>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</si>
  <si>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</si>
  <si>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</si>
  <si>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</si>
  <si>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</si>
  <si>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</si>
  <si>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</si>
  <si>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</si>
  <si>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</si>
  <si>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</si>
  <si>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</si>
  <si>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</si>
  <si>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</si>
  <si>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</si>
  <si>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</si>
  <si>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</si>
  <si>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</si>
  <si>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</si>
  <si>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77-1</t>
  </si>
  <si>
    <t>77-2</t>
  </si>
  <si>
    <t>77-3</t>
  </si>
  <si>
    <t>77-4</t>
  </si>
  <si>
    <t>77-5</t>
  </si>
  <si>
    <t>77-6</t>
  </si>
  <si>
    <t>77-7</t>
  </si>
  <si>
    <t>77-8</t>
  </si>
  <si>
    <t>78-1</t>
  </si>
  <si>
    <t>78-2</t>
  </si>
  <si>
    <t>79-1</t>
  </si>
  <si>
    <t>79-2</t>
  </si>
  <si>
    <t>79-3</t>
  </si>
  <si>
    <t>79-4</t>
  </si>
  <si>
    <t>79-5</t>
  </si>
  <si>
    <t>79-6</t>
  </si>
  <si>
    <t>80-1</t>
  </si>
  <si>
    <t>80-2</t>
  </si>
  <si>
    <t>80-3</t>
  </si>
  <si>
    <t>80-4</t>
  </si>
  <si>
    <t>80-5</t>
  </si>
  <si>
    <t>80-6</t>
  </si>
  <si>
    <t>81-1</t>
  </si>
  <si>
    <t>81-2</t>
  </si>
  <si>
    <t>81-3</t>
  </si>
  <si>
    <t>81-4</t>
  </si>
  <si>
    <t>81-5</t>
  </si>
  <si>
    <t>81-6</t>
  </si>
  <si>
    <t>larger_than</t>
  </si>
  <si>
    <t>smaller_than</t>
  </si>
  <si>
    <t>Given_k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</si>
  <si>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</si>
  <si>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</si>
  <si>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</si>
  <si>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</si>
  <si>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</si>
  <si>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</si>
  <si>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</si>
  <si>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</si>
  <si>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</si>
  <si>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</si>
  <si>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</si>
  <si>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</si>
  <si>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22-1</t>
  </si>
  <si>
    <t>22-2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</si>
  <si>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</si>
  <si>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</si>
  <si>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</si>
  <si>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</si>
  <si>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</si>
  <si>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</si>
  <si>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</si>
  <si>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</si>
  <si>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</si>
  <si>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</si>
  <si>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</si>
  <si>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60-14</t>
  </si>
  <si>
    <t>Data_Points</t>
  </si>
  <si>
    <t>56-3</t>
  </si>
  <si>
    <t>56-4</t>
  </si>
  <si>
    <t>41-11</t>
  </si>
  <si>
    <t>41-12</t>
  </si>
  <si>
    <t>16-3</t>
  </si>
  <si>
    <t>16-4</t>
  </si>
  <si>
    <t>16-2</t>
  </si>
  <si>
    <t>22-3</t>
  </si>
  <si>
    <t>53-13</t>
  </si>
  <si>
    <t>53-14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</si>
</sst>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4"/>
      <color theme="1"/>
      <name val="Courier New"/>
      <family val="1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ourier New"/>
      <family val="1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/>
    <xf numFmtId="0" fontId="4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quotePrefix="1"/>
    <xf numFmtId="16" fontId="3" fillId="0" borderId="0" xfId="0" applyNumberFormat="1" applyFont="1"/>
    <xf numFmtId="0" fontId="2" fillId="0" borderId="7" xfId="0" applyFont="1" applyBorder="1" applyAlignment="1">
      <alignment horizontal="center" vertical="top"/>
    </xf>
    <xf numFmtId="0" fontId="5" fillId="0" borderId="0" xfId="0" applyFont="1"/>
    <xf numFmtId="0" fontId="7" fillId="0" borderId="0" xfId="0" applyFont="1"/>
    <xf numFmtId="0" fontId="2" fillId="0" borderId="0" xfId="0" quotePrefix="1" applyFont="1" applyAlignment="1">
      <alignment horizontal="center"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/>
    <xf numFmtId="0" fontId="2" fillId="0" borderId="0" xfId="0" applyFont="1" applyAlignment="1">
      <alignment horizontal="center" vertical="top"/>
    </xf>
    <xf numFmtId="0" fontId="8" fillId="0" borderId="0" xfId="0" applyFont="1"/>
    <xf numFmtId="11" fontId="13" fillId="0" borderId="0" xfId="0" applyNumberFormat="1" applyFont="1"/>
    <xf numFmtId="11" fontId="8" fillId="0" borderId="0" xfId="0" applyNumberFormat="1" applyFont="1"/>
    <xf numFmtId="0" fontId="0" fillId="0" borderId="9" xfId="0" applyBorder="1"/>
    <xf numFmtId="0" fontId="0" fillId="0" borderId="0" xfId="0" applyAlignment="1">
      <alignment horizontal="right"/>
    </xf>
    <xf numFmtId="0" fontId="6" fillId="0" borderId="0" xfId="0" applyFont="1"/>
    <xf numFmtId="11" fontId="6" fillId="0" borderId="0" xfId="0" applyNumberFormat="1" applyFont="1"/>
    <xf numFmtId="11" fontId="3" fillId="0" borderId="0" xfId="0" applyNumberFormat="1" applyFont="1"/>
    <xf numFmtId="2" fontId="0" fillId="0" borderId="0" xfId="0" applyNumberFormat="1"/>
    <xf numFmtId="0" fontId="12" fillId="0" borderId="0" xfId="0" applyFont="1"/>
    <xf numFmtId="11" fontId="12" fillId="0" borderId="0" xfId="0" applyNumberFormat="1" applyFont="1"/>
    <xf numFmtId="11" fontId="0" fillId="0" borderId="2" xfId="0" applyNumberFormat="1" applyBorder="1"/>
    <xf numFmtId="0" fontId="6" fillId="0" borderId="1" xfId="0" applyFont="1" applyBorder="1"/>
    <xf numFmtId="1" fontId="0" fillId="0" borderId="0" xfId="0" applyNumberFormat="1"/>
    <xf numFmtId="0" fontId="0" fillId="0" borderId="6" xfId="0" applyBorder="1"/>
    <xf numFmtId="1" fontId="3" fillId="0" borderId="0" xfId="0" applyNumberFormat="1" applyFont="1"/>
    <xf numFmtId="11" fontId="0" fillId="0" borderId="4" xfId="0" applyNumberFormat="1" applyBorder="1"/>
    <xf numFmtId="16" fontId="0" fillId="0" borderId="0" xfId="0" quotePrefix="1" applyNumberFormat="1"/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top"/>
    </xf>
    <xf numFmtId="0" fontId="8" fillId="3" borderId="0" xfId="0" applyFont="1" applyFill="1"/>
    <xf numFmtId="11" fontId="8" fillId="3" borderId="0" xfId="0" applyNumberFormat="1" applyFont="1" applyFill="1"/>
    <xf numFmtId="11" fontId="1" fillId="0" borderId="5" xfId="0" applyNumberFormat="1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8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Continuous"/>
    </xf>
    <xf numFmtId="11" fontId="0" fillId="5" borderId="0" xfId="0" applyNumberFormat="1" applyFill="1"/>
    <xf numFmtId="11" fontId="0" fillId="7" borderId="0" xfId="0" applyNumberFormat="1" applyFill="1"/>
    <xf numFmtId="0" fontId="6" fillId="0" borderId="6" xfId="0" applyFont="1" applyBorder="1"/>
    <xf numFmtId="0" fontId="19" fillId="0" borderId="0" xfId="0" applyFont="1"/>
    <xf numFmtId="0" fontId="0" fillId="7" borderId="0" xfId="0" applyFill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workbookViewId="0">
      <selection activeCell="O15" sqref="O1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3" t="s">
        <v>605</v>
      </c>
      <c r="P1" s="40" t="s">
        <v>606</v>
      </c>
      <c r="Q1" s="40" t="s">
        <v>607</v>
      </c>
    </row>
    <row r="2" spans="1:17" x14ac:dyDescent="0.2">
      <c r="N2" s="2"/>
    </row>
    <row r="3" spans="1:17" x14ac:dyDescent="0.2">
      <c r="N3" s="2"/>
    </row>
    <row r="4" spans="1:17" x14ac:dyDescent="0.2">
      <c r="N4" s="2"/>
    </row>
    <row r="5" spans="1:17" x14ac:dyDescent="0.2">
      <c r="N5" s="2"/>
    </row>
    <row r="6" spans="1:17" x14ac:dyDescent="0.2">
      <c r="N6" s="2"/>
    </row>
    <row r="7" spans="1:17" x14ac:dyDescent="0.2">
      <c r="N7" s="2"/>
    </row>
    <row r="8" spans="1:17" x14ac:dyDescent="0.2">
      <c r="N8" s="2"/>
    </row>
    <row r="9" spans="1:17" x14ac:dyDescent="0.2">
      <c r="N9" s="2"/>
    </row>
    <row r="10" spans="1:17" x14ac:dyDescent="0.2">
      <c r="N10" s="2"/>
    </row>
    <row r="11" spans="1:17" x14ac:dyDescent="0.2">
      <c r="N11" s="2"/>
    </row>
    <row r="12" spans="1:17" x14ac:dyDescent="0.2">
      <c r="N12" s="2"/>
    </row>
    <row r="13" spans="1:17" x14ac:dyDescent="0.2">
      <c r="N13" s="2"/>
    </row>
    <row r="14" spans="1:17" x14ac:dyDescent="0.2">
      <c r="N14" s="2"/>
    </row>
    <row r="15" spans="1:17" x14ac:dyDescent="0.2">
      <c r="N15" s="2"/>
    </row>
    <row r="16" spans="1:17" x14ac:dyDescent="0.2">
      <c r="N16" s="2"/>
    </row>
    <row r="17" spans="14:14" x14ac:dyDescent="0.2">
      <c r="N17" s="2"/>
    </row>
    <row r="18" spans="14:14" x14ac:dyDescent="0.2">
      <c r="N18" s="2"/>
    </row>
    <row r="19" spans="14:14" x14ac:dyDescent="0.2">
      <c r="N19" s="2"/>
    </row>
    <row r="20" spans="14:14" x14ac:dyDescent="0.2">
      <c r="N20" s="2"/>
    </row>
    <row r="21" spans="14:14" x14ac:dyDescent="0.2">
      <c r="N21" s="2"/>
    </row>
    <row r="22" spans="14:14" x14ac:dyDescent="0.2">
      <c r="N22" s="2"/>
    </row>
    <row r="23" spans="14:14" x14ac:dyDescent="0.2">
      <c r="N23" s="2"/>
    </row>
    <row r="24" spans="14:14" x14ac:dyDescent="0.2">
      <c r="N24" s="2"/>
    </row>
    <row r="25" spans="14:14" x14ac:dyDescent="0.2">
      <c r="N25" s="2"/>
    </row>
    <row r="26" spans="14:14" x14ac:dyDescent="0.2">
      <c r="N26" s="2"/>
    </row>
    <row r="27" spans="14:14" x14ac:dyDescent="0.2">
      <c r="N27" s="2"/>
    </row>
    <row r="28" spans="14:14" x14ac:dyDescent="0.2">
      <c r="N28" s="2"/>
    </row>
    <row r="29" spans="14:14" x14ac:dyDescent="0.2">
      <c r="N29" s="2"/>
    </row>
    <row r="30" spans="14:14" x14ac:dyDescent="0.2">
      <c r="N30" s="2"/>
    </row>
    <row r="31" spans="14:14" x14ac:dyDescent="0.2">
      <c r="N31" s="2"/>
    </row>
    <row r="32" spans="14:14" x14ac:dyDescent="0.2">
      <c r="N32" s="2"/>
    </row>
    <row r="33" spans="10:14" x14ac:dyDescent="0.2">
      <c r="N33" s="2"/>
    </row>
    <row r="34" spans="10:14" x14ac:dyDescent="0.2">
      <c r="N34" s="2"/>
    </row>
    <row r="35" spans="10:14" x14ac:dyDescent="0.2">
      <c r="N35" s="2"/>
    </row>
    <row r="36" spans="10:14" x14ac:dyDescent="0.2">
      <c r="N36" s="2"/>
    </row>
    <row r="37" spans="10:14" x14ac:dyDescent="0.2">
      <c r="N37" s="2"/>
    </row>
    <row r="38" spans="10:14" x14ac:dyDescent="0.2">
      <c r="N38" s="2"/>
    </row>
    <row r="39" spans="10:14" x14ac:dyDescent="0.2">
      <c r="J39" s="3"/>
      <c r="N39" s="2"/>
    </row>
    <row r="40" spans="10:14" x14ac:dyDescent="0.2">
      <c r="M40" s="2"/>
    </row>
    <row r="41" spans="10:14" x14ac:dyDescent="0.2">
      <c r="M41" s="2"/>
    </row>
    <row r="42" spans="10:14" x14ac:dyDescent="0.2">
      <c r="M42" s="2"/>
    </row>
    <row r="43" spans="10:14" x14ac:dyDescent="0.2">
      <c r="M43" s="2"/>
    </row>
    <row r="44" spans="10:14" x14ac:dyDescent="0.2">
      <c r="M44" s="2"/>
    </row>
    <row r="45" spans="10:14" x14ac:dyDescent="0.2">
      <c r="M45" s="2"/>
    </row>
    <row r="46" spans="10:14" x14ac:dyDescent="0.2">
      <c r="M46" s="2"/>
    </row>
    <row r="47" spans="10:14" x14ac:dyDescent="0.2">
      <c r="M47" s="2"/>
    </row>
    <row r="48" spans="10:14" x14ac:dyDescent="0.2">
      <c r="J48" s="3"/>
      <c r="N48" s="2"/>
    </row>
    <row r="49" spans="1:4" x14ac:dyDescent="0.2">
      <c r="A49" s="4"/>
    </row>
    <row r="50" spans="1:4" x14ac:dyDescent="0.2">
      <c r="A50" s="4"/>
    </row>
    <row r="51" spans="1:4" ht="16" thickBot="1" x14ac:dyDescent="0.25">
      <c r="A51" s="5"/>
      <c r="D51" s="6"/>
    </row>
    <row r="55" spans="1:4" x14ac:dyDescent="0.2">
      <c r="A55" s="8"/>
    </row>
    <row r="56" spans="1:4" x14ac:dyDescent="0.2">
      <c r="A56" s="8"/>
    </row>
    <row r="57" spans="1:4" x14ac:dyDescent="0.2">
      <c r="A57" s="8"/>
    </row>
    <row r="58" spans="1:4" x14ac:dyDescent="0.2">
      <c r="A58" s="8"/>
    </row>
    <row r="59" spans="1:4" x14ac:dyDescent="0.2">
      <c r="A59" s="8"/>
    </row>
    <row r="60" spans="1:4" x14ac:dyDescent="0.2">
      <c r="A60" s="8"/>
    </row>
    <row r="61" spans="1:4" x14ac:dyDescent="0.2">
      <c r="A61" s="8"/>
    </row>
    <row r="62" spans="1:4" x14ac:dyDescent="0.2">
      <c r="A62" s="8"/>
    </row>
    <row r="63" spans="1:4" x14ac:dyDescent="0.2">
      <c r="A6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"/>
  <sheetViews>
    <sheetView workbookViewId="0">
      <selection activeCell="I33" sqref="I3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40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17</v>
      </c>
      <c r="N2">
        <f>COUNT(G2:G18)</f>
        <v>17</v>
      </c>
      <c r="O2" s="39" t="s">
        <v>14</v>
      </c>
      <c r="P2">
        <v>0</v>
      </c>
    </row>
    <row r="3" spans="1:18" x14ac:dyDescent="0.2">
      <c r="D3" s="7">
        <v>0.57632066790519998</v>
      </c>
      <c r="G3" s="7">
        <v>0.2253326779799</v>
      </c>
    </row>
    <row r="4" spans="1:18" x14ac:dyDescent="0.2">
      <c r="D4" s="7">
        <v>0.57632066790519998</v>
      </c>
      <c r="G4" s="7">
        <v>0.3005592450115</v>
      </c>
    </row>
    <row r="5" spans="1:18" x14ac:dyDescent="0.2">
      <c r="D5" s="7">
        <v>1.5600526983180001</v>
      </c>
      <c r="G5" s="7">
        <v>0.28004290854840003</v>
      </c>
    </row>
    <row r="6" spans="1:18" x14ac:dyDescent="0.2">
      <c r="D6" s="7">
        <v>0.8446112216542</v>
      </c>
      <c r="G6" s="7">
        <v>0.47836749435890003</v>
      </c>
    </row>
    <row r="7" spans="1:18" x14ac:dyDescent="0.2">
      <c r="D7" s="7">
        <v>1.0234715908200001</v>
      </c>
      <c r="G7" s="7">
        <v>0.58094917667470003</v>
      </c>
    </row>
    <row r="8" spans="1:18" x14ac:dyDescent="0.2">
      <c r="D8" s="7">
        <v>2.543784728731</v>
      </c>
      <c r="G8" s="7">
        <v>0.58094917667470003</v>
      </c>
    </row>
    <row r="9" spans="1:18" x14ac:dyDescent="0.2">
      <c r="D9" s="7">
        <v>0.66575085248819998</v>
      </c>
      <c r="G9" s="7">
        <v>0.73140231073789996</v>
      </c>
    </row>
    <row r="10" spans="1:18" x14ac:dyDescent="0.2">
      <c r="D10" s="7">
        <v>1.9177734366500001</v>
      </c>
      <c r="G10" s="7">
        <v>0.87501666598000005</v>
      </c>
    </row>
    <row r="11" spans="1:18" x14ac:dyDescent="0.2">
      <c r="D11" s="7">
        <v>2.9909356516460002</v>
      </c>
      <c r="G11" s="7">
        <v>0.96392079065369995</v>
      </c>
    </row>
    <row r="12" spans="1:18" x14ac:dyDescent="0.2">
      <c r="D12" s="7">
        <v>4.0640978666420002</v>
      </c>
      <c r="G12" s="7">
        <v>0.8408227718747</v>
      </c>
    </row>
    <row r="13" spans="1:18" x14ac:dyDescent="0.2">
      <c r="D13" s="7">
        <v>3.2592262053950001</v>
      </c>
      <c r="G13" s="7">
        <v>1.1075351458960001</v>
      </c>
    </row>
    <row r="14" spans="1:18" x14ac:dyDescent="0.2">
      <c r="D14" s="7">
        <v>2.7226450978969998</v>
      </c>
      <c r="G14" s="7">
        <v>1.175922934106</v>
      </c>
    </row>
    <row r="15" spans="1:18" x14ac:dyDescent="0.2">
      <c r="D15" s="7">
        <v>5.3161204508040001</v>
      </c>
      <c r="G15" s="7">
        <v>1.121212703538</v>
      </c>
    </row>
    <row r="16" spans="1:18" x14ac:dyDescent="0.2">
      <c r="D16" s="7">
        <v>3.7063771283100002</v>
      </c>
      <c r="G16" s="7">
        <v>1.292182174064</v>
      </c>
    </row>
    <row r="17" spans="4:16" x14ac:dyDescent="0.2">
      <c r="D17" s="7">
        <v>4.6901091587229997</v>
      </c>
      <c r="G17" s="7">
        <v>1.469990423412</v>
      </c>
    </row>
    <row r="18" spans="4:16" x14ac:dyDescent="0.2">
      <c r="D18" s="7">
        <v>5.0478298970550002</v>
      </c>
      <c r="G18" s="7">
        <v>1.661476230401</v>
      </c>
    </row>
    <row r="19" spans="4:16" x14ac:dyDescent="0.2">
      <c r="D19">
        <v>0</v>
      </c>
      <c r="G19">
        <v>0</v>
      </c>
      <c r="I19">
        <v>3</v>
      </c>
      <c r="M19">
        <v>17</v>
      </c>
      <c r="N19">
        <f>COUNT(G19:G38)</f>
        <v>20</v>
      </c>
      <c r="O19" s="11" t="s">
        <v>15</v>
      </c>
      <c r="P19">
        <v>0</v>
      </c>
    </row>
    <row r="20" spans="4:16" x14ac:dyDescent="0.2">
      <c r="D20" s="7">
        <v>0.4511806546262</v>
      </c>
      <c r="G20" s="7">
        <v>0.25576604034290001</v>
      </c>
    </row>
    <row r="21" spans="4:16" x14ac:dyDescent="0.2">
      <c r="D21" s="7">
        <v>1.5467190239449999</v>
      </c>
      <c r="G21" s="7">
        <v>0.4054376503837</v>
      </c>
    </row>
    <row r="22" spans="4:16" x14ac:dyDescent="0.2">
      <c r="D22" s="7">
        <v>0.57423871439920005</v>
      </c>
      <c r="G22" s="7">
        <v>0.50068322040970004</v>
      </c>
    </row>
    <row r="23" spans="4:16" x14ac:dyDescent="0.2">
      <c r="D23" s="7">
        <v>2.1814214160419998</v>
      </c>
      <c r="G23" s="7">
        <v>0.50521872374419996</v>
      </c>
    </row>
    <row r="24" spans="4:16" x14ac:dyDescent="0.2">
      <c r="D24" s="7">
        <v>3.1653881628580001</v>
      </c>
      <c r="G24" s="7">
        <v>0.75013590381100004</v>
      </c>
    </row>
    <row r="25" spans="4:16" x14ac:dyDescent="0.2">
      <c r="D25" s="7">
        <v>1.1567543789220001</v>
      </c>
      <c r="G25" s="7">
        <v>0.75467140714559999</v>
      </c>
    </row>
    <row r="26" spans="4:16" x14ac:dyDescent="0.2">
      <c r="D26" s="7">
        <v>1.560349596172</v>
      </c>
      <c r="G26" s="7">
        <v>0.8090974471604</v>
      </c>
    </row>
    <row r="27" spans="4:16" x14ac:dyDescent="0.2">
      <c r="D27" s="7">
        <v>1.222571678722</v>
      </c>
      <c r="G27" s="7">
        <v>1.0041240905469999</v>
      </c>
    </row>
    <row r="28" spans="4:16" x14ac:dyDescent="0.2">
      <c r="D28" s="7">
        <v>3.6905099149109999</v>
      </c>
      <c r="G28" s="7">
        <v>1.0041240905469999</v>
      </c>
    </row>
    <row r="29" spans="4:16" x14ac:dyDescent="0.2">
      <c r="D29" s="7">
        <v>2.491670157922</v>
      </c>
      <c r="G29" s="7">
        <v>1.1946152305990001</v>
      </c>
    </row>
    <row r="30" spans="4:16" x14ac:dyDescent="0.2">
      <c r="D30" s="7">
        <v>3.4121168923909999</v>
      </c>
      <c r="G30" s="7">
        <v>1.258112277283</v>
      </c>
    </row>
    <row r="31" spans="4:16" x14ac:dyDescent="0.2">
      <c r="D31" s="7">
        <v>3.8222976670089999</v>
      </c>
      <c r="G31" s="7">
        <v>1.507564960684</v>
      </c>
    </row>
    <row r="32" spans="4:16" x14ac:dyDescent="0.2">
      <c r="D32" s="7">
        <v>2.3334252977340002</v>
      </c>
      <c r="G32" s="7">
        <v>1.6073460340450001</v>
      </c>
    </row>
    <row r="33" spans="4:7" x14ac:dyDescent="0.2">
      <c r="D33" s="7">
        <v>3.6585393169309999</v>
      </c>
      <c r="G33" s="7">
        <v>1.7570176440859999</v>
      </c>
    </row>
    <row r="34" spans="4:7" x14ac:dyDescent="0.2">
      <c r="D34" s="7">
        <v>2.9782357546279998</v>
      </c>
      <c r="G34" s="7">
        <v>2.0064703274869999</v>
      </c>
    </row>
    <row r="35" spans="4:7" x14ac:dyDescent="0.2">
      <c r="D35" s="7">
        <v>4.5278713913040001</v>
      </c>
      <c r="G35" s="7">
        <v>2.0064703274869999</v>
      </c>
    </row>
    <row r="36" spans="4:7" x14ac:dyDescent="0.2">
      <c r="D36" s="7">
        <v>4.5936886911050001</v>
      </c>
      <c r="G36" s="7">
        <v>2.255923010888</v>
      </c>
    </row>
    <row r="37" spans="4:7" x14ac:dyDescent="0.2">
      <c r="D37" s="7">
        <v>4.6022652309329999</v>
      </c>
      <c r="G37" s="7">
        <v>2.5099111976240001</v>
      </c>
    </row>
    <row r="38" spans="4:7" x14ac:dyDescent="0.2">
      <c r="D38" s="7">
        <v>4.6103823132699997</v>
      </c>
      <c r="G38" s="7">
        <v>2.750292874356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workbookViewId="0">
      <selection activeCell="R30" sqref="R3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40" t="s">
        <v>606</v>
      </c>
      <c r="R1" s="40" t="s">
        <v>607</v>
      </c>
    </row>
    <row r="2" spans="1:18" x14ac:dyDescent="0.2">
      <c r="A2" s="4">
        <v>0</v>
      </c>
      <c r="D2">
        <v>0</v>
      </c>
      <c r="I2">
        <v>1</v>
      </c>
      <c r="J2">
        <v>4.1000000000000002E-2</v>
      </c>
      <c r="K2">
        <v>0.1</v>
      </c>
      <c r="M2">
        <v>5</v>
      </c>
      <c r="N2">
        <v>5</v>
      </c>
      <c r="O2" s="11" t="s">
        <v>16</v>
      </c>
      <c r="P2">
        <v>0</v>
      </c>
    </row>
    <row r="3" spans="1:18" x14ac:dyDescent="0.2">
      <c r="A3" s="33">
        <v>2.5148680933260001</v>
      </c>
      <c r="D3" s="7">
        <v>0.49738219895289998</v>
      </c>
    </row>
    <row r="4" spans="1:18" x14ac:dyDescent="0.2">
      <c r="A4" s="33">
        <v>5.0307528084179998</v>
      </c>
      <c r="D4" s="7">
        <v>0.92931937172769996</v>
      </c>
    </row>
    <row r="5" spans="1:18" x14ac:dyDescent="0.2">
      <c r="A5" s="33">
        <v>9.9529812433280007</v>
      </c>
      <c r="D5" s="7">
        <v>2.4345549738219998</v>
      </c>
    </row>
    <row r="6" spans="1:18" x14ac:dyDescent="0.2">
      <c r="A6" s="33">
        <v>14.87902200986</v>
      </c>
      <c r="D6" s="7">
        <v>3.743455497382</v>
      </c>
    </row>
    <row r="7" spans="1:18" x14ac:dyDescent="0.2">
      <c r="A7" s="33">
        <v>20.009403751330002</v>
      </c>
      <c r="D7" s="7">
        <v>4.528795811518</v>
      </c>
    </row>
    <row r="8" spans="1:18" x14ac:dyDescent="0.2">
      <c r="A8" s="33">
        <v>24.96111421746</v>
      </c>
      <c r="D8" s="7">
        <v>4.5157068062830001</v>
      </c>
    </row>
    <row r="9" spans="1:18" x14ac:dyDescent="0.2">
      <c r="A9" s="33">
        <v>34.96111421746</v>
      </c>
      <c r="D9" s="7">
        <v>4.5157068062830001</v>
      </c>
    </row>
    <row r="10" spans="1:18" x14ac:dyDescent="0.2">
      <c r="A10" s="33">
        <v>49.912570528129997</v>
      </c>
      <c r="D10" s="7">
        <v>4.5157068062830001</v>
      </c>
    </row>
    <row r="11" spans="1:18" x14ac:dyDescent="0.2">
      <c r="A11">
        <v>0</v>
      </c>
      <c r="D11">
        <v>0</v>
      </c>
      <c r="I11">
        <v>1</v>
      </c>
      <c r="J11">
        <v>4.2999999999999997E-2</v>
      </c>
      <c r="K11">
        <v>0.5</v>
      </c>
      <c r="M11">
        <v>4</v>
      </c>
      <c r="N11">
        <v>4</v>
      </c>
      <c r="O11" s="11" t="s">
        <v>18</v>
      </c>
      <c r="P11">
        <v>0</v>
      </c>
    </row>
    <row r="12" spans="1:18" x14ac:dyDescent="0.2">
      <c r="A12" s="7">
        <v>0.49444684185420001</v>
      </c>
      <c r="D12" s="7">
        <v>0.68772854255149996</v>
      </c>
    </row>
    <row r="13" spans="1:18" x14ac:dyDescent="0.2">
      <c r="A13" s="7">
        <v>0.9898021758387</v>
      </c>
      <c r="D13" s="7">
        <v>1.1677530718389999</v>
      </c>
    </row>
    <row r="14" spans="1:18" x14ac:dyDescent="0.2">
      <c r="A14" s="7">
        <v>1.9768031676090001</v>
      </c>
      <c r="D14" s="7">
        <v>2.9105438082480002</v>
      </c>
    </row>
    <row r="15" spans="1:18" ht="16" thickBot="1" x14ac:dyDescent="0.25">
      <c r="A15" s="38">
        <v>2.9887876929599999</v>
      </c>
      <c r="D15" s="38">
        <v>4.3818089592470004</v>
      </c>
    </row>
    <row r="16" spans="1:18" ht="16" x14ac:dyDescent="0.2">
      <c r="A16" s="47">
        <v>3.9839651139019998</v>
      </c>
      <c r="D16" s="47">
        <v>4.3993731404299998</v>
      </c>
    </row>
    <row r="17" spans="1:16" x14ac:dyDescent="0.2">
      <c r="A17" s="7">
        <v>4.9792182425220002</v>
      </c>
      <c r="D17" s="7">
        <v>4.4009630016579999</v>
      </c>
    </row>
    <row r="18" spans="1:16" x14ac:dyDescent="0.2">
      <c r="A18" s="7">
        <v>6.9931181721140003</v>
      </c>
      <c r="D18" s="7">
        <v>4.4680778577759996</v>
      </c>
    </row>
    <row r="19" spans="1:16" ht="16" thickBot="1" x14ac:dyDescent="0.25">
      <c r="A19" s="38">
        <v>10.00295259942</v>
      </c>
      <c r="D19" s="38">
        <v>4.3930136955189996</v>
      </c>
    </row>
    <row r="20" spans="1:16" x14ac:dyDescent="0.2">
      <c r="A20">
        <v>0</v>
      </c>
      <c r="D20">
        <v>0</v>
      </c>
      <c r="I20">
        <v>2</v>
      </c>
      <c r="L20">
        <v>0.5</v>
      </c>
      <c r="M20">
        <v>2</v>
      </c>
      <c r="N20">
        <v>2</v>
      </c>
      <c r="O20" s="11" t="s">
        <v>19</v>
      </c>
      <c r="P20">
        <v>1</v>
      </c>
    </row>
    <row r="21" spans="1:16" x14ac:dyDescent="0.2">
      <c r="A21">
        <v>8.3333333333333329E-2</v>
      </c>
      <c r="D21">
        <v>3.4</v>
      </c>
    </row>
    <row r="22" spans="1:16" x14ac:dyDescent="0.2">
      <c r="A22">
        <v>0</v>
      </c>
      <c r="D22">
        <v>0</v>
      </c>
      <c r="I22">
        <v>1</v>
      </c>
      <c r="J22">
        <v>3.0000000000000001E-3</v>
      </c>
      <c r="K22">
        <v>0.5</v>
      </c>
      <c r="M22">
        <v>13</v>
      </c>
      <c r="N22">
        <v>13</v>
      </c>
      <c r="O22" s="11" t="s">
        <v>20</v>
      </c>
      <c r="P22">
        <v>0</v>
      </c>
    </row>
    <row r="23" spans="1:16" x14ac:dyDescent="0.2">
      <c r="A23" s="7">
        <v>4.2924993872580003E-2</v>
      </c>
      <c r="D23" s="7">
        <v>0.30810606712990002</v>
      </c>
    </row>
    <row r="24" spans="1:16" x14ac:dyDescent="0.2">
      <c r="A24" s="7">
        <v>8.3465265863360005E-2</v>
      </c>
      <c r="D24" s="7">
        <v>0.58377991666719997</v>
      </c>
    </row>
    <row r="25" spans="1:16" x14ac:dyDescent="0.2">
      <c r="A25" s="7">
        <v>9.5388875272409995E-2</v>
      </c>
      <c r="D25" s="7">
        <v>0.6648604606488</v>
      </c>
    </row>
    <row r="26" spans="1:16" x14ac:dyDescent="0.2">
      <c r="A26" s="7">
        <v>2.7662773828999998</v>
      </c>
      <c r="D26" s="7">
        <v>0.8269023125178</v>
      </c>
    </row>
    <row r="27" spans="1:16" x14ac:dyDescent="0.2">
      <c r="A27" s="7">
        <v>9.7296652777869994</v>
      </c>
      <c r="D27" s="7">
        <v>0.17793999774780001</v>
      </c>
    </row>
    <row r="28" spans="1:16" x14ac:dyDescent="0.2">
      <c r="A28" s="7">
        <v>30.975152522839998</v>
      </c>
      <c r="D28" s="7">
        <v>0.64725326408810002</v>
      </c>
    </row>
    <row r="29" spans="1:16" x14ac:dyDescent="0.2">
      <c r="A29" s="7">
        <v>60.142685859259998</v>
      </c>
      <c r="D29" s="7">
        <v>0.98647995177559999</v>
      </c>
    </row>
    <row r="30" spans="1:16" x14ac:dyDescent="0.2">
      <c r="A30" s="7">
        <v>90.307032942280003</v>
      </c>
      <c r="D30" s="7">
        <v>2.1040401163209999</v>
      </c>
    </row>
    <row r="31" spans="1:16" x14ac:dyDescent="0.2">
      <c r="A31" s="7">
        <v>120.2949106061</v>
      </c>
      <c r="D31" s="7">
        <v>2.02160822994</v>
      </c>
    </row>
    <row r="32" spans="1:16" x14ac:dyDescent="0.2">
      <c r="A32" s="7">
        <v>151.12459509409999</v>
      </c>
      <c r="D32" s="7">
        <v>1.6634627486569999</v>
      </c>
    </row>
    <row r="33" spans="1:4" x14ac:dyDescent="0.2">
      <c r="A33" s="7">
        <v>179.48847715639999</v>
      </c>
      <c r="D33" s="7">
        <v>2.5378607719869999</v>
      </c>
    </row>
    <row r="34" spans="1:4" x14ac:dyDescent="0.2">
      <c r="A34" s="7">
        <v>240.5278184432</v>
      </c>
      <c r="D34" s="7">
        <v>3.6053815223800001</v>
      </c>
    </row>
    <row r="35" spans="1:4" x14ac:dyDescent="0.2">
      <c r="A35" s="7">
        <v>301.64347083019999</v>
      </c>
      <c r="D35" s="7">
        <v>5.1918177542540001</v>
      </c>
    </row>
    <row r="36" spans="1:4" ht="16" thickBot="1" x14ac:dyDescent="0.25">
      <c r="A36" s="38">
        <v>360.76072628029999</v>
      </c>
      <c r="D36" s="38">
        <v>5.1891548148200002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workbookViewId="0">
      <selection activeCell="P5" sqref="P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40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1</v>
      </c>
      <c r="M2">
        <v>2</v>
      </c>
      <c r="N2">
        <v>3</v>
      </c>
      <c r="O2" s="11" t="s">
        <v>21</v>
      </c>
      <c r="P2">
        <v>0</v>
      </c>
    </row>
    <row r="3" spans="1:18" x14ac:dyDescent="0.2">
      <c r="A3">
        <v>1</v>
      </c>
      <c r="D3">
        <v>3.97</v>
      </c>
    </row>
    <row r="4" spans="1:18" x14ac:dyDescent="0.2">
      <c r="A4">
        <v>2</v>
      </c>
      <c r="D4">
        <v>5.25</v>
      </c>
    </row>
    <row r="5" spans="1:18" x14ac:dyDescent="0.2">
      <c r="A5">
        <v>5</v>
      </c>
      <c r="D5">
        <v>5.48</v>
      </c>
    </row>
    <row r="6" spans="1:18" x14ac:dyDescent="0.2">
      <c r="A6">
        <v>10</v>
      </c>
      <c r="D6">
        <v>5.48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2"/>
  <sheetViews>
    <sheetView zoomScale="114" workbookViewId="0">
      <selection activeCell="F11" sqref="F11"/>
    </sheetView>
  </sheetViews>
  <sheetFormatPr baseColWidth="10" defaultColWidth="8.83203125" defaultRowHeight="15" x14ac:dyDescent="0.2"/>
  <cols>
    <col min="3" max="3" width="7.5" bestFit="1" customWidth="1"/>
    <col min="4" max="4" width="14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1" x14ac:dyDescent="0.2">
      <c r="A2">
        <v>0</v>
      </c>
      <c r="B2">
        <v>6.5</v>
      </c>
      <c r="D2">
        <v>0</v>
      </c>
      <c r="I2">
        <v>1</v>
      </c>
      <c r="M2">
        <v>3</v>
      </c>
      <c r="N2">
        <v>4</v>
      </c>
      <c r="O2" s="11" t="s">
        <v>22</v>
      </c>
      <c r="P2">
        <v>0</v>
      </c>
    </row>
    <row r="3" spans="1:21" x14ac:dyDescent="0.2">
      <c r="A3">
        <v>0.5</v>
      </c>
      <c r="B3">
        <v>3.07</v>
      </c>
      <c r="D3">
        <v>1.35</v>
      </c>
    </row>
    <row r="4" spans="1:21" x14ac:dyDescent="0.2">
      <c r="A4">
        <v>1</v>
      </c>
      <c r="D4">
        <v>1.97</v>
      </c>
      <c r="Q4" s="3"/>
      <c r="R4" s="3"/>
      <c r="S4" s="3"/>
      <c r="U4" s="12"/>
    </row>
    <row r="5" spans="1:21" x14ac:dyDescent="0.2">
      <c r="A5">
        <v>1.5</v>
      </c>
      <c r="D5">
        <v>4.03</v>
      </c>
      <c r="Q5" s="3"/>
      <c r="R5" s="3"/>
      <c r="S5" s="3"/>
      <c r="U5" s="12"/>
    </row>
    <row r="6" spans="1:21" x14ac:dyDescent="0.2">
      <c r="A6">
        <v>2.5</v>
      </c>
      <c r="B6">
        <v>2</v>
      </c>
      <c r="D6">
        <v>5</v>
      </c>
      <c r="Q6" s="3"/>
      <c r="R6" s="3"/>
      <c r="S6" s="3"/>
      <c r="U6" s="12"/>
    </row>
    <row r="7" spans="1:21" x14ac:dyDescent="0.2">
      <c r="A7">
        <v>5</v>
      </c>
      <c r="B7">
        <v>1.49</v>
      </c>
      <c r="D7">
        <v>5</v>
      </c>
      <c r="Q7" s="3"/>
      <c r="R7" s="3"/>
      <c r="S7" s="3"/>
      <c r="U7" s="12"/>
    </row>
    <row r="8" spans="1:21" x14ac:dyDescent="0.2">
      <c r="A8">
        <v>10</v>
      </c>
      <c r="B8">
        <v>0.99</v>
      </c>
      <c r="D8">
        <v>5</v>
      </c>
      <c r="Q8" s="3"/>
      <c r="R8" s="3"/>
      <c r="S8" s="3"/>
      <c r="U8" s="12"/>
    </row>
    <row r="9" spans="1:21" x14ac:dyDescent="0.2">
      <c r="A9">
        <v>20</v>
      </c>
      <c r="B9">
        <v>0.53</v>
      </c>
      <c r="D9">
        <v>5</v>
      </c>
      <c r="Q9" s="3"/>
      <c r="R9" s="3"/>
      <c r="S9" s="3"/>
      <c r="U9" s="12"/>
    </row>
    <row r="10" spans="1:21" x14ac:dyDescent="0.2">
      <c r="A10">
        <v>30</v>
      </c>
      <c r="B10">
        <v>0.37</v>
      </c>
      <c r="D10">
        <v>5</v>
      </c>
      <c r="Q10" s="3"/>
      <c r="R10" s="3"/>
      <c r="S10" s="3"/>
      <c r="U10" s="12"/>
    </row>
    <row r="11" spans="1:21" x14ac:dyDescent="0.2">
      <c r="A11">
        <v>0</v>
      </c>
      <c r="B11">
        <v>6.5</v>
      </c>
      <c r="D11" s="9">
        <v>0</v>
      </c>
      <c r="I11">
        <v>1</v>
      </c>
      <c r="M11">
        <v>6</v>
      </c>
      <c r="N11">
        <v>6</v>
      </c>
      <c r="O11" s="11" t="s">
        <v>23</v>
      </c>
      <c r="P11">
        <v>0</v>
      </c>
      <c r="Q11" s="3"/>
      <c r="R11" s="3"/>
      <c r="S11" s="3"/>
      <c r="U11" s="12"/>
    </row>
    <row r="12" spans="1:21" x14ac:dyDescent="0.2">
      <c r="A12">
        <v>0.5</v>
      </c>
      <c r="B12">
        <v>2.86</v>
      </c>
      <c r="D12" s="9">
        <v>7.0000000000000007E-2</v>
      </c>
      <c r="Q12" s="3"/>
      <c r="R12" s="3"/>
      <c r="S12" s="3"/>
      <c r="U12" s="12"/>
    </row>
    <row r="13" spans="1:21" x14ac:dyDescent="0.2">
      <c r="A13">
        <v>1</v>
      </c>
      <c r="B13" s="48"/>
      <c r="D13" s="9">
        <v>0.41</v>
      </c>
      <c r="Q13" s="3"/>
      <c r="R13" s="3"/>
      <c r="S13" s="3"/>
    </row>
    <row r="14" spans="1:21" x14ac:dyDescent="0.2">
      <c r="A14">
        <v>1.5</v>
      </c>
      <c r="B14" s="48"/>
      <c r="D14" s="9">
        <v>0.93</v>
      </c>
    </row>
    <row r="15" spans="1:21" x14ac:dyDescent="0.2">
      <c r="A15">
        <v>2.5</v>
      </c>
      <c r="B15">
        <v>2.06</v>
      </c>
      <c r="D15" s="9">
        <v>1.59</v>
      </c>
    </row>
    <row r="16" spans="1:21" x14ac:dyDescent="0.2">
      <c r="A16">
        <v>5</v>
      </c>
      <c r="B16">
        <v>1.62</v>
      </c>
      <c r="D16" s="9">
        <v>2.89</v>
      </c>
    </row>
    <row r="17" spans="1:16" x14ac:dyDescent="0.2">
      <c r="A17">
        <v>10</v>
      </c>
      <c r="B17">
        <v>1.18</v>
      </c>
      <c r="D17">
        <v>5</v>
      </c>
    </row>
    <row r="18" spans="1:16" x14ac:dyDescent="0.2">
      <c r="A18">
        <v>20</v>
      </c>
      <c r="B18">
        <v>0.75</v>
      </c>
      <c r="D18">
        <v>5</v>
      </c>
    </row>
    <row r="19" spans="1:16" x14ac:dyDescent="0.2">
      <c r="A19">
        <v>30</v>
      </c>
      <c r="B19">
        <v>0.49</v>
      </c>
      <c r="D19">
        <v>5</v>
      </c>
    </row>
    <row r="20" spans="1:16" x14ac:dyDescent="0.2">
      <c r="A20">
        <v>0</v>
      </c>
      <c r="B20">
        <v>6.5</v>
      </c>
      <c r="D20" s="9">
        <v>0</v>
      </c>
      <c r="I20">
        <v>1</v>
      </c>
      <c r="M20">
        <v>4</v>
      </c>
      <c r="N20">
        <v>7</v>
      </c>
      <c r="O20" s="11" t="s">
        <v>24</v>
      </c>
      <c r="P20">
        <v>0</v>
      </c>
    </row>
    <row r="21" spans="1:16" x14ac:dyDescent="0.2">
      <c r="A21">
        <v>0.5</v>
      </c>
      <c r="B21">
        <v>3.42</v>
      </c>
      <c r="D21" s="9">
        <v>0.16</v>
      </c>
    </row>
    <row r="22" spans="1:16" x14ac:dyDescent="0.2">
      <c r="A22">
        <v>1</v>
      </c>
      <c r="D22" s="9">
        <v>0.17</v>
      </c>
    </row>
    <row r="23" spans="1:16" x14ac:dyDescent="0.2">
      <c r="A23">
        <v>1.5</v>
      </c>
      <c r="D23" s="9">
        <v>0.38</v>
      </c>
    </row>
    <row r="24" spans="1:16" x14ac:dyDescent="0.2">
      <c r="A24">
        <v>2.5</v>
      </c>
      <c r="B24">
        <v>2.61</v>
      </c>
      <c r="D24">
        <v>1.1599999999999999</v>
      </c>
    </row>
    <row r="25" spans="1:16" x14ac:dyDescent="0.2">
      <c r="A25">
        <v>5</v>
      </c>
      <c r="B25">
        <v>2.1800000000000002</v>
      </c>
      <c r="D25">
        <v>2.38</v>
      </c>
    </row>
    <row r="26" spans="1:16" x14ac:dyDescent="0.2">
      <c r="A26">
        <v>10</v>
      </c>
      <c r="B26">
        <v>1.74</v>
      </c>
      <c r="D26">
        <v>4.04</v>
      </c>
    </row>
    <row r="27" spans="1:16" x14ac:dyDescent="0.2">
      <c r="A27">
        <v>20</v>
      </c>
      <c r="B27">
        <v>1.22</v>
      </c>
      <c r="D27">
        <v>5</v>
      </c>
    </row>
    <row r="28" spans="1:16" x14ac:dyDescent="0.2">
      <c r="A28">
        <v>30</v>
      </c>
      <c r="B28">
        <v>0.9</v>
      </c>
      <c r="D28">
        <v>5</v>
      </c>
    </row>
    <row r="29" spans="1:16" x14ac:dyDescent="0.2">
      <c r="D29">
        <v>0</v>
      </c>
      <c r="G29">
        <v>0</v>
      </c>
      <c r="I29">
        <v>3</v>
      </c>
      <c r="M29">
        <v>4</v>
      </c>
      <c r="N29">
        <v>4</v>
      </c>
      <c r="O29" s="11" t="s">
        <v>25</v>
      </c>
      <c r="P29">
        <v>0</v>
      </c>
    </row>
    <row r="30" spans="1:16" x14ac:dyDescent="0.2">
      <c r="D30">
        <v>2</v>
      </c>
      <c r="G30">
        <v>6.55</v>
      </c>
    </row>
    <row r="31" spans="1:16" x14ac:dyDescent="0.2">
      <c r="D31">
        <v>3</v>
      </c>
      <c r="G31">
        <v>8.93</v>
      </c>
    </row>
    <row r="32" spans="1:16" x14ac:dyDescent="0.2">
      <c r="D32">
        <v>4</v>
      </c>
      <c r="G32">
        <v>11.03</v>
      </c>
    </row>
    <row r="33" spans="1:16" x14ac:dyDescent="0.2">
      <c r="D33">
        <v>0</v>
      </c>
      <c r="G33">
        <v>0</v>
      </c>
      <c r="I33">
        <v>3</v>
      </c>
      <c r="M33">
        <v>4</v>
      </c>
      <c r="N33">
        <v>4</v>
      </c>
      <c r="O33" s="11" t="s">
        <v>26</v>
      </c>
      <c r="P33">
        <v>0</v>
      </c>
    </row>
    <row r="34" spans="1:16" x14ac:dyDescent="0.2">
      <c r="D34">
        <v>2</v>
      </c>
      <c r="G34">
        <v>13.57</v>
      </c>
    </row>
    <row r="35" spans="1:16" x14ac:dyDescent="0.2">
      <c r="D35">
        <v>3</v>
      </c>
      <c r="G35">
        <v>18.79</v>
      </c>
    </row>
    <row r="36" spans="1:16" x14ac:dyDescent="0.2">
      <c r="D36">
        <v>4</v>
      </c>
      <c r="G36">
        <v>23.56</v>
      </c>
    </row>
    <row r="39" spans="1:16" x14ac:dyDescent="0.2">
      <c r="A39" s="49"/>
    </row>
    <row r="40" spans="1:16" x14ac:dyDescent="0.2">
      <c r="A40" s="49"/>
    </row>
    <row r="41" spans="1:16" x14ac:dyDescent="0.2">
      <c r="A41" s="49"/>
    </row>
    <row r="42" spans="1:16" x14ac:dyDescent="0.2">
      <c r="A42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workbookViewId="0">
      <selection activeCell="P1" sqref="P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1</v>
      </c>
      <c r="J2">
        <v>7.01</v>
      </c>
      <c r="K2">
        <v>2.27</v>
      </c>
      <c r="M2">
        <v>2</v>
      </c>
      <c r="N2">
        <v>5</v>
      </c>
      <c r="O2" s="11" t="s">
        <v>27</v>
      </c>
      <c r="P2">
        <v>0</v>
      </c>
    </row>
    <row r="3" spans="1:18" x14ac:dyDescent="0.2">
      <c r="A3">
        <v>0.48299999999999998</v>
      </c>
      <c r="D3">
        <v>0.2</v>
      </c>
    </row>
    <row r="4" spans="1:18" x14ac:dyDescent="0.2">
      <c r="A4">
        <v>2</v>
      </c>
      <c r="D4">
        <v>0.40100000000000002</v>
      </c>
    </row>
    <row r="5" spans="1:18" x14ac:dyDescent="0.2">
      <c r="A5">
        <v>5</v>
      </c>
      <c r="D5">
        <v>1.08</v>
      </c>
    </row>
    <row r="6" spans="1:18" x14ac:dyDescent="0.2">
      <c r="A6">
        <v>10</v>
      </c>
      <c r="D6">
        <v>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1"/>
  <sheetViews>
    <sheetView zoomScale="62" workbookViewId="0">
      <selection activeCell="BX20" sqref="BX2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0" x14ac:dyDescent="0.2">
      <c r="D2">
        <v>0</v>
      </c>
      <c r="G2">
        <v>0</v>
      </c>
      <c r="I2">
        <v>3</v>
      </c>
      <c r="M2">
        <v>2</v>
      </c>
      <c r="N2">
        <v>2</v>
      </c>
      <c r="O2" s="11" t="s">
        <v>28</v>
      </c>
      <c r="P2" s="35">
        <v>0</v>
      </c>
    </row>
    <row r="3" spans="1:20" x14ac:dyDescent="0.2">
      <c r="D3">
        <v>2</v>
      </c>
      <c r="G3" s="36">
        <v>0.38500000000000001</v>
      </c>
      <c r="P3" s="35"/>
    </row>
    <row r="4" spans="1:20" x14ac:dyDescent="0.2">
      <c r="D4">
        <v>0</v>
      </c>
      <c r="G4">
        <v>0</v>
      </c>
      <c r="I4">
        <v>3</v>
      </c>
      <c r="M4">
        <v>2</v>
      </c>
      <c r="N4">
        <v>2</v>
      </c>
      <c r="O4" s="11" t="s">
        <v>29</v>
      </c>
      <c r="P4" s="35">
        <v>0</v>
      </c>
    </row>
    <row r="5" spans="1:20" x14ac:dyDescent="0.2">
      <c r="D5">
        <v>2</v>
      </c>
      <c r="G5" s="36">
        <v>0.36099999999999999</v>
      </c>
      <c r="P5" s="37"/>
      <c r="R5" s="3"/>
      <c r="S5" s="3"/>
      <c r="T5" s="3"/>
    </row>
    <row r="6" spans="1:20" x14ac:dyDescent="0.2">
      <c r="D6">
        <v>0</v>
      </c>
      <c r="G6">
        <v>0</v>
      </c>
      <c r="I6">
        <v>3</v>
      </c>
      <c r="M6">
        <v>2</v>
      </c>
      <c r="N6">
        <v>2</v>
      </c>
      <c r="O6" s="11" t="s">
        <v>30</v>
      </c>
      <c r="P6" s="37">
        <v>0</v>
      </c>
      <c r="R6" s="3"/>
      <c r="S6" s="3"/>
      <c r="T6" s="3"/>
    </row>
    <row r="7" spans="1:20" x14ac:dyDescent="0.2">
      <c r="D7">
        <v>2</v>
      </c>
      <c r="G7" s="36">
        <v>0.185</v>
      </c>
      <c r="P7" s="37"/>
      <c r="R7" s="3"/>
      <c r="S7" s="3"/>
      <c r="T7" s="3"/>
    </row>
    <row r="8" spans="1:20" x14ac:dyDescent="0.2">
      <c r="D8">
        <v>0</v>
      </c>
      <c r="G8">
        <v>0</v>
      </c>
      <c r="I8">
        <v>3</v>
      </c>
      <c r="M8">
        <v>2</v>
      </c>
      <c r="N8">
        <v>2</v>
      </c>
      <c r="O8" s="11" t="s">
        <v>31</v>
      </c>
      <c r="P8" s="37">
        <v>0</v>
      </c>
      <c r="R8" s="3"/>
      <c r="S8" s="3"/>
      <c r="T8" s="3"/>
    </row>
    <row r="9" spans="1:20" x14ac:dyDescent="0.2">
      <c r="D9">
        <v>2</v>
      </c>
      <c r="G9" s="36">
        <v>0.16400000000000001</v>
      </c>
      <c r="P9" s="37"/>
      <c r="R9" s="3"/>
      <c r="S9" s="3"/>
      <c r="T9" s="3"/>
    </row>
    <row r="10" spans="1:20" x14ac:dyDescent="0.2">
      <c r="D10">
        <v>0</v>
      </c>
      <c r="G10">
        <v>0</v>
      </c>
      <c r="I10">
        <v>3</v>
      </c>
      <c r="M10">
        <v>2</v>
      </c>
      <c r="N10">
        <v>2</v>
      </c>
      <c r="O10" s="11" t="s">
        <v>32</v>
      </c>
      <c r="P10" s="37">
        <v>0</v>
      </c>
      <c r="R10" s="3"/>
      <c r="S10" s="3"/>
      <c r="T10" s="3"/>
    </row>
    <row r="11" spans="1:20" x14ac:dyDescent="0.2">
      <c r="D11">
        <v>2</v>
      </c>
      <c r="G11" s="36">
        <v>0.156</v>
      </c>
      <c r="P11" s="37"/>
      <c r="R11" s="3"/>
      <c r="S11" s="3"/>
      <c r="T11" s="3"/>
    </row>
    <row r="12" spans="1:20" x14ac:dyDescent="0.2">
      <c r="D12">
        <v>0</v>
      </c>
      <c r="G12">
        <v>0</v>
      </c>
      <c r="I12">
        <v>3</v>
      </c>
      <c r="M12">
        <v>2</v>
      </c>
      <c r="N12">
        <v>2</v>
      </c>
      <c r="O12" s="11" t="s">
        <v>33</v>
      </c>
      <c r="P12" s="37">
        <v>0</v>
      </c>
      <c r="R12" s="3"/>
      <c r="S12" s="3"/>
      <c r="T12" s="3"/>
    </row>
    <row r="13" spans="1:20" x14ac:dyDescent="0.2">
      <c r="D13">
        <v>2</v>
      </c>
      <c r="G13" s="36">
        <v>0.44400000000000001</v>
      </c>
      <c r="P13" s="37"/>
      <c r="R13" s="3"/>
      <c r="S13" s="3"/>
      <c r="T13" s="3"/>
    </row>
    <row r="14" spans="1:20" x14ac:dyDescent="0.2">
      <c r="D14">
        <v>0</v>
      </c>
      <c r="G14">
        <v>0</v>
      </c>
      <c r="I14">
        <v>3</v>
      </c>
      <c r="M14">
        <v>2</v>
      </c>
      <c r="N14">
        <v>2</v>
      </c>
      <c r="O14" s="11" t="s">
        <v>34</v>
      </c>
      <c r="P14" s="37">
        <v>0</v>
      </c>
      <c r="R14" s="3"/>
      <c r="S14" s="3"/>
      <c r="T14" s="3"/>
    </row>
    <row r="15" spans="1:20" x14ac:dyDescent="0.2">
      <c r="D15">
        <v>2</v>
      </c>
      <c r="G15" s="36">
        <v>2.1999999999999999E-2</v>
      </c>
      <c r="P15" s="37"/>
      <c r="R15" s="3"/>
      <c r="S15" s="3"/>
      <c r="T15" s="3"/>
    </row>
    <row r="16" spans="1:20" x14ac:dyDescent="0.2">
      <c r="D16">
        <v>0</v>
      </c>
      <c r="G16">
        <v>0</v>
      </c>
      <c r="I16">
        <v>3</v>
      </c>
      <c r="M16">
        <v>2</v>
      </c>
      <c r="N16">
        <v>2</v>
      </c>
      <c r="O16" s="11" t="s">
        <v>35</v>
      </c>
      <c r="P16" s="37">
        <v>0</v>
      </c>
      <c r="R16" s="3"/>
      <c r="S16" s="3"/>
      <c r="T16" s="3"/>
    </row>
    <row r="17" spans="4:16" x14ac:dyDescent="0.2">
      <c r="D17">
        <v>2</v>
      </c>
      <c r="G17" s="36">
        <v>6.4000000000000001E-2</v>
      </c>
      <c r="P17" s="35"/>
    </row>
    <row r="18" spans="4:16" x14ac:dyDescent="0.2">
      <c r="D18">
        <v>0</v>
      </c>
      <c r="G18">
        <v>0</v>
      </c>
      <c r="I18">
        <v>3</v>
      </c>
      <c r="M18">
        <v>2</v>
      </c>
      <c r="N18">
        <v>2</v>
      </c>
      <c r="O18" s="11" t="s">
        <v>36</v>
      </c>
      <c r="P18" s="35">
        <v>0</v>
      </c>
    </row>
    <row r="19" spans="4:16" ht="16" x14ac:dyDescent="0.2">
      <c r="D19">
        <v>2</v>
      </c>
      <c r="G19" s="55">
        <v>0.21199999999999999</v>
      </c>
      <c r="P19" s="35"/>
    </row>
    <row r="20" spans="4:16" x14ac:dyDescent="0.2">
      <c r="D20">
        <v>0</v>
      </c>
      <c r="G20">
        <v>0</v>
      </c>
      <c r="I20">
        <v>3</v>
      </c>
      <c r="M20">
        <v>2</v>
      </c>
      <c r="N20">
        <v>2</v>
      </c>
      <c r="O20" s="11" t="s">
        <v>37</v>
      </c>
      <c r="P20" s="35">
        <v>0</v>
      </c>
    </row>
    <row r="21" spans="4:16" x14ac:dyDescent="0.2">
      <c r="D21">
        <v>2</v>
      </c>
      <c r="G21" s="36">
        <v>2.5000000000000001E-2</v>
      </c>
      <c r="P21" s="35"/>
    </row>
    <row r="22" spans="4:16" x14ac:dyDescent="0.2">
      <c r="D22">
        <v>0</v>
      </c>
      <c r="G22">
        <v>0</v>
      </c>
      <c r="I22">
        <v>3</v>
      </c>
      <c r="M22">
        <v>2</v>
      </c>
      <c r="N22">
        <v>2</v>
      </c>
      <c r="O22" s="11" t="s">
        <v>38</v>
      </c>
      <c r="P22" s="35">
        <v>1</v>
      </c>
    </row>
    <row r="23" spans="4:16" x14ac:dyDescent="0.2">
      <c r="D23">
        <v>2</v>
      </c>
      <c r="G23" s="36">
        <v>6.0999999999999999E-2</v>
      </c>
      <c r="P23" s="35"/>
    </row>
    <row r="24" spans="4:16" x14ac:dyDescent="0.2">
      <c r="D24">
        <v>0</v>
      </c>
      <c r="G24">
        <v>0</v>
      </c>
      <c r="I24">
        <v>3</v>
      </c>
      <c r="M24">
        <v>2</v>
      </c>
      <c r="N24">
        <v>2</v>
      </c>
      <c r="O24" s="11" t="s">
        <v>39</v>
      </c>
      <c r="P24" s="35">
        <v>0</v>
      </c>
    </row>
    <row r="25" spans="4:16" x14ac:dyDescent="0.2">
      <c r="D25">
        <v>2</v>
      </c>
      <c r="G25" s="36">
        <v>6.6000000000000003E-2</v>
      </c>
      <c r="P25" s="35"/>
    </row>
    <row r="26" spans="4:16" x14ac:dyDescent="0.2">
      <c r="P26" s="35"/>
    </row>
    <row r="27" spans="4:16" x14ac:dyDescent="0.2">
      <c r="P27" s="35"/>
    </row>
    <row r="28" spans="4:16" x14ac:dyDescent="0.2">
      <c r="P28" s="35"/>
    </row>
    <row r="29" spans="4:16" x14ac:dyDescent="0.2">
      <c r="P29" s="35"/>
    </row>
    <row r="30" spans="4:16" x14ac:dyDescent="0.2">
      <c r="P30" s="35"/>
    </row>
    <row r="31" spans="4:16" x14ac:dyDescent="0.2">
      <c r="P31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selection activeCell="P1" sqref="P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 s="7">
        <v>1</v>
      </c>
      <c r="I2">
        <v>2</v>
      </c>
      <c r="L2">
        <v>2</v>
      </c>
      <c r="M2">
        <v>14</v>
      </c>
      <c r="N2">
        <f>COUNT(E2:E37)</f>
        <v>36</v>
      </c>
      <c r="O2" s="11" t="s">
        <v>40</v>
      </c>
      <c r="P2">
        <v>0</v>
      </c>
    </row>
    <row r="3" spans="1:18" x14ac:dyDescent="0.2">
      <c r="A3">
        <v>5.0000000000000001E-3</v>
      </c>
      <c r="E3" s="7">
        <v>0.1887522598753</v>
      </c>
    </row>
    <row r="4" spans="1:18" x14ac:dyDescent="0.2">
      <c r="A4">
        <v>5.0000000000000001E-3</v>
      </c>
      <c r="E4" s="7">
        <v>0.12122134899170001</v>
      </c>
    </row>
    <row r="5" spans="1:18" x14ac:dyDescent="0.2">
      <c r="A5">
        <v>5.0000000000000001E-3</v>
      </c>
      <c r="E5" s="7">
        <v>8.8911918129039993E-2</v>
      </c>
    </row>
    <row r="6" spans="1:18" x14ac:dyDescent="0.2">
      <c r="A6">
        <v>5.0000000000000001E-3</v>
      </c>
      <c r="E6" s="7">
        <v>7.4479158407899995E-2</v>
      </c>
    </row>
    <row r="7" spans="1:18" x14ac:dyDescent="0.2">
      <c r="A7">
        <v>5.0000000000000001E-3</v>
      </c>
      <c r="E7" s="7">
        <v>2.3554912977819999E-2</v>
      </c>
    </row>
    <row r="8" spans="1:18" x14ac:dyDescent="0.2">
      <c r="A8">
        <v>5.0000000000000001E-3</v>
      </c>
      <c r="E8" s="7">
        <v>1.5812471708999999E-2</v>
      </c>
    </row>
    <row r="9" spans="1:18" x14ac:dyDescent="0.2">
      <c r="A9">
        <v>5.0000000000000001E-3</v>
      </c>
      <c r="E9" s="7">
        <v>1.212305102551E-2</v>
      </c>
    </row>
    <row r="10" spans="1:18" x14ac:dyDescent="0.2">
      <c r="A10">
        <v>0.01</v>
      </c>
      <c r="E10" s="7">
        <v>3.2339549522819998E-2</v>
      </c>
    </row>
    <row r="11" spans="1:18" x14ac:dyDescent="0.2">
      <c r="A11">
        <v>0.01</v>
      </c>
      <c r="E11" s="7">
        <v>1.2204610638810001E-2</v>
      </c>
    </row>
    <row r="12" spans="1:18" x14ac:dyDescent="0.2">
      <c r="A12">
        <v>0.01</v>
      </c>
      <c r="E12" s="7">
        <v>7.8391964503029994E-3</v>
      </c>
    </row>
    <row r="13" spans="1:18" x14ac:dyDescent="0.2">
      <c r="A13">
        <v>0.01</v>
      </c>
      <c r="E13" s="7">
        <v>3.859852174361E-3</v>
      </c>
    </row>
    <row r="14" spans="1:18" x14ac:dyDescent="0.2">
      <c r="A14">
        <v>0.01</v>
      </c>
      <c r="E14" s="7">
        <v>1.4568716812580001E-3</v>
      </c>
    </row>
    <row r="15" spans="1:18" x14ac:dyDescent="0.2">
      <c r="A15">
        <v>0.01</v>
      </c>
      <c r="E15" s="7">
        <v>6.2809669994890003E-4</v>
      </c>
    </row>
    <row r="16" spans="1:18" x14ac:dyDescent="0.2">
      <c r="A16">
        <v>3.3333333333333333E-2</v>
      </c>
      <c r="E16" s="7">
        <v>2.8671099732859999E-4</v>
      </c>
    </row>
    <row r="17" spans="1:5" x14ac:dyDescent="0.2">
      <c r="A17">
        <v>3.3333333333333333E-2</v>
      </c>
      <c r="E17" s="7">
        <v>1.685266914169E-4</v>
      </c>
    </row>
    <row r="18" spans="1:5" x14ac:dyDescent="0.2">
      <c r="A18">
        <v>3.3333333333333333E-2</v>
      </c>
      <c r="E18" s="7">
        <v>5.5711742593489998E-5</v>
      </c>
    </row>
    <row r="19" spans="1:5" x14ac:dyDescent="0.2">
      <c r="A19">
        <v>3.3333333333333333E-2</v>
      </c>
      <c r="E19" s="7">
        <v>1.2917912945770001E-5</v>
      </c>
    </row>
    <row r="20" spans="1:5" x14ac:dyDescent="0.2">
      <c r="A20">
        <v>3.3333333333333333E-2</v>
      </c>
      <c r="E20" s="7">
        <v>3.5777158860929999E-6</v>
      </c>
    </row>
    <row r="21" spans="1:5" x14ac:dyDescent="0.2">
      <c r="A21">
        <v>6.6666666666666666E-2</v>
      </c>
      <c r="E21" s="7">
        <v>1.192999470937E-4</v>
      </c>
    </row>
    <row r="22" spans="1:5" x14ac:dyDescent="0.2">
      <c r="A22">
        <v>6.6666666666666666E-2</v>
      </c>
      <c r="E22" s="7">
        <v>5.1430129157699996E-6</v>
      </c>
    </row>
    <row r="23" spans="1:5" x14ac:dyDescent="0.2">
      <c r="A23">
        <v>6.6666666666666666E-2</v>
      </c>
      <c r="E23" s="7">
        <v>2.1212483636229998E-6</v>
      </c>
    </row>
    <row r="24" spans="1:5" x14ac:dyDescent="0.2">
      <c r="A24">
        <v>6.6666666666666666E-2</v>
      </c>
      <c r="E24" s="7">
        <v>9.5593427850009997E-7</v>
      </c>
    </row>
    <row r="25" spans="1:5" x14ac:dyDescent="0.2">
      <c r="A25">
        <v>0.13333333333333333</v>
      </c>
      <c r="E25" s="7">
        <v>8.5282214271160007E-5</v>
      </c>
    </row>
    <row r="26" spans="1:5" x14ac:dyDescent="0.2">
      <c r="A26">
        <v>0.13333333333333333</v>
      </c>
      <c r="E26" s="7">
        <v>2.6967739525420002E-5</v>
      </c>
    </row>
    <row r="27" spans="1:5" x14ac:dyDescent="0.2">
      <c r="A27">
        <v>0.13333333333333333</v>
      </c>
      <c r="E27" s="7">
        <v>1.1122910689859999E-5</v>
      </c>
    </row>
    <row r="28" spans="1:5" x14ac:dyDescent="0.2">
      <c r="A28">
        <v>0.13333333333333333</v>
      </c>
      <c r="E28" s="7">
        <v>9.7372433342540002E-7</v>
      </c>
    </row>
    <row r="29" spans="1:5" x14ac:dyDescent="0.2">
      <c r="A29">
        <v>0.13333333333333333</v>
      </c>
      <c r="E29" s="7">
        <v>6.2534974321279997E-7</v>
      </c>
    </row>
    <row r="30" spans="1:5" x14ac:dyDescent="0.2">
      <c r="A30">
        <v>0.13333333333333333</v>
      </c>
      <c r="E30" s="7">
        <v>4.0167110875329998E-7</v>
      </c>
    </row>
    <row r="31" spans="1:5" x14ac:dyDescent="0.2">
      <c r="A31">
        <v>0.13333333333333333</v>
      </c>
      <c r="E31" s="7">
        <v>1.11214844206E-7</v>
      </c>
    </row>
    <row r="32" spans="1:5" x14ac:dyDescent="0.2">
      <c r="A32">
        <v>0.18333333333333332</v>
      </c>
      <c r="E32" s="7">
        <v>1.5341679618500001E-5</v>
      </c>
    </row>
    <row r="33" spans="1:5" x14ac:dyDescent="0.2">
      <c r="A33">
        <v>0.18333333333333332</v>
      </c>
      <c r="E33" s="7">
        <v>5.3005580544460003E-6</v>
      </c>
    </row>
    <row r="34" spans="1:5" x14ac:dyDescent="0.2">
      <c r="A34">
        <v>0.18333333333333332</v>
      </c>
      <c r="E34" s="7">
        <v>3.256696170032E-6</v>
      </c>
    </row>
    <row r="35" spans="1:5" x14ac:dyDescent="0.2">
      <c r="A35">
        <v>0.18333333333333332</v>
      </c>
      <c r="E35" s="7">
        <v>2.388680753427E-6</v>
      </c>
    </row>
    <row r="36" spans="1:5" x14ac:dyDescent="0.2">
      <c r="A36">
        <v>0.18333333333333332</v>
      </c>
      <c r="E36" s="7">
        <v>1.534069597006E-6</v>
      </c>
    </row>
    <row r="37" spans="1:5" x14ac:dyDescent="0.2">
      <c r="A37">
        <v>0.18333333333333332</v>
      </c>
      <c r="E37" s="7">
        <v>9.8521726902289993E-7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8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 s="49">
        <v>0</v>
      </c>
      <c r="G2" s="49">
        <v>0</v>
      </c>
      <c r="I2">
        <v>3</v>
      </c>
      <c r="M2">
        <v>4</v>
      </c>
      <c r="N2">
        <f>COUNT(G2:G10)</f>
        <v>9</v>
      </c>
      <c r="O2" s="11" t="s">
        <v>41</v>
      </c>
      <c r="P2">
        <v>0</v>
      </c>
    </row>
    <row r="3" spans="1:18" x14ac:dyDescent="0.2">
      <c r="D3" s="53">
        <v>4.1253162440390003</v>
      </c>
      <c r="G3" s="53">
        <v>1.946849215704</v>
      </c>
    </row>
    <row r="4" spans="1:18" x14ac:dyDescent="0.2">
      <c r="D4" s="53">
        <v>5.7311598522739997</v>
      </c>
      <c r="G4" s="53">
        <v>3.458554719376</v>
      </c>
    </row>
    <row r="5" spans="1:18" x14ac:dyDescent="0.2">
      <c r="D5" s="53">
        <v>6.3393952832379998</v>
      </c>
      <c r="G5" s="53">
        <v>1.313047420437</v>
      </c>
    </row>
    <row r="6" spans="1:18" x14ac:dyDescent="0.2">
      <c r="D6" s="54">
        <v>6.7664555949749996</v>
      </c>
      <c r="G6" s="54">
        <v>2.0430682745489999</v>
      </c>
    </row>
    <row r="7" spans="1:18" x14ac:dyDescent="0.2">
      <c r="D7" s="54">
        <v>7.478364545772</v>
      </c>
      <c r="G7" s="54">
        <v>3.5039985492789998</v>
      </c>
    </row>
    <row r="8" spans="1:18" x14ac:dyDescent="0.2">
      <c r="D8" s="7">
        <v>7.6714151738979997</v>
      </c>
      <c r="G8" s="7">
        <v>21.08733339378</v>
      </c>
    </row>
    <row r="9" spans="1:18" x14ac:dyDescent="0.2">
      <c r="D9" s="7">
        <v>7.5342415959059998</v>
      </c>
      <c r="G9" s="7">
        <v>29.767739595609999</v>
      </c>
    </row>
    <row r="10" spans="1:18" x14ac:dyDescent="0.2">
      <c r="D10" s="7">
        <v>6.4973101081770004</v>
      </c>
      <c r="G10" s="7">
        <v>28.365200834159999</v>
      </c>
    </row>
    <row r="22" spans="3:13" ht="16" thickBot="1" x14ac:dyDescent="0.25"/>
    <row r="23" spans="3:13" x14ac:dyDescent="0.2">
      <c r="C23" s="7"/>
      <c r="E23" s="7"/>
      <c r="H23" s="52"/>
      <c r="I23" s="52"/>
    </row>
    <row r="24" spans="3:13" x14ac:dyDescent="0.2">
      <c r="C24" s="7"/>
      <c r="E24" s="7"/>
    </row>
    <row r="25" spans="3:13" x14ac:dyDescent="0.2">
      <c r="C25" s="7"/>
      <c r="E25" s="7"/>
    </row>
    <row r="28" spans="3:13" ht="16" thickBot="1" x14ac:dyDescent="0.25">
      <c r="H28" s="6"/>
      <c r="I28" s="6"/>
    </row>
    <row r="30" spans="3:13" ht="16" thickBot="1" x14ac:dyDescent="0.25"/>
    <row r="31" spans="3:13" x14ac:dyDescent="0.2">
      <c r="H31" s="51"/>
      <c r="I31" s="51"/>
      <c r="J31" s="51"/>
      <c r="K31" s="51"/>
      <c r="L31" s="51"/>
      <c r="M31" s="51"/>
    </row>
    <row r="34" spans="8:16" ht="16" thickBot="1" x14ac:dyDescent="0.25">
      <c r="H34" s="6"/>
      <c r="I34" s="6"/>
      <c r="J34" s="6"/>
      <c r="K34" s="6"/>
      <c r="L34" s="6"/>
      <c r="M34" s="6"/>
    </row>
    <row r="35" spans="8:16" ht="16" thickBot="1" x14ac:dyDescent="0.25"/>
    <row r="36" spans="8:16" x14ac:dyDescent="0.2">
      <c r="H36" s="51"/>
      <c r="I36" s="51"/>
      <c r="J36" s="51"/>
      <c r="K36" s="51"/>
      <c r="L36" s="51"/>
      <c r="M36" s="51"/>
      <c r="N36" s="51"/>
      <c r="O36" s="51"/>
      <c r="P36" s="51"/>
    </row>
    <row r="38" spans="8:16" ht="16" thickBot="1" x14ac:dyDescent="0.25">
      <c r="H38" s="6"/>
      <c r="I38" s="6"/>
      <c r="J38" s="6"/>
      <c r="K38" s="6"/>
      <c r="L38" s="6"/>
      <c r="M38" s="6"/>
      <c r="N38" s="6"/>
      <c r="O38" s="6"/>
      <c r="P3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3"/>
  <sheetViews>
    <sheetView workbookViewId="0">
      <selection activeCell="O13" sqref="O13"/>
    </sheetView>
  </sheetViews>
  <sheetFormatPr baseColWidth="10" defaultColWidth="8.83203125" defaultRowHeight="15" x14ac:dyDescent="0.2"/>
  <cols>
    <col min="20" max="20" width="23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  <c r="T1" s="41"/>
    </row>
    <row r="2" spans="1:21" x14ac:dyDescent="0.2">
      <c r="I2">
        <v>0</v>
      </c>
      <c r="O2" s="11" t="s">
        <v>608</v>
      </c>
      <c r="R2">
        <v>1.4</v>
      </c>
      <c r="S2" s="3"/>
      <c r="T2" s="3"/>
      <c r="U2" s="14"/>
    </row>
    <row r="3" spans="1:21" x14ac:dyDescent="0.2">
      <c r="I3">
        <v>0</v>
      </c>
      <c r="O3" s="11" t="s">
        <v>609</v>
      </c>
      <c r="R3">
        <v>6.6</v>
      </c>
      <c r="S3" s="3"/>
      <c r="T3" s="3"/>
      <c r="U3" s="14"/>
    </row>
    <row r="4" spans="1:21" x14ac:dyDescent="0.2">
      <c r="I4">
        <v>0</v>
      </c>
      <c r="O4" s="11" t="s">
        <v>610</v>
      </c>
      <c r="R4">
        <v>5.7</v>
      </c>
      <c r="S4" s="3"/>
      <c r="T4" s="3"/>
      <c r="U4" s="14"/>
    </row>
    <row r="5" spans="1:21" x14ac:dyDescent="0.2">
      <c r="I5">
        <v>0</v>
      </c>
      <c r="O5" s="11" t="s">
        <v>611</v>
      </c>
      <c r="R5">
        <v>4.0999999999999996</v>
      </c>
      <c r="S5" s="3"/>
      <c r="T5" s="3"/>
      <c r="U5" s="14"/>
    </row>
    <row r="6" spans="1:21" x14ac:dyDescent="0.2">
      <c r="I6">
        <v>0</v>
      </c>
      <c r="O6" s="11" t="s">
        <v>612</v>
      </c>
      <c r="R6">
        <v>3.4</v>
      </c>
      <c r="S6" s="3"/>
      <c r="T6" s="3"/>
      <c r="U6" s="14"/>
    </row>
    <row r="7" spans="1:21" x14ac:dyDescent="0.2">
      <c r="I7">
        <v>0</v>
      </c>
      <c r="O7" s="11" t="s">
        <v>613</v>
      </c>
      <c r="R7">
        <v>4.9000000000000004</v>
      </c>
      <c r="S7" s="3"/>
      <c r="T7" s="3"/>
      <c r="U7" s="14"/>
    </row>
    <row r="8" spans="1:21" x14ac:dyDescent="0.2">
      <c r="I8">
        <v>0</v>
      </c>
      <c r="O8" s="11" t="s">
        <v>614</v>
      </c>
      <c r="R8">
        <v>3.1</v>
      </c>
      <c r="S8" s="3"/>
      <c r="T8" s="3"/>
      <c r="U8" s="14"/>
    </row>
    <row r="9" spans="1:21" x14ac:dyDescent="0.2">
      <c r="I9">
        <v>0</v>
      </c>
      <c r="O9" s="11" t="s">
        <v>615</v>
      </c>
      <c r="R9">
        <v>0.8</v>
      </c>
      <c r="S9" s="3"/>
      <c r="T9" s="3"/>
      <c r="U9" s="14"/>
    </row>
    <row r="10" spans="1:21" x14ac:dyDescent="0.2">
      <c r="I10">
        <v>0</v>
      </c>
      <c r="O10" s="11" t="s">
        <v>616</v>
      </c>
      <c r="R10">
        <v>2.8</v>
      </c>
      <c r="S10" s="3"/>
      <c r="T10" s="3"/>
      <c r="U10" s="14"/>
    </row>
    <row r="11" spans="1:21" x14ac:dyDescent="0.2">
      <c r="I11">
        <v>0</v>
      </c>
      <c r="O11" s="11" t="s">
        <v>617</v>
      </c>
      <c r="R11">
        <v>3.2</v>
      </c>
      <c r="S11" s="3"/>
      <c r="T11" s="3"/>
      <c r="U11" s="14"/>
    </row>
    <row r="12" spans="1:21" x14ac:dyDescent="0.2">
      <c r="I12">
        <v>0</v>
      </c>
      <c r="O12" s="11" t="s">
        <v>618</v>
      </c>
      <c r="R12">
        <v>8</v>
      </c>
      <c r="S12" s="3"/>
      <c r="T12" s="3"/>
      <c r="U12" s="14"/>
    </row>
    <row r="13" spans="1:21" x14ac:dyDescent="0.2">
      <c r="I13">
        <v>0</v>
      </c>
      <c r="O13" s="11" t="s">
        <v>619</v>
      </c>
      <c r="R13">
        <v>5.9</v>
      </c>
      <c r="S13" s="3"/>
      <c r="T13" s="3"/>
      <c r="U13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5"/>
  <sheetViews>
    <sheetView workbookViewId="0">
      <selection activeCell="N34" sqref="N3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1" x14ac:dyDescent="0.2">
      <c r="D2">
        <v>0</v>
      </c>
      <c r="G2">
        <v>0</v>
      </c>
      <c r="I2">
        <v>3</v>
      </c>
      <c r="M2">
        <v>4</v>
      </c>
      <c r="N2">
        <f>COUNT(G2:G11)</f>
        <v>10</v>
      </c>
      <c r="O2" s="11" t="s">
        <v>42</v>
      </c>
      <c r="P2">
        <v>0</v>
      </c>
    </row>
    <row r="3" spans="1:21" x14ac:dyDescent="0.2">
      <c r="D3" s="7">
        <v>0.95166163141990001</v>
      </c>
      <c r="G3" s="7">
        <v>1.408305275627E-2</v>
      </c>
    </row>
    <row r="4" spans="1:21" x14ac:dyDescent="0.2">
      <c r="D4" s="7">
        <v>1.026842273797</v>
      </c>
      <c r="G4" s="7">
        <v>0.1835514119611</v>
      </c>
      <c r="Q4" s="12"/>
      <c r="R4" s="3"/>
      <c r="S4" s="3"/>
      <c r="T4" s="3"/>
      <c r="U4" s="3"/>
    </row>
    <row r="5" spans="1:21" x14ac:dyDescent="0.2">
      <c r="D5" s="7">
        <v>1.3437843707799999</v>
      </c>
      <c r="G5" s="7">
        <v>0.31912609932489999</v>
      </c>
      <c r="Q5" s="12"/>
      <c r="R5" s="3"/>
      <c r="S5" s="3"/>
      <c r="T5" s="3"/>
      <c r="U5" s="3"/>
    </row>
    <row r="6" spans="1:21" x14ac:dyDescent="0.2">
      <c r="D6" s="7">
        <v>1.6905202778899999</v>
      </c>
      <c r="G6" s="7">
        <v>0.65806281773450004</v>
      </c>
      <c r="Q6" s="12"/>
      <c r="R6" s="3"/>
      <c r="S6" s="3"/>
      <c r="T6" s="3"/>
      <c r="U6" s="3"/>
    </row>
    <row r="7" spans="1:21" x14ac:dyDescent="0.2">
      <c r="D7" s="7">
        <v>2.4900107202030002</v>
      </c>
      <c r="G7" s="7">
        <v>1.2003615671900001</v>
      </c>
      <c r="Q7" s="12"/>
      <c r="R7" s="3"/>
      <c r="S7" s="3"/>
      <c r="T7" s="3"/>
      <c r="U7" s="3"/>
    </row>
    <row r="8" spans="1:21" x14ac:dyDescent="0.2">
      <c r="D8" s="7">
        <v>2.7612875381120001</v>
      </c>
      <c r="G8" s="7">
        <v>1.5054046137579999</v>
      </c>
      <c r="Q8" s="12"/>
      <c r="R8" s="3"/>
      <c r="S8" s="3"/>
      <c r="T8" s="3"/>
      <c r="U8" s="3"/>
    </row>
    <row r="9" spans="1:21" x14ac:dyDescent="0.2">
      <c r="D9" s="7">
        <v>3.0018655937180001</v>
      </c>
      <c r="G9" s="7">
        <v>2.047703363214</v>
      </c>
      <c r="Q9" s="12"/>
      <c r="R9" s="3"/>
      <c r="S9" s="3"/>
      <c r="T9" s="3"/>
      <c r="U9" s="3"/>
    </row>
    <row r="10" spans="1:21" x14ac:dyDescent="0.2">
      <c r="D10" s="7">
        <v>3.2410862210590001</v>
      </c>
      <c r="G10" s="7">
        <v>3.2509287135679998</v>
      </c>
    </row>
    <row r="11" spans="1:21" x14ac:dyDescent="0.2">
      <c r="D11" s="7">
        <v>3.2702883316859999</v>
      </c>
      <c r="G11" s="7">
        <v>3.7423869552619999</v>
      </c>
    </row>
    <row r="12" spans="1:21" x14ac:dyDescent="0.2">
      <c r="D12">
        <v>0</v>
      </c>
      <c r="G12">
        <v>0</v>
      </c>
      <c r="I12">
        <v>3</v>
      </c>
      <c r="M12">
        <v>2</v>
      </c>
      <c r="N12">
        <f>COUNT(G12:G17)</f>
        <v>6</v>
      </c>
      <c r="O12" s="11" t="s">
        <v>43</v>
      </c>
      <c r="P12">
        <v>0</v>
      </c>
    </row>
    <row r="13" spans="1:21" x14ac:dyDescent="0.2">
      <c r="D13" s="7">
        <v>0.90472581137459995</v>
      </c>
      <c r="G13" s="7">
        <v>5.8634933868950002E-2</v>
      </c>
    </row>
    <row r="14" spans="1:21" x14ac:dyDescent="0.2">
      <c r="D14" s="7">
        <v>1.1516655923270001</v>
      </c>
      <c r="G14" s="7">
        <v>0.17014438928260001</v>
      </c>
    </row>
    <row r="15" spans="1:21" x14ac:dyDescent="0.2">
      <c r="D15" s="7">
        <v>1.530412702647</v>
      </c>
      <c r="G15" s="7">
        <v>0.39273884867550002</v>
      </c>
    </row>
    <row r="16" spans="1:21" x14ac:dyDescent="0.2">
      <c r="D16" s="7">
        <v>2.0081479510650002</v>
      </c>
      <c r="G16" s="7">
        <v>0.76316367908439997</v>
      </c>
    </row>
    <row r="17" spans="4:16" x14ac:dyDescent="0.2">
      <c r="D17" s="7">
        <v>3.572137794548</v>
      </c>
      <c r="G17" s="7">
        <v>1.4878235494750001</v>
      </c>
    </row>
    <row r="18" spans="4:16" x14ac:dyDescent="0.2">
      <c r="D18">
        <v>0</v>
      </c>
      <c r="G18">
        <v>0</v>
      </c>
      <c r="I18">
        <v>3</v>
      </c>
      <c r="M18">
        <v>7</v>
      </c>
      <c r="N18">
        <f>COUNT(G18:G24)</f>
        <v>7</v>
      </c>
      <c r="O18" s="11" t="s">
        <v>44</v>
      </c>
      <c r="P18">
        <v>0</v>
      </c>
    </row>
    <row r="19" spans="4:16" x14ac:dyDescent="0.2">
      <c r="D19" s="7">
        <v>1.303418803419</v>
      </c>
      <c r="G19" s="7">
        <v>7.7997850452939999E-2</v>
      </c>
    </row>
    <row r="20" spans="4:16" x14ac:dyDescent="0.2">
      <c r="D20" s="7">
        <v>1.047008547009</v>
      </c>
      <c r="G20" s="7">
        <v>0.364194687548</v>
      </c>
    </row>
    <row r="21" spans="4:16" x14ac:dyDescent="0.2">
      <c r="D21" s="7">
        <v>1.089743589744</v>
      </c>
      <c r="G21" s="7">
        <v>0.67577665182460001</v>
      </c>
    </row>
    <row r="22" spans="4:16" x14ac:dyDescent="0.2">
      <c r="D22" s="7">
        <v>1.410256410256</v>
      </c>
      <c r="G22" s="7">
        <v>1.3240186294080001</v>
      </c>
    </row>
    <row r="23" spans="4:16" x14ac:dyDescent="0.2">
      <c r="D23" s="7">
        <v>2.5</v>
      </c>
      <c r="G23" s="7">
        <v>2.6226521316340001</v>
      </c>
    </row>
    <row r="24" spans="4:16" x14ac:dyDescent="0.2">
      <c r="D24" s="7">
        <v>4.0170940170940002</v>
      </c>
      <c r="G24" s="7">
        <v>3.87542862992</v>
      </c>
    </row>
    <row r="25" spans="4:16" x14ac:dyDescent="0.2">
      <c r="D25">
        <v>0</v>
      </c>
      <c r="G25">
        <v>0</v>
      </c>
      <c r="I25">
        <v>3</v>
      </c>
      <c r="M25">
        <v>2</v>
      </c>
      <c r="N25">
        <f>COUNT(G25:G29)</f>
        <v>5</v>
      </c>
      <c r="O25" s="11" t="s">
        <v>45</v>
      </c>
      <c r="P25">
        <v>0</v>
      </c>
    </row>
    <row r="26" spans="4:16" x14ac:dyDescent="0.2">
      <c r="D26" s="7">
        <v>2.7642808414659998</v>
      </c>
      <c r="G26" s="7">
        <v>4.797672459723E-2</v>
      </c>
    </row>
    <row r="27" spans="4:16" x14ac:dyDescent="0.2">
      <c r="D27" s="7">
        <v>3.4740069890149998</v>
      </c>
      <c r="G27" s="7">
        <v>0.1666045760406</v>
      </c>
    </row>
    <row r="28" spans="4:16" x14ac:dyDescent="0.2">
      <c r="D28" s="7">
        <v>3.9419368761050002</v>
      </c>
      <c r="G28" s="7">
        <v>0.3360729352454</v>
      </c>
    </row>
    <row r="29" spans="4:16" x14ac:dyDescent="0.2">
      <c r="D29" s="7">
        <v>4.7570203405399996</v>
      </c>
      <c r="G29" s="7">
        <v>0.64111598181399998</v>
      </c>
    </row>
    <row r="30" spans="4:16" x14ac:dyDescent="0.2">
      <c r="D30">
        <v>0</v>
      </c>
      <c r="G30">
        <v>0</v>
      </c>
      <c r="I30">
        <v>3</v>
      </c>
      <c r="M30">
        <v>2</v>
      </c>
      <c r="N30">
        <v>3</v>
      </c>
      <c r="O30" s="11" t="s">
        <v>46</v>
      </c>
      <c r="P30">
        <v>0</v>
      </c>
    </row>
    <row r="31" spans="4:16" x14ac:dyDescent="0.2">
      <c r="D31" s="7">
        <v>4.1942244281179999</v>
      </c>
      <c r="G31" s="7">
        <v>7.0762117709480002E-2</v>
      </c>
    </row>
    <row r="32" spans="4:16" x14ac:dyDescent="0.2">
      <c r="D32" s="7">
        <v>4.7537044751110002</v>
      </c>
      <c r="G32" s="7">
        <v>0.20185697502559999</v>
      </c>
    </row>
    <row r="33" spans="4:16" x14ac:dyDescent="0.2">
      <c r="D33">
        <v>0</v>
      </c>
      <c r="G33">
        <v>0</v>
      </c>
      <c r="I33">
        <v>3</v>
      </c>
      <c r="M33">
        <v>2</v>
      </c>
      <c r="N33">
        <v>3</v>
      </c>
      <c r="O33" s="11" t="s">
        <v>47</v>
      </c>
      <c r="P33">
        <v>0</v>
      </c>
    </row>
    <row r="34" spans="4:16" x14ac:dyDescent="0.2">
      <c r="D34" s="7">
        <v>3.739316239316</v>
      </c>
      <c r="G34" s="7">
        <v>0.1136189160141</v>
      </c>
    </row>
    <row r="35" spans="4:16" x14ac:dyDescent="0.2">
      <c r="D35" s="7">
        <v>4.7435897435900003</v>
      </c>
      <c r="G35" s="7">
        <v>0.33399866932799999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Q31" sqref="Q3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C2" s="7">
        <v>0</v>
      </c>
      <c r="G2" s="7">
        <v>0</v>
      </c>
      <c r="I2">
        <v>3</v>
      </c>
      <c r="M2">
        <v>12</v>
      </c>
      <c r="N2">
        <f>COUNT(G2:G13)</f>
        <v>12</v>
      </c>
      <c r="O2" s="11" t="s">
        <v>48</v>
      </c>
      <c r="P2">
        <v>0</v>
      </c>
    </row>
    <row r="3" spans="1:18" x14ac:dyDescent="0.2">
      <c r="C3" s="7">
        <v>2.6159758582450001</v>
      </c>
      <c r="G3" s="7">
        <v>0.2226277372263</v>
      </c>
    </row>
    <row r="4" spans="1:18" x14ac:dyDescent="0.2">
      <c r="C4" s="7">
        <v>3.125428799876</v>
      </c>
      <c r="G4" s="7">
        <v>0.2116788321168</v>
      </c>
    </row>
    <row r="5" spans="1:18" x14ac:dyDescent="0.2">
      <c r="C5" s="7">
        <v>5.0162234659929998</v>
      </c>
      <c r="G5" s="7">
        <v>0.51824817518249999</v>
      </c>
    </row>
    <row r="6" spans="1:18" x14ac:dyDescent="0.2">
      <c r="C6" s="7">
        <v>5.6084186634339996</v>
      </c>
      <c r="G6" s="7">
        <v>0.543795620438</v>
      </c>
    </row>
    <row r="7" spans="1:18" x14ac:dyDescent="0.2">
      <c r="C7" s="7">
        <v>6.8648216450439996</v>
      </c>
      <c r="G7" s="7">
        <v>0.82116788321169998</v>
      </c>
    </row>
    <row r="8" spans="1:18" x14ac:dyDescent="0.2">
      <c r="C8" s="7">
        <v>7.4146140156299998</v>
      </c>
      <c r="G8" s="7">
        <v>0.84671532846719999</v>
      </c>
    </row>
    <row r="9" spans="1:18" x14ac:dyDescent="0.2">
      <c r="C9" s="7">
        <v>8.1212246266539996</v>
      </c>
      <c r="G9" s="7">
        <v>1.0985401459849999</v>
      </c>
    </row>
    <row r="10" spans="1:18" x14ac:dyDescent="0.2">
      <c r="C10" s="7">
        <v>9.4772897268580003</v>
      </c>
      <c r="G10" s="7">
        <v>1.113138686131</v>
      </c>
    </row>
    <row r="11" spans="1:18" x14ac:dyDescent="0.2">
      <c r="C11" s="7">
        <v>10.22650950453</v>
      </c>
      <c r="G11" s="7">
        <v>1.361313868613</v>
      </c>
    </row>
    <row r="12" spans="1:18" x14ac:dyDescent="0.2">
      <c r="C12" s="7">
        <v>10.691702561190001</v>
      </c>
      <c r="G12" s="7">
        <v>1.3832116788319999</v>
      </c>
    </row>
    <row r="13" spans="1:18" x14ac:dyDescent="0.2">
      <c r="C13" s="7">
        <v>11.527172371100001</v>
      </c>
      <c r="G13" s="7">
        <v>1.6058394160580001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5"/>
  <sheetViews>
    <sheetView workbookViewId="0">
      <selection activeCell="N19" sqref="N19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0" x14ac:dyDescent="0.2">
      <c r="A2" s="4">
        <v>0</v>
      </c>
      <c r="D2">
        <v>0</v>
      </c>
      <c r="I2">
        <v>2</v>
      </c>
      <c r="L2">
        <v>0.6</v>
      </c>
      <c r="M2">
        <v>3</v>
      </c>
      <c r="N2">
        <f>COUNT(D2:D9)</f>
        <v>8</v>
      </c>
      <c r="O2" s="11" t="s">
        <v>17</v>
      </c>
      <c r="P2">
        <v>0</v>
      </c>
    </row>
    <row r="3" spans="1:20" x14ac:dyDescent="0.2">
      <c r="A3" s="4">
        <v>1</v>
      </c>
      <c r="D3">
        <v>0.23899999999999999</v>
      </c>
    </row>
    <row r="4" spans="1:20" x14ac:dyDescent="0.2">
      <c r="A4" s="4">
        <v>2</v>
      </c>
      <c r="D4">
        <v>0.42199999999999999</v>
      </c>
      <c r="Q4" s="3"/>
      <c r="R4" s="3"/>
      <c r="S4" s="3"/>
      <c r="T4" s="3"/>
    </row>
    <row r="5" spans="1:20" x14ac:dyDescent="0.2">
      <c r="A5" s="4">
        <v>5</v>
      </c>
      <c r="D5">
        <v>0.67</v>
      </c>
      <c r="Q5" s="3"/>
      <c r="R5" s="3"/>
      <c r="S5" s="3"/>
      <c r="T5" s="3"/>
    </row>
    <row r="6" spans="1:20" x14ac:dyDescent="0.2">
      <c r="A6" s="4">
        <v>10</v>
      </c>
      <c r="D6">
        <v>0.85299999999999998</v>
      </c>
      <c r="Q6" s="3"/>
      <c r="R6" s="3"/>
      <c r="S6" s="3"/>
      <c r="T6" s="3"/>
    </row>
    <row r="7" spans="1:20" x14ac:dyDescent="0.2">
      <c r="A7" s="4">
        <v>20</v>
      </c>
      <c r="D7">
        <v>1.03</v>
      </c>
    </row>
    <row r="8" spans="1:20" x14ac:dyDescent="0.2">
      <c r="A8" s="4">
        <v>30</v>
      </c>
      <c r="D8">
        <v>1.0900000000000001</v>
      </c>
    </row>
    <row r="9" spans="1:20" ht="16" thickBot="1" x14ac:dyDescent="0.25">
      <c r="A9" s="5">
        <v>60</v>
      </c>
      <c r="D9" s="6">
        <v>1.22</v>
      </c>
    </row>
    <row r="10" spans="1:20" x14ac:dyDescent="0.2">
      <c r="A10" s="4">
        <v>0</v>
      </c>
      <c r="D10">
        <v>0</v>
      </c>
      <c r="I10">
        <v>2</v>
      </c>
      <c r="L10">
        <v>0.6</v>
      </c>
      <c r="M10">
        <v>3</v>
      </c>
      <c r="N10">
        <f>COUNT(D10:D17)</f>
        <v>8</v>
      </c>
      <c r="O10" s="11" t="s">
        <v>49</v>
      </c>
      <c r="P10">
        <v>0</v>
      </c>
    </row>
    <row r="11" spans="1:20" x14ac:dyDescent="0.2">
      <c r="A11" s="4">
        <v>1</v>
      </c>
      <c r="D11">
        <v>0.69299999999999995</v>
      </c>
    </row>
    <row r="12" spans="1:20" x14ac:dyDescent="0.2">
      <c r="A12" s="4">
        <v>2</v>
      </c>
      <c r="D12">
        <v>1.04</v>
      </c>
    </row>
    <row r="13" spans="1:20" x14ac:dyDescent="0.2">
      <c r="A13" s="4">
        <v>5</v>
      </c>
      <c r="D13">
        <v>1.43</v>
      </c>
    </row>
    <row r="14" spans="1:20" x14ac:dyDescent="0.2">
      <c r="A14" s="4">
        <v>10</v>
      </c>
      <c r="D14">
        <v>2.23</v>
      </c>
    </row>
    <row r="15" spans="1:20" x14ac:dyDescent="0.2">
      <c r="A15" s="4">
        <v>20</v>
      </c>
      <c r="D15">
        <v>2.65</v>
      </c>
    </row>
    <row r="16" spans="1:20" x14ac:dyDescent="0.2">
      <c r="A16" s="4">
        <v>30</v>
      </c>
      <c r="D16">
        <v>2.8</v>
      </c>
    </row>
    <row r="17" spans="1:16" ht="16" thickBot="1" x14ac:dyDescent="0.25">
      <c r="A17" s="5">
        <v>60</v>
      </c>
      <c r="D17" s="6">
        <v>2.87</v>
      </c>
    </row>
    <row r="18" spans="1:16" x14ac:dyDescent="0.2">
      <c r="A18" s="4">
        <v>0</v>
      </c>
      <c r="D18">
        <v>0</v>
      </c>
      <c r="I18">
        <v>2</v>
      </c>
      <c r="L18">
        <v>0.6</v>
      </c>
      <c r="M18">
        <v>4</v>
      </c>
      <c r="N18">
        <f>COUNT(D18:D23)</f>
        <v>6</v>
      </c>
      <c r="O18" s="11" t="s">
        <v>50</v>
      </c>
      <c r="P18">
        <v>0</v>
      </c>
    </row>
    <row r="19" spans="1:16" x14ac:dyDescent="0.2">
      <c r="A19" s="4">
        <v>1</v>
      </c>
      <c r="D19">
        <v>1.06</v>
      </c>
    </row>
    <row r="20" spans="1:16" x14ac:dyDescent="0.2">
      <c r="A20" s="4">
        <v>2</v>
      </c>
      <c r="D20">
        <v>1.48</v>
      </c>
    </row>
    <row r="21" spans="1:16" x14ac:dyDescent="0.2">
      <c r="A21" s="4">
        <v>5</v>
      </c>
      <c r="D21">
        <v>2.84</v>
      </c>
    </row>
    <row r="22" spans="1:16" x14ac:dyDescent="0.2">
      <c r="A22" s="4">
        <v>10</v>
      </c>
      <c r="D22">
        <v>3.53</v>
      </c>
    </row>
    <row r="23" spans="1:16" x14ac:dyDescent="0.2">
      <c r="A23" s="4">
        <v>20</v>
      </c>
      <c r="D23">
        <v>3.99</v>
      </c>
    </row>
    <row r="24" spans="1:16" x14ac:dyDescent="0.2">
      <c r="A24" s="4"/>
    </row>
    <row r="25" spans="1:16" ht="16" thickBot="1" x14ac:dyDescent="0.25">
      <c r="A2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3"/>
  <sheetViews>
    <sheetView workbookViewId="0">
      <pane ySplit="1" topLeftCell="A102" activePane="bottomLeft" state="frozen"/>
      <selection activeCell="B1" sqref="B1"/>
      <selection pane="bottomLeft" activeCell="G122" sqref="G1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9" x14ac:dyDescent="0.2">
      <c r="E2" s="7">
        <v>1</v>
      </c>
      <c r="G2" s="7">
        <v>0</v>
      </c>
      <c r="I2">
        <v>3</v>
      </c>
      <c r="M2">
        <v>17</v>
      </c>
      <c r="N2">
        <f>COUNT(G2:G26)</f>
        <v>25</v>
      </c>
      <c r="O2" s="11" t="s">
        <v>51</v>
      </c>
    </row>
    <row r="3" spans="1:19" x14ac:dyDescent="0.2">
      <c r="E3" s="7">
        <v>0.4246529925932</v>
      </c>
      <c r="G3" s="7">
        <v>7.9144925163840002E-3</v>
      </c>
      <c r="P3" s="3"/>
      <c r="Q3" s="3"/>
      <c r="R3" s="3"/>
      <c r="S3" s="3"/>
    </row>
    <row r="4" spans="1:19" x14ac:dyDescent="0.2">
      <c r="E4" s="7">
        <v>0.18723189685210001</v>
      </c>
      <c r="G4" s="7">
        <v>4.7279426501750002E-2</v>
      </c>
      <c r="P4" s="3"/>
      <c r="Q4" s="3"/>
      <c r="R4" s="3"/>
      <c r="S4" s="3"/>
    </row>
    <row r="5" spans="1:19" x14ac:dyDescent="0.2">
      <c r="E5" s="7">
        <v>0.287366503504</v>
      </c>
      <c r="G5" s="7">
        <v>4.7424405441969998E-2</v>
      </c>
      <c r="P5" s="3"/>
      <c r="Q5" s="3"/>
      <c r="R5" s="3"/>
      <c r="S5" s="3"/>
    </row>
    <row r="6" spans="1:19" x14ac:dyDescent="0.2">
      <c r="E6" s="7">
        <v>9.334764264071E-3</v>
      </c>
      <c r="G6" s="7">
        <v>6.2956062341880004E-2</v>
      </c>
      <c r="P6" s="3"/>
      <c r="Q6" s="3"/>
      <c r="R6" s="3"/>
      <c r="S6" s="3"/>
    </row>
    <row r="7" spans="1:19" x14ac:dyDescent="0.2">
      <c r="E7" s="7">
        <v>6.8496700340440003E-2</v>
      </c>
      <c r="G7" s="7">
        <v>6.3630529585500001E-2</v>
      </c>
      <c r="P7" s="3"/>
      <c r="Q7" s="3"/>
      <c r="R7" s="3"/>
      <c r="S7" s="3"/>
    </row>
    <row r="8" spans="1:19" x14ac:dyDescent="0.2">
      <c r="E8" s="7">
        <v>0.10712815125819999</v>
      </c>
      <c r="G8" s="7">
        <v>7.6300428274149998E-2</v>
      </c>
      <c r="P8" s="3"/>
      <c r="Q8" s="3"/>
      <c r="R8" s="3"/>
      <c r="S8" s="3"/>
    </row>
    <row r="9" spans="1:19" x14ac:dyDescent="0.2">
      <c r="E9" s="7">
        <v>4.5487697377440003E-2</v>
      </c>
      <c r="G9" s="7">
        <v>9.0615522762659995E-2</v>
      </c>
      <c r="P9" s="3"/>
      <c r="Q9" s="3"/>
      <c r="R9" s="3"/>
      <c r="S9" s="3"/>
    </row>
    <row r="10" spans="1:19" x14ac:dyDescent="0.2">
      <c r="E10" s="7">
        <v>4.9236399939579995E-4</v>
      </c>
      <c r="G10" s="7">
        <v>0.1057752771637</v>
      </c>
      <c r="P10" s="3"/>
      <c r="Q10" s="3"/>
      <c r="R10" s="3"/>
      <c r="S10" s="3"/>
    </row>
    <row r="11" spans="1:19" x14ac:dyDescent="0.2">
      <c r="E11" s="7">
        <v>1.931649917735E-2</v>
      </c>
      <c r="G11" s="7">
        <v>0.11118992540930001</v>
      </c>
      <c r="P11" s="3"/>
      <c r="Q11" s="3"/>
      <c r="R11" s="3"/>
      <c r="S11" s="3"/>
    </row>
    <row r="12" spans="1:19" x14ac:dyDescent="0.2">
      <c r="E12" s="7">
        <v>3.9381021326580001E-4</v>
      </c>
      <c r="G12" s="7">
        <v>0.1161318162411</v>
      </c>
      <c r="P12" s="3"/>
      <c r="Q12" s="3"/>
      <c r="R12" s="3"/>
      <c r="S12" s="3"/>
    </row>
    <row r="13" spans="1:19" x14ac:dyDescent="0.2">
      <c r="E13" s="7">
        <v>2.6822277576550001E-3</v>
      </c>
      <c r="G13" s="7">
        <v>0.116781069756</v>
      </c>
      <c r="P13" s="3"/>
      <c r="Q13" s="3"/>
      <c r="R13" s="3"/>
      <c r="S13" s="3"/>
    </row>
    <row r="14" spans="1:19" x14ac:dyDescent="0.2">
      <c r="E14" s="7">
        <v>1.173678675264E-4</v>
      </c>
      <c r="G14" s="7">
        <v>0.1261542734127</v>
      </c>
      <c r="P14" s="3"/>
      <c r="Q14" s="3"/>
      <c r="R14" s="3"/>
      <c r="S14" s="3"/>
    </row>
    <row r="15" spans="1:19" x14ac:dyDescent="0.2">
      <c r="E15" s="7">
        <v>5.1720121204460002E-5</v>
      </c>
      <c r="G15" s="7">
        <v>0.1321362305547</v>
      </c>
      <c r="P15" s="3"/>
      <c r="Q15" s="3"/>
      <c r="R15" s="3"/>
      <c r="S15" s="3"/>
    </row>
    <row r="16" spans="1:19" x14ac:dyDescent="0.2">
      <c r="E16" s="7">
        <v>7.0987096443540006E-5</v>
      </c>
      <c r="G16" s="7">
        <v>0.13224338890189999</v>
      </c>
      <c r="P16" s="3"/>
      <c r="Q16" s="3"/>
      <c r="R16" s="3"/>
      <c r="S16" s="3"/>
    </row>
    <row r="17" spans="5:19" x14ac:dyDescent="0.2">
      <c r="E17" s="7">
        <v>1.3629199953409999E-4</v>
      </c>
      <c r="G17" s="7">
        <v>0.1554148056081</v>
      </c>
    </row>
    <row r="18" spans="5:19" x14ac:dyDescent="0.2">
      <c r="E18" s="7">
        <v>2.746791460083E-5</v>
      </c>
      <c r="G18" s="7">
        <v>0.16113201859840001</v>
      </c>
    </row>
    <row r="19" spans="5:19" x14ac:dyDescent="0.2">
      <c r="E19" s="7">
        <v>2.0397254299080001E-5</v>
      </c>
      <c r="G19" s="7">
        <v>0.186068396316</v>
      </c>
    </row>
    <row r="20" spans="5:19" x14ac:dyDescent="0.2">
      <c r="E20" s="7">
        <v>1.6631313252700001E-5</v>
      </c>
      <c r="G20" s="7">
        <v>0.23398708777419999</v>
      </c>
    </row>
    <row r="21" spans="5:19" x14ac:dyDescent="0.2">
      <c r="E21" s="7">
        <v>9.3384041172029997E-6</v>
      </c>
      <c r="G21" s="7">
        <v>0.25048316979820001</v>
      </c>
    </row>
    <row r="22" spans="5:19" x14ac:dyDescent="0.2">
      <c r="E22" s="7">
        <v>1.0448978509340001E-5</v>
      </c>
      <c r="G22" s="7">
        <v>0.28807683934</v>
      </c>
    </row>
    <row r="23" spans="5:19" x14ac:dyDescent="0.2">
      <c r="E23" s="7">
        <v>3.0575885412880001E-6</v>
      </c>
      <c r="G23" s="7">
        <v>0.31687091755379998</v>
      </c>
    </row>
    <row r="24" spans="5:19" x14ac:dyDescent="0.2">
      <c r="E24" s="7">
        <v>2.4017381138000001E-6</v>
      </c>
      <c r="G24" s="7">
        <v>0.36060413004230002</v>
      </c>
    </row>
    <row r="25" spans="5:19" x14ac:dyDescent="0.2">
      <c r="E25" s="7">
        <v>1.595500821978E-6</v>
      </c>
      <c r="G25" s="7">
        <v>0.40845348374649998</v>
      </c>
    </row>
    <row r="26" spans="5:19" x14ac:dyDescent="0.2">
      <c r="E26" s="7">
        <v>1.4865746089409999E-6</v>
      </c>
      <c r="G26" s="7">
        <v>0.64210910792099996</v>
      </c>
    </row>
    <row r="27" spans="5:19" x14ac:dyDescent="0.2">
      <c r="E27">
        <v>1</v>
      </c>
      <c r="G27">
        <v>0</v>
      </c>
      <c r="I27">
        <v>3</v>
      </c>
      <c r="M27">
        <v>22</v>
      </c>
      <c r="N27">
        <f>COUNT(G27:G54)</f>
        <v>28</v>
      </c>
      <c r="O27" s="11" t="s">
        <v>52</v>
      </c>
      <c r="P27" s="3"/>
      <c r="Q27" s="3"/>
      <c r="R27" s="3"/>
      <c r="S27" s="3"/>
    </row>
    <row r="28" spans="5:19" x14ac:dyDescent="0.2">
      <c r="E28" s="7">
        <v>0.66708824517910004</v>
      </c>
      <c r="G28" s="7">
        <v>6.0932437847400003E-2</v>
      </c>
      <c r="P28" s="3"/>
      <c r="Q28" s="3"/>
      <c r="R28" s="3"/>
      <c r="S28" s="3"/>
    </row>
    <row r="29" spans="5:19" x14ac:dyDescent="0.2">
      <c r="E29" s="7">
        <v>0.36744444473060001</v>
      </c>
      <c r="G29" s="7">
        <v>8.3010557619669995E-2</v>
      </c>
      <c r="P29" s="3"/>
      <c r="Q29" s="3"/>
      <c r="R29" s="3"/>
      <c r="S29" s="3"/>
    </row>
    <row r="30" spans="5:19" x14ac:dyDescent="0.2">
      <c r="E30" s="7">
        <v>0.1967860434041</v>
      </c>
      <c r="G30" s="7">
        <v>0.1241762504529</v>
      </c>
      <c r="P30" s="3"/>
      <c r="Q30" s="3"/>
      <c r="R30" s="3"/>
      <c r="S30" s="3"/>
    </row>
    <row r="31" spans="5:19" x14ac:dyDescent="0.2">
      <c r="E31" s="7">
        <v>5.4792435710769999E-2</v>
      </c>
      <c r="G31" s="7">
        <v>0.13010926434639999</v>
      </c>
      <c r="P31" s="3"/>
      <c r="Q31" s="3"/>
      <c r="R31" s="3"/>
      <c r="S31" s="3"/>
    </row>
    <row r="32" spans="5:19" x14ac:dyDescent="0.2">
      <c r="E32" s="7">
        <v>8.3912525824799994E-2</v>
      </c>
      <c r="G32" s="7">
        <v>0.1302535029338</v>
      </c>
      <c r="P32" s="3"/>
      <c r="Q32" s="3"/>
      <c r="R32" s="3"/>
      <c r="S32" s="3"/>
    </row>
    <row r="33" spans="5:19" x14ac:dyDescent="0.2">
      <c r="E33" s="7">
        <v>0.14402213794579999</v>
      </c>
      <c r="G33" s="7">
        <v>0.14953339411120001</v>
      </c>
      <c r="P33" s="3"/>
      <c r="Q33" s="3"/>
      <c r="R33" s="3"/>
      <c r="S33" s="3"/>
    </row>
    <row r="34" spans="5:19" x14ac:dyDescent="0.2">
      <c r="E34" s="7">
        <v>2.85413669486E-3</v>
      </c>
      <c r="G34" s="7">
        <v>0.1513892639353</v>
      </c>
      <c r="P34" s="3"/>
      <c r="Q34" s="3"/>
      <c r="R34" s="3"/>
      <c r="S34" s="3"/>
    </row>
    <row r="35" spans="5:19" x14ac:dyDescent="0.2">
      <c r="E35" s="7">
        <v>3.105216278178E-2</v>
      </c>
      <c r="G35" s="7">
        <v>0.15537986485229999</v>
      </c>
      <c r="P35" s="3"/>
      <c r="Q35" s="3"/>
      <c r="R35" s="3"/>
      <c r="S35" s="3"/>
    </row>
    <row r="36" spans="5:19" x14ac:dyDescent="0.2">
      <c r="E36" s="7">
        <v>1.1176568105769999E-3</v>
      </c>
      <c r="G36" s="7">
        <v>0.16062053352649999</v>
      </c>
      <c r="P36" s="3"/>
      <c r="Q36" s="3"/>
      <c r="R36" s="3"/>
      <c r="S36" s="3"/>
    </row>
    <row r="37" spans="5:19" x14ac:dyDescent="0.2">
      <c r="E37" s="7">
        <v>1.616836985836E-2</v>
      </c>
      <c r="G37" s="7">
        <v>0.2124502659187</v>
      </c>
      <c r="P37" s="3"/>
      <c r="Q37" s="3"/>
      <c r="R37" s="3"/>
      <c r="S37" s="3"/>
    </row>
    <row r="38" spans="5:19" x14ac:dyDescent="0.2">
      <c r="E38" s="7">
        <v>1.219691261697E-4</v>
      </c>
      <c r="G38" s="7">
        <v>0.22989351908370001</v>
      </c>
      <c r="P38" s="3"/>
      <c r="Q38" s="3"/>
      <c r="R38" s="3"/>
      <c r="S38" s="3"/>
    </row>
    <row r="39" spans="5:19" x14ac:dyDescent="0.2">
      <c r="E39" s="7">
        <v>2.1559655213799999E-5</v>
      </c>
      <c r="G39" s="7">
        <v>0.25158700262299999</v>
      </c>
      <c r="P39" s="3"/>
      <c r="Q39" s="3"/>
      <c r="R39" s="3"/>
      <c r="S39" s="3"/>
    </row>
    <row r="40" spans="5:19" x14ac:dyDescent="0.2">
      <c r="E40" s="7">
        <v>2.34126509946E-2</v>
      </c>
      <c r="G40" s="7">
        <v>0.26350110993909998</v>
      </c>
      <c r="P40" s="3"/>
      <c r="Q40" s="3"/>
      <c r="R40" s="3"/>
      <c r="S40" s="3"/>
    </row>
    <row r="41" spans="5:19" x14ac:dyDescent="0.2">
      <c r="E41" s="7">
        <v>3.9116825188829996E-3</v>
      </c>
      <c r="G41" s="7">
        <v>0.31382114511699999</v>
      </c>
    </row>
    <row r="42" spans="5:19" x14ac:dyDescent="0.2">
      <c r="E42" s="7">
        <v>9.4705598189809998E-6</v>
      </c>
      <c r="G42" s="7">
        <v>0.3372454917046</v>
      </c>
    </row>
    <row r="43" spans="5:19" x14ac:dyDescent="0.2">
      <c r="E43" s="7">
        <v>2.6347698566229999E-5</v>
      </c>
      <c r="G43" s="7">
        <v>0.3535059884533</v>
      </c>
    </row>
    <row r="44" spans="5:19" x14ac:dyDescent="0.2">
      <c r="E44" s="7">
        <v>3.0349586730709998E-4</v>
      </c>
      <c r="G44" s="7">
        <v>0.37343014532090002</v>
      </c>
    </row>
    <row r="45" spans="5:19" x14ac:dyDescent="0.2">
      <c r="E45" s="7">
        <v>5.0719884932949999E-6</v>
      </c>
      <c r="G45" s="7">
        <v>0.37841118453790001</v>
      </c>
    </row>
    <row r="46" spans="5:19" x14ac:dyDescent="0.2">
      <c r="E46" s="7">
        <v>2.9546647037649999E-5</v>
      </c>
      <c r="G46" s="7">
        <v>0.41083601897689997</v>
      </c>
    </row>
    <row r="47" spans="5:19" x14ac:dyDescent="0.2">
      <c r="E47" s="7">
        <v>9.7667136689259993E-7</v>
      </c>
      <c r="G47" s="7">
        <v>0.42241356958920001</v>
      </c>
    </row>
    <row r="48" spans="5:19" x14ac:dyDescent="0.2">
      <c r="E48" s="7">
        <v>1.157142322117E-5</v>
      </c>
      <c r="G48" s="7">
        <v>0.4264330182237</v>
      </c>
    </row>
    <row r="49" spans="5:15" x14ac:dyDescent="0.2">
      <c r="E49" s="7">
        <v>1.630093204409E-6</v>
      </c>
      <c r="G49" s="7">
        <v>0.470329628311</v>
      </c>
    </row>
    <row r="50" spans="5:15" x14ac:dyDescent="0.2">
      <c r="E50" s="7">
        <v>4.8016988548120001E-6</v>
      </c>
      <c r="G50" s="7">
        <v>0.50570654583810004</v>
      </c>
    </row>
    <row r="51" spans="5:15" x14ac:dyDescent="0.2">
      <c r="E51" s="7">
        <v>1.49681621065E-5</v>
      </c>
      <c r="G51" s="7">
        <v>0.52837123586559998</v>
      </c>
    </row>
    <row r="52" spans="5:15" x14ac:dyDescent="0.2">
      <c r="E52" s="7">
        <v>1.5872118100839999E-6</v>
      </c>
      <c r="G52" s="7">
        <v>0.5785374165503</v>
      </c>
    </row>
    <row r="53" spans="5:15" x14ac:dyDescent="0.2">
      <c r="E53" s="7">
        <v>7.3673082699569998E-6</v>
      </c>
      <c r="G53" s="7">
        <v>0.62043391822609995</v>
      </c>
    </row>
    <row r="54" spans="5:15" x14ac:dyDescent="0.2">
      <c r="E54" s="7">
        <v>1.3046934357710001E-6</v>
      </c>
      <c r="G54" s="7">
        <v>0.75671053556610002</v>
      </c>
    </row>
    <row r="55" spans="5:15" x14ac:dyDescent="0.2">
      <c r="E55">
        <v>1</v>
      </c>
      <c r="G55">
        <v>0</v>
      </c>
      <c r="I55">
        <v>3</v>
      </c>
      <c r="M55">
        <v>38</v>
      </c>
      <c r="N55">
        <f>COUNT(G55:G92)</f>
        <v>38</v>
      </c>
      <c r="O55" s="11" t="s">
        <v>53</v>
      </c>
    </row>
    <row r="56" spans="5:15" x14ac:dyDescent="0.2">
      <c r="E56" s="7">
        <v>0.4581818700327</v>
      </c>
      <c r="G56" s="7">
        <v>0.1628746584029</v>
      </c>
    </row>
    <row r="57" spans="5:15" x14ac:dyDescent="0.2">
      <c r="E57" s="7">
        <v>0.334019416796</v>
      </c>
      <c r="G57" s="7">
        <v>0.1694081713567</v>
      </c>
    </row>
    <row r="58" spans="5:15" x14ac:dyDescent="0.2">
      <c r="E58" s="7">
        <v>0.2120922073888</v>
      </c>
      <c r="G58" s="7">
        <v>0.18917589325180001</v>
      </c>
    </row>
    <row r="59" spans="5:15" x14ac:dyDescent="0.2">
      <c r="E59" s="7">
        <v>5.1192832809970001E-2</v>
      </c>
      <c r="G59" s="7">
        <v>0.27280753398949997</v>
      </c>
    </row>
    <row r="60" spans="5:15" x14ac:dyDescent="0.2">
      <c r="E60" s="7">
        <v>0.140267404007</v>
      </c>
      <c r="G60" s="7">
        <v>0.28200260083849998</v>
      </c>
    </row>
    <row r="61" spans="5:15" x14ac:dyDescent="0.2">
      <c r="E61" s="7">
        <v>0.29726073363479999</v>
      </c>
      <c r="G61" s="7">
        <v>0.2911107325101</v>
      </c>
    </row>
    <row r="62" spans="5:15" x14ac:dyDescent="0.2">
      <c r="E62" s="7">
        <v>7.1716509968069997E-2</v>
      </c>
      <c r="G62" s="7">
        <v>0.3459668295012</v>
      </c>
    </row>
    <row r="63" spans="5:15" x14ac:dyDescent="0.2">
      <c r="E63" s="7">
        <v>6.1242973713360002E-2</v>
      </c>
      <c r="G63" s="7">
        <v>0.35919435112109999</v>
      </c>
    </row>
    <row r="64" spans="5:15" x14ac:dyDescent="0.2">
      <c r="E64" s="7">
        <v>3.7783096526700002E-3</v>
      </c>
      <c r="G64" s="7">
        <v>0.40252150611389997</v>
      </c>
    </row>
    <row r="65" spans="5:7" x14ac:dyDescent="0.2">
      <c r="E65" s="7">
        <v>8.7495537199250004E-2</v>
      </c>
      <c r="G65" s="7">
        <v>0.42350632049379999</v>
      </c>
    </row>
    <row r="66" spans="5:7" x14ac:dyDescent="0.2">
      <c r="E66" s="7">
        <v>9.8655886318260006E-4</v>
      </c>
      <c r="G66" s="7">
        <v>0.45961785575550002</v>
      </c>
    </row>
    <row r="67" spans="5:7" x14ac:dyDescent="0.2">
      <c r="E67" s="7">
        <v>3.324528868262E-2</v>
      </c>
      <c r="G67" s="7">
        <v>0.46080819895489999</v>
      </c>
    </row>
    <row r="68" spans="5:7" x14ac:dyDescent="0.2">
      <c r="E68" s="7">
        <v>4.1333714560700001E-2</v>
      </c>
      <c r="G68" s="7">
        <v>0.48523029650600003</v>
      </c>
    </row>
    <row r="69" spans="5:7" x14ac:dyDescent="0.2">
      <c r="E69" s="7">
        <v>7.4100484123720001E-3</v>
      </c>
      <c r="G69" s="7">
        <v>0.50678353320009994</v>
      </c>
    </row>
    <row r="70" spans="5:7" x14ac:dyDescent="0.2">
      <c r="E70" s="7">
        <v>4.1836443171169999E-5</v>
      </c>
      <c r="G70" s="7">
        <v>0.53823400548459999</v>
      </c>
    </row>
    <row r="71" spans="5:7" x14ac:dyDescent="0.2">
      <c r="E71" s="7">
        <v>1.540416711139E-2</v>
      </c>
      <c r="G71" s="7">
        <v>0.54687402466199997</v>
      </c>
    </row>
    <row r="72" spans="5:7" x14ac:dyDescent="0.2">
      <c r="E72" s="7">
        <v>2.4062183064269999E-5</v>
      </c>
      <c r="G72" s="7">
        <v>0.54911427731249995</v>
      </c>
    </row>
    <row r="73" spans="5:7" x14ac:dyDescent="0.2">
      <c r="E73" s="7">
        <v>4.3087107809220001E-4</v>
      </c>
      <c r="G73" s="7">
        <v>0.55451763295909995</v>
      </c>
    </row>
    <row r="74" spans="5:7" x14ac:dyDescent="0.2">
      <c r="E74" s="7">
        <v>1.9920427531500001E-2</v>
      </c>
      <c r="G74" s="7">
        <v>0.56024198003019998</v>
      </c>
    </row>
    <row r="75" spans="5:7" x14ac:dyDescent="0.2">
      <c r="E75" s="7">
        <v>3.143918288697E-4</v>
      </c>
      <c r="G75" s="7">
        <v>0.61638873004079997</v>
      </c>
    </row>
    <row r="76" spans="5:7" x14ac:dyDescent="0.2">
      <c r="E76" s="7">
        <v>3.5439168267180001E-6</v>
      </c>
      <c r="G76" s="7">
        <v>0.63479223838160004</v>
      </c>
    </row>
    <row r="77" spans="5:7" x14ac:dyDescent="0.2">
      <c r="E77" s="7">
        <v>1.558686369648E-3</v>
      </c>
      <c r="G77" s="7">
        <v>0.63685193335580004</v>
      </c>
    </row>
    <row r="78" spans="5:7" x14ac:dyDescent="0.2">
      <c r="E78" s="7">
        <v>1.136707140387E-3</v>
      </c>
      <c r="G78" s="7">
        <v>0.66552047996079999</v>
      </c>
    </row>
    <row r="79" spans="5:7" x14ac:dyDescent="0.2">
      <c r="E79" s="7">
        <v>1.6722968280700001E-4</v>
      </c>
      <c r="G79" s="7">
        <v>0.68257983671129996</v>
      </c>
    </row>
    <row r="80" spans="5:7" x14ac:dyDescent="0.2">
      <c r="E80" s="7">
        <v>5.5884614186199997E-6</v>
      </c>
      <c r="G80" s="7">
        <v>0.69471063763069996</v>
      </c>
    </row>
    <row r="81" spans="5:19" x14ac:dyDescent="0.2">
      <c r="E81" s="7">
        <v>3.726715881897E-5</v>
      </c>
      <c r="G81" s="7">
        <v>0.71748765413100002</v>
      </c>
    </row>
    <row r="82" spans="5:19" x14ac:dyDescent="0.2">
      <c r="E82" s="7">
        <v>6.7436866486509994E-5</v>
      </c>
      <c r="G82" s="7">
        <v>0.73318279732720004</v>
      </c>
    </row>
    <row r="83" spans="5:19" x14ac:dyDescent="0.2">
      <c r="E83" s="7">
        <v>1.644136099063E-6</v>
      </c>
      <c r="G83" s="7">
        <v>0.79833068186790002</v>
      </c>
    </row>
    <row r="84" spans="5:19" x14ac:dyDescent="0.2">
      <c r="E84" s="7">
        <v>8.738494120435E-7</v>
      </c>
      <c r="G84" s="7">
        <v>0.81582471450579996</v>
      </c>
    </row>
    <row r="85" spans="5:19" x14ac:dyDescent="0.2">
      <c r="E85" s="7">
        <v>1.3627659998629999E-5</v>
      </c>
      <c r="G85" s="7">
        <v>0.82782176899829996</v>
      </c>
    </row>
    <row r="86" spans="5:19" x14ac:dyDescent="0.2">
      <c r="E86" s="7">
        <v>3.5888718470729999E-5</v>
      </c>
      <c r="G86" s="7">
        <v>0.83036295110930003</v>
      </c>
    </row>
    <row r="87" spans="5:19" x14ac:dyDescent="0.2">
      <c r="E87" s="7">
        <v>1.4633048239729999E-6</v>
      </c>
      <c r="G87" s="7">
        <v>0.92446024975149999</v>
      </c>
    </row>
    <row r="88" spans="5:19" x14ac:dyDescent="0.2">
      <c r="E88" s="7">
        <v>2.3986361952509999E-6</v>
      </c>
      <c r="G88" s="7">
        <v>0.93569494961069999</v>
      </c>
    </row>
    <row r="89" spans="5:19" x14ac:dyDescent="0.2">
      <c r="E89" s="7">
        <v>5.8415981830309997E-6</v>
      </c>
      <c r="G89" s="7">
        <v>0.98911995983409995</v>
      </c>
    </row>
    <row r="90" spans="5:19" x14ac:dyDescent="0.2">
      <c r="E90" s="7">
        <v>1.026679806277E-6</v>
      </c>
      <c r="G90" s="7">
        <v>1.0062395024769999</v>
      </c>
    </row>
    <row r="91" spans="5:19" x14ac:dyDescent="0.2">
      <c r="E91" s="7">
        <v>1.0896585563200001E-6</v>
      </c>
      <c r="G91" s="7">
        <v>1.021754087997</v>
      </c>
    </row>
    <row r="92" spans="5:19" x14ac:dyDescent="0.2">
      <c r="E92" s="7">
        <v>5.3538212362679998E-7</v>
      </c>
      <c r="G92" s="7">
        <v>1.067996915096</v>
      </c>
      <c r="P92" s="3"/>
      <c r="Q92" s="3"/>
      <c r="R92" s="3"/>
      <c r="S92" s="3"/>
    </row>
    <row r="93" spans="5:19" x14ac:dyDescent="0.2">
      <c r="E93">
        <v>1</v>
      </c>
      <c r="G93">
        <v>0</v>
      </c>
      <c r="I93">
        <v>3</v>
      </c>
      <c r="M93">
        <v>7</v>
      </c>
      <c r="N93">
        <f>COUNT(G93:G103)</f>
        <v>11</v>
      </c>
      <c r="O93" s="11" t="s">
        <v>54</v>
      </c>
      <c r="P93" s="3"/>
      <c r="Q93" s="3"/>
      <c r="R93" s="3"/>
      <c r="S93" s="3"/>
    </row>
    <row r="94" spans="5:19" x14ac:dyDescent="0.2">
      <c r="E94" s="7">
        <v>8.9489773516880006E-2</v>
      </c>
      <c r="G94" s="7">
        <v>7.3320443879239996E-3</v>
      </c>
      <c r="P94" s="3"/>
      <c r="Q94" s="3"/>
      <c r="R94" s="3"/>
      <c r="S94" s="3"/>
    </row>
    <row r="95" spans="5:19" x14ac:dyDescent="0.2">
      <c r="E95" s="7">
        <v>0.22550122033549999</v>
      </c>
      <c r="G95" s="7">
        <v>8.7864307257660007E-3</v>
      </c>
      <c r="P95" s="3"/>
      <c r="Q95" s="3"/>
      <c r="R95" s="3"/>
      <c r="S95" s="3"/>
    </row>
    <row r="96" spans="5:19" x14ac:dyDescent="0.2">
      <c r="E96" s="7">
        <v>1.0948062362180001E-3</v>
      </c>
      <c r="G96" s="7">
        <v>5.6591477308720002E-2</v>
      </c>
      <c r="P96" s="3"/>
      <c r="Q96" s="3"/>
      <c r="R96" s="3"/>
      <c r="S96" s="3"/>
    </row>
    <row r="97" spans="5:19" x14ac:dyDescent="0.2">
      <c r="E97" s="7">
        <v>6.7118826916240002E-4</v>
      </c>
      <c r="G97" s="7">
        <v>5.6932941927170001E-2</v>
      </c>
      <c r="P97" s="3"/>
      <c r="Q97" s="3"/>
      <c r="R97" s="3"/>
      <c r="S97" s="3"/>
    </row>
    <row r="98" spans="5:19" x14ac:dyDescent="0.2">
      <c r="E98" s="7">
        <v>4.1148257815710001E-4</v>
      </c>
      <c r="G98" s="7">
        <v>5.727440654562E-2</v>
      </c>
      <c r="P98" s="3"/>
      <c r="Q98" s="3"/>
      <c r="R98" s="3"/>
      <c r="S98" s="3"/>
    </row>
    <row r="99" spans="5:19" x14ac:dyDescent="0.2">
      <c r="E99" s="7">
        <v>3.5635833939270003E-5</v>
      </c>
      <c r="G99" s="7">
        <v>8.8372980499980006E-2</v>
      </c>
      <c r="P99" s="3"/>
      <c r="Q99" s="3"/>
      <c r="R99" s="3"/>
      <c r="S99" s="3"/>
    </row>
    <row r="100" spans="5:19" x14ac:dyDescent="0.2">
      <c r="E100" s="7">
        <v>1.315318742444E-5</v>
      </c>
      <c r="G100" s="7">
        <v>0.13525480792940001</v>
      </c>
      <c r="P100" s="3"/>
      <c r="Q100" s="3"/>
      <c r="R100" s="3"/>
      <c r="S100" s="3"/>
    </row>
    <row r="101" spans="5:19" x14ac:dyDescent="0.2">
      <c r="E101" s="7">
        <v>2.3516397187720002E-6</v>
      </c>
      <c r="G101" s="7">
        <v>0.20153688442180001</v>
      </c>
      <c r="P101" s="3"/>
      <c r="Q101" s="3"/>
      <c r="R101" s="3"/>
      <c r="S101" s="3"/>
    </row>
    <row r="102" spans="5:19" x14ac:dyDescent="0.2">
      <c r="E102" s="7">
        <v>3.5035889980030001E-6</v>
      </c>
      <c r="G102" s="7">
        <v>0.27683615620879998</v>
      </c>
      <c r="P102" s="3"/>
      <c r="Q102" s="3"/>
      <c r="R102" s="3"/>
      <c r="S102" s="3"/>
    </row>
    <row r="103" spans="5:19" x14ac:dyDescent="0.2">
      <c r="E103" s="7">
        <v>1.0217528016250001E-6</v>
      </c>
      <c r="G103" s="7">
        <v>0.37426739400640002</v>
      </c>
      <c r="P103" s="3"/>
      <c r="Q103" s="3"/>
      <c r="R103" s="3"/>
      <c r="S103" s="3"/>
    </row>
    <row r="104" spans="5:19" x14ac:dyDescent="0.2">
      <c r="E104">
        <v>1</v>
      </c>
      <c r="G104">
        <v>0</v>
      </c>
      <c r="I104">
        <v>3</v>
      </c>
      <c r="M104">
        <v>14</v>
      </c>
      <c r="N104">
        <f>COUNT(G104:G121)</f>
        <v>18</v>
      </c>
      <c r="O104" s="11" t="s">
        <v>55</v>
      </c>
      <c r="P104" s="3"/>
      <c r="Q104" s="3"/>
      <c r="R104" s="3"/>
      <c r="S104" s="3"/>
    </row>
    <row r="105" spans="5:19" x14ac:dyDescent="0.2">
      <c r="E105" s="7">
        <v>0.26230430959779999</v>
      </c>
      <c r="G105" s="7">
        <v>5.5308904074669998E-2</v>
      </c>
      <c r="P105" s="3"/>
      <c r="Q105" s="3"/>
      <c r="R105" s="3"/>
      <c r="S105" s="3"/>
    </row>
    <row r="106" spans="5:19" x14ac:dyDescent="0.2">
      <c r="E106" s="7">
        <v>0.101000950795</v>
      </c>
      <c r="G106" s="7">
        <v>7.4402248806999999E-2</v>
      </c>
    </row>
    <row r="107" spans="5:19" x14ac:dyDescent="0.2">
      <c r="E107" s="7">
        <v>2.613036723392E-2</v>
      </c>
      <c r="G107" s="7">
        <v>9.0701896781009997E-2</v>
      </c>
    </row>
    <row r="108" spans="5:19" x14ac:dyDescent="0.2">
      <c r="E108" s="7">
        <v>0.1762403883234</v>
      </c>
      <c r="G108" s="7">
        <v>9.2441019266319993E-2</v>
      </c>
    </row>
    <row r="109" spans="5:19" x14ac:dyDescent="0.2">
      <c r="E109" s="7">
        <v>5.3457111230949997E-2</v>
      </c>
      <c r="G109" s="7">
        <v>9.941601051059E-2</v>
      </c>
    </row>
    <row r="110" spans="5:19" x14ac:dyDescent="0.2">
      <c r="E110" s="7">
        <v>3.1338552067099999E-3</v>
      </c>
      <c r="G110" s="7">
        <v>0.1106092988469</v>
      </c>
    </row>
    <row r="111" spans="5:19" x14ac:dyDescent="0.2">
      <c r="E111" s="7">
        <v>1.0061565283829999E-2</v>
      </c>
      <c r="G111" s="7">
        <v>0.12822253933639999</v>
      </c>
    </row>
    <row r="112" spans="5:19" x14ac:dyDescent="0.2">
      <c r="E112" s="7">
        <v>5.8984647741539995E-4</v>
      </c>
      <c r="G112" s="7">
        <v>0.1394158276727</v>
      </c>
    </row>
    <row r="113" spans="5:19" x14ac:dyDescent="0.2">
      <c r="E113" s="7">
        <v>6.0801211812569998E-3</v>
      </c>
      <c r="G113" s="7">
        <v>0.1439301456133</v>
      </c>
    </row>
    <row r="114" spans="5:19" x14ac:dyDescent="0.2">
      <c r="E114" s="7">
        <v>7.689043421177E-4</v>
      </c>
      <c r="G114" s="7">
        <v>0.19451270811150001</v>
      </c>
    </row>
    <row r="115" spans="5:19" x14ac:dyDescent="0.2">
      <c r="E115" s="7">
        <v>1.5670121854109999E-4</v>
      </c>
      <c r="G115" s="7">
        <v>0.1986940025975</v>
      </c>
    </row>
    <row r="116" spans="5:19" x14ac:dyDescent="0.2">
      <c r="E116" s="7">
        <v>4.8807408764909998E-5</v>
      </c>
      <c r="G116" s="7">
        <v>0.24557630448869999</v>
      </c>
    </row>
    <row r="117" spans="5:19" x14ac:dyDescent="0.2">
      <c r="E117" s="7">
        <v>9.6866248185829998E-6</v>
      </c>
      <c r="G117" s="7">
        <v>0.30505799374690001</v>
      </c>
    </row>
    <row r="118" spans="5:19" x14ac:dyDescent="0.2">
      <c r="E118" s="7">
        <v>7.8055930928240002E-7</v>
      </c>
      <c r="G118" s="7">
        <v>0.3682399436121</v>
      </c>
    </row>
    <row r="119" spans="5:19" x14ac:dyDescent="0.2">
      <c r="E119" s="7">
        <v>1.775494003635E-6</v>
      </c>
      <c r="G119" s="7">
        <v>0.4383043782064</v>
      </c>
    </row>
    <row r="120" spans="5:19" x14ac:dyDescent="0.2">
      <c r="E120" s="7">
        <v>4.4904083981159999E-6</v>
      </c>
      <c r="G120" s="7">
        <v>0.4929387260693</v>
      </c>
    </row>
    <row r="121" spans="5:19" x14ac:dyDescent="0.2">
      <c r="E121" s="7">
        <v>1.1617318406359999E-6</v>
      </c>
      <c r="G121" s="7">
        <v>0.55837783490479997</v>
      </c>
      <c r="P121" s="3"/>
      <c r="Q121" s="3"/>
      <c r="R121" s="3"/>
      <c r="S121" s="3"/>
    </row>
    <row r="122" spans="5:19" x14ac:dyDescent="0.2">
      <c r="E122">
        <v>1</v>
      </c>
      <c r="G122">
        <v>0</v>
      </c>
      <c r="I122">
        <v>3</v>
      </c>
      <c r="M122">
        <v>12</v>
      </c>
      <c r="N122">
        <f>COUNT(G122:G134)</f>
        <v>13</v>
      </c>
      <c r="O122" s="11" t="s">
        <v>56</v>
      </c>
      <c r="P122" s="3"/>
      <c r="Q122" s="3"/>
      <c r="R122" s="3"/>
      <c r="S122" s="3"/>
    </row>
    <row r="123" spans="5:19" x14ac:dyDescent="0.2">
      <c r="E123" s="7">
        <v>0.37023608616929998</v>
      </c>
      <c r="G123" s="7">
        <v>9.1922982781330001E-2</v>
      </c>
      <c r="P123" s="3"/>
      <c r="Q123" s="3"/>
      <c r="R123" s="3"/>
      <c r="S123" s="3"/>
    </row>
    <row r="124" spans="5:19" x14ac:dyDescent="0.2">
      <c r="E124" s="7">
        <v>9.5785285373129997E-2</v>
      </c>
      <c r="G124" s="7">
        <v>0.12972114488219999</v>
      </c>
      <c r="P124" s="3"/>
      <c r="Q124" s="3"/>
      <c r="R124" s="3"/>
      <c r="S124" s="3"/>
    </row>
    <row r="125" spans="5:19" x14ac:dyDescent="0.2">
      <c r="E125" s="7">
        <v>0.23591312130789999</v>
      </c>
      <c r="G125" s="7">
        <v>0.13216331688290001</v>
      </c>
      <c r="P125" s="3"/>
      <c r="Q125" s="3"/>
      <c r="R125" s="3"/>
      <c r="S125" s="3"/>
    </row>
    <row r="126" spans="5:19" x14ac:dyDescent="0.2">
      <c r="E126" s="7">
        <v>0.27658720818959998</v>
      </c>
      <c r="G126" s="7">
        <v>0.15662203949539999</v>
      </c>
      <c r="P126" s="3"/>
      <c r="Q126" s="3"/>
      <c r="R126" s="3"/>
      <c r="S126" s="3"/>
    </row>
    <row r="127" spans="5:19" x14ac:dyDescent="0.2">
      <c r="E127" s="7">
        <v>3.9935472812029998E-2</v>
      </c>
      <c r="G127" s="7">
        <v>0.15797263461700001</v>
      </c>
      <c r="P127" s="3"/>
      <c r="Q127" s="3"/>
      <c r="R127" s="3"/>
      <c r="S127" s="3"/>
    </row>
    <row r="128" spans="5:19" x14ac:dyDescent="0.2">
      <c r="E128" s="7">
        <v>3.0635537701889998E-2</v>
      </c>
      <c r="G128" s="7">
        <v>0.1857985943819</v>
      </c>
      <c r="P128" s="3"/>
      <c r="Q128" s="3"/>
      <c r="R128" s="3"/>
      <c r="S128" s="3"/>
    </row>
    <row r="129" spans="5:19" x14ac:dyDescent="0.2">
      <c r="E129" s="7">
        <v>6.2434633615480002E-3</v>
      </c>
      <c r="G129" s="7">
        <v>0.18997988886789999</v>
      </c>
      <c r="P129" s="3"/>
      <c r="Q129" s="3"/>
      <c r="R129" s="3"/>
      <c r="S129" s="3"/>
    </row>
    <row r="130" spans="5:19" x14ac:dyDescent="0.2">
      <c r="E130" s="7">
        <v>0.20122044388640001</v>
      </c>
      <c r="G130" s="7">
        <v>0.193698650778</v>
      </c>
      <c r="P130" s="3"/>
      <c r="Q130" s="3"/>
      <c r="R130" s="3"/>
      <c r="S130" s="3"/>
    </row>
    <row r="131" spans="5:19" x14ac:dyDescent="0.2">
      <c r="E131" s="7">
        <v>2.2799164860070002E-3</v>
      </c>
      <c r="G131" s="7">
        <v>0.233679966637</v>
      </c>
      <c r="P131" s="3"/>
      <c r="Q131" s="3"/>
      <c r="R131" s="3"/>
      <c r="S131" s="3"/>
    </row>
    <row r="132" spans="5:19" x14ac:dyDescent="0.2">
      <c r="E132" s="7">
        <v>9.3279340123400001E-2</v>
      </c>
      <c r="G132" s="7">
        <v>0.31708384071970003</v>
      </c>
      <c r="P132" s="3"/>
      <c r="Q132" s="3"/>
      <c r="R132" s="3"/>
      <c r="S132" s="3"/>
    </row>
    <row r="133" spans="5:19" x14ac:dyDescent="0.2">
      <c r="E133" s="7">
        <v>1.497495528893E-2</v>
      </c>
      <c r="G133" s="7">
        <v>0.37364232409839998</v>
      </c>
      <c r="P133" s="3"/>
      <c r="Q133" s="3"/>
      <c r="R133" s="3"/>
      <c r="S133" s="3"/>
    </row>
    <row r="134" spans="5:19" x14ac:dyDescent="0.2">
      <c r="E134" s="7">
        <v>8.3255380582159997E-4</v>
      </c>
      <c r="G134" s="7">
        <v>0.53536221392909999</v>
      </c>
      <c r="P134" s="3"/>
      <c r="Q134" s="3"/>
      <c r="R134" s="3"/>
      <c r="S134" s="3"/>
    </row>
    <row r="135" spans="5:19" x14ac:dyDescent="0.2">
      <c r="E135">
        <v>1</v>
      </c>
      <c r="G135">
        <v>0</v>
      </c>
      <c r="I135">
        <v>3</v>
      </c>
      <c r="M135">
        <v>10</v>
      </c>
      <c r="N135">
        <f>COUNT(G135:G144)</f>
        <v>10</v>
      </c>
      <c r="O135" s="11" t="s">
        <v>57</v>
      </c>
    </row>
    <row r="136" spans="5:19" x14ac:dyDescent="0.2">
      <c r="E136" s="7">
        <v>0.35218913339750002</v>
      </c>
      <c r="G136" s="7">
        <v>0.1764862674587</v>
      </c>
    </row>
    <row r="137" spans="5:19" x14ac:dyDescent="0.2">
      <c r="E137" s="7">
        <v>0.25268065151750002</v>
      </c>
      <c r="G137" s="7">
        <v>0.30814638099210001</v>
      </c>
    </row>
    <row r="138" spans="5:19" x14ac:dyDescent="0.2">
      <c r="E138" s="7">
        <v>0.12306372774219999</v>
      </c>
      <c r="G138" s="7">
        <v>0.3695542954885</v>
      </c>
    </row>
    <row r="139" spans="5:19" x14ac:dyDescent="0.2">
      <c r="E139" s="7">
        <v>0.110169677536</v>
      </c>
      <c r="G139" s="7">
        <v>0.48823764218499999</v>
      </c>
      <c r="P139" s="3"/>
      <c r="Q139" s="3"/>
      <c r="R139" s="3"/>
      <c r="S139" s="3"/>
    </row>
    <row r="140" spans="5:19" x14ac:dyDescent="0.2">
      <c r="E140" s="7">
        <v>2.03716057052E-2</v>
      </c>
      <c r="G140" s="7">
        <v>0.62084397830030003</v>
      </c>
      <c r="P140" s="3"/>
      <c r="Q140" s="3"/>
      <c r="R140" s="3"/>
      <c r="S140" s="3"/>
    </row>
    <row r="141" spans="5:19" x14ac:dyDescent="0.2">
      <c r="E141" s="7">
        <v>1.272730093059E-2</v>
      </c>
      <c r="G141" s="7">
        <v>0.64040568188040004</v>
      </c>
      <c r="P141" s="3"/>
      <c r="Q141" s="3"/>
      <c r="R141" s="3"/>
      <c r="S141" s="3"/>
    </row>
    <row r="142" spans="5:19" x14ac:dyDescent="0.2">
      <c r="E142" s="7">
        <v>3.1907036071830001E-3</v>
      </c>
      <c r="G142" s="7">
        <v>0.81126644523390001</v>
      </c>
      <c r="P142" s="3"/>
      <c r="Q142" s="3"/>
      <c r="R142" s="3"/>
      <c r="S142" s="3"/>
    </row>
    <row r="143" spans="5:19" x14ac:dyDescent="0.2">
      <c r="E143" s="7">
        <v>6.1017708452549997E-5</v>
      </c>
      <c r="G143" s="7">
        <v>0.92622283359769997</v>
      </c>
      <c r="P143" s="3"/>
      <c r="Q143" s="3"/>
      <c r="R143" s="3"/>
      <c r="S143" s="3"/>
    </row>
    <row r="144" spans="5:19" x14ac:dyDescent="0.2">
      <c r="E144" s="7">
        <v>7.613631785791E-5</v>
      </c>
      <c r="G144" s="7">
        <v>0.94850734093389999</v>
      </c>
      <c r="P144" s="3"/>
      <c r="Q144" s="3"/>
      <c r="R144" s="3"/>
      <c r="S144" s="3"/>
    </row>
    <row r="145" spans="5:19" x14ac:dyDescent="0.2">
      <c r="E145">
        <v>1</v>
      </c>
      <c r="G145">
        <v>0</v>
      </c>
      <c r="I145">
        <v>3</v>
      </c>
      <c r="M145">
        <v>21</v>
      </c>
      <c r="N145">
        <f>COUNT(G145:G168)</f>
        <v>24</v>
      </c>
      <c r="O145" s="11" t="s">
        <v>58</v>
      </c>
      <c r="P145" s="3"/>
      <c r="Q145" s="3"/>
      <c r="R145" s="3"/>
      <c r="S145" s="3"/>
    </row>
    <row r="146" spans="5:19" x14ac:dyDescent="0.2">
      <c r="E146" s="7">
        <v>0.93943265393590003</v>
      </c>
      <c r="G146" s="7">
        <v>0.100688824833</v>
      </c>
      <c r="P146" s="3"/>
      <c r="Q146" s="3"/>
      <c r="R146" s="3"/>
      <c r="S146" s="3"/>
    </row>
    <row r="147" spans="5:19" x14ac:dyDescent="0.2">
      <c r="E147" s="7">
        <v>0.77917771672629998</v>
      </c>
      <c r="G147" s="7">
        <v>0.1297101771733</v>
      </c>
      <c r="P147" s="3"/>
      <c r="Q147" s="3"/>
      <c r="R147" s="3"/>
      <c r="S147" s="3"/>
    </row>
    <row r="148" spans="5:19" x14ac:dyDescent="0.2">
      <c r="E148" s="7">
        <v>0.48816170149819998</v>
      </c>
      <c r="G148" s="7">
        <v>0.17698408919399999</v>
      </c>
      <c r="P148" s="3"/>
      <c r="Q148" s="3"/>
      <c r="R148" s="3"/>
      <c r="S148" s="3"/>
    </row>
    <row r="149" spans="5:19" x14ac:dyDescent="0.2">
      <c r="E149" s="7">
        <v>0.80384943692959998</v>
      </c>
      <c r="G149" s="7">
        <v>0.19469277045719999</v>
      </c>
      <c r="P149" s="3"/>
      <c r="Q149" s="3"/>
      <c r="R149" s="3"/>
      <c r="S149" s="3"/>
    </row>
    <row r="150" spans="5:19" x14ac:dyDescent="0.2">
      <c r="E150" s="7">
        <v>0.51956523026159995</v>
      </c>
      <c r="G150" s="7">
        <v>0.223888163891</v>
      </c>
      <c r="P150" s="3"/>
      <c r="Q150" s="3"/>
      <c r="R150" s="3"/>
      <c r="S150" s="3"/>
    </row>
    <row r="151" spans="5:19" x14ac:dyDescent="0.2">
      <c r="E151" s="7">
        <v>0.4731790587793</v>
      </c>
      <c r="G151" s="7">
        <v>0.335905362692</v>
      </c>
      <c r="P151" s="3"/>
      <c r="Q151" s="3"/>
      <c r="R151" s="3"/>
      <c r="S151" s="3"/>
    </row>
    <row r="152" spans="5:19" x14ac:dyDescent="0.2">
      <c r="E152" s="7">
        <v>0.2239283109378</v>
      </c>
      <c r="G152" s="7">
        <v>0.35448424942259998</v>
      </c>
      <c r="P152" s="3"/>
      <c r="Q152" s="3"/>
      <c r="R152" s="3"/>
      <c r="S152" s="3"/>
    </row>
    <row r="153" spans="5:19" x14ac:dyDescent="0.2">
      <c r="E153" s="7">
        <v>0.25366570537150002</v>
      </c>
      <c r="G153" s="7">
        <v>0.46996051495680002</v>
      </c>
    </row>
    <row r="154" spans="5:19" x14ac:dyDescent="0.2">
      <c r="E154" s="7">
        <v>0.23833365886230001</v>
      </c>
      <c r="G154" s="7">
        <v>0.51695161020049996</v>
      </c>
    </row>
    <row r="155" spans="5:19" x14ac:dyDescent="0.2">
      <c r="E155" s="7">
        <v>0.50361875148159996</v>
      </c>
      <c r="G155" s="7">
        <v>0.65004953645109997</v>
      </c>
    </row>
    <row r="156" spans="5:19" x14ac:dyDescent="0.2">
      <c r="E156" s="7">
        <v>0.109327818026</v>
      </c>
      <c r="G156" s="7">
        <v>0.66556094890890005</v>
      </c>
    </row>
    <row r="157" spans="5:19" x14ac:dyDescent="0.2">
      <c r="E157" s="7">
        <v>9.6511247325409999E-2</v>
      </c>
      <c r="G157" s="7">
        <v>0.75593178670630001</v>
      </c>
    </row>
    <row r="158" spans="5:19" x14ac:dyDescent="0.2">
      <c r="E158" s="7">
        <v>5.1738539935050003E-2</v>
      </c>
      <c r="G158" s="7">
        <v>0.76720094751010004</v>
      </c>
    </row>
    <row r="159" spans="5:19" x14ac:dyDescent="0.2">
      <c r="E159" s="7">
        <v>1.5825703510520001E-2</v>
      </c>
      <c r="G159" s="7">
        <v>0.94137257182559997</v>
      </c>
    </row>
    <row r="160" spans="5:19" x14ac:dyDescent="0.2">
      <c r="E160" s="7">
        <v>6.8494840808459995E-2</v>
      </c>
      <c r="G160" s="7">
        <v>0.95840684385149999</v>
      </c>
    </row>
    <row r="161" spans="5:19" x14ac:dyDescent="0.2">
      <c r="E161" s="7">
        <v>1.15872704917E-2</v>
      </c>
      <c r="G161" s="7">
        <v>1.0427079985129999</v>
      </c>
    </row>
    <row r="162" spans="5:19" x14ac:dyDescent="0.2">
      <c r="E162" s="7">
        <v>8.7526074956469999E-3</v>
      </c>
      <c r="G162" s="7">
        <v>1.0754059689540001</v>
      </c>
    </row>
    <row r="163" spans="5:19" x14ac:dyDescent="0.2">
      <c r="E163" s="7">
        <v>3.7723013370530001E-3</v>
      </c>
      <c r="G163" s="7">
        <v>1.191556643725</v>
      </c>
    </row>
    <row r="164" spans="5:19" x14ac:dyDescent="0.2">
      <c r="E164" s="7">
        <v>1.2280940008880001E-3</v>
      </c>
      <c r="G164" s="7">
        <v>1.2176192974760001</v>
      </c>
    </row>
    <row r="165" spans="5:19" x14ac:dyDescent="0.2">
      <c r="E165" s="7">
        <v>3.6565219897839998E-3</v>
      </c>
      <c r="G165" s="7">
        <v>1.3504779172229999</v>
      </c>
    </row>
    <row r="166" spans="5:19" x14ac:dyDescent="0.2">
      <c r="E166" s="7">
        <v>6.1597851264339997E-5</v>
      </c>
      <c r="G166" s="7">
        <v>1.43277759931</v>
      </c>
    </row>
    <row r="167" spans="5:19" x14ac:dyDescent="0.2">
      <c r="E167" s="7">
        <v>2.3337580221300001E-6</v>
      </c>
      <c r="G167" s="7">
        <v>1.5289570586029999</v>
      </c>
    </row>
    <row r="168" spans="5:19" x14ac:dyDescent="0.2">
      <c r="E168" s="7">
        <v>1.6562876207810001E-6</v>
      </c>
      <c r="G168" s="7">
        <v>1.7892137587879999</v>
      </c>
    </row>
    <row r="169" spans="5:19" x14ac:dyDescent="0.2">
      <c r="E169">
        <v>1</v>
      </c>
      <c r="G169">
        <v>0</v>
      </c>
      <c r="I169">
        <v>3</v>
      </c>
      <c r="M169">
        <v>6</v>
      </c>
      <c r="N169">
        <f>COUNT(G169:G176)</f>
        <v>8</v>
      </c>
      <c r="O169" s="11" t="s">
        <v>59</v>
      </c>
      <c r="P169" s="3"/>
      <c r="Q169" s="3"/>
      <c r="R169" s="3"/>
      <c r="S169" s="3"/>
    </row>
    <row r="170" spans="5:19" x14ac:dyDescent="0.2">
      <c r="E170" s="7">
        <v>1.036014173116E-2</v>
      </c>
      <c r="G170" s="7">
        <v>6.6644649709220002E-2</v>
      </c>
      <c r="P170" s="3"/>
      <c r="Q170" s="3"/>
      <c r="R170" s="3"/>
      <c r="S170" s="3"/>
    </row>
    <row r="171" spans="5:19" x14ac:dyDescent="0.2">
      <c r="E171" s="7">
        <v>8.3617020613019996E-2</v>
      </c>
      <c r="G171" s="7">
        <v>6.9820665635240003E-2</v>
      </c>
      <c r="P171" s="3"/>
      <c r="Q171" s="3"/>
      <c r="R171" s="3"/>
      <c r="S171" s="3"/>
    </row>
    <row r="172" spans="5:19" x14ac:dyDescent="0.2">
      <c r="E172" s="7">
        <v>6.9670541861149996E-3</v>
      </c>
      <c r="G172" s="7">
        <v>0.1003784760092</v>
      </c>
      <c r="P172" s="3"/>
      <c r="Q172" s="3"/>
      <c r="R172" s="3"/>
      <c r="S172" s="3"/>
    </row>
    <row r="173" spans="5:19" x14ac:dyDescent="0.2">
      <c r="E173" s="7">
        <v>3.8231196411390002E-4</v>
      </c>
      <c r="G173" s="7">
        <v>0.12836522587169999</v>
      </c>
      <c r="P173" s="3"/>
      <c r="Q173" s="3"/>
      <c r="R173" s="3"/>
      <c r="S173" s="3"/>
    </row>
    <row r="174" spans="5:19" x14ac:dyDescent="0.2">
      <c r="E174" s="7">
        <v>6.7556450878409995E-5</v>
      </c>
      <c r="G174" s="7">
        <v>0.13015740628710001</v>
      </c>
      <c r="P174" s="3"/>
      <c r="Q174" s="3"/>
      <c r="R174" s="3"/>
      <c r="S174" s="3"/>
    </row>
    <row r="175" spans="5:19" x14ac:dyDescent="0.2">
      <c r="E175" s="7">
        <v>1.6418490251149999E-6</v>
      </c>
      <c r="G175" s="7">
        <v>0.32239711312379998</v>
      </c>
      <c r="P175" s="3"/>
      <c r="Q175" s="3"/>
      <c r="R175" s="3"/>
      <c r="S175" s="3"/>
    </row>
    <row r="176" spans="5:19" x14ac:dyDescent="0.2">
      <c r="E176" s="7">
        <v>8.4161979563830003E-7</v>
      </c>
      <c r="G176" s="7">
        <v>0.47460389540719999</v>
      </c>
      <c r="P176" s="3"/>
      <c r="Q176" s="3"/>
      <c r="R176" s="3"/>
      <c r="S176" s="3"/>
    </row>
    <row r="177" spans="5:19" x14ac:dyDescent="0.2">
      <c r="E177">
        <v>1</v>
      </c>
      <c r="G177">
        <v>0</v>
      </c>
      <c r="I177">
        <v>3</v>
      </c>
      <c r="M177">
        <v>18</v>
      </c>
      <c r="N177">
        <f>COUNT(G177:G194)</f>
        <v>18</v>
      </c>
      <c r="O177" s="11" t="s">
        <v>60</v>
      </c>
      <c r="P177" s="3"/>
      <c r="Q177" s="3"/>
      <c r="R177" s="3"/>
      <c r="S177" s="3"/>
    </row>
    <row r="178" spans="5:19" x14ac:dyDescent="0.2">
      <c r="E178" s="7">
        <v>0.21851538785810001</v>
      </c>
      <c r="G178" s="7">
        <v>1.9352260182159998E-2</v>
      </c>
      <c r="P178" s="3"/>
      <c r="Q178" s="3"/>
      <c r="R178" s="3"/>
      <c r="S178" s="3"/>
    </row>
    <row r="179" spans="5:19" x14ac:dyDescent="0.2">
      <c r="E179" s="7">
        <v>0.45384460026829998</v>
      </c>
      <c r="G179" s="7">
        <v>7.2853004650329997E-2</v>
      </c>
      <c r="P179" s="3"/>
      <c r="Q179" s="3"/>
      <c r="R179" s="3"/>
      <c r="S179" s="3"/>
    </row>
    <row r="180" spans="5:19" x14ac:dyDescent="0.2">
      <c r="E180" s="7">
        <v>4.710974878122E-4</v>
      </c>
      <c r="G180" s="7">
        <v>8.9723698771669996E-2</v>
      </c>
      <c r="P180" s="3"/>
      <c r="Q180" s="3"/>
      <c r="R180" s="3"/>
      <c r="S180" s="3"/>
    </row>
    <row r="181" spans="5:19" x14ac:dyDescent="0.2">
      <c r="E181" s="7">
        <v>0.40039757005010002</v>
      </c>
      <c r="G181" s="7">
        <v>9.2166206257639993E-2</v>
      </c>
      <c r="P181" s="3"/>
      <c r="Q181" s="3"/>
      <c r="R181" s="3"/>
      <c r="S181" s="3"/>
    </row>
    <row r="182" spans="5:19" x14ac:dyDescent="0.2">
      <c r="E182" s="7">
        <v>0.25824763011910001</v>
      </c>
      <c r="G182" s="7">
        <v>9.6847048777189998E-2</v>
      </c>
      <c r="P182" s="3"/>
      <c r="Q182" s="3"/>
      <c r="R182" s="3"/>
      <c r="S182" s="3"/>
    </row>
    <row r="183" spans="5:19" x14ac:dyDescent="0.2">
      <c r="E183" s="7">
        <v>3.764668218829E-5</v>
      </c>
      <c r="G183" s="7">
        <v>0.12752585023410001</v>
      </c>
    </row>
    <row r="184" spans="5:19" x14ac:dyDescent="0.2">
      <c r="E184" s="7">
        <v>9.090166722569E-2</v>
      </c>
      <c r="G184" s="7">
        <v>0.15938431474920001</v>
      </c>
    </row>
    <row r="185" spans="5:19" x14ac:dyDescent="0.2">
      <c r="E185" s="7">
        <v>0.1773328223615</v>
      </c>
      <c r="G185" s="7">
        <v>0.16204611857289999</v>
      </c>
    </row>
    <row r="186" spans="5:19" x14ac:dyDescent="0.2">
      <c r="E186" s="7">
        <v>8.9113951805659999E-6</v>
      </c>
      <c r="G186" s="7">
        <v>0.1633014010579</v>
      </c>
    </row>
    <row r="187" spans="5:19" x14ac:dyDescent="0.2">
      <c r="E187" s="7">
        <v>4.4736204570750003E-6</v>
      </c>
      <c r="G187" s="7">
        <v>0.18966989518659999</v>
      </c>
    </row>
    <row r="188" spans="5:19" x14ac:dyDescent="0.2">
      <c r="E188" s="7">
        <v>5.6231307313140001E-2</v>
      </c>
      <c r="G188" s="7">
        <v>0.21002664488389999</v>
      </c>
    </row>
    <row r="189" spans="5:19" x14ac:dyDescent="0.2">
      <c r="E189" s="7">
        <v>1.270935854481E-5</v>
      </c>
      <c r="G189" s="7">
        <v>0.22150567387369999</v>
      </c>
    </row>
    <row r="190" spans="5:19" x14ac:dyDescent="0.2">
      <c r="E190" s="7">
        <v>1.7025257560390002E-5</v>
      </c>
      <c r="G190" s="7">
        <v>0.2337106493609</v>
      </c>
    </row>
    <row r="191" spans="5:19" x14ac:dyDescent="0.2">
      <c r="E191" s="7">
        <v>3.2172548270199999E-3</v>
      </c>
      <c r="G191" s="7">
        <v>0.23560869697379999</v>
      </c>
    </row>
    <row r="192" spans="5:19" x14ac:dyDescent="0.2">
      <c r="E192" s="7">
        <v>8.2338605537670001E-3</v>
      </c>
      <c r="G192" s="7">
        <v>0.28192559589499999</v>
      </c>
    </row>
    <row r="193" spans="5:19" x14ac:dyDescent="0.2">
      <c r="E193" s="7">
        <v>6.085837836518E-5</v>
      </c>
      <c r="G193" s="7">
        <v>0.3164458642338</v>
      </c>
    </row>
    <row r="194" spans="5:19" x14ac:dyDescent="0.2">
      <c r="E194" s="7">
        <v>1.063685147875E-3</v>
      </c>
      <c r="G194" s="7">
        <v>0.31990167203910003</v>
      </c>
      <c r="P194" s="3"/>
      <c r="Q194" s="3"/>
      <c r="R194" s="3"/>
      <c r="S194" s="3"/>
    </row>
    <row r="195" spans="5:19" x14ac:dyDescent="0.2">
      <c r="E195">
        <v>1</v>
      </c>
      <c r="G195">
        <v>0</v>
      </c>
      <c r="I195">
        <v>3</v>
      </c>
      <c r="M195">
        <v>12</v>
      </c>
      <c r="N195">
        <f>COUNT(G195:G210)</f>
        <v>16</v>
      </c>
      <c r="O195" s="11" t="s">
        <v>61</v>
      </c>
      <c r="P195" s="3"/>
      <c r="Q195" s="3"/>
      <c r="R195" s="3"/>
      <c r="S195" s="3"/>
    </row>
    <row r="196" spans="5:19" x14ac:dyDescent="0.2">
      <c r="E196" s="7">
        <v>1.3165609172649999</v>
      </c>
      <c r="G196" s="7">
        <v>5.1460268805739999E-2</v>
      </c>
      <c r="P196" s="3"/>
      <c r="Q196" s="3"/>
      <c r="R196" s="3"/>
      <c r="S196" s="3"/>
    </row>
    <row r="197" spans="5:19" x14ac:dyDescent="0.2">
      <c r="E197" s="7">
        <v>8.5381539045250004E-2</v>
      </c>
      <c r="G197" s="7">
        <v>0.1061255524468</v>
      </c>
      <c r="P197" s="3"/>
      <c r="Q197" s="3"/>
      <c r="R197" s="3"/>
      <c r="S197" s="3"/>
    </row>
    <row r="198" spans="5:19" x14ac:dyDescent="0.2">
      <c r="E198" s="7">
        <v>6.9290082702520003E-2</v>
      </c>
      <c r="G198" s="7">
        <v>0.1568661878364</v>
      </c>
      <c r="P198" s="3"/>
      <c r="Q198" s="3"/>
      <c r="R198" s="3"/>
      <c r="S198" s="3"/>
    </row>
    <row r="199" spans="5:19" x14ac:dyDescent="0.2">
      <c r="E199" s="7">
        <v>1.7462159261660001E-2</v>
      </c>
      <c r="G199" s="7">
        <v>0.18782478117250001</v>
      </c>
      <c r="P199" s="3"/>
      <c r="Q199" s="3"/>
      <c r="R199" s="3"/>
      <c r="S199" s="3"/>
    </row>
    <row r="200" spans="5:19" x14ac:dyDescent="0.2">
      <c r="E200" s="7">
        <v>3.3361527905170003E-2</v>
      </c>
      <c r="G200" s="7">
        <v>0.20257813134309999</v>
      </c>
      <c r="P200" s="3"/>
      <c r="Q200" s="3"/>
      <c r="R200" s="3"/>
      <c r="S200" s="3"/>
    </row>
    <row r="201" spans="5:19" x14ac:dyDescent="0.2">
      <c r="E201" s="7">
        <v>7.2245310099410001E-2</v>
      </c>
      <c r="G201" s="7">
        <v>0.22221649648569999</v>
      </c>
      <c r="P201" s="3"/>
      <c r="Q201" s="3"/>
      <c r="R201" s="3"/>
      <c r="S201" s="3"/>
    </row>
    <row r="202" spans="5:19" x14ac:dyDescent="0.2">
      <c r="E202" s="7">
        <v>2.209216318726E-3</v>
      </c>
      <c r="G202" s="7">
        <v>0.28870865847990002</v>
      </c>
      <c r="P202" s="3"/>
      <c r="Q202" s="3"/>
      <c r="R202" s="3"/>
      <c r="S202" s="3"/>
    </row>
    <row r="203" spans="5:19" x14ac:dyDescent="0.2">
      <c r="E203" s="7">
        <v>4.9388686561739998E-5</v>
      </c>
      <c r="G203" s="7">
        <v>0.51237579909889996</v>
      </c>
      <c r="P203" s="3"/>
      <c r="Q203" s="3"/>
      <c r="R203" s="3"/>
      <c r="S203" s="3"/>
    </row>
    <row r="204" spans="5:19" x14ac:dyDescent="0.2">
      <c r="E204" s="7">
        <v>6.6160310633999999E-5</v>
      </c>
      <c r="G204" s="7">
        <v>0.54393934784950004</v>
      </c>
      <c r="P204" s="3"/>
      <c r="Q204" s="3"/>
      <c r="R204" s="3"/>
      <c r="S204" s="3"/>
    </row>
    <row r="205" spans="5:19" x14ac:dyDescent="0.2">
      <c r="E205" s="7">
        <v>1.5660893312710001E-5</v>
      </c>
      <c r="G205" s="7">
        <v>0.62085186685810001</v>
      </c>
      <c r="P205" s="3"/>
      <c r="Q205" s="3"/>
      <c r="R205" s="3"/>
      <c r="S205" s="3"/>
    </row>
    <row r="206" spans="5:19" x14ac:dyDescent="0.2">
      <c r="E206" s="7">
        <v>5.0707812433500004E-6</v>
      </c>
      <c r="G206" s="7">
        <v>0.71965620992820001</v>
      </c>
      <c r="P206" s="3"/>
      <c r="Q206" s="3"/>
      <c r="R206" s="3"/>
      <c r="S206" s="3"/>
    </row>
    <row r="207" spans="5:19" x14ac:dyDescent="0.2">
      <c r="E207" s="7">
        <v>7.384516986248E-6</v>
      </c>
      <c r="G207" s="7">
        <v>0.83836358613469997</v>
      </c>
      <c r="P207" s="3"/>
      <c r="Q207" s="3"/>
      <c r="R207" s="3"/>
      <c r="S207" s="3"/>
    </row>
    <row r="208" spans="5:19" x14ac:dyDescent="0.2">
      <c r="E208" s="7">
        <v>8.3702385091359994E-6</v>
      </c>
      <c r="G208" s="7">
        <v>0.91342342918649999</v>
      </c>
    </row>
    <row r="209" spans="5:19" x14ac:dyDescent="0.2">
      <c r="E209" s="7">
        <v>5.2870504563379996E-6</v>
      </c>
      <c r="G209" s="7">
        <v>1.005210289449</v>
      </c>
    </row>
    <row r="210" spans="5:19" x14ac:dyDescent="0.2">
      <c r="E210" s="7">
        <v>2.1993952274870001E-6</v>
      </c>
      <c r="G210" s="7">
        <v>1.1355630573840001</v>
      </c>
    </row>
    <row r="211" spans="5:19" x14ac:dyDescent="0.2">
      <c r="E211">
        <v>1</v>
      </c>
      <c r="G211">
        <v>0</v>
      </c>
      <c r="I211">
        <v>3</v>
      </c>
      <c r="M211">
        <v>12</v>
      </c>
      <c r="N211">
        <f>COUNT(G211:G222)</f>
        <v>12</v>
      </c>
      <c r="O211" s="11" t="s">
        <v>62</v>
      </c>
      <c r="P211" s="3"/>
      <c r="Q211" s="3"/>
      <c r="R211" s="3"/>
      <c r="S211" s="3"/>
    </row>
    <row r="212" spans="5:19" x14ac:dyDescent="0.2">
      <c r="E212" s="7">
        <v>0.95619632551730005</v>
      </c>
      <c r="G212" s="7">
        <v>0.1066725850133</v>
      </c>
      <c r="P212" s="3"/>
      <c r="Q212" s="3"/>
      <c r="R212" s="3"/>
      <c r="S212" s="3"/>
    </row>
    <row r="213" spans="5:19" x14ac:dyDescent="0.2">
      <c r="E213" s="7">
        <v>0.31406721175219998</v>
      </c>
      <c r="G213" s="7">
        <v>0.15719502876960001</v>
      </c>
      <c r="P213" s="3"/>
      <c r="Q213" s="3"/>
      <c r="R213" s="3"/>
      <c r="S213" s="3"/>
    </row>
    <row r="214" spans="5:19" x14ac:dyDescent="0.2">
      <c r="E214" s="7">
        <v>0.40882886643639998</v>
      </c>
      <c r="G214" s="7">
        <v>0.1810557965158</v>
      </c>
      <c r="P214" s="3"/>
      <c r="Q214" s="3"/>
      <c r="R214" s="3"/>
      <c r="S214" s="3"/>
    </row>
    <row r="215" spans="5:19" x14ac:dyDescent="0.2">
      <c r="E215" s="7">
        <v>0.13040455245720001</v>
      </c>
      <c r="G215" s="7">
        <v>0.28249323556529998</v>
      </c>
      <c r="P215" s="3"/>
      <c r="Q215" s="3"/>
      <c r="R215" s="3"/>
      <c r="S215" s="3"/>
    </row>
    <row r="216" spans="5:19" x14ac:dyDescent="0.2">
      <c r="E216" s="7">
        <v>2.3838653302440001E-2</v>
      </c>
      <c r="G216" s="7">
        <v>0.28866796514650001</v>
      </c>
      <c r="P216" s="3"/>
      <c r="Q216" s="3"/>
      <c r="R216" s="3"/>
      <c r="S216" s="3"/>
    </row>
    <row r="217" spans="5:19" x14ac:dyDescent="0.2">
      <c r="E217" s="7">
        <v>7.8299185792980001E-3</v>
      </c>
      <c r="G217" s="7">
        <v>0.31542512666549999</v>
      </c>
      <c r="P217" s="3"/>
      <c r="Q217" s="3"/>
      <c r="R217" s="3"/>
      <c r="S217" s="3"/>
    </row>
    <row r="218" spans="5:19" x14ac:dyDescent="0.2">
      <c r="E218" s="7">
        <v>1.7064445461919999E-3</v>
      </c>
      <c r="G218" s="7">
        <v>0.35900895676849998</v>
      </c>
      <c r="P218" s="3"/>
      <c r="Q218" s="3"/>
      <c r="R218" s="3"/>
      <c r="S218" s="3"/>
    </row>
    <row r="219" spans="5:19" x14ac:dyDescent="0.2">
      <c r="E219" s="7">
        <v>1.536090469207E-2</v>
      </c>
      <c r="G219" s="7">
        <v>0.38017491126109998</v>
      </c>
      <c r="P219" s="3"/>
      <c r="Q219" s="3"/>
      <c r="R219" s="3"/>
      <c r="S219" s="3"/>
    </row>
    <row r="220" spans="5:19" x14ac:dyDescent="0.2">
      <c r="E220" s="7">
        <v>5.6048979307909996E-4</v>
      </c>
      <c r="G220" s="7">
        <v>0.4706421262778</v>
      </c>
      <c r="P220" s="3"/>
      <c r="Q220" s="3"/>
      <c r="R220" s="3"/>
      <c r="S220" s="3"/>
    </row>
    <row r="221" spans="5:19" x14ac:dyDescent="0.2">
      <c r="E221" s="7">
        <v>1.2952431324990001E-4</v>
      </c>
      <c r="G221" s="7">
        <v>0.49387693346509998</v>
      </c>
      <c r="P221" s="3"/>
      <c r="Q221" s="3"/>
      <c r="R221" s="3"/>
      <c r="S221" s="3"/>
    </row>
    <row r="222" spans="5:19" x14ac:dyDescent="0.2">
      <c r="E222" s="7">
        <v>2.7413336923429999E-5</v>
      </c>
      <c r="G222" s="7">
        <v>0.62572120237710005</v>
      </c>
      <c r="P222" s="3"/>
      <c r="Q222" s="3"/>
      <c r="R222" s="3"/>
      <c r="S222" s="3"/>
    </row>
    <row r="223" spans="5:19" x14ac:dyDescent="0.2">
      <c r="E223">
        <v>1</v>
      </c>
      <c r="G223">
        <v>0</v>
      </c>
      <c r="I223">
        <v>3</v>
      </c>
      <c r="M223">
        <v>18</v>
      </c>
      <c r="N223">
        <f>COUNT(G223:G245)</f>
        <v>23</v>
      </c>
      <c r="O223" s="11" t="s">
        <v>63</v>
      </c>
      <c r="P223" s="3"/>
      <c r="Q223" s="3"/>
      <c r="R223" s="3"/>
      <c r="S223" s="3"/>
    </row>
    <row r="224" spans="5:19" x14ac:dyDescent="0.2">
      <c r="E224" s="7">
        <v>0.6357747330554</v>
      </c>
      <c r="G224" s="7">
        <v>0.27227066076459999</v>
      </c>
      <c r="P224" s="3"/>
      <c r="Q224" s="3"/>
      <c r="R224" s="3"/>
      <c r="S224" s="3"/>
    </row>
    <row r="225" spans="5:7" x14ac:dyDescent="0.2">
      <c r="E225" s="7">
        <v>0.31842403053000001</v>
      </c>
      <c r="G225" s="7">
        <v>0.2749878229746</v>
      </c>
    </row>
    <row r="226" spans="5:7" x14ac:dyDescent="0.2">
      <c r="E226" s="7">
        <v>0.44421527284290002</v>
      </c>
      <c r="G226" s="7">
        <v>0.29588122385959997</v>
      </c>
    </row>
    <row r="227" spans="5:7" x14ac:dyDescent="0.2">
      <c r="E227" s="7">
        <v>0.27306942337000001</v>
      </c>
      <c r="G227" s="7">
        <v>0.31944541899880002</v>
      </c>
    </row>
    <row r="228" spans="5:7" x14ac:dyDescent="0.2">
      <c r="E228" s="7">
        <v>0.46756042014760002</v>
      </c>
      <c r="G228" s="7">
        <v>0.34338055778440002</v>
      </c>
    </row>
    <row r="229" spans="5:7" x14ac:dyDescent="0.2">
      <c r="E229" s="7">
        <v>0.25943515143779999</v>
      </c>
      <c r="G229" s="7">
        <v>0.42329109281580002</v>
      </c>
    </row>
    <row r="230" spans="5:7" x14ac:dyDescent="0.2">
      <c r="E230" s="7">
        <v>0.1058654808097</v>
      </c>
      <c r="G230" s="7">
        <v>0.47341485303910003</v>
      </c>
    </row>
    <row r="231" spans="5:7" x14ac:dyDescent="0.2">
      <c r="E231" s="7">
        <v>4.7859530879860002E-2</v>
      </c>
      <c r="G231" s="7">
        <v>0.51170551094140004</v>
      </c>
    </row>
    <row r="232" spans="5:7" x14ac:dyDescent="0.2">
      <c r="E232" s="7">
        <v>6.5077964596939999E-2</v>
      </c>
      <c r="G232" s="7">
        <v>0.60381081834899997</v>
      </c>
    </row>
    <row r="233" spans="5:7" x14ac:dyDescent="0.2">
      <c r="E233" s="7">
        <v>8.1760149032900006E-3</v>
      </c>
      <c r="G233" s="7">
        <v>0.60899475580780005</v>
      </c>
    </row>
    <row r="234" spans="5:7" x14ac:dyDescent="0.2">
      <c r="E234" s="7">
        <v>3.1769794479039999E-2</v>
      </c>
      <c r="G234" s="7">
        <v>0.61245380531070004</v>
      </c>
    </row>
    <row r="235" spans="5:7" x14ac:dyDescent="0.2">
      <c r="E235" s="7">
        <v>1.7628099143240001E-2</v>
      </c>
      <c r="G235" s="7">
        <v>0.68642924199919997</v>
      </c>
    </row>
    <row r="236" spans="5:7" x14ac:dyDescent="0.2">
      <c r="E236" s="7">
        <v>2.788767704893E-3</v>
      </c>
      <c r="G236" s="7">
        <v>0.79259331360639995</v>
      </c>
    </row>
    <row r="237" spans="5:7" x14ac:dyDescent="0.2">
      <c r="E237" s="7">
        <v>1.164846214474E-4</v>
      </c>
      <c r="G237" s="7">
        <v>0.79737848664529998</v>
      </c>
    </row>
    <row r="238" spans="5:7" x14ac:dyDescent="0.2">
      <c r="E238" s="7">
        <v>1.3239733020659999E-4</v>
      </c>
      <c r="G238" s="7">
        <v>0.88645132974329999</v>
      </c>
    </row>
    <row r="239" spans="5:7" x14ac:dyDescent="0.2">
      <c r="E239" s="7">
        <v>5.6865522858199999E-5</v>
      </c>
      <c r="G239" s="7">
        <v>0.99594462057709998</v>
      </c>
    </row>
    <row r="240" spans="5:7" x14ac:dyDescent="0.2">
      <c r="E240" s="7">
        <v>1.290497301183E-4</v>
      </c>
      <c r="G240" s="7">
        <v>1.150553932407</v>
      </c>
    </row>
    <row r="241" spans="5:15" x14ac:dyDescent="0.2">
      <c r="E241" s="7">
        <v>1.5403540675939998E-5</v>
      </c>
      <c r="G241" s="7">
        <v>1.283323937055</v>
      </c>
    </row>
    <row r="242" spans="5:15" x14ac:dyDescent="0.2">
      <c r="E242" s="7">
        <v>3.1552960641209997E-5</v>
      </c>
      <c r="G242" s="7">
        <v>1.4022855644629999</v>
      </c>
    </row>
    <row r="243" spans="5:15" x14ac:dyDescent="0.2">
      <c r="E243" s="7">
        <v>1.022507560203E-5</v>
      </c>
      <c r="G243" s="7">
        <v>1.511676845794</v>
      </c>
    </row>
    <row r="244" spans="5:15" x14ac:dyDescent="0.2">
      <c r="E244" s="7">
        <v>1.192337737961E-5</v>
      </c>
      <c r="G244" s="7">
        <v>1.588888765798</v>
      </c>
    </row>
    <row r="245" spans="5:15" x14ac:dyDescent="0.2">
      <c r="E245" s="7">
        <v>5.5301317720699999E-6</v>
      </c>
      <c r="G245" s="7">
        <v>1.6895072298910001</v>
      </c>
    </row>
    <row r="246" spans="5:15" x14ac:dyDescent="0.2">
      <c r="E246">
        <v>1</v>
      </c>
      <c r="G246">
        <v>0</v>
      </c>
      <c r="I246">
        <v>3</v>
      </c>
      <c r="M246">
        <v>28</v>
      </c>
      <c r="N246">
        <f>COUNT(G246:G273)</f>
        <v>28</v>
      </c>
      <c r="O246" s="11" t="s">
        <v>64</v>
      </c>
    </row>
    <row r="247" spans="5:15" x14ac:dyDescent="0.2">
      <c r="E247" s="7">
        <v>1.400565227825</v>
      </c>
      <c r="G247" s="7">
        <v>0.106569836816</v>
      </c>
    </row>
    <row r="248" spans="5:15" x14ac:dyDescent="0.2">
      <c r="E248" s="7">
        <v>1.0660381087869999</v>
      </c>
      <c r="G248" s="7">
        <v>0.16068654770640001</v>
      </c>
    </row>
    <row r="249" spans="5:15" x14ac:dyDescent="0.2">
      <c r="E249" s="7">
        <v>1.245961167763</v>
      </c>
      <c r="G249" s="7">
        <v>0.2239944870835</v>
      </c>
    </row>
    <row r="250" spans="5:15" x14ac:dyDescent="0.2">
      <c r="E250" s="7">
        <v>1.1983165650209999</v>
      </c>
      <c r="G250" s="7">
        <v>0.29626775685849999</v>
      </c>
    </row>
    <row r="251" spans="5:15" x14ac:dyDescent="0.2">
      <c r="E251" s="7">
        <v>0.47008987922520001</v>
      </c>
      <c r="G251" s="7">
        <v>0.33659056570349999</v>
      </c>
    </row>
    <row r="252" spans="5:15" x14ac:dyDescent="0.2">
      <c r="E252" s="7">
        <v>0.69424113617759997</v>
      </c>
      <c r="G252" s="7">
        <v>0.41353710218989997</v>
      </c>
    </row>
    <row r="253" spans="5:15" x14ac:dyDescent="0.2">
      <c r="E253" s="7">
        <v>0.1155034372775</v>
      </c>
      <c r="G253" s="7">
        <v>0.52131872779309996</v>
      </c>
    </row>
    <row r="254" spans="5:15" x14ac:dyDescent="0.2">
      <c r="E254" s="7">
        <v>0.1027533703763</v>
      </c>
      <c r="G254" s="7">
        <v>0.57097395143030005</v>
      </c>
    </row>
    <row r="255" spans="5:15" x14ac:dyDescent="0.2">
      <c r="E255" s="7">
        <v>0.18441245076679999</v>
      </c>
      <c r="G255" s="7">
        <v>0.59377553976529995</v>
      </c>
    </row>
    <row r="256" spans="5:15" x14ac:dyDescent="0.2">
      <c r="E256" s="7">
        <v>0.50821419315280003</v>
      </c>
      <c r="G256" s="7">
        <v>0.67998389789110003</v>
      </c>
    </row>
    <row r="257" spans="5:7" x14ac:dyDescent="0.2">
      <c r="E257" s="7">
        <v>0.26193090146219999</v>
      </c>
      <c r="G257" s="7">
        <v>0.69781572827320004</v>
      </c>
    </row>
    <row r="258" spans="5:7" x14ac:dyDescent="0.2">
      <c r="E258" s="7">
        <v>4.0309314650360001E-2</v>
      </c>
      <c r="G258" s="7">
        <v>0.76038949886179996</v>
      </c>
    </row>
    <row r="259" spans="5:7" x14ac:dyDescent="0.2">
      <c r="E259" s="7">
        <v>0.30613889800830002</v>
      </c>
      <c r="G259" s="7">
        <v>0.78823143830239994</v>
      </c>
    </row>
    <row r="260" spans="5:7" x14ac:dyDescent="0.2">
      <c r="E260" s="7">
        <v>2.9508141701829999E-2</v>
      </c>
      <c r="G260" s="7">
        <v>0.82352801467229997</v>
      </c>
    </row>
    <row r="261" spans="5:7" x14ac:dyDescent="0.2">
      <c r="E261" s="7">
        <v>2.6250829281560001E-2</v>
      </c>
      <c r="G261" s="7">
        <v>0.93191674138900005</v>
      </c>
    </row>
    <row r="262" spans="5:7" x14ac:dyDescent="0.2">
      <c r="E262" s="7">
        <v>1.070743163439E-2</v>
      </c>
      <c r="G262" s="7">
        <v>0.95869978353850005</v>
      </c>
    </row>
    <row r="263" spans="5:7" x14ac:dyDescent="0.2">
      <c r="E263" s="7">
        <v>7.8210572739660006E-2</v>
      </c>
      <c r="G263" s="7">
        <v>0.9820096425732</v>
      </c>
    </row>
    <row r="264" spans="5:7" x14ac:dyDescent="0.2">
      <c r="E264" s="7">
        <v>6.7211914974830002E-4</v>
      </c>
      <c r="G264" s="7">
        <v>1.057092519827</v>
      </c>
    </row>
    <row r="265" spans="5:7" x14ac:dyDescent="0.2">
      <c r="E265" s="7">
        <v>2.9508141701829999E-2</v>
      </c>
      <c r="G265" s="7">
        <v>1.171411071374</v>
      </c>
    </row>
    <row r="266" spans="5:7" x14ac:dyDescent="0.2">
      <c r="E266" s="7">
        <v>6.4641782717660004E-4</v>
      </c>
      <c r="G266" s="7">
        <v>1.278458528189</v>
      </c>
    </row>
    <row r="267" spans="5:7" x14ac:dyDescent="0.2">
      <c r="E267" s="7">
        <v>1.254219004494E-3</v>
      </c>
      <c r="G267" s="7">
        <v>1.4548990541469999</v>
      </c>
    </row>
    <row r="268" spans="5:7" x14ac:dyDescent="0.2">
      <c r="E268" s="7">
        <v>9.2016585405239998E-5</v>
      </c>
      <c r="G268" s="7">
        <v>1.5623841885080001</v>
      </c>
    </row>
    <row r="269" spans="5:7" x14ac:dyDescent="0.2">
      <c r="E269" s="7">
        <v>1.7170906406569999E-4</v>
      </c>
      <c r="G269" s="7">
        <v>1.5761639719230001</v>
      </c>
    </row>
    <row r="270" spans="5:7" x14ac:dyDescent="0.2">
      <c r="E270" s="7">
        <v>1.120694200278E-5</v>
      </c>
      <c r="G270" s="7">
        <v>1.8598072596320001</v>
      </c>
    </row>
    <row r="271" spans="5:7" x14ac:dyDescent="0.2">
      <c r="E271" s="7">
        <v>7.8902474996139997E-6</v>
      </c>
      <c r="G271" s="7">
        <v>2.243706942862</v>
      </c>
    </row>
    <row r="272" spans="5:7" x14ac:dyDescent="0.2">
      <c r="E272" s="7">
        <v>3.761531350277E-6</v>
      </c>
      <c r="G272" s="7">
        <v>2.541624166054</v>
      </c>
    </row>
    <row r="273" spans="5:7" x14ac:dyDescent="0.2">
      <c r="E273" s="7">
        <v>1.1678212100079999E-6</v>
      </c>
      <c r="G273" s="7">
        <v>2.7896885047820001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0"/>
  <sheetViews>
    <sheetView zoomScale="111" workbookViewId="0">
      <selection activeCell="N38" sqref="N3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1" ht="16" x14ac:dyDescent="0.2">
      <c r="D2">
        <v>0</v>
      </c>
      <c r="G2" s="34">
        <v>0</v>
      </c>
      <c r="I2">
        <v>3</v>
      </c>
      <c r="M2">
        <v>4</v>
      </c>
      <c r="N2">
        <f>COUNT(G2:G8)</f>
        <v>7</v>
      </c>
      <c r="O2" s="11" t="s">
        <v>65</v>
      </c>
      <c r="P2">
        <v>0</v>
      </c>
    </row>
    <row r="3" spans="1:21" ht="16" x14ac:dyDescent="0.2">
      <c r="D3">
        <v>3.9E-2</v>
      </c>
      <c r="G3" s="34">
        <v>0.08</v>
      </c>
      <c r="Q3" s="3"/>
      <c r="R3" s="14"/>
      <c r="S3" s="3"/>
      <c r="T3" s="3"/>
      <c r="U3" s="3"/>
    </row>
    <row r="4" spans="1:21" ht="16" x14ac:dyDescent="0.2">
      <c r="D4">
        <v>0.32600000000000001</v>
      </c>
      <c r="G4" s="34">
        <v>0.15</v>
      </c>
      <c r="Q4" s="3"/>
      <c r="R4" s="14"/>
      <c r="S4" s="3"/>
      <c r="T4" s="3"/>
      <c r="U4" s="3"/>
    </row>
    <row r="5" spans="1:21" ht="16" x14ac:dyDescent="0.2">
      <c r="D5">
        <v>0.88600000000000001</v>
      </c>
      <c r="G5" s="34">
        <v>0.25</v>
      </c>
      <c r="Q5" s="3"/>
      <c r="R5" s="14"/>
      <c r="S5" s="3"/>
      <c r="T5" s="3"/>
      <c r="U5" s="3"/>
    </row>
    <row r="6" spans="1:21" ht="16" x14ac:dyDescent="0.2">
      <c r="D6">
        <v>1.24</v>
      </c>
      <c r="G6" s="34">
        <v>0.5</v>
      </c>
      <c r="Q6" s="3"/>
      <c r="R6" s="14"/>
      <c r="S6" s="3"/>
      <c r="T6" s="3"/>
      <c r="U6" s="3"/>
    </row>
    <row r="7" spans="1:21" ht="16" x14ac:dyDescent="0.2">
      <c r="D7">
        <v>2.08</v>
      </c>
      <c r="G7" s="34">
        <v>1</v>
      </c>
      <c r="Q7" s="3"/>
      <c r="R7" s="14"/>
      <c r="S7" s="3"/>
      <c r="T7" s="3"/>
      <c r="U7" s="3"/>
    </row>
    <row r="8" spans="1:21" ht="16" x14ac:dyDescent="0.2">
      <c r="D8">
        <v>2.08</v>
      </c>
      <c r="G8" s="34">
        <v>2</v>
      </c>
      <c r="Q8" s="3"/>
      <c r="R8" s="14"/>
      <c r="S8" s="3"/>
      <c r="T8" s="3"/>
      <c r="U8" s="3"/>
    </row>
    <row r="9" spans="1:21" ht="16" x14ac:dyDescent="0.2">
      <c r="D9">
        <v>0</v>
      </c>
      <c r="G9" s="34">
        <v>0</v>
      </c>
      <c r="I9">
        <v>3</v>
      </c>
      <c r="M9">
        <v>4</v>
      </c>
      <c r="N9">
        <f>COUNT(G9:G15)</f>
        <v>7</v>
      </c>
      <c r="O9" s="11" t="s">
        <v>66</v>
      </c>
      <c r="P9">
        <v>0</v>
      </c>
      <c r="Q9" s="3"/>
      <c r="R9" s="14"/>
      <c r="S9" s="3"/>
      <c r="T9" s="3"/>
      <c r="U9" s="3"/>
    </row>
    <row r="10" spans="1:21" ht="16" x14ac:dyDescent="0.2">
      <c r="D10">
        <v>0.441</v>
      </c>
      <c r="G10" s="34">
        <v>0.08</v>
      </c>
      <c r="Q10" s="3"/>
      <c r="R10" s="14"/>
      <c r="S10" s="3"/>
    </row>
    <row r="11" spans="1:21" ht="16" x14ac:dyDescent="0.2">
      <c r="D11">
        <v>1.1000000000000001</v>
      </c>
      <c r="G11" s="34">
        <v>0.15</v>
      </c>
      <c r="Q11" s="3"/>
      <c r="R11" s="14"/>
      <c r="S11" s="3"/>
    </row>
    <row r="12" spans="1:21" ht="16" x14ac:dyDescent="0.2">
      <c r="D12">
        <v>1.72</v>
      </c>
      <c r="G12" s="34">
        <v>0.25</v>
      </c>
    </row>
    <row r="13" spans="1:21" ht="16" x14ac:dyDescent="0.2">
      <c r="D13">
        <v>2.0499999999999998</v>
      </c>
      <c r="G13" s="34">
        <v>0.5</v>
      </c>
    </row>
    <row r="14" spans="1:21" ht="16" x14ac:dyDescent="0.2">
      <c r="D14">
        <v>2.69</v>
      </c>
      <c r="G14" s="34">
        <v>1</v>
      </c>
    </row>
    <row r="15" spans="1:21" ht="16" x14ac:dyDescent="0.2">
      <c r="D15">
        <v>3.35</v>
      </c>
      <c r="G15" s="34">
        <v>2</v>
      </c>
    </row>
    <row r="16" spans="1:21" ht="16" x14ac:dyDescent="0.2">
      <c r="D16">
        <v>0</v>
      </c>
      <c r="G16" s="34">
        <v>0</v>
      </c>
      <c r="I16">
        <v>3</v>
      </c>
      <c r="M16">
        <v>4</v>
      </c>
      <c r="N16">
        <f>COUNT(G16:G22)</f>
        <v>7</v>
      </c>
      <c r="O16" s="11" t="s">
        <v>67</v>
      </c>
      <c r="P16">
        <v>0</v>
      </c>
    </row>
    <row r="17" spans="4:16" ht="16" x14ac:dyDescent="0.2">
      <c r="D17">
        <v>0.92900000000000005</v>
      </c>
      <c r="G17" s="34">
        <v>0.08</v>
      </c>
    </row>
    <row r="18" spans="4:16" ht="16" x14ac:dyDescent="0.2">
      <c r="D18">
        <v>1.73</v>
      </c>
      <c r="G18" s="34">
        <v>0.15</v>
      </c>
    </row>
    <row r="19" spans="4:16" ht="16" x14ac:dyDescent="0.2">
      <c r="D19">
        <v>2.68</v>
      </c>
      <c r="G19" s="34">
        <v>0.25</v>
      </c>
    </row>
    <row r="20" spans="4:16" ht="16" x14ac:dyDescent="0.2">
      <c r="D20">
        <v>3.91</v>
      </c>
      <c r="G20" s="34">
        <v>0.5</v>
      </c>
    </row>
    <row r="21" spans="4:16" ht="16" x14ac:dyDescent="0.2">
      <c r="D21">
        <v>6.02</v>
      </c>
      <c r="G21" s="34">
        <v>1</v>
      </c>
    </row>
    <row r="22" spans="4:16" ht="16" x14ac:dyDescent="0.2">
      <c r="D22">
        <v>6.02</v>
      </c>
      <c r="G22" s="34">
        <v>2</v>
      </c>
    </row>
    <row r="23" spans="4:16" ht="16" x14ac:dyDescent="0.2">
      <c r="D23">
        <v>0</v>
      </c>
      <c r="G23" s="34">
        <v>0</v>
      </c>
      <c r="I23">
        <v>3</v>
      </c>
      <c r="M23">
        <v>4</v>
      </c>
      <c r="N23">
        <f>COUNT(G23:G29)</f>
        <v>7</v>
      </c>
      <c r="O23" s="11" t="s">
        <v>68</v>
      </c>
      <c r="P23">
        <v>0</v>
      </c>
    </row>
    <row r="24" spans="4:16" ht="16" x14ac:dyDescent="0.2">
      <c r="D24">
        <v>1.38</v>
      </c>
      <c r="G24" s="34">
        <v>0.08</v>
      </c>
    </row>
    <row r="25" spans="4:16" ht="16" x14ac:dyDescent="0.2">
      <c r="D25">
        <v>2.4300000000000002</v>
      </c>
      <c r="G25" s="34">
        <v>0.15</v>
      </c>
    </row>
    <row r="26" spans="4:16" ht="16" x14ac:dyDescent="0.2">
      <c r="D26">
        <v>3.46</v>
      </c>
      <c r="G26" s="34">
        <v>0.25</v>
      </c>
    </row>
    <row r="27" spans="4:16" ht="16" x14ac:dyDescent="0.2">
      <c r="D27">
        <v>4.0199999999999996</v>
      </c>
      <c r="G27" s="34">
        <v>0.5</v>
      </c>
    </row>
    <row r="28" spans="4:16" ht="16" x14ac:dyDescent="0.2">
      <c r="D28">
        <v>4.6100000000000003</v>
      </c>
      <c r="G28" s="34">
        <v>1</v>
      </c>
    </row>
    <row r="29" spans="4:16" ht="16" x14ac:dyDescent="0.2">
      <c r="D29">
        <v>5.7</v>
      </c>
      <c r="G29" s="34">
        <v>2</v>
      </c>
    </row>
    <row r="30" spans="4:16" ht="16" x14ac:dyDescent="0.2">
      <c r="D30">
        <v>0</v>
      </c>
      <c r="G30" s="34">
        <v>0</v>
      </c>
      <c r="I30">
        <v>3</v>
      </c>
      <c r="M30">
        <v>4</v>
      </c>
      <c r="N30">
        <f>COUNT(G30:G36)</f>
        <v>7</v>
      </c>
      <c r="O30" s="11" t="s">
        <v>69</v>
      </c>
      <c r="P30">
        <v>0</v>
      </c>
    </row>
    <row r="31" spans="4:16" ht="16" x14ac:dyDescent="0.2">
      <c r="D31">
        <v>1.1499999999999999</v>
      </c>
      <c r="G31" s="34">
        <v>0.08</v>
      </c>
    </row>
    <row r="32" spans="4:16" ht="16" x14ac:dyDescent="0.2">
      <c r="D32">
        <v>2.2000000000000002</v>
      </c>
      <c r="G32" s="34">
        <v>0.15</v>
      </c>
    </row>
    <row r="33" spans="4:16" ht="16" x14ac:dyDescent="0.2">
      <c r="D33">
        <v>3.24</v>
      </c>
      <c r="G33" s="34">
        <v>0.25</v>
      </c>
    </row>
    <row r="34" spans="4:16" ht="16" x14ac:dyDescent="0.2">
      <c r="D34">
        <v>3.69</v>
      </c>
      <c r="G34" s="34">
        <v>0.5</v>
      </c>
    </row>
    <row r="35" spans="4:16" ht="16" x14ac:dyDescent="0.2">
      <c r="D35">
        <v>4.16</v>
      </c>
      <c r="G35" s="34">
        <v>1</v>
      </c>
    </row>
    <row r="36" spans="4:16" ht="16" x14ac:dyDescent="0.2">
      <c r="D36">
        <v>4.91</v>
      </c>
      <c r="G36" s="34">
        <v>2</v>
      </c>
    </row>
    <row r="37" spans="4:16" ht="16" x14ac:dyDescent="0.2">
      <c r="D37">
        <v>0</v>
      </c>
      <c r="G37" s="34">
        <v>0</v>
      </c>
      <c r="I37">
        <v>3</v>
      </c>
      <c r="M37">
        <v>4</v>
      </c>
      <c r="N37">
        <f>COUNT(G37:G43)</f>
        <v>7</v>
      </c>
      <c r="O37" s="11" t="s">
        <v>70</v>
      </c>
      <c r="P37">
        <v>0</v>
      </c>
    </row>
    <row r="38" spans="4:16" ht="16" x14ac:dyDescent="0.2">
      <c r="D38">
        <v>1.45</v>
      </c>
      <c r="G38" s="34">
        <v>0.08</v>
      </c>
    </row>
    <row r="39" spans="4:16" ht="16" x14ac:dyDescent="0.2">
      <c r="D39">
        <v>2.5</v>
      </c>
      <c r="G39" s="34">
        <v>0.15</v>
      </c>
    </row>
    <row r="40" spans="4:16" ht="16" x14ac:dyDescent="0.2">
      <c r="D40">
        <v>3.72</v>
      </c>
      <c r="G40" s="34">
        <v>0.25</v>
      </c>
    </row>
    <row r="41" spans="4:16" ht="16" x14ac:dyDescent="0.2">
      <c r="D41">
        <v>4.4400000000000004</v>
      </c>
      <c r="G41" s="34">
        <v>0.5</v>
      </c>
    </row>
    <row r="42" spans="4:16" ht="16" x14ac:dyDescent="0.2">
      <c r="D42">
        <v>4.9800000000000004</v>
      </c>
      <c r="G42" s="34">
        <v>1</v>
      </c>
    </row>
    <row r="43" spans="4:16" ht="16" x14ac:dyDescent="0.2">
      <c r="D43">
        <v>6</v>
      </c>
      <c r="G43" s="34">
        <v>2</v>
      </c>
    </row>
    <row r="44" spans="4:16" ht="16" x14ac:dyDescent="0.2">
      <c r="D44">
        <v>0</v>
      </c>
      <c r="G44" s="34">
        <v>0</v>
      </c>
      <c r="I44">
        <v>3</v>
      </c>
      <c r="M44">
        <v>4</v>
      </c>
      <c r="N44">
        <f>COUNT(G44:G50)</f>
        <v>7</v>
      </c>
      <c r="O44" s="11" t="s">
        <v>71</v>
      </c>
      <c r="P44">
        <v>0</v>
      </c>
    </row>
    <row r="45" spans="4:16" ht="16" x14ac:dyDescent="0.2">
      <c r="D45">
        <v>1.48</v>
      </c>
      <c r="G45" s="34">
        <v>0.08</v>
      </c>
    </row>
    <row r="46" spans="4:16" ht="16" x14ac:dyDescent="0.2">
      <c r="D46">
        <v>2.4500000000000002</v>
      </c>
      <c r="G46" s="34">
        <v>0.15</v>
      </c>
    </row>
    <row r="47" spans="4:16" ht="16" x14ac:dyDescent="0.2">
      <c r="D47">
        <v>4.01</v>
      </c>
      <c r="G47" s="34">
        <v>0.25</v>
      </c>
    </row>
    <row r="48" spans="4:16" ht="16" x14ac:dyDescent="0.2">
      <c r="D48">
        <v>4.84</v>
      </c>
      <c r="G48" s="34">
        <v>0.5</v>
      </c>
    </row>
    <row r="49" spans="4:7" ht="16" x14ac:dyDescent="0.2">
      <c r="D49">
        <v>6.05</v>
      </c>
      <c r="G49" s="34">
        <v>1</v>
      </c>
    </row>
    <row r="50" spans="4:7" ht="16" x14ac:dyDescent="0.2">
      <c r="D50">
        <v>6.38</v>
      </c>
      <c r="G50" s="3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7"/>
  <sheetViews>
    <sheetView topLeftCell="B1" zoomScale="139" workbookViewId="0">
      <selection activeCell="G10" sqref="G10:G1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0" x14ac:dyDescent="0.2">
      <c r="D2">
        <v>0</v>
      </c>
      <c r="G2">
        <v>0</v>
      </c>
      <c r="I2">
        <v>3</v>
      </c>
      <c r="M2">
        <v>4</v>
      </c>
      <c r="N2">
        <v>4</v>
      </c>
      <c r="O2" s="11" t="s">
        <v>72</v>
      </c>
      <c r="P2">
        <v>0</v>
      </c>
    </row>
    <row r="3" spans="1:20" x14ac:dyDescent="0.2">
      <c r="D3">
        <v>2</v>
      </c>
      <c r="G3">
        <v>7.0000000000000007E-2</v>
      </c>
    </row>
    <row r="4" spans="1:20" x14ac:dyDescent="0.2">
      <c r="D4">
        <v>3</v>
      </c>
      <c r="G4">
        <v>0.15</v>
      </c>
    </row>
    <row r="5" spans="1:20" x14ac:dyDescent="0.2">
      <c r="D5">
        <v>4</v>
      </c>
      <c r="G5">
        <v>0.24</v>
      </c>
    </row>
    <row r="6" spans="1:20" x14ac:dyDescent="0.2">
      <c r="D6">
        <v>0</v>
      </c>
      <c r="G6">
        <v>0</v>
      </c>
      <c r="I6">
        <v>3</v>
      </c>
      <c r="M6">
        <v>4</v>
      </c>
      <c r="N6">
        <v>4</v>
      </c>
      <c r="O6" s="11" t="s">
        <v>641</v>
      </c>
      <c r="P6">
        <v>0</v>
      </c>
    </row>
    <row r="7" spans="1:20" x14ac:dyDescent="0.2">
      <c r="D7">
        <v>2</v>
      </c>
      <c r="G7">
        <v>0.1</v>
      </c>
      <c r="S7" s="3"/>
      <c r="T7" s="3"/>
    </row>
    <row r="8" spans="1:20" x14ac:dyDescent="0.2">
      <c r="D8">
        <v>3</v>
      </c>
      <c r="G8">
        <v>0.18</v>
      </c>
      <c r="S8" s="3"/>
      <c r="T8" s="3"/>
    </row>
    <row r="9" spans="1:20" x14ac:dyDescent="0.2">
      <c r="D9">
        <v>4</v>
      </c>
      <c r="G9">
        <v>0.27</v>
      </c>
    </row>
    <row r="10" spans="1:20" x14ac:dyDescent="0.2">
      <c r="D10">
        <v>0</v>
      </c>
      <c r="G10">
        <f>F10*LN(10)</f>
        <v>0</v>
      </c>
      <c r="I10">
        <v>3</v>
      </c>
      <c r="M10">
        <v>2</v>
      </c>
      <c r="N10">
        <v>4</v>
      </c>
      <c r="O10" s="11" t="s">
        <v>639</v>
      </c>
      <c r="P10">
        <v>0</v>
      </c>
    </row>
    <row r="11" spans="1:20" x14ac:dyDescent="0.2">
      <c r="D11">
        <v>2</v>
      </c>
      <c r="G11">
        <v>0.09</v>
      </c>
    </row>
    <row r="12" spans="1:20" x14ac:dyDescent="0.2">
      <c r="D12">
        <v>3</v>
      </c>
      <c r="G12">
        <v>0.26</v>
      </c>
    </row>
    <row r="13" spans="1:20" x14ac:dyDescent="0.2">
      <c r="D13">
        <v>4</v>
      </c>
      <c r="G13">
        <v>0.64</v>
      </c>
    </row>
    <row r="14" spans="1:20" x14ac:dyDescent="0.2">
      <c r="D14">
        <v>0</v>
      </c>
      <c r="G14">
        <f>F14*LN(10)</f>
        <v>0</v>
      </c>
      <c r="I14">
        <v>3</v>
      </c>
      <c r="M14">
        <v>2</v>
      </c>
      <c r="N14">
        <v>4</v>
      </c>
      <c r="O14" s="11" t="s">
        <v>640</v>
      </c>
      <c r="P14">
        <v>0</v>
      </c>
    </row>
    <row r="15" spans="1:20" x14ac:dyDescent="0.2">
      <c r="D15">
        <v>2</v>
      </c>
      <c r="G15">
        <v>0.13</v>
      </c>
    </row>
    <row r="16" spans="1:20" x14ac:dyDescent="0.2">
      <c r="D16">
        <v>3</v>
      </c>
      <c r="G16">
        <v>0.27</v>
      </c>
    </row>
    <row r="17" spans="4:7" x14ac:dyDescent="0.2">
      <c r="D17">
        <v>4</v>
      </c>
      <c r="G17">
        <v>0.54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1"/>
  <sheetViews>
    <sheetView workbookViewId="0">
      <selection activeCell="N8" sqref="N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3</v>
      </c>
      <c r="N2">
        <f>COUNT(G2:G6)</f>
        <v>5</v>
      </c>
      <c r="O2" s="11" t="s">
        <v>73</v>
      </c>
      <c r="P2">
        <v>0</v>
      </c>
    </row>
    <row r="3" spans="1:18" x14ac:dyDescent="0.2">
      <c r="D3">
        <v>1.61</v>
      </c>
      <c r="G3">
        <v>1</v>
      </c>
    </row>
    <row r="4" spans="1:18" x14ac:dyDescent="0.2">
      <c r="D4">
        <v>4.4800000000000004</v>
      </c>
      <c r="G4">
        <v>3</v>
      </c>
    </row>
    <row r="5" spans="1:18" x14ac:dyDescent="0.2">
      <c r="D5">
        <v>5.41</v>
      </c>
      <c r="G5">
        <v>5</v>
      </c>
    </row>
    <row r="6" spans="1:18" x14ac:dyDescent="0.2">
      <c r="D6">
        <v>5.69</v>
      </c>
      <c r="G6">
        <v>10</v>
      </c>
    </row>
    <row r="7" spans="1:18" x14ac:dyDescent="0.2">
      <c r="D7">
        <v>0</v>
      </c>
      <c r="G7">
        <v>0</v>
      </c>
      <c r="I7">
        <v>3</v>
      </c>
      <c r="M7">
        <v>2</v>
      </c>
      <c r="N7">
        <f>COUNT(G7:G11)</f>
        <v>5</v>
      </c>
      <c r="O7" s="11" t="s">
        <v>74</v>
      </c>
      <c r="P7">
        <v>0</v>
      </c>
    </row>
    <row r="8" spans="1:18" x14ac:dyDescent="0.2">
      <c r="D8">
        <v>4.6100000000000003</v>
      </c>
      <c r="G8">
        <v>1</v>
      </c>
      <c r="P8" s="3"/>
    </row>
    <row r="9" spans="1:18" x14ac:dyDescent="0.2">
      <c r="D9">
        <v>5.46</v>
      </c>
      <c r="G9">
        <v>3</v>
      </c>
      <c r="P9" s="3"/>
    </row>
    <row r="10" spans="1:18" x14ac:dyDescent="0.2">
      <c r="D10">
        <v>5.38</v>
      </c>
      <c r="G10">
        <v>5</v>
      </c>
    </row>
    <row r="11" spans="1:18" x14ac:dyDescent="0.2">
      <c r="D11">
        <v>5.6</v>
      </c>
      <c r="G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7"/>
  <sheetViews>
    <sheetView workbookViewId="0">
      <selection activeCell="E2" sqref="E2:E1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E2" s="7">
        <v>0.99994644161750001</v>
      </c>
      <c r="G2" s="7">
        <v>0</v>
      </c>
      <c r="I2">
        <v>3</v>
      </c>
      <c r="M2">
        <v>16</v>
      </c>
      <c r="N2">
        <f>COUNT(E2:E17)</f>
        <v>16</v>
      </c>
      <c r="O2" s="11" t="s">
        <v>75</v>
      </c>
      <c r="P2">
        <v>0</v>
      </c>
    </row>
    <row r="3" spans="1:18" x14ac:dyDescent="0.2">
      <c r="E3" s="7">
        <v>0.40059606769349998</v>
      </c>
      <c r="G3" s="7">
        <v>9.8623580799379995E-2</v>
      </c>
    </row>
    <row r="4" spans="1:18" x14ac:dyDescent="0.2">
      <c r="E4" s="7">
        <v>0.23020827011770001</v>
      </c>
      <c r="G4" s="7">
        <v>0.1262263205353</v>
      </c>
    </row>
    <row r="5" spans="1:18" x14ac:dyDescent="0.2">
      <c r="E5" s="7">
        <v>2.0702175225920001E-2</v>
      </c>
      <c r="G5" s="7">
        <v>0.18932967682900001</v>
      </c>
    </row>
    <row r="6" spans="1:18" x14ac:dyDescent="0.2">
      <c r="E6" s="7">
        <v>0.1503425080868</v>
      </c>
      <c r="G6" s="7">
        <v>0.1999747295656</v>
      </c>
    </row>
    <row r="7" spans="1:18" x14ac:dyDescent="0.2">
      <c r="E7" s="7">
        <v>8.648907358355E-2</v>
      </c>
      <c r="G7" s="7">
        <v>0.20451336267920001</v>
      </c>
    </row>
    <row r="8" spans="1:18" x14ac:dyDescent="0.2">
      <c r="E8" s="7">
        <v>0.2695836580116</v>
      </c>
      <c r="G8" s="7">
        <v>0.22657700440449999</v>
      </c>
    </row>
    <row r="9" spans="1:18" x14ac:dyDescent="0.2">
      <c r="E9" s="7">
        <v>5.78952780783E-3</v>
      </c>
      <c r="G9" s="7">
        <v>0.3240845040859</v>
      </c>
    </row>
    <row r="10" spans="1:18" x14ac:dyDescent="0.2">
      <c r="E10" s="7">
        <v>2.0452993766170002E-3</v>
      </c>
      <c r="G10" s="7">
        <v>0.3274044716824</v>
      </c>
    </row>
    <row r="11" spans="1:18" x14ac:dyDescent="0.2">
      <c r="E11" s="7">
        <v>7.739975346306E-3</v>
      </c>
      <c r="G11" s="7">
        <v>0.3725584041044</v>
      </c>
    </row>
    <row r="12" spans="1:18" x14ac:dyDescent="0.2">
      <c r="E12" s="7">
        <v>1.378979759694E-3</v>
      </c>
      <c r="G12" s="7">
        <v>0.41499570869840002</v>
      </c>
    </row>
    <row r="13" spans="1:18" x14ac:dyDescent="0.2">
      <c r="E13" s="7">
        <v>8.1872474683980002E-4</v>
      </c>
      <c r="G13" s="7">
        <v>0.44029640178450002</v>
      </c>
    </row>
    <row r="14" spans="1:18" x14ac:dyDescent="0.2">
      <c r="E14" s="7">
        <v>6.3471947316050001E-3</v>
      </c>
      <c r="G14" s="7">
        <v>0.4440309505592</v>
      </c>
    </row>
    <row r="15" spans="1:18" x14ac:dyDescent="0.2">
      <c r="E15" s="7">
        <v>3.6418453604799999E-3</v>
      </c>
      <c r="G15" s="7">
        <v>0.50507664489750004</v>
      </c>
    </row>
    <row r="16" spans="1:18" x14ac:dyDescent="0.2">
      <c r="E16" s="7">
        <v>1.831834768159E-3</v>
      </c>
      <c r="G16" s="7">
        <v>0.60070104311979999</v>
      </c>
    </row>
    <row r="17" spans="5:7" x14ac:dyDescent="0.2">
      <c r="E17" s="7">
        <v>2.500499768813E-5</v>
      </c>
      <c r="G17" s="7">
        <v>0.65547884937629997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6"/>
  <sheetViews>
    <sheetView topLeftCell="B1" workbookViewId="0">
      <selection activeCell="N7" sqref="N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2</v>
      </c>
      <c r="N2">
        <v>5</v>
      </c>
      <c r="O2" s="11" t="s">
        <v>76</v>
      </c>
      <c r="P2">
        <v>0</v>
      </c>
    </row>
    <row r="3" spans="1:18" x14ac:dyDescent="0.2">
      <c r="D3">
        <v>2.16</v>
      </c>
      <c r="G3">
        <v>2.2700000000000001E-2</v>
      </c>
    </row>
    <row r="4" spans="1:18" x14ac:dyDescent="0.2">
      <c r="D4">
        <v>2.7</v>
      </c>
      <c r="G4">
        <v>4.2099999999999999E-2</v>
      </c>
    </row>
    <row r="5" spans="1:18" x14ac:dyDescent="0.2">
      <c r="D5">
        <v>3.15</v>
      </c>
      <c r="G5">
        <v>5.8000000000000003E-2</v>
      </c>
    </row>
    <row r="6" spans="1:18" x14ac:dyDescent="0.2">
      <c r="D6">
        <v>3.49</v>
      </c>
      <c r="G6">
        <v>7.1400000000000005E-2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7"/>
  <sheetViews>
    <sheetView zoomScale="106" workbookViewId="0">
      <selection activeCell="D7" sqref="D7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8" x14ac:dyDescent="0.2">
      <c r="D2">
        <v>0</v>
      </c>
      <c r="G2">
        <v>0</v>
      </c>
      <c r="I2">
        <v>3</v>
      </c>
      <c r="M2">
        <v>2</v>
      </c>
      <c r="N2">
        <v>2</v>
      </c>
      <c r="O2" s="11" t="s">
        <v>77</v>
      </c>
      <c r="P2">
        <v>0</v>
      </c>
      <c r="T2" s="3"/>
      <c r="U2" s="3"/>
      <c r="V2" s="3"/>
      <c r="W2" s="3"/>
      <c r="X2" s="3"/>
      <c r="Y2" s="3"/>
      <c r="Z2" s="3"/>
    </row>
    <row r="3" spans="1:28" x14ac:dyDescent="0.2">
      <c r="D3">
        <v>1</v>
      </c>
      <c r="G3">
        <v>0.15</v>
      </c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9" x14ac:dyDescent="0.25">
      <c r="A4" s="22">
        <v>0</v>
      </c>
      <c r="B4" s="7">
        <v>5.4102564102560002</v>
      </c>
      <c r="D4">
        <v>0</v>
      </c>
      <c r="I4">
        <v>1</v>
      </c>
      <c r="J4" s="7"/>
      <c r="K4" s="24"/>
      <c r="M4">
        <v>2</v>
      </c>
      <c r="N4">
        <v>2</v>
      </c>
      <c r="O4" s="11" t="s">
        <v>78</v>
      </c>
      <c r="P4">
        <v>0</v>
      </c>
      <c r="S4" s="3"/>
      <c r="T4" s="3"/>
      <c r="U4" s="3"/>
      <c r="V4" s="3"/>
      <c r="W4" s="3"/>
      <c r="X4" s="3"/>
      <c r="Y4" s="3"/>
      <c r="Z4" s="3"/>
      <c r="AA4" s="3"/>
      <c r="AB4" s="15"/>
    </row>
    <row r="5" spans="1:28" ht="19" x14ac:dyDescent="0.25">
      <c r="A5" s="24">
        <v>0.5</v>
      </c>
      <c r="B5" s="7">
        <v>1.7179487179490001</v>
      </c>
      <c r="D5" s="7">
        <v>1.6337299694330001</v>
      </c>
      <c r="S5" s="3"/>
      <c r="T5" s="3"/>
      <c r="U5" s="3"/>
      <c r="V5" s="3"/>
      <c r="W5" s="3"/>
      <c r="X5" s="3"/>
      <c r="Y5" s="3"/>
      <c r="Z5" s="3"/>
      <c r="AA5" s="3"/>
      <c r="AB5" s="15"/>
    </row>
    <row r="6" spans="1:28" x14ac:dyDescent="0.2">
      <c r="A6">
        <v>0</v>
      </c>
      <c r="B6" s="7">
        <v>2.4615384615379998</v>
      </c>
      <c r="D6">
        <v>0</v>
      </c>
      <c r="I6">
        <v>1</v>
      </c>
      <c r="M6">
        <v>2</v>
      </c>
      <c r="N6">
        <v>2</v>
      </c>
      <c r="O6" s="11" t="s">
        <v>79</v>
      </c>
      <c r="P6">
        <v>0</v>
      </c>
    </row>
    <row r="7" spans="1:28" x14ac:dyDescent="0.2">
      <c r="A7" s="7">
        <v>0.5</v>
      </c>
      <c r="B7" s="7">
        <v>0.92307692307690004</v>
      </c>
      <c r="D7" s="7">
        <v>3.4006334201059998</v>
      </c>
    </row>
    <row r="8" spans="1:28" ht="16" x14ac:dyDescent="0.2">
      <c r="A8" s="45">
        <v>0</v>
      </c>
      <c r="B8" s="7">
        <v>5.4102564102560002</v>
      </c>
      <c r="D8">
        <v>0</v>
      </c>
      <c r="I8">
        <v>1</v>
      </c>
      <c r="M8">
        <v>2</v>
      </c>
      <c r="N8">
        <v>2</v>
      </c>
      <c r="O8" s="11" t="s">
        <v>80</v>
      </c>
      <c r="P8">
        <v>0</v>
      </c>
    </row>
    <row r="9" spans="1:28" ht="16" x14ac:dyDescent="0.2">
      <c r="A9" s="46">
        <v>0.5</v>
      </c>
      <c r="B9" s="7">
        <v>1.7179487179490001</v>
      </c>
      <c r="D9" s="7">
        <v>1.6938806110789999</v>
      </c>
    </row>
    <row r="10" spans="1:28" x14ac:dyDescent="0.2">
      <c r="A10" s="9">
        <v>0</v>
      </c>
      <c r="B10" s="7">
        <v>2.4615384615379998</v>
      </c>
      <c r="D10">
        <v>0</v>
      </c>
      <c r="I10">
        <v>1</v>
      </c>
      <c r="M10">
        <v>2</v>
      </c>
      <c r="N10">
        <v>2</v>
      </c>
      <c r="O10" s="11" t="s">
        <v>81</v>
      </c>
      <c r="P10">
        <v>0</v>
      </c>
    </row>
    <row r="11" spans="1:28" x14ac:dyDescent="0.2">
      <c r="A11" s="10">
        <v>0.5</v>
      </c>
      <c r="B11" s="7">
        <v>0.92307692307690004</v>
      </c>
      <c r="D11" s="7">
        <v>1.6337299694330001</v>
      </c>
    </row>
    <row r="22" spans="1:4" ht="19" x14ac:dyDescent="0.25">
      <c r="B22" s="56"/>
      <c r="C22" s="56"/>
    </row>
    <row r="23" spans="1:4" x14ac:dyDescent="0.2">
      <c r="B23" s="7"/>
      <c r="C23" s="7"/>
      <c r="D23" s="7"/>
    </row>
    <row r="24" spans="1:4" x14ac:dyDescent="0.2">
      <c r="A24" s="7"/>
      <c r="B24" s="7"/>
      <c r="C24" s="7"/>
      <c r="D24" s="7"/>
    </row>
    <row r="25" spans="1:4" ht="19" x14ac:dyDescent="0.25">
      <c r="A25" s="7"/>
      <c r="B25" s="56"/>
      <c r="C25" s="56"/>
      <c r="D25" s="7"/>
    </row>
    <row r="26" spans="1:4" x14ac:dyDescent="0.2">
      <c r="A26" s="7"/>
      <c r="B26" s="7"/>
      <c r="C26" s="7"/>
      <c r="D26" s="7"/>
    </row>
    <row r="27" spans="1:4" ht="19" x14ac:dyDescent="0.25">
      <c r="A27" s="7"/>
      <c r="B27" s="56"/>
      <c r="C27" s="56"/>
      <c r="D27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31"/>
  <sheetViews>
    <sheetView workbookViewId="0">
      <selection activeCell="P24" sqref="P24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20" x14ac:dyDescent="0.2">
      <c r="A2">
        <v>0</v>
      </c>
      <c r="D2">
        <v>0</v>
      </c>
      <c r="I2">
        <v>1</v>
      </c>
      <c r="J2">
        <v>0.02</v>
      </c>
      <c r="K2">
        <v>0.6</v>
      </c>
      <c r="M2">
        <v>3</v>
      </c>
      <c r="N2">
        <f>COUNT(D2:D9)</f>
        <v>8</v>
      </c>
      <c r="O2" s="11" t="s">
        <v>620</v>
      </c>
      <c r="T2" s="3"/>
    </row>
    <row r="3" spans="1:20" x14ac:dyDescent="0.2">
      <c r="A3" s="7">
        <v>0.5</v>
      </c>
      <c r="D3" s="7">
        <v>0.86046257854179997</v>
      </c>
      <c r="T3" s="3"/>
    </row>
    <row r="4" spans="1:20" x14ac:dyDescent="0.2">
      <c r="A4" s="7">
        <v>1</v>
      </c>
      <c r="D4" s="7">
        <v>1.4330617095810001</v>
      </c>
      <c r="T4" s="3"/>
    </row>
    <row r="5" spans="1:20" x14ac:dyDescent="0.2">
      <c r="A5" s="7">
        <v>2</v>
      </c>
      <c r="D5" s="7">
        <v>1.801417246338</v>
      </c>
    </row>
    <row r="6" spans="1:20" x14ac:dyDescent="0.2">
      <c r="A6" s="7">
        <v>5</v>
      </c>
      <c r="D6" s="7">
        <v>3.0974406202279998</v>
      </c>
    </row>
    <row r="7" spans="1:20" x14ac:dyDescent="0.2">
      <c r="A7" s="7">
        <v>10</v>
      </c>
      <c r="D7" s="7">
        <v>3.8991396614179998</v>
      </c>
    </row>
    <row r="8" spans="1:20" x14ac:dyDescent="0.2">
      <c r="A8" s="7">
        <v>20</v>
      </c>
      <c r="D8" s="7">
        <v>4.3372736558170004</v>
      </c>
    </row>
    <row r="9" spans="1:20" x14ac:dyDescent="0.2">
      <c r="A9" s="7">
        <v>30</v>
      </c>
      <c r="D9" s="7">
        <v>4.7030230455169999</v>
      </c>
    </row>
    <row r="10" spans="1:20" x14ac:dyDescent="0.2">
      <c r="A10">
        <v>0</v>
      </c>
      <c r="D10">
        <v>0</v>
      </c>
      <c r="I10">
        <v>1</v>
      </c>
      <c r="J10">
        <v>2.5000000000000001E-2</v>
      </c>
      <c r="K10">
        <v>0.4</v>
      </c>
      <c r="M10">
        <v>4</v>
      </c>
      <c r="N10">
        <f>COUNT(D10:D16)</f>
        <v>7</v>
      </c>
      <c r="O10" s="11" t="s">
        <v>621</v>
      </c>
    </row>
    <row r="11" spans="1:20" x14ac:dyDescent="0.2">
      <c r="A11" s="7">
        <v>1</v>
      </c>
      <c r="D11" s="7">
        <v>0.55700210540749995</v>
      </c>
    </row>
    <row r="12" spans="1:20" x14ac:dyDescent="0.2">
      <c r="A12" s="7">
        <v>2</v>
      </c>
      <c r="D12" s="7">
        <v>1.1239940415409999</v>
      </c>
    </row>
    <row r="13" spans="1:20" x14ac:dyDescent="0.2">
      <c r="A13" s="7">
        <v>5</v>
      </c>
      <c r="D13" s="7">
        <v>2.7422083622010001</v>
      </c>
    </row>
    <row r="14" spans="1:20" x14ac:dyDescent="0.2">
      <c r="A14" s="7">
        <v>10</v>
      </c>
      <c r="D14" s="7">
        <v>3.2717862057309999</v>
      </c>
    </row>
    <row r="15" spans="1:20" x14ac:dyDescent="0.2">
      <c r="A15" s="7">
        <v>30</v>
      </c>
      <c r="D15" s="7">
        <v>4.0443662884379998</v>
      </c>
    </row>
    <row r="16" spans="1:20" x14ac:dyDescent="0.2">
      <c r="A16" s="7">
        <v>60</v>
      </c>
      <c r="D16" s="7">
        <v>4.6445864025620001</v>
      </c>
    </row>
    <row r="17" spans="1:15" x14ac:dyDescent="0.2">
      <c r="A17">
        <v>0</v>
      </c>
      <c r="D17" s="7">
        <v>0</v>
      </c>
      <c r="I17">
        <v>1</v>
      </c>
      <c r="J17">
        <v>2.9000000000000001E-2</v>
      </c>
      <c r="K17">
        <v>0.2</v>
      </c>
      <c r="M17">
        <v>4</v>
      </c>
      <c r="N17">
        <f>COUNT(D17:D23)</f>
        <v>7</v>
      </c>
      <c r="O17" s="11" t="s">
        <v>642</v>
      </c>
    </row>
    <row r="18" spans="1:15" x14ac:dyDescent="0.2">
      <c r="A18" s="7">
        <v>1</v>
      </c>
      <c r="D18" s="7">
        <v>0.39854429519970003</v>
      </c>
    </row>
    <row r="19" spans="1:15" x14ac:dyDescent="0.2">
      <c r="A19" s="7">
        <v>2</v>
      </c>
      <c r="D19" s="7">
        <v>0.73281456976030002</v>
      </c>
    </row>
    <row r="20" spans="1:15" x14ac:dyDescent="0.2">
      <c r="A20" s="7">
        <v>5</v>
      </c>
      <c r="D20" s="7">
        <v>1.4524373216340001</v>
      </c>
    </row>
    <row r="21" spans="1:15" x14ac:dyDescent="0.2">
      <c r="A21" s="7">
        <v>10</v>
      </c>
      <c r="D21" s="7">
        <v>2.0427667133409999</v>
      </c>
    </row>
    <row r="22" spans="1:15" x14ac:dyDescent="0.2">
      <c r="A22" s="7">
        <v>30</v>
      </c>
      <c r="D22" s="7">
        <v>2.5639613090450002</v>
      </c>
    </row>
    <row r="23" spans="1:15" x14ac:dyDescent="0.2">
      <c r="A23" s="7">
        <v>60</v>
      </c>
      <c r="D23" s="7">
        <v>2.7602860432909999</v>
      </c>
    </row>
    <row r="29" spans="1:15" ht="19" x14ac:dyDescent="0.25">
      <c r="J29" s="15"/>
    </row>
    <row r="30" spans="1:15" x14ac:dyDescent="0.2">
      <c r="J30" s="17"/>
    </row>
    <row r="31" spans="1:15" x14ac:dyDescent="0.2">
      <c r="J31" s="1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1"/>
  <sheetViews>
    <sheetView tabSelected="1" zoomScale="114" workbookViewId="0">
      <selection activeCell="S25" sqref="S2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11</v>
      </c>
      <c r="N2">
        <v>11</v>
      </c>
      <c r="O2" s="11" t="s">
        <v>82</v>
      </c>
      <c r="P2">
        <v>0</v>
      </c>
    </row>
    <row r="3" spans="1:18" x14ac:dyDescent="0.2">
      <c r="D3" s="7">
        <v>1.8725807171340001</v>
      </c>
      <c r="G3">
        <v>0.30761738625750001</v>
      </c>
    </row>
    <row r="4" spans="1:18" x14ac:dyDescent="0.2">
      <c r="D4" s="7">
        <v>2.0133707085750001</v>
      </c>
      <c r="G4">
        <v>0.33007661605133337</v>
      </c>
    </row>
    <row r="5" spans="1:18" x14ac:dyDescent="0.2">
      <c r="D5" s="7">
        <v>2.9863493827809999</v>
      </c>
      <c r="G5">
        <v>0.63570545894583341</v>
      </c>
    </row>
    <row r="6" spans="1:18" x14ac:dyDescent="0.2">
      <c r="D6" s="7">
        <v>3.0428584757550001</v>
      </c>
      <c r="G6">
        <v>0.66373169862833337</v>
      </c>
    </row>
    <row r="7" spans="1:18" x14ac:dyDescent="0.2">
      <c r="D7" s="7">
        <v>4.3812152903139996</v>
      </c>
      <c r="G7">
        <v>0.96110562180900005</v>
      </c>
    </row>
    <row r="8" spans="1:18" x14ac:dyDescent="0.2">
      <c r="D8" s="7">
        <v>4.2549927183190004</v>
      </c>
      <c r="G8">
        <v>0.9890587593415</v>
      </c>
    </row>
    <row r="9" spans="1:18" x14ac:dyDescent="0.2">
      <c r="D9" s="7">
        <v>4.9888442206979997</v>
      </c>
      <c r="G9">
        <v>1.2777897590888334</v>
      </c>
    </row>
    <row r="10" spans="1:18" x14ac:dyDescent="0.2">
      <c r="D10" s="7">
        <v>4.9751570936559997</v>
      </c>
      <c r="G10">
        <v>1.3141890065736668</v>
      </c>
    </row>
    <row r="11" spans="1:18" x14ac:dyDescent="0.2">
      <c r="D11" s="7">
        <v>5.9057681463960003</v>
      </c>
      <c r="G11">
        <v>1.600198357042</v>
      </c>
    </row>
    <row r="12" spans="1:18" x14ac:dyDescent="0.2">
      <c r="D12" s="7">
        <v>5.512646597082</v>
      </c>
      <c r="G12">
        <v>1.6448469009984998</v>
      </c>
    </row>
    <row r="13" spans="1:18" x14ac:dyDescent="0.2">
      <c r="D13">
        <v>0</v>
      </c>
      <c r="G13">
        <v>0</v>
      </c>
      <c r="I13">
        <v>3</v>
      </c>
      <c r="M13">
        <v>11</v>
      </c>
      <c r="N13">
        <v>11</v>
      </c>
      <c r="O13" s="11" t="s">
        <v>83</v>
      </c>
      <c r="P13">
        <v>0</v>
      </c>
    </row>
    <row r="14" spans="1:18" x14ac:dyDescent="0.2">
      <c r="D14" s="7">
        <v>1.7883566117259999</v>
      </c>
      <c r="G14">
        <v>0.318785145489</v>
      </c>
    </row>
    <row r="15" spans="1:18" x14ac:dyDescent="0.2">
      <c r="D15" s="7">
        <v>1.816582761684</v>
      </c>
      <c r="G15">
        <v>0.32999789065900004</v>
      </c>
    </row>
    <row r="16" spans="1:18" x14ac:dyDescent="0.2">
      <c r="D16" s="7">
        <v>3.0988564312050002</v>
      </c>
      <c r="G16">
        <v>0.64135119422699993</v>
      </c>
    </row>
    <row r="17" spans="4:16" x14ac:dyDescent="0.2">
      <c r="D17" s="7">
        <v>3.155138351947</v>
      </c>
      <c r="G17">
        <v>0.64697443653883335</v>
      </c>
    </row>
    <row r="18" spans="4:16" x14ac:dyDescent="0.2">
      <c r="D18" s="7">
        <v>3.9594984361629999</v>
      </c>
      <c r="G18">
        <v>0.9581365498683333</v>
      </c>
    </row>
    <row r="19" spans="4:16" x14ac:dyDescent="0.2">
      <c r="D19" s="7">
        <v>4.1424572733650002</v>
      </c>
      <c r="G19">
        <v>0.98061264938900006</v>
      </c>
    </row>
    <row r="20" spans="4:16" x14ac:dyDescent="0.2">
      <c r="D20" s="7">
        <v>5.0172123533019999</v>
      </c>
      <c r="G20">
        <v>1.3030043776153333</v>
      </c>
    </row>
    <row r="21" spans="4:16" x14ac:dyDescent="0.2">
      <c r="D21" s="7">
        <v>5.2700266521710004</v>
      </c>
      <c r="G21">
        <v>1.2835029732776666</v>
      </c>
    </row>
    <row r="22" spans="4:16" x14ac:dyDescent="0.2">
      <c r="D22" s="7">
        <v>5.6949807106429997</v>
      </c>
      <c r="G22">
        <v>1.6057147577499999</v>
      </c>
    </row>
    <row r="23" spans="4:16" x14ac:dyDescent="0.2">
      <c r="D23" s="7">
        <v>5.6952078828759998</v>
      </c>
      <c r="G23">
        <v>1.6281177551206667</v>
      </c>
      <c r="O23" s="11"/>
    </row>
    <row r="24" spans="4:16" x14ac:dyDescent="0.2">
      <c r="D24">
        <v>0</v>
      </c>
      <c r="G24">
        <v>0</v>
      </c>
      <c r="I24">
        <v>3</v>
      </c>
      <c r="M24">
        <v>8</v>
      </c>
      <c r="N24">
        <f>COUNT(G24:G31)</f>
        <v>8</v>
      </c>
      <c r="O24" s="11" t="s">
        <v>84</v>
      </c>
      <c r="P24">
        <v>0</v>
      </c>
    </row>
    <row r="25" spans="4:16" x14ac:dyDescent="0.2">
      <c r="D25" s="7">
        <v>1.577625969032</v>
      </c>
      <c r="G25">
        <v>0.32990229553966671</v>
      </c>
    </row>
    <row r="26" spans="4:16" x14ac:dyDescent="0.2">
      <c r="D26" s="7">
        <v>2.6912242555039998</v>
      </c>
      <c r="G26">
        <v>0.64118812020000004</v>
      </c>
    </row>
    <row r="27" spans="4:16" x14ac:dyDescent="0.2">
      <c r="D27" s="7">
        <v>2.663338863895</v>
      </c>
      <c r="G27">
        <v>0.66357987108600003</v>
      </c>
    </row>
    <row r="28" spans="4:16" x14ac:dyDescent="0.2">
      <c r="D28" s="7">
        <v>3.608091388144</v>
      </c>
      <c r="G28">
        <v>0.95799596881050009</v>
      </c>
    </row>
    <row r="29" spans="4:16" x14ac:dyDescent="0.2">
      <c r="D29" s="7">
        <v>3.6505725957270001</v>
      </c>
      <c r="G29">
        <v>0.98881695992216667</v>
      </c>
    </row>
    <row r="30" spans="4:16" x14ac:dyDescent="0.2">
      <c r="D30" s="7">
        <v>5.568474173357</v>
      </c>
      <c r="G30">
        <v>1.6056641485691665</v>
      </c>
    </row>
    <row r="31" spans="4:16" x14ac:dyDescent="0.2">
      <c r="D31" s="7">
        <v>5.6111541566429999</v>
      </c>
      <c r="G31">
        <v>1.6560877623800001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634</v>
      </c>
      <c r="O1" s="13" t="s">
        <v>13</v>
      </c>
      <c r="P1" s="13" t="s">
        <v>605</v>
      </c>
      <c r="Q1" s="13" t="s">
        <v>606</v>
      </c>
      <c r="R1" s="40" t="s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"/>
  <sheetViews>
    <sheetView workbookViewId="0">
      <selection activeCell="N3" sqref="N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 s="7">
        <v>0</v>
      </c>
      <c r="G2">
        <v>0</v>
      </c>
      <c r="I2">
        <v>3</v>
      </c>
      <c r="M2">
        <v>4</v>
      </c>
      <c r="N2">
        <v>4</v>
      </c>
      <c r="O2" s="11" t="s">
        <v>85</v>
      </c>
      <c r="P2">
        <v>0</v>
      </c>
    </row>
    <row r="3" spans="1:18" x14ac:dyDescent="0.2">
      <c r="D3" s="7">
        <v>2.13</v>
      </c>
      <c r="G3">
        <v>0.48166666666666663</v>
      </c>
    </row>
    <row r="4" spans="1:18" x14ac:dyDescent="0.2">
      <c r="D4" s="7">
        <v>5.04</v>
      </c>
      <c r="G4">
        <v>1.6833333333333333</v>
      </c>
    </row>
    <row r="5" spans="1:18" x14ac:dyDescent="0.2">
      <c r="D5" s="7">
        <v>8.8000000000000007</v>
      </c>
      <c r="G5">
        <v>3.3833333333333333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"/>
  <sheetViews>
    <sheetView workbookViewId="0">
      <selection activeCell="N3" sqref="N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634</v>
      </c>
      <c r="O1" s="13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3</v>
      </c>
      <c r="N2">
        <v>3</v>
      </c>
      <c r="O2" s="11" t="s">
        <v>86</v>
      </c>
    </row>
    <row r="3" spans="1:18" x14ac:dyDescent="0.2">
      <c r="D3" s="7">
        <v>1.8217543859650001</v>
      </c>
      <c r="G3" s="7">
        <v>0.08</v>
      </c>
    </row>
    <row r="4" spans="1:18" x14ac:dyDescent="0.2">
      <c r="D4" s="7">
        <v>2.66101881209</v>
      </c>
      <c r="G4" s="7">
        <v>0.15975903614459999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ht="16" x14ac:dyDescent="0.2">
      <c r="A2" s="7">
        <v>0</v>
      </c>
      <c r="B2" s="24">
        <v>2.0724681423189999</v>
      </c>
      <c r="F2" s="7">
        <v>102634.2866157</v>
      </c>
      <c r="I2">
        <v>1</v>
      </c>
      <c r="M2">
        <v>2</v>
      </c>
      <c r="N2">
        <v>2</v>
      </c>
      <c r="O2" s="11" t="s">
        <v>87</v>
      </c>
      <c r="P2">
        <v>0</v>
      </c>
    </row>
    <row r="3" spans="1:18" ht="16" x14ac:dyDescent="0.2">
      <c r="A3" s="7">
        <v>5</v>
      </c>
      <c r="B3" s="24">
        <v>1.7083164500079999</v>
      </c>
      <c r="F3" s="7">
        <v>8.4518597287909998</v>
      </c>
    </row>
    <row r="4" spans="1:18" x14ac:dyDescent="0.2">
      <c r="A4" s="33">
        <v>0</v>
      </c>
      <c r="B4" s="7">
        <v>1.1876122082589999</v>
      </c>
      <c r="F4" s="7">
        <v>4782.6782903020003</v>
      </c>
      <c r="I4">
        <v>1</v>
      </c>
      <c r="M4">
        <v>2</v>
      </c>
      <c r="N4">
        <v>2</v>
      </c>
      <c r="O4" s="11" t="s">
        <v>88</v>
      </c>
      <c r="P4">
        <v>1</v>
      </c>
    </row>
    <row r="5" spans="1:18" x14ac:dyDescent="0.2">
      <c r="A5" s="33">
        <v>5</v>
      </c>
      <c r="B5" s="7">
        <v>0.96947935368039995</v>
      </c>
      <c r="F5" s="7">
        <v>6.723389622629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5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B2">
        <v>0.5</v>
      </c>
      <c r="D2">
        <v>0</v>
      </c>
      <c r="I2">
        <v>1</v>
      </c>
      <c r="M2">
        <v>2</v>
      </c>
      <c r="N2">
        <v>2</v>
      </c>
      <c r="O2" s="11" t="s">
        <v>90</v>
      </c>
      <c r="P2">
        <v>0</v>
      </c>
    </row>
    <row r="3" spans="1:18" x14ac:dyDescent="0.2">
      <c r="A3">
        <v>0.5</v>
      </c>
      <c r="D3">
        <v>4.1100000000000003</v>
      </c>
    </row>
    <row r="4" spans="1:18" x14ac:dyDescent="0.2">
      <c r="A4">
        <v>1</v>
      </c>
      <c r="B4">
        <v>0.37</v>
      </c>
      <c r="D4">
        <v>4.41</v>
      </c>
    </row>
    <row r="5" spans="1:18" x14ac:dyDescent="0.2">
      <c r="A5">
        <v>2</v>
      </c>
      <c r="D5">
        <v>4.41</v>
      </c>
    </row>
    <row r="6" spans="1:18" x14ac:dyDescent="0.2">
      <c r="A6">
        <v>5</v>
      </c>
      <c r="B6">
        <v>0.33</v>
      </c>
      <c r="D6">
        <v>4.41</v>
      </c>
    </row>
    <row r="7" spans="1:18" x14ac:dyDescent="0.2">
      <c r="A7">
        <v>10</v>
      </c>
      <c r="B7">
        <v>0.28999999999999998</v>
      </c>
      <c r="D7">
        <v>4.41</v>
      </c>
    </row>
    <row r="8" spans="1:18" x14ac:dyDescent="0.2">
      <c r="A8">
        <v>30</v>
      </c>
      <c r="B8">
        <v>0.21</v>
      </c>
      <c r="D8">
        <v>4.41</v>
      </c>
    </row>
    <row r="9" spans="1:18" x14ac:dyDescent="0.2">
      <c r="A9">
        <v>0</v>
      </c>
      <c r="B9">
        <v>0.5</v>
      </c>
      <c r="D9">
        <v>0</v>
      </c>
      <c r="I9">
        <v>1</v>
      </c>
      <c r="M9">
        <v>3</v>
      </c>
      <c r="N9">
        <v>4</v>
      </c>
      <c r="O9" s="11" t="s">
        <v>91</v>
      </c>
      <c r="P9">
        <v>0</v>
      </c>
    </row>
    <row r="10" spans="1:18" ht="16" x14ac:dyDescent="0.2">
      <c r="A10">
        <v>0.5</v>
      </c>
      <c r="B10" s="20"/>
      <c r="D10">
        <v>1.03</v>
      </c>
    </row>
    <row r="11" spans="1:18" x14ac:dyDescent="0.2">
      <c r="A11">
        <v>1</v>
      </c>
      <c r="B11">
        <v>0.37</v>
      </c>
      <c r="D11">
        <v>1.86</v>
      </c>
    </row>
    <row r="12" spans="1:18" ht="16" x14ac:dyDescent="0.2">
      <c r="A12">
        <v>2</v>
      </c>
      <c r="B12" s="20"/>
      <c r="D12">
        <v>4.6500000000000004</v>
      </c>
    </row>
    <row r="13" spans="1:18" x14ac:dyDescent="0.2">
      <c r="A13">
        <v>5</v>
      </c>
      <c r="B13">
        <v>0.33</v>
      </c>
      <c r="D13">
        <v>4.95</v>
      </c>
    </row>
    <row r="14" spans="1:18" x14ac:dyDescent="0.2">
      <c r="A14">
        <v>10</v>
      </c>
      <c r="B14">
        <v>0.28999999999999998</v>
      </c>
      <c r="D14">
        <v>4.95</v>
      </c>
    </row>
    <row r="15" spans="1:18" x14ac:dyDescent="0.2">
      <c r="A15">
        <v>30</v>
      </c>
      <c r="B15">
        <v>0.21</v>
      </c>
      <c r="D15">
        <v>4.95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1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A2">
        <v>0</v>
      </c>
      <c r="D2">
        <v>0</v>
      </c>
      <c r="I2">
        <v>1</v>
      </c>
      <c r="J2">
        <v>0.16400000000000001</v>
      </c>
      <c r="K2">
        <v>0.17399999999999999</v>
      </c>
      <c r="M2">
        <v>2</v>
      </c>
      <c r="N2">
        <v>5</v>
      </c>
      <c r="O2" s="11" t="s">
        <v>92</v>
      </c>
      <c r="P2">
        <v>0</v>
      </c>
    </row>
    <row r="3" spans="1:18" x14ac:dyDescent="0.2">
      <c r="A3" s="7">
        <v>8.9126559714800005E-2</v>
      </c>
      <c r="D3" s="7">
        <v>0.69841269841270004</v>
      </c>
    </row>
    <row r="4" spans="1:18" x14ac:dyDescent="0.2">
      <c r="A4" s="7">
        <v>0.99821746880569995</v>
      </c>
      <c r="D4" s="7">
        <v>1.4603174603169999</v>
      </c>
    </row>
    <row r="5" spans="1:18" x14ac:dyDescent="0.2">
      <c r="A5" s="7">
        <v>2.0053475935830001</v>
      </c>
      <c r="D5" s="7">
        <v>2.4603174603169999</v>
      </c>
    </row>
    <row r="6" spans="1:18" x14ac:dyDescent="0.2">
      <c r="A6" s="7">
        <v>2.9946524064169999</v>
      </c>
      <c r="D6" s="7">
        <v>3.6190476190480001</v>
      </c>
    </row>
    <row r="7" spans="1:18" x14ac:dyDescent="0.2">
      <c r="A7" s="7">
        <v>4.0017825311940003</v>
      </c>
      <c r="D7" s="7">
        <v>4.0476190476190004</v>
      </c>
    </row>
    <row r="8" spans="1:18" x14ac:dyDescent="0.2">
      <c r="A8">
        <v>0</v>
      </c>
      <c r="D8">
        <v>0</v>
      </c>
      <c r="I8">
        <v>1</v>
      </c>
      <c r="J8">
        <v>0.29799999999999999</v>
      </c>
      <c r="K8">
        <v>0.17199999999999999</v>
      </c>
      <c r="M8">
        <v>2</v>
      </c>
      <c r="N8">
        <v>4</v>
      </c>
      <c r="O8" s="11" t="s">
        <v>93</v>
      </c>
      <c r="P8">
        <v>0</v>
      </c>
    </row>
    <row r="9" spans="1:18" x14ac:dyDescent="0.2">
      <c r="A9" s="7">
        <v>8.3610078532859997E-2</v>
      </c>
      <c r="D9" s="7">
        <v>1.1212829571309999</v>
      </c>
    </row>
    <row r="10" spans="1:18" x14ac:dyDescent="0.2">
      <c r="A10" s="7">
        <v>0.49949628360949999</v>
      </c>
      <c r="D10" s="7">
        <v>2.0023797493390001</v>
      </c>
    </row>
    <row r="11" spans="1:18" x14ac:dyDescent="0.2">
      <c r="A11" s="7">
        <v>1.00038112914</v>
      </c>
      <c r="D11" s="7">
        <v>3.1366276305469998</v>
      </c>
    </row>
    <row r="12" spans="1:18" x14ac:dyDescent="0.2">
      <c r="A12" s="7">
        <v>1.49823030894</v>
      </c>
      <c r="D12" s="7">
        <v>4.5345973527680004</v>
      </c>
    </row>
    <row r="13" spans="1:18" x14ac:dyDescent="0.2">
      <c r="A13">
        <v>0</v>
      </c>
      <c r="D13">
        <v>0</v>
      </c>
      <c r="I13">
        <v>1</v>
      </c>
      <c r="J13">
        <v>0.313</v>
      </c>
      <c r="K13">
        <v>0.184</v>
      </c>
      <c r="M13">
        <v>2</v>
      </c>
      <c r="N13">
        <v>3</v>
      </c>
      <c r="O13" s="11" t="s">
        <v>94</v>
      </c>
      <c r="P13">
        <v>0</v>
      </c>
    </row>
    <row r="14" spans="1:18" x14ac:dyDescent="0.2">
      <c r="A14" s="7">
        <v>8.1060195378940006E-2</v>
      </c>
      <c r="D14" s="7">
        <v>1.33475153053</v>
      </c>
    </row>
    <row r="15" spans="1:18" x14ac:dyDescent="0.2">
      <c r="A15" s="7">
        <v>0.4996965541474</v>
      </c>
      <c r="D15" s="7">
        <v>2.2418444707199998</v>
      </c>
    </row>
    <row r="16" spans="1:18" x14ac:dyDescent="0.2">
      <c r="A16" s="7">
        <v>0.99819792771289995</v>
      </c>
      <c r="D16" s="7">
        <v>2.71695722754</v>
      </c>
    </row>
    <row r="17" spans="1:16" x14ac:dyDescent="0.2">
      <c r="A17">
        <v>0</v>
      </c>
      <c r="D17">
        <v>0</v>
      </c>
      <c r="I17">
        <v>1</v>
      </c>
      <c r="J17">
        <v>0.28100000000000003</v>
      </c>
      <c r="K17">
        <v>0.193</v>
      </c>
      <c r="M17">
        <v>2</v>
      </c>
      <c r="N17">
        <v>4</v>
      </c>
      <c r="O17" s="11" t="s">
        <v>95</v>
      </c>
      <c r="P17">
        <v>0</v>
      </c>
    </row>
    <row r="18" spans="1:16" x14ac:dyDescent="0.2">
      <c r="A18" s="7">
        <v>8.1081081081080003E-2</v>
      </c>
      <c r="D18" s="7">
        <v>0.92553191489359998</v>
      </c>
    </row>
    <row r="19" spans="1:16" x14ac:dyDescent="0.2">
      <c r="A19" s="7">
        <v>0.5</v>
      </c>
      <c r="D19" s="7">
        <v>1.6117021276600001</v>
      </c>
    </row>
    <row r="20" spans="1:16" x14ac:dyDescent="0.2">
      <c r="A20" s="7">
        <v>1</v>
      </c>
      <c r="D20" s="7">
        <v>2.2659574468089998</v>
      </c>
    </row>
    <row r="21" spans="1:16" x14ac:dyDescent="0.2">
      <c r="A21" s="7">
        <v>2</v>
      </c>
      <c r="D21" s="7">
        <v>2.4734042553190001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61"/>
  <sheetViews>
    <sheetView topLeftCell="A122" workbookViewId="0">
      <selection activeCell="M135" sqref="M13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A2">
        <v>0</v>
      </c>
      <c r="D2">
        <v>0</v>
      </c>
      <c r="I2">
        <v>2</v>
      </c>
      <c r="L2">
        <v>0.2</v>
      </c>
      <c r="M2">
        <v>7</v>
      </c>
      <c r="N2">
        <f>COUNT(D2:D8)</f>
        <v>7</v>
      </c>
      <c r="O2" s="11" t="s">
        <v>96</v>
      </c>
      <c r="P2">
        <v>0</v>
      </c>
    </row>
    <row r="3" spans="1:18" x14ac:dyDescent="0.2">
      <c r="A3" s="7">
        <v>5.0353080747880004</v>
      </c>
      <c r="D3" s="7">
        <v>0.73264149122669997</v>
      </c>
    </row>
    <row r="4" spans="1:18" x14ac:dyDescent="0.2">
      <c r="A4" s="7">
        <v>10.933155062979999</v>
      </c>
      <c r="D4" s="7">
        <v>1.688242679102</v>
      </c>
    </row>
    <row r="5" spans="1:18" x14ac:dyDescent="0.2">
      <c r="A5" s="7">
        <v>10.968684261710001</v>
      </c>
      <c r="D5" s="7">
        <v>1.9063690372049999</v>
      </c>
    </row>
    <row r="6" spans="1:18" x14ac:dyDescent="0.2">
      <c r="A6" s="7">
        <v>14.9479545188</v>
      </c>
      <c r="D6" s="7">
        <v>2.4776523560429999</v>
      </c>
    </row>
    <row r="7" spans="1:18" x14ac:dyDescent="0.2">
      <c r="A7" s="7">
        <v>14.9479545188</v>
      </c>
      <c r="D7" s="7">
        <v>2.6542308364120002</v>
      </c>
    </row>
    <row r="8" spans="1:18" x14ac:dyDescent="0.2">
      <c r="A8" s="7">
        <v>19.957571538900002</v>
      </c>
      <c r="D8" s="7">
        <v>3.807184443523</v>
      </c>
    </row>
    <row r="9" spans="1:18" ht="16" x14ac:dyDescent="0.2">
      <c r="A9" s="27">
        <v>0</v>
      </c>
      <c r="D9" s="27">
        <v>0</v>
      </c>
      <c r="I9">
        <v>2</v>
      </c>
      <c r="L9">
        <v>0.2</v>
      </c>
      <c r="M9">
        <v>10</v>
      </c>
      <c r="N9">
        <f>COUNT(D9:D18)</f>
        <v>10</v>
      </c>
      <c r="O9" s="11" t="s">
        <v>97</v>
      </c>
      <c r="P9">
        <v>0</v>
      </c>
    </row>
    <row r="10" spans="1:18" ht="16" x14ac:dyDescent="0.2">
      <c r="A10" s="28">
        <v>3.9722572509459999</v>
      </c>
      <c r="D10" s="28">
        <v>0.77419354838709997</v>
      </c>
    </row>
    <row r="11" spans="1:18" ht="16" x14ac:dyDescent="0.2">
      <c r="A11" s="28">
        <v>8.0327868852460007</v>
      </c>
      <c r="D11" s="28">
        <v>1.7419354838709999</v>
      </c>
    </row>
    <row r="12" spans="1:18" ht="16" x14ac:dyDescent="0.2">
      <c r="A12" s="28">
        <v>8.0327868852460007</v>
      </c>
      <c r="D12" s="28">
        <v>1.8580645161289999</v>
      </c>
    </row>
    <row r="13" spans="1:18" ht="16" x14ac:dyDescent="0.2">
      <c r="A13" s="28">
        <v>11.916771752840001</v>
      </c>
      <c r="D13" s="28">
        <v>2.722580645161</v>
      </c>
    </row>
    <row r="14" spans="1:18" ht="16" x14ac:dyDescent="0.2">
      <c r="A14" s="28">
        <v>11.916771752840001</v>
      </c>
      <c r="D14" s="28">
        <v>2.916129032258</v>
      </c>
    </row>
    <row r="15" spans="1:18" ht="16" x14ac:dyDescent="0.2">
      <c r="A15" s="28">
        <v>15.933165195460001</v>
      </c>
      <c r="D15" s="28">
        <v>3.7548387096770002</v>
      </c>
    </row>
    <row r="16" spans="1:18" ht="16" x14ac:dyDescent="0.2">
      <c r="A16" s="28">
        <v>15.889029003779999</v>
      </c>
      <c r="D16" s="28">
        <v>3.896774193548</v>
      </c>
    </row>
    <row r="17" spans="1:16" ht="16" x14ac:dyDescent="0.2">
      <c r="A17" s="28">
        <v>19.993694829759999</v>
      </c>
      <c r="D17" s="28">
        <v>4.8258064516130004</v>
      </c>
    </row>
    <row r="18" spans="1:16" ht="16" x14ac:dyDescent="0.2">
      <c r="A18" s="28">
        <v>19.993694829759999</v>
      </c>
      <c r="D18" s="28">
        <v>4.9419354838710001</v>
      </c>
    </row>
    <row r="19" spans="1:16" ht="16" x14ac:dyDescent="0.2">
      <c r="D19" s="28">
        <v>0</v>
      </c>
      <c r="G19">
        <v>0</v>
      </c>
      <c r="I19">
        <v>3</v>
      </c>
      <c r="M19">
        <v>2</v>
      </c>
      <c r="N19">
        <v>2</v>
      </c>
      <c r="O19" s="11" t="s">
        <v>98</v>
      </c>
      <c r="P19">
        <v>0</v>
      </c>
    </row>
    <row r="20" spans="1:16" ht="16" x14ac:dyDescent="0.2">
      <c r="D20" s="28">
        <v>3</v>
      </c>
      <c r="G20">
        <v>2.6</v>
      </c>
    </row>
    <row r="21" spans="1:16" ht="16" x14ac:dyDescent="0.2">
      <c r="D21" s="28">
        <v>0</v>
      </c>
      <c r="G21">
        <v>0</v>
      </c>
      <c r="I21">
        <v>3</v>
      </c>
      <c r="M21">
        <v>2</v>
      </c>
      <c r="N21">
        <v>2</v>
      </c>
      <c r="O21" s="11" t="s">
        <v>99</v>
      </c>
      <c r="P21">
        <v>0</v>
      </c>
    </row>
    <row r="22" spans="1:16" ht="16" x14ac:dyDescent="0.2">
      <c r="D22" s="28">
        <v>3</v>
      </c>
      <c r="G22">
        <v>2.2999999999999998</v>
      </c>
    </row>
    <row r="23" spans="1:16" ht="16" x14ac:dyDescent="0.2">
      <c r="D23" s="28">
        <v>0</v>
      </c>
      <c r="G23">
        <v>0</v>
      </c>
      <c r="I23">
        <v>3</v>
      </c>
      <c r="M23">
        <v>2</v>
      </c>
      <c r="N23">
        <v>2</v>
      </c>
      <c r="O23" s="11" t="s">
        <v>100</v>
      </c>
      <c r="P23">
        <v>0</v>
      </c>
    </row>
    <row r="24" spans="1:16" ht="16" x14ac:dyDescent="0.2">
      <c r="D24" s="28">
        <v>3</v>
      </c>
      <c r="G24">
        <v>1.6</v>
      </c>
    </row>
    <row r="25" spans="1:16" ht="16" x14ac:dyDescent="0.2">
      <c r="D25" s="28">
        <v>0</v>
      </c>
      <c r="G25">
        <v>0</v>
      </c>
      <c r="I25">
        <v>3</v>
      </c>
      <c r="M25">
        <v>2</v>
      </c>
      <c r="N25">
        <v>2</v>
      </c>
      <c r="O25" s="11" t="s">
        <v>101</v>
      </c>
      <c r="P25">
        <v>0</v>
      </c>
    </row>
    <row r="26" spans="1:16" ht="16" x14ac:dyDescent="0.2">
      <c r="D26" s="28">
        <v>3</v>
      </c>
      <c r="G26">
        <v>1.2</v>
      </c>
    </row>
    <row r="27" spans="1:16" ht="16" x14ac:dyDescent="0.2">
      <c r="D27" s="28">
        <v>0</v>
      </c>
      <c r="G27">
        <v>0</v>
      </c>
      <c r="I27">
        <v>3</v>
      </c>
      <c r="M27">
        <v>2</v>
      </c>
      <c r="N27">
        <v>2</v>
      </c>
      <c r="O27" s="11" t="s">
        <v>102</v>
      </c>
      <c r="P27">
        <v>0</v>
      </c>
    </row>
    <row r="28" spans="1:16" ht="16" x14ac:dyDescent="0.2">
      <c r="D28" s="28">
        <v>3</v>
      </c>
      <c r="G28">
        <v>1</v>
      </c>
    </row>
    <row r="29" spans="1:16" ht="16" x14ac:dyDescent="0.2">
      <c r="D29" s="28">
        <v>0</v>
      </c>
      <c r="G29">
        <v>0</v>
      </c>
      <c r="I29">
        <v>3</v>
      </c>
      <c r="M29">
        <v>2</v>
      </c>
      <c r="N29">
        <v>2</v>
      </c>
      <c r="O29" s="11" t="s">
        <v>103</v>
      </c>
      <c r="P29">
        <v>0</v>
      </c>
    </row>
    <row r="30" spans="1:16" ht="16" x14ac:dyDescent="0.2">
      <c r="D30" s="28">
        <v>3</v>
      </c>
      <c r="G30">
        <v>0.73</v>
      </c>
    </row>
    <row r="31" spans="1:16" x14ac:dyDescent="0.2">
      <c r="A31">
        <v>0</v>
      </c>
      <c r="D31">
        <v>0</v>
      </c>
      <c r="I31">
        <v>2</v>
      </c>
      <c r="L31">
        <v>0.2</v>
      </c>
      <c r="M31">
        <v>9</v>
      </c>
      <c r="N31">
        <f>COUNT(D31:D39)</f>
        <v>9</v>
      </c>
      <c r="O31" s="11" t="s">
        <v>104</v>
      </c>
      <c r="P31">
        <v>0</v>
      </c>
    </row>
    <row r="32" spans="1:16" x14ac:dyDescent="0.2">
      <c r="A32" s="7">
        <v>1.004273920198</v>
      </c>
      <c r="D32" s="7">
        <v>1.25405185576</v>
      </c>
    </row>
    <row r="33" spans="1:16" x14ac:dyDescent="0.2">
      <c r="A33" s="7">
        <v>0.99117966382550005</v>
      </c>
      <c r="D33" s="7">
        <v>1.343248433686</v>
      </c>
    </row>
    <row r="34" spans="1:16" x14ac:dyDescent="0.2">
      <c r="A34" s="7">
        <v>2.9856518999500001</v>
      </c>
      <c r="D34" s="7">
        <v>2.541952032058</v>
      </c>
    </row>
    <row r="35" spans="1:16" x14ac:dyDescent="0.2">
      <c r="A35" s="7">
        <v>2.9857117594079998</v>
      </c>
      <c r="D35" s="7">
        <v>2.5928804586730001</v>
      </c>
    </row>
    <row r="36" spans="1:16" x14ac:dyDescent="0.2">
      <c r="A36" s="7">
        <v>3.4946667985420001</v>
      </c>
      <c r="D36" s="7">
        <v>3.2649166043769999</v>
      </c>
    </row>
    <row r="37" spans="1:16" x14ac:dyDescent="0.2">
      <c r="A37" s="7">
        <v>3.4948912715080001</v>
      </c>
      <c r="D37" s="7">
        <v>3.4558982041839998</v>
      </c>
    </row>
    <row r="38" spans="1:16" x14ac:dyDescent="0.2">
      <c r="A38" s="7">
        <v>3.9904228272519999</v>
      </c>
      <c r="D38" s="7">
        <v>3.9370245814309999</v>
      </c>
    </row>
    <row r="39" spans="1:16" x14ac:dyDescent="0.2">
      <c r="A39" s="7">
        <v>3.990752054269</v>
      </c>
      <c r="D39" s="7">
        <v>4.2171309278139999</v>
      </c>
    </row>
    <row r="40" spans="1:16" x14ac:dyDescent="0.2">
      <c r="D40" s="7">
        <v>0</v>
      </c>
      <c r="G40">
        <v>0</v>
      </c>
      <c r="I40">
        <v>3</v>
      </c>
      <c r="M40">
        <v>2</v>
      </c>
      <c r="N40">
        <v>2</v>
      </c>
      <c r="O40" s="11" t="s">
        <v>105</v>
      </c>
      <c r="P40">
        <v>0</v>
      </c>
    </row>
    <row r="41" spans="1:16" x14ac:dyDescent="0.2">
      <c r="D41" s="7">
        <v>3</v>
      </c>
      <c r="G41">
        <v>0.8</v>
      </c>
    </row>
    <row r="42" spans="1:16" x14ac:dyDescent="0.2">
      <c r="D42" s="7">
        <v>0</v>
      </c>
      <c r="G42">
        <v>0</v>
      </c>
      <c r="I42">
        <v>3</v>
      </c>
      <c r="M42">
        <v>2</v>
      </c>
      <c r="N42">
        <v>2</v>
      </c>
      <c r="O42" s="11" t="s">
        <v>106</v>
      </c>
      <c r="P42">
        <v>0</v>
      </c>
    </row>
    <row r="43" spans="1:16" x14ac:dyDescent="0.2">
      <c r="D43" s="7">
        <v>3</v>
      </c>
      <c r="G43">
        <v>0.66</v>
      </c>
    </row>
    <row r="44" spans="1:16" x14ac:dyDescent="0.2">
      <c r="A44">
        <v>0</v>
      </c>
      <c r="D44">
        <v>0</v>
      </c>
      <c r="I44">
        <v>2</v>
      </c>
      <c r="L44">
        <v>0.2</v>
      </c>
      <c r="M44">
        <v>8</v>
      </c>
      <c r="N44">
        <f>COUNT(D44:D51)</f>
        <v>8</v>
      </c>
      <c r="O44" s="11" t="s">
        <v>107</v>
      </c>
      <c r="P44">
        <v>0</v>
      </c>
    </row>
    <row r="45" spans="1:16" x14ac:dyDescent="0.2">
      <c r="A45" s="7">
        <v>1.0015373315060001</v>
      </c>
      <c r="D45" s="7">
        <v>0.64051537333410002</v>
      </c>
    </row>
    <row r="46" spans="1:16" x14ac:dyDescent="0.2">
      <c r="A46" s="7">
        <v>1.503545260034</v>
      </c>
      <c r="D46" s="7">
        <v>1.229950970829</v>
      </c>
    </row>
    <row r="47" spans="1:16" x14ac:dyDescent="0.2">
      <c r="A47" s="7">
        <v>1.5038650850249999</v>
      </c>
      <c r="D47" s="7">
        <v>1.502058073822</v>
      </c>
    </row>
    <row r="48" spans="1:16" x14ac:dyDescent="0.2">
      <c r="A48" s="7">
        <v>1.9915342324680001</v>
      </c>
      <c r="D48" s="7">
        <v>2.4109687179180002</v>
      </c>
    </row>
    <row r="49" spans="1:16" x14ac:dyDescent="0.2">
      <c r="A49" s="7">
        <v>1.9916141887159999</v>
      </c>
      <c r="D49" s="7">
        <v>2.4789954936659999</v>
      </c>
    </row>
    <row r="50" spans="1:16" x14ac:dyDescent="0.2">
      <c r="A50" s="7">
        <v>2.4864953897230002</v>
      </c>
      <c r="D50" s="7">
        <v>3.5239213102589999</v>
      </c>
    </row>
    <row r="51" spans="1:16" x14ac:dyDescent="0.2">
      <c r="A51" s="7">
        <v>2.494139207026</v>
      </c>
      <c r="D51" s="7">
        <v>4.0272810717979999</v>
      </c>
    </row>
    <row r="52" spans="1:16" x14ac:dyDescent="0.2">
      <c r="D52" s="7">
        <v>0</v>
      </c>
      <c r="G52">
        <v>0</v>
      </c>
      <c r="I52">
        <v>3</v>
      </c>
      <c r="M52">
        <v>2</v>
      </c>
      <c r="N52">
        <v>2</v>
      </c>
      <c r="O52" s="11" t="s">
        <v>108</v>
      </c>
      <c r="P52">
        <v>0</v>
      </c>
    </row>
    <row r="53" spans="1:16" x14ac:dyDescent="0.2">
      <c r="D53" s="7">
        <v>3</v>
      </c>
      <c r="G53">
        <v>0.45</v>
      </c>
    </row>
    <row r="54" spans="1:16" x14ac:dyDescent="0.2">
      <c r="D54" s="7">
        <v>0</v>
      </c>
      <c r="G54">
        <v>0</v>
      </c>
      <c r="I54">
        <v>3</v>
      </c>
      <c r="M54">
        <v>2</v>
      </c>
      <c r="N54">
        <v>2</v>
      </c>
      <c r="O54" s="11" t="s">
        <v>109</v>
      </c>
      <c r="P54">
        <v>0</v>
      </c>
    </row>
    <row r="55" spans="1:16" x14ac:dyDescent="0.2">
      <c r="D55" s="7">
        <v>3</v>
      </c>
      <c r="G55">
        <v>0.4</v>
      </c>
    </row>
    <row r="56" spans="1:16" x14ac:dyDescent="0.2">
      <c r="D56" s="7">
        <v>0</v>
      </c>
      <c r="G56">
        <v>0</v>
      </c>
      <c r="I56">
        <v>3</v>
      </c>
      <c r="M56">
        <v>2</v>
      </c>
      <c r="N56">
        <v>2</v>
      </c>
      <c r="O56" s="11" t="s">
        <v>110</v>
      </c>
      <c r="P56">
        <v>0</v>
      </c>
    </row>
    <row r="57" spans="1:16" x14ac:dyDescent="0.2">
      <c r="D57" s="7">
        <v>3</v>
      </c>
      <c r="G57">
        <v>0.3</v>
      </c>
    </row>
    <row r="58" spans="1:16" x14ac:dyDescent="0.2">
      <c r="D58" s="7">
        <v>0</v>
      </c>
      <c r="G58">
        <v>0</v>
      </c>
      <c r="I58">
        <v>3</v>
      </c>
      <c r="M58">
        <v>2</v>
      </c>
      <c r="N58">
        <v>2</v>
      </c>
      <c r="O58" s="11" t="s">
        <v>111</v>
      </c>
      <c r="P58">
        <v>0</v>
      </c>
    </row>
    <row r="59" spans="1:16" x14ac:dyDescent="0.2">
      <c r="D59" s="7">
        <v>3</v>
      </c>
      <c r="G59">
        <v>0.28999999999999998</v>
      </c>
    </row>
    <row r="60" spans="1:16" x14ac:dyDescent="0.2">
      <c r="D60" s="7">
        <v>0</v>
      </c>
      <c r="G60">
        <v>0</v>
      </c>
      <c r="I60">
        <v>3</v>
      </c>
      <c r="M60">
        <v>2</v>
      </c>
      <c r="N60">
        <v>2</v>
      </c>
      <c r="O60" s="11" t="s">
        <v>112</v>
      </c>
      <c r="P60">
        <v>0</v>
      </c>
    </row>
    <row r="61" spans="1:16" x14ac:dyDescent="0.2">
      <c r="D61" s="7">
        <v>3</v>
      </c>
      <c r="G61">
        <v>0.11</v>
      </c>
    </row>
    <row r="62" spans="1:16" x14ac:dyDescent="0.2">
      <c r="A62">
        <v>0</v>
      </c>
      <c r="D62">
        <v>0</v>
      </c>
      <c r="I62">
        <v>2</v>
      </c>
      <c r="L62">
        <v>0.2</v>
      </c>
      <c r="M62">
        <v>2</v>
      </c>
      <c r="N62">
        <f>COUNT(D62:D67)</f>
        <v>6</v>
      </c>
      <c r="O62" s="11" t="s">
        <v>113</v>
      </c>
      <c r="P62">
        <v>0</v>
      </c>
    </row>
    <row r="63" spans="1:16" x14ac:dyDescent="0.2">
      <c r="A63" s="7">
        <v>7.9539995434529998E-2</v>
      </c>
      <c r="D63" s="7">
        <v>1.8473417657610001</v>
      </c>
    </row>
    <row r="64" spans="1:16" x14ac:dyDescent="0.2">
      <c r="A64" s="7">
        <v>0.24927907692599999</v>
      </c>
      <c r="D64" s="7">
        <v>2.7282195172299999</v>
      </c>
    </row>
    <row r="65" spans="1:16" x14ac:dyDescent="0.2">
      <c r="A65" s="7">
        <v>0.24939139731439999</v>
      </c>
      <c r="D65" s="7">
        <v>2.935450633821</v>
      </c>
    </row>
    <row r="66" spans="1:16" x14ac:dyDescent="0.2">
      <c r="A66" s="7">
        <v>0.50103246383559996</v>
      </c>
      <c r="D66" s="7">
        <v>4.0213539378909999</v>
      </c>
    </row>
    <row r="67" spans="1:16" x14ac:dyDescent="0.2">
      <c r="A67" s="7">
        <v>0.50108351855760003</v>
      </c>
      <c r="D67" s="7">
        <v>4.1155498999780002</v>
      </c>
    </row>
    <row r="68" spans="1:16" x14ac:dyDescent="0.2">
      <c r="D68" s="7">
        <v>0</v>
      </c>
      <c r="G68">
        <v>0</v>
      </c>
      <c r="I68">
        <v>3</v>
      </c>
      <c r="M68">
        <v>2</v>
      </c>
      <c r="N68">
        <v>2</v>
      </c>
      <c r="O68" s="11" t="s">
        <v>114</v>
      </c>
      <c r="P68">
        <v>0</v>
      </c>
    </row>
    <row r="69" spans="1:16" x14ac:dyDescent="0.2">
      <c r="D69" s="7">
        <v>3</v>
      </c>
      <c r="G69">
        <v>5.0999999999999997E-2</v>
      </c>
    </row>
    <row r="70" spans="1:16" x14ac:dyDescent="0.2">
      <c r="D70" s="7">
        <v>0</v>
      </c>
      <c r="G70">
        <v>0</v>
      </c>
      <c r="I70">
        <v>3</v>
      </c>
      <c r="M70">
        <v>2</v>
      </c>
      <c r="N70">
        <v>2</v>
      </c>
      <c r="O70" s="11" t="s">
        <v>115</v>
      </c>
      <c r="P70">
        <v>0</v>
      </c>
    </row>
    <row r="71" spans="1:16" x14ac:dyDescent="0.2">
      <c r="D71" s="7">
        <v>3</v>
      </c>
      <c r="G71">
        <v>4.3999999999999997E-2</v>
      </c>
    </row>
    <row r="72" spans="1:16" x14ac:dyDescent="0.2">
      <c r="D72" s="7">
        <v>0</v>
      </c>
      <c r="G72">
        <v>0</v>
      </c>
      <c r="I72">
        <v>3</v>
      </c>
      <c r="M72">
        <v>2</v>
      </c>
      <c r="N72">
        <v>2</v>
      </c>
      <c r="O72" s="11" t="s">
        <v>116</v>
      </c>
      <c r="P72">
        <v>0</v>
      </c>
    </row>
    <row r="73" spans="1:16" x14ac:dyDescent="0.2">
      <c r="D73" s="7">
        <v>3</v>
      </c>
      <c r="G73">
        <v>3.6999999999999998E-2</v>
      </c>
    </row>
    <row r="74" spans="1:16" x14ac:dyDescent="0.2">
      <c r="A74">
        <v>0</v>
      </c>
      <c r="D74">
        <v>0</v>
      </c>
      <c r="I74">
        <v>2</v>
      </c>
      <c r="L74">
        <v>0.2</v>
      </c>
      <c r="M74">
        <v>4</v>
      </c>
      <c r="N74">
        <f>COUNT(D74:D79)</f>
        <v>6</v>
      </c>
      <c r="O74" s="11" t="s">
        <v>117</v>
      </c>
      <c r="P74">
        <v>0</v>
      </c>
    </row>
    <row r="75" spans="1:16" x14ac:dyDescent="0.2">
      <c r="A75" s="7">
        <v>7.8567402980459999E-2</v>
      </c>
      <c r="D75" s="7">
        <v>2.148799477272</v>
      </c>
    </row>
    <row r="76" spans="1:16" x14ac:dyDescent="0.2">
      <c r="A76" s="7">
        <v>0.17124959256</v>
      </c>
      <c r="D76" s="7">
        <v>3.3802853211200001</v>
      </c>
    </row>
    <row r="77" spans="1:16" x14ac:dyDescent="0.2">
      <c r="A77" s="7">
        <v>0.1713823348372</v>
      </c>
      <c r="D77" s="7">
        <v>3.6251948225450001</v>
      </c>
    </row>
    <row r="78" spans="1:16" x14ac:dyDescent="0.2">
      <c r="A78" s="7">
        <v>0.32995064315549999</v>
      </c>
      <c r="D78" s="7">
        <v>4.8549039620679997</v>
      </c>
    </row>
    <row r="79" spans="1:16" x14ac:dyDescent="0.2">
      <c r="A79" s="7">
        <v>0.33130614602449998</v>
      </c>
      <c r="D79" s="7">
        <v>5.2599159662080002</v>
      </c>
    </row>
    <row r="80" spans="1:16" x14ac:dyDescent="0.2">
      <c r="D80" s="7">
        <v>0</v>
      </c>
      <c r="G80">
        <v>0</v>
      </c>
      <c r="I80">
        <v>3</v>
      </c>
      <c r="M80">
        <v>2</v>
      </c>
      <c r="N80">
        <v>2</v>
      </c>
      <c r="O80" s="11" t="s">
        <v>118</v>
      </c>
      <c r="P80">
        <v>1</v>
      </c>
    </row>
    <row r="81" spans="1:16" x14ac:dyDescent="0.2">
      <c r="D81" s="7">
        <v>3</v>
      </c>
      <c r="G81">
        <v>0.04</v>
      </c>
    </row>
    <row r="82" spans="1:16" x14ac:dyDescent="0.2">
      <c r="D82" s="7">
        <v>0</v>
      </c>
      <c r="G82">
        <v>0</v>
      </c>
      <c r="I82">
        <v>3</v>
      </c>
      <c r="M82">
        <v>2</v>
      </c>
      <c r="N82">
        <v>2</v>
      </c>
      <c r="O82" s="11" t="s">
        <v>119</v>
      </c>
      <c r="P82">
        <v>1</v>
      </c>
    </row>
    <row r="83" spans="1:16" x14ac:dyDescent="0.2">
      <c r="D83" s="7">
        <v>3</v>
      </c>
      <c r="G83">
        <v>0.02</v>
      </c>
    </row>
    <row r="84" spans="1:16" x14ac:dyDescent="0.2">
      <c r="D84" s="7">
        <v>0</v>
      </c>
      <c r="G84">
        <v>0</v>
      </c>
      <c r="I84">
        <v>3</v>
      </c>
      <c r="M84">
        <v>2</v>
      </c>
      <c r="N84">
        <v>2</v>
      </c>
      <c r="O84" s="11" t="s">
        <v>120</v>
      </c>
      <c r="P84">
        <v>0</v>
      </c>
    </row>
    <row r="85" spans="1:16" x14ac:dyDescent="0.2">
      <c r="D85" s="7">
        <v>3</v>
      </c>
      <c r="G85">
        <v>3.4000000000000002E-2</v>
      </c>
    </row>
    <row r="86" spans="1:16" x14ac:dyDescent="0.2">
      <c r="D86" s="7">
        <v>0</v>
      </c>
      <c r="G86">
        <v>0</v>
      </c>
      <c r="I86">
        <v>3</v>
      </c>
      <c r="M86">
        <v>2</v>
      </c>
      <c r="N86">
        <v>2</v>
      </c>
      <c r="O86" s="11" t="s">
        <v>121</v>
      </c>
      <c r="P86">
        <v>0</v>
      </c>
    </row>
    <row r="87" spans="1:16" x14ac:dyDescent="0.2">
      <c r="D87" s="7">
        <v>3</v>
      </c>
      <c r="G87">
        <v>2.4E-2</v>
      </c>
    </row>
    <row r="88" spans="1:16" x14ac:dyDescent="0.2">
      <c r="A88">
        <v>0</v>
      </c>
      <c r="D88">
        <v>0</v>
      </c>
      <c r="I88">
        <v>2</v>
      </c>
      <c r="L88">
        <v>0.2</v>
      </c>
      <c r="M88">
        <v>5</v>
      </c>
      <c r="N88">
        <f>COUNT(D88:D94)</f>
        <v>7</v>
      </c>
      <c r="O88" s="11" t="s">
        <v>122</v>
      </c>
      <c r="P88">
        <v>0</v>
      </c>
    </row>
    <row r="89" spans="1:16" x14ac:dyDescent="0.2">
      <c r="A89" s="7">
        <v>7.9933268202220006E-2</v>
      </c>
      <c r="D89" s="7">
        <v>2.5379609544470001</v>
      </c>
    </row>
    <row r="90" spans="1:16" x14ac:dyDescent="0.2">
      <c r="A90" s="7">
        <v>7.994154758159E-2</v>
      </c>
      <c r="D90" s="7">
        <v>2.6681127982650001</v>
      </c>
    </row>
    <row r="91" spans="1:16" x14ac:dyDescent="0.2">
      <c r="A91" s="7">
        <v>0.17013545064659999</v>
      </c>
      <c r="D91" s="7">
        <v>4.5162689804770002</v>
      </c>
    </row>
    <row r="92" spans="1:16" x14ac:dyDescent="0.2">
      <c r="A92" s="7">
        <v>0.1701412462122</v>
      </c>
      <c r="D92" s="7">
        <v>4.6073752711499996</v>
      </c>
    </row>
    <row r="93" spans="1:16" x14ac:dyDescent="0.2">
      <c r="A93" s="7">
        <v>0.24988740044050001</v>
      </c>
      <c r="D93" s="7">
        <v>4.2169197396960003</v>
      </c>
    </row>
    <row r="94" spans="1:16" x14ac:dyDescent="0.2">
      <c r="A94" s="7">
        <v>0.249947011972</v>
      </c>
      <c r="D94" s="7">
        <v>5.1540130151839998</v>
      </c>
    </row>
    <row r="95" spans="1:16" x14ac:dyDescent="0.2">
      <c r="D95" s="7">
        <v>0</v>
      </c>
      <c r="G95">
        <v>0</v>
      </c>
      <c r="I95">
        <v>3</v>
      </c>
      <c r="M95">
        <v>2</v>
      </c>
      <c r="N95">
        <v>2</v>
      </c>
      <c r="O95" s="11" t="s">
        <v>123</v>
      </c>
      <c r="P95">
        <v>0</v>
      </c>
    </row>
    <row r="96" spans="1:16" x14ac:dyDescent="0.2">
      <c r="D96" s="7">
        <v>3</v>
      </c>
      <c r="G96">
        <v>2.1000000000000001E-2</v>
      </c>
    </row>
    <row r="97" spans="1:16" x14ac:dyDescent="0.2">
      <c r="A97">
        <v>0</v>
      </c>
      <c r="D97">
        <v>0</v>
      </c>
      <c r="I97">
        <v>2</v>
      </c>
      <c r="L97">
        <v>0.2</v>
      </c>
      <c r="M97">
        <v>3</v>
      </c>
      <c r="N97">
        <v>4</v>
      </c>
      <c r="O97" s="11" t="s">
        <v>124</v>
      </c>
      <c r="P97">
        <v>0</v>
      </c>
    </row>
    <row r="98" spans="1:16" x14ac:dyDescent="0.2">
      <c r="A98" s="7">
        <v>0.17054610786380001</v>
      </c>
      <c r="D98" s="7">
        <v>4.9718004338390003</v>
      </c>
    </row>
    <row r="99" spans="1:16" x14ac:dyDescent="0.2">
      <c r="A99" s="7">
        <v>0.17054114023610001</v>
      </c>
      <c r="D99" s="7">
        <v>4.8937093275489998</v>
      </c>
    </row>
    <row r="100" spans="1:16" x14ac:dyDescent="0.2">
      <c r="A100" s="7">
        <v>0.24993542084090001</v>
      </c>
      <c r="D100" s="7">
        <v>4.9718004338390003</v>
      </c>
    </row>
    <row r="101" spans="1:16" x14ac:dyDescent="0.2">
      <c r="D101" s="7">
        <v>0</v>
      </c>
      <c r="G101">
        <v>0</v>
      </c>
      <c r="I101">
        <v>3</v>
      </c>
      <c r="M101">
        <v>2</v>
      </c>
      <c r="N101">
        <v>2</v>
      </c>
      <c r="O101" s="11" t="s">
        <v>125</v>
      </c>
      <c r="P101">
        <v>0</v>
      </c>
    </row>
    <row r="102" spans="1:16" x14ac:dyDescent="0.2">
      <c r="D102" s="7">
        <v>3</v>
      </c>
      <c r="G102">
        <v>1.4999999999999999E-2</v>
      </c>
    </row>
    <row r="103" spans="1:16" x14ac:dyDescent="0.2">
      <c r="D103" s="7">
        <v>0</v>
      </c>
      <c r="G103">
        <v>0</v>
      </c>
      <c r="I103">
        <v>3</v>
      </c>
      <c r="M103">
        <v>2</v>
      </c>
      <c r="N103">
        <v>2</v>
      </c>
      <c r="O103" s="11" t="s">
        <v>126</v>
      </c>
      <c r="P103">
        <v>1</v>
      </c>
    </row>
    <row r="104" spans="1:16" x14ac:dyDescent="0.2">
      <c r="D104" s="7">
        <v>3</v>
      </c>
      <c r="G104">
        <v>0.02</v>
      </c>
    </row>
    <row r="105" spans="1:16" x14ac:dyDescent="0.2">
      <c r="D105" s="7">
        <v>0</v>
      </c>
      <c r="G105">
        <v>0</v>
      </c>
      <c r="I105">
        <v>3</v>
      </c>
      <c r="M105">
        <v>2</v>
      </c>
      <c r="N105">
        <v>2</v>
      </c>
      <c r="O105" s="11" t="s">
        <v>127</v>
      </c>
      <c r="P105">
        <v>1</v>
      </c>
    </row>
    <row r="106" spans="1:16" x14ac:dyDescent="0.2">
      <c r="D106" s="7">
        <v>3</v>
      </c>
      <c r="G106">
        <v>0.01</v>
      </c>
    </row>
    <row r="107" spans="1:16" x14ac:dyDescent="0.2">
      <c r="A107">
        <v>0</v>
      </c>
      <c r="D107">
        <v>0</v>
      </c>
      <c r="I107">
        <v>2</v>
      </c>
      <c r="L107">
        <v>0.2</v>
      </c>
      <c r="M107">
        <v>6</v>
      </c>
      <c r="N107">
        <f>COUNT(D107:D112)</f>
        <v>6</v>
      </c>
      <c r="O107" s="11" t="s">
        <v>128</v>
      </c>
      <c r="P107">
        <v>0</v>
      </c>
    </row>
    <row r="108" spans="1:16" x14ac:dyDescent="0.2">
      <c r="A108" s="7">
        <v>9.8423707440099992</v>
      </c>
      <c r="D108" s="7">
        <v>1.1870967741939999</v>
      </c>
    </row>
    <row r="109" spans="1:16" x14ac:dyDescent="0.2">
      <c r="A109" s="7">
        <v>19.993694829759999</v>
      </c>
      <c r="D109" s="7">
        <v>2.361290322581</v>
      </c>
    </row>
    <row r="110" spans="1:16" x14ac:dyDescent="0.2">
      <c r="A110" s="7">
        <v>19.949558638079999</v>
      </c>
      <c r="D110" s="7">
        <v>2.4516129032260001</v>
      </c>
    </row>
    <row r="111" spans="1:16" x14ac:dyDescent="0.2">
      <c r="A111" s="7">
        <v>29.924337957119999</v>
      </c>
      <c r="D111" s="7">
        <v>3.832258064516</v>
      </c>
    </row>
    <row r="112" spans="1:16" x14ac:dyDescent="0.2">
      <c r="A112" s="7">
        <v>29.924337957119999</v>
      </c>
      <c r="D112" s="7">
        <v>4.0774193548389999</v>
      </c>
    </row>
    <row r="113" spans="1:16" x14ac:dyDescent="0.2">
      <c r="D113" s="7">
        <v>0</v>
      </c>
      <c r="G113">
        <v>0</v>
      </c>
      <c r="I113">
        <v>3</v>
      </c>
      <c r="M113">
        <v>2</v>
      </c>
      <c r="N113">
        <v>2</v>
      </c>
      <c r="O113" s="11" t="s">
        <v>129</v>
      </c>
      <c r="P113">
        <v>0</v>
      </c>
    </row>
    <row r="114" spans="1:16" x14ac:dyDescent="0.2">
      <c r="D114" s="7">
        <v>3</v>
      </c>
      <c r="G114">
        <v>7.9</v>
      </c>
    </row>
    <row r="115" spans="1:16" x14ac:dyDescent="0.2">
      <c r="D115" s="7">
        <v>0</v>
      </c>
      <c r="G115">
        <v>0</v>
      </c>
      <c r="I115">
        <v>3</v>
      </c>
      <c r="M115">
        <v>2</v>
      </c>
      <c r="N115">
        <v>2</v>
      </c>
      <c r="O115" s="11" t="s">
        <v>130</v>
      </c>
      <c r="P115">
        <v>0</v>
      </c>
    </row>
    <row r="116" spans="1:16" x14ac:dyDescent="0.2">
      <c r="D116" s="7">
        <v>3</v>
      </c>
      <c r="G116">
        <v>3.6</v>
      </c>
    </row>
    <row r="117" spans="1:16" x14ac:dyDescent="0.2">
      <c r="D117" s="7">
        <v>0</v>
      </c>
      <c r="G117">
        <v>0</v>
      </c>
      <c r="I117">
        <v>3</v>
      </c>
      <c r="M117">
        <v>2</v>
      </c>
      <c r="N117">
        <v>2</v>
      </c>
      <c r="O117" s="11" t="s">
        <v>131</v>
      </c>
      <c r="P117">
        <v>0</v>
      </c>
    </row>
    <row r="118" spans="1:16" x14ac:dyDescent="0.2">
      <c r="D118" s="7">
        <v>3</v>
      </c>
      <c r="G118">
        <v>2</v>
      </c>
    </row>
    <row r="119" spans="1:16" x14ac:dyDescent="0.2">
      <c r="D119" s="7">
        <v>0</v>
      </c>
      <c r="G119">
        <v>0</v>
      </c>
      <c r="I119">
        <v>3</v>
      </c>
      <c r="M119">
        <v>2</v>
      </c>
      <c r="N119">
        <v>2</v>
      </c>
      <c r="O119" s="11" t="s">
        <v>132</v>
      </c>
      <c r="P119">
        <v>0</v>
      </c>
    </row>
    <row r="120" spans="1:16" x14ac:dyDescent="0.2">
      <c r="D120" s="7">
        <v>3</v>
      </c>
      <c r="G120">
        <v>1.2</v>
      </c>
    </row>
    <row r="121" spans="1:16" x14ac:dyDescent="0.2">
      <c r="A121">
        <v>0</v>
      </c>
      <c r="D121">
        <v>0</v>
      </c>
      <c r="I121">
        <v>2</v>
      </c>
      <c r="L121">
        <v>0.2</v>
      </c>
      <c r="M121">
        <v>7</v>
      </c>
      <c r="N121">
        <f>COUNT(D121:D127)</f>
        <v>7</v>
      </c>
      <c r="O121" s="11" t="s">
        <v>134</v>
      </c>
      <c r="P121">
        <v>0</v>
      </c>
    </row>
    <row r="122" spans="1:16" x14ac:dyDescent="0.2">
      <c r="A122" s="7">
        <v>1.001316768605</v>
      </c>
      <c r="D122" s="7">
        <v>0.46351039844940001</v>
      </c>
    </row>
    <row r="123" spans="1:16" x14ac:dyDescent="0.2">
      <c r="A123" s="7">
        <v>2</v>
      </c>
      <c r="D123" s="7">
        <v>0.99320387221020001</v>
      </c>
    </row>
    <row r="124" spans="1:16" x14ac:dyDescent="0.2">
      <c r="A124" s="7">
        <v>3</v>
      </c>
      <c r="D124" s="7">
        <v>1.9658886223100001</v>
      </c>
    </row>
    <row r="125" spans="1:16" x14ac:dyDescent="0.2">
      <c r="A125" s="7">
        <v>3</v>
      </c>
      <c r="D125" s="7">
        <v>2.1832749560060001</v>
      </c>
    </row>
    <row r="126" spans="1:16" x14ac:dyDescent="0.2">
      <c r="A126" s="7">
        <v>4</v>
      </c>
      <c r="D126" s="7">
        <v>3.2813612931549998</v>
      </c>
    </row>
    <row r="127" spans="1:16" x14ac:dyDescent="0.2">
      <c r="A127" s="7">
        <v>4</v>
      </c>
      <c r="D127" s="7">
        <v>3.3900426685979999</v>
      </c>
    </row>
    <row r="128" spans="1:16" x14ac:dyDescent="0.2">
      <c r="D128" s="7">
        <v>0</v>
      </c>
      <c r="G128">
        <v>0</v>
      </c>
      <c r="I128">
        <v>3</v>
      </c>
      <c r="M128">
        <v>2</v>
      </c>
      <c r="N128">
        <v>2</v>
      </c>
      <c r="O128" s="11" t="s">
        <v>133</v>
      </c>
      <c r="P128">
        <v>0</v>
      </c>
    </row>
    <row r="129" spans="1:16" x14ac:dyDescent="0.2">
      <c r="D129" s="7">
        <v>3</v>
      </c>
      <c r="G129">
        <v>0.84</v>
      </c>
    </row>
    <row r="130" spans="1:16" x14ac:dyDescent="0.2">
      <c r="D130" s="7">
        <v>0</v>
      </c>
      <c r="G130">
        <v>0</v>
      </c>
      <c r="I130">
        <v>3</v>
      </c>
      <c r="M130">
        <v>2</v>
      </c>
      <c r="N130">
        <v>2</v>
      </c>
      <c r="O130" s="11" t="s">
        <v>135</v>
      </c>
      <c r="P130">
        <v>0</v>
      </c>
    </row>
    <row r="131" spans="1:16" x14ac:dyDescent="0.2">
      <c r="D131" s="7">
        <v>3</v>
      </c>
      <c r="G131">
        <v>0.48</v>
      </c>
    </row>
    <row r="132" spans="1:16" x14ac:dyDescent="0.2">
      <c r="D132" s="7">
        <v>0</v>
      </c>
      <c r="G132">
        <v>0</v>
      </c>
      <c r="I132">
        <v>3</v>
      </c>
      <c r="M132">
        <v>2</v>
      </c>
      <c r="N132">
        <v>2</v>
      </c>
      <c r="O132" s="11" t="s">
        <v>136</v>
      </c>
      <c r="P132">
        <v>0</v>
      </c>
    </row>
    <row r="133" spans="1:16" x14ac:dyDescent="0.2">
      <c r="D133" s="7">
        <v>3</v>
      </c>
      <c r="G133">
        <v>0.12</v>
      </c>
    </row>
    <row r="134" spans="1:16" x14ac:dyDescent="0.2">
      <c r="A134">
        <v>0</v>
      </c>
      <c r="D134">
        <v>0</v>
      </c>
      <c r="I134">
        <v>2</v>
      </c>
      <c r="L134">
        <v>0.2</v>
      </c>
      <c r="M134">
        <v>3</v>
      </c>
      <c r="N134">
        <f>COUNT(D134:D145)</f>
        <v>12</v>
      </c>
      <c r="O134" s="11" t="s">
        <v>137</v>
      </c>
      <c r="P134">
        <v>0</v>
      </c>
    </row>
    <row r="135" spans="1:16" x14ac:dyDescent="0.2">
      <c r="A135" s="7">
        <v>0.16923037830500001</v>
      </c>
      <c r="D135" s="7">
        <v>1.7507258098509999</v>
      </c>
    </row>
    <row r="136" spans="1:16" x14ac:dyDescent="0.2">
      <c r="A136" s="7">
        <v>0.17044803342459999</v>
      </c>
      <c r="D136" s="7">
        <v>1.9014087163569999</v>
      </c>
    </row>
    <row r="137" spans="1:16" x14ac:dyDescent="0.2">
      <c r="A137" s="7">
        <v>0.33085431173489999</v>
      </c>
      <c r="D137" s="7">
        <v>2.330390912475</v>
      </c>
    </row>
    <row r="138" spans="1:16" x14ac:dyDescent="0.2">
      <c r="A138" s="7">
        <v>0.32977960983679999</v>
      </c>
      <c r="D138" s="7">
        <v>2.4434566998120002</v>
      </c>
    </row>
    <row r="139" spans="1:16" x14ac:dyDescent="0.2">
      <c r="A139" s="7">
        <v>0.50153535284719997</v>
      </c>
      <c r="D139" s="7">
        <v>2.8532933751809999</v>
      </c>
    </row>
    <row r="140" spans="1:16" x14ac:dyDescent="0.2">
      <c r="A140" s="7">
        <v>0.50159661851360005</v>
      </c>
      <c r="D140" s="7">
        <v>2.9663285296850002</v>
      </c>
    </row>
    <row r="141" spans="1:16" x14ac:dyDescent="0.2">
      <c r="A141" s="7">
        <v>0.66982192749790004</v>
      </c>
      <c r="D141" s="7">
        <v>3.1501867945459998</v>
      </c>
    </row>
    <row r="142" spans="1:16" x14ac:dyDescent="0.2">
      <c r="A142" s="7">
        <v>0.66991893146970005</v>
      </c>
      <c r="D142" s="7">
        <v>3.3291591225110002</v>
      </c>
    </row>
    <row r="143" spans="1:16" x14ac:dyDescent="0.2">
      <c r="A143" s="7">
        <v>0.83028436600230004</v>
      </c>
      <c r="D143" s="7">
        <v>3.6827845489589999</v>
      </c>
    </row>
    <row r="144" spans="1:16" x14ac:dyDescent="0.2">
      <c r="A144" s="7">
        <v>0.83151733753860002</v>
      </c>
      <c r="D144" s="7">
        <v>3.8617262440909998</v>
      </c>
    </row>
    <row r="145" spans="1:16" x14ac:dyDescent="0.2">
      <c r="A145" s="7">
        <v>1.000914352393</v>
      </c>
      <c r="D145" s="7">
        <v>4.1114910495789996</v>
      </c>
    </row>
    <row r="146" spans="1:16" x14ac:dyDescent="0.2">
      <c r="D146" s="7">
        <v>0</v>
      </c>
      <c r="G146">
        <v>0</v>
      </c>
      <c r="I146">
        <v>3</v>
      </c>
      <c r="M146">
        <v>2</v>
      </c>
      <c r="N146">
        <v>2</v>
      </c>
      <c r="O146" s="11" t="s">
        <v>138</v>
      </c>
      <c r="P146">
        <v>0</v>
      </c>
    </row>
    <row r="147" spans="1:16" x14ac:dyDescent="0.2">
      <c r="D147" s="7">
        <v>3</v>
      </c>
      <c r="G147">
        <v>6.3E-2</v>
      </c>
    </row>
    <row r="148" spans="1:16" x14ac:dyDescent="0.2">
      <c r="D148" s="7">
        <v>0</v>
      </c>
      <c r="G148">
        <v>0</v>
      </c>
      <c r="I148">
        <v>3</v>
      </c>
      <c r="M148">
        <v>2</v>
      </c>
      <c r="N148">
        <v>2</v>
      </c>
      <c r="O148" s="11" t="s">
        <v>139</v>
      </c>
      <c r="P148">
        <v>0</v>
      </c>
    </row>
    <row r="149" spans="1:16" x14ac:dyDescent="0.2">
      <c r="D149" s="7">
        <v>3</v>
      </c>
      <c r="G149">
        <v>6.0999999999999999E-2</v>
      </c>
    </row>
    <row r="150" spans="1:16" x14ac:dyDescent="0.2">
      <c r="D150" s="7">
        <v>0</v>
      </c>
      <c r="G150">
        <v>0</v>
      </c>
      <c r="I150">
        <v>3</v>
      </c>
      <c r="M150">
        <v>2</v>
      </c>
      <c r="N150">
        <v>2</v>
      </c>
      <c r="O150" s="11" t="s">
        <v>140</v>
      </c>
      <c r="P150">
        <v>0</v>
      </c>
    </row>
    <row r="151" spans="1:16" x14ac:dyDescent="0.2">
      <c r="D151" s="7">
        <v>3</v>
      </c>
      <c r="G151">
        <v>3.1E-2</v>
      </c>
    </row>
    <row r="152" spans="1:16" x14ac:dyDescent="0.2">
      <c r="D152" s="7">
        <v>0</v>
      </c>
      <c r="G152">
        <v>0</v>
      </c>
      <c r="I152">
        <v>3</v>
      </c>
      <c r="M152">
        <v>2</v>
      </c>
      <c r="N152">
        <v>2</v>
      </c>
      <c r="O152" s="11" t="s">
        <v>141</v>
      </c>
      <c r="P152">
        <v>0</v>
      </c>
    </row>
    <row r="153" spans="1:16" x14ac:dyDescent="0.2">
      <c r="D153" s="7">
        <v>3</v>
      </c>
      <c r="G153">
        <v>0.02</v>
      </c>
    </row>
    <row r="154" spans="1:16" x14ac:dyDescent="0.2">
      <c r="A154">
        <v>0</v>
      </c>
      <c r="D154">
        <v>0</v>
      </c>
      <c r="I154">
        <v>2</v>
      </c>
      <c r="L154">
        <v>0.2</v>
      </c>
      <c r="M154">
        <v>2</v>
      </c>
      <c r="N154">
        <f>COUNT(D154:D159)</f>
        <v>6</v>
      </c>
      <c r="O154" s="11" t="s">
        <v>142</v>
      </c>
      <c r="P154">
        <v>0</v>
      </c>
    </row>
    <row r="155" spans="1:16" x14ac:dyDescent="0.2">
      <c r="A155" s="7">
        <v>7.997383716117E-2</v>
      </c>
      <c r="D155" s="7">
        <v>3.1757049891540001</v>
      </c>
    </row>
    <row r="156" spans="1:16" x14ac:dyDescent="0.2">
      <c r="A156" s="7">
        <v>0.17005348479080001</v>
      </c>
      <c r="D156" s="7">
        <v>3.227765726681</v>
      </c>
    </row>
    <row r="157" spans="1:16" x14ac:dyDescent="0.2">
      <c r="A157" s="7">
        <v>0.17044427149739999</v>
      </c>
      <c r="D157" s="7">
        <v>3.3709327548810002</v>
      </c>
    </row>
    <row r="158" spans="1:16" x14ac:dyDescent="0.2">
      <c r="A158" s="7">
        <v>0.24987084168170001</v>
      </c>
      <c r="D158" s="7">
        <v>3.9566160520609999</v>
      </c>
    </row>
    <row r="159" spans="1:16" x14ac:dyDescent="0.2">
      <c r="A159" s="7">
        <v>0.2498989915716</v>
      </c>
      <c r="D159" s="7">
        <v>4.3991323210409998</v>
      </c>
    </row>
    <row r="160" spans="1:16" x14ac:dyDescent="0.2">
      <c r="D160" s="7">
        <v>0</v>
      </c>
      <c r="G160">
        <v>0</v>
      </c>
      <c r="I160">
        <v>3</v>
      </c>
      <c r="M160">
        <v>2</v>
      </c>
      <c r="N160">
        <v>2</v>
      </c>
      <c r="O160" s="11" t="s">
        <v>143</v>
      </c>
      <c r="P160">
        <v>1</v>
      </c>
    </row>
    <row r="161" spans="4:7" x14ac:dyDescent="0.2">
      <c r="D161" s="7">
        <v>3</v>
      </c>
      <c r="G161">
        <v>0.02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70"/>
  <sheetViews>
    <sheetView topLeftCell="A33" workbookViewId="0">
      <selection activeCell="N53" sqref="N53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  <c r="S1" s="44"/>
    </row>
    <row r="2" spans="1:19" x14ac:dyDescent="0.2">
      <c r="A2">
        <v>0</v>
      </c>
      <c r="D2">
        <v>0</v>
      </c>
      <c r="I2">
        <v>2</v>
      </c>
      <c r="L2">
        <v>0.2</v>
      </c>
      <c r="M2">
        <v>3</v>
      </c>
      <c r="N2">
        <f>COUNT(D2:D6)</f>
        <v>5</v>
      </c>
      <c r="O2" s="11" t="s">
        <v>144</v>
      </c>
      <c r="P2">
        <v>0</v>
      </c>
    </row>
    <row r="3" spans="1:19" x14ac:dyDescent="0.2">
      <c r="A3" s="7">
        <v>1</v>
      </c>
      <c r="D3" s="7">
        <v>0.51258992805759995</v>
      </c>
    </row>
    <row r="4" spans="1:19" x14ac:dyDescent="0.2">
      <c r="A4" s="7">
        <v>2</v>
      </c>
      <c r="D4" s="7">
        <v>0.75539568345319996</v>
      </c>
    </row>
    <row r="5" spans="1:19" x14ac:dyDescent="0.2">
      <c r="A5" s="7">
        <v>5</v>
      </c>
      <c r="D5" s="7">
        <v>2.9474512067580001</v>
      </c>
    </row>
    <row r="6" spans="1:19" x14ac:dyDescent="0.2">
      <c r="A6" s="7">
        <v>10</v>
      </c>
      <c r="D6" s="7">
        <v>4.6647599317720001</v>
      </c>
    </row>
    <row r="7" spans="1:19" x14ac:dyDescent="0.2">
      <c r="A7">
        <v>0</v>
      </c>
      <c r="D7">
        <f>B7*0.2</f>
        <v>0</v>
      </c>
      <c r="I7">
        <v>2</v>
      </c>
      <c r="L7">
        <v>0.2</v>
      </c>
      <c r="M7">
        <v>3</v>
      </c>
      <c r="N7">
        <v>4</v>
      </c>
      <c r="O7" s="11" t="s">
        <v>145</v>
      </c>
      <c r="P7">
        <v>0</v>
      </c>
    </row>
    <row r="8" spans="1:19" x14ac:dyDescent="0.2">
      <c r="A8" s="7">
        <v>2</v>
      </c>
      <c r="D8" s="7">
        <v>1.4919743052900001</v>
      </c>
    </row>
    <row r="9" spans="1:19" x14ac:dyDescent="0.2">
      <c r="A9" s="7">
        <v>5</v>
      </c>
      <c r="D9" s="7">
        <v>3.14767554241</v>
      </c>
    </row>
    <row r="10" spans="1:19" x14ac:dyDescent="0.2">
      <c r="A10" s="7">
        <v>10</v>
      </c>
      <c r="D10" s="7">
        <v>4.6031524438789999</v>
      </c>
    </row>
    <row r="11" spans="1:19" x14ac:dyDescent="0.2">
      <c r="A11">
        <v>0</v>
      </c>
      <c r="D11">
        <v>0</v>
      </c>
      <c r="I11">
        <v>2</v>
      </c>
      <c r="L11">
        <v>0.2</v>
      </c>
      <c r="M11">
        <v>5</v>
      </c>
      <c r="N11">
        <v>5</v>
      </c>
      <c r="O11" s="11" t="s">
        <v>146</v>
      </c>
      <c r="P11">
        <v>0</v>
      </c>
    </row>
    <row r="12" spans="1:19" x14ac:dyDescent="0.2">
      <c r="A12" s="7">
        <v>2</v>
      </c>
      <c r="D12" s="7">
        <v>0.45084839578550001</v>
      </c>
    </row>
    <row r="13" spans="1:19" x14ac:dyDescent="0.2">
      <c r="A13" s="7">
        <v>5</v>
      </c>
      <c r="D13" s="7">
        <v>0.99162323665039998</v>
      </c>
    </row>
    <row r="14" spans="1:19" x14ac:dyDescent="0.2">
      <c r="A14" s="7">
        <v>10</v>
      </c>
      <c r="D14" s="7">
        <v>1.7524781420660001</v>
      </c>
    </row>
    <row r="15" spans="1:19" x14ac:dyDescent="0.2">
      <c r="A15" s="7">
        <v>20</v>
      </c>
      <c r="D15" s="7">
        <v>3.2441345115629998</v>
      </c>
    </row>
    <row r="16" spans="1:19" x14ac:dyDescent="0.2">
      <c r="A16">
        <v>0</v>
      </c>
      <c r="D16">
        <v>0</v>
      </c>
      <c r="I16">
        <v>2</v>
      </c>
      <c r="L16">
        <v>0.2</v>
      </c>
      <c r="M16">
        <v>8</v>
      </c>
      <c r="N16">
        <f>COUNT(D16:D23)</f>
        <v>8</v>
      </c>
      <c r="O16" s="11" t="s">
        <v>147</v>
      </c>
      <c r="P16">
        <v>0</v>
      </c>
    </row>
    <row r="17" spans="1:16" x14ac:dyDescent="0.2">
      <c r="A17" s="7">
        <v>2</v>
      </c>
      <c r="D17" s="7">
        <v>0.37058118841299997</v>
      </c>
    </row>
    <row r="18" spans="1:16" x14ac:dyDescent="0.2">
      <c r="A18" s="7">
        <v>5</v>
      </c>
      <c r="D18" s="7">
        <v>0.70070128523889996</v>
      </c>
    </row>
    <row r="19" spans="1:16" x14ac:dyDescent="0.2">
      <c r="A19" s="7">
        <v>10</v>
      </c>
      <c r="D19" s="7">
        <v>1.160530631586</v>
      </c>
    </row>
    <row r="20" spans="1:16" x14ac:dyDescent="0.2">
      <c r="A20" s="7">
        <v>20</v>
      </c>
      <c r="D20" s="7">
        <v>2.0301626231040002</v>
      </c>
    </row>
    <row r="21" spans="1:16" x14ac:dyDescent="0.2">
      <c r="A21" s="7">
        <v>30</v>
      </c>
      <c r="D21" s="7">
        <v>2.4481978062900001</v>
      </c>
    </row>
    <row r="22" spans="1:16" x14ac:dyDescent="0.2">
      <c r="A22" s="7">
        <v>50</v>
      </c>
      <c r="D22" s="7">
        <v>3.5167672079110002</v>
      </c>
    </row>
    <row r="23" spans="1:16" x14ac:dyDescent="0.2">
      <c r="A23" s="7">
        <v>60</v>
      </c>
      <c r="D23" s="7">
        <v>4.5753032038260004</v>
      </c>
    </row>
    <row r="24" spans="1:16" x14ac:dyDescent="0.2">
      <c r="A24">
        <v>0</v>
      </c>
      <c r="D24">
        <v>0</v>
      </c>
      <c r="I24">
        <v>2</v>
      </c>
      <c r="L24">
        <v>0.2</v>
      </c>
      <c r="M24">
        <v>5</v>
      </c>
      <c r="N24">
        <v>5</v>
      </c>
      <c r="O24" s="11" t="s">
        <v>148</v>
      </c>
      <c r="P24">
        <v>0</v>
      </c>
    </row>
    <row r="25" spans="1:16" x14ac:dyDescent="0.2">
      <c r="A25" s="7">
        <v>0.3866688624024</v>
      </c>
      <c r="D25" s="7">
        <v>0.79666209437369995</v>
      </c>
    </row>
    <row r="26" spans="1:16" x14ac:dyDescent="0.2">
      <c r="A26" s="7">
        <v>0.97076332888939998</v>
      </c>
      <c r="D26" s="7">
        <v>0.74820633031979999</v>
      </c>
    </row>
    <row r="27" spans="1:16" x14ac:dyDescent="0.2">
      <c r="A27" s="7">
        <v>1.8886260619399999</v>
      </c>
      <c r="D27" s="7">
        <v>1.3394947286859999</v>
      </c>
    </row>
    <row r="28" spans="1:16" x14ac:dyDescent="0.2">
      <c r="A28" s="7">
        <v>4.8925404610159999</v>
      </c>
      <c r="D28" s="7">
        <v>3.2460855506319999</v>
      </c>
    </row>
    <row r="29" spans="1:16" x14ac:dyDescent="0.2">
      <c r="A29">
        <v>0</v>
      </c>
      <c r="D29">
        <f>B29*0.2</f>
        <v>0</v>
      </c>
      <c r="I29">
        <v>2</v>
      </c>
      <c r="L29">
        <v>0.2</v>
      </c>
      <c r="M29">
        <v>7</v>
      </c>
      <c r="N29">
        <f>COUNT(D29:D35)</f>
        <v>7</v>
      </c>
      <c r="O29" s="11" t="s">
        <v>149</v>
      </c>
      <c r="P29">
        <v>0</v>
      </c>
    </row>
    <row r="30" spans="1:16" x14ac:dyDescent="0.2">
      <c r="A30" s="7">
        <v>0.94302554027509999</v>
      </c>
      <c r="D30" s="7">
        <v>0.53168310394910001</v>
      </c>
    </row>
    <row r="31" spans="1:16" x14ac:dyDescent="0.2">
      <c r="A31" s="7">
        <v>1.8860510805499999</v>
      </c>
      <c r="D31" s="7">
        <v>0.95778176231440004</v>
      </c>
    </row>
    <row r="32" spans="1:16" x14ac:dyDescent="0.2">
      <c r="A32" s="7">
        <v>2.4754420432219999</v>
      </c>
      <c r="D32" s="7">
        <v>1.2304889244149999</v>
      </c>
    </row>
    <row r="33" spans="1:16" x14ac:dyDescent="0.2">
      <c r="A33" s="7">
        <v>5.0687622789780002</v>
      </c>
      <c r="D33" s="7">
        <v>2.5259065802870002</v>
      </c>
    </row>
    <row r="34" spans="1:16" x14ac:dyDescent="0.2">
      <c r="A34" s="7">
        <v>7.5442043221999997</v>
      </c>
      <c r="D34" s="7">
        <v>4.2818337871979999</v>
      </c>
    </row>
    <row r="35" spans="1:16" x14ac:dyDescent="0.2">
      <c r="A35" s="7">
        <v>10.01964636542</v>
      </c>
      <c r="D35" s="7">
        <v>5.7989956375389999</v>
      </c>
    </row>
    <row r="36" spans="1:16" x14ac:dyDescent="0.2">
      <c r="A36">
        <v>0</v>
      </c>
      <c r="D36">
        <v>0</v>
      </c>
      <c r="I36">
        <v>2</v>
      </c>
      <c r="L36">
        <v>0.2</v>
      </c>
      <c r="M36">
        <v>6</v>
      </c>
      <c r="N36">
        <f>COUNT(D36:D41)</f>
        <v>6</v>
      </c>
      <c r="O36" s="11" t="s">
        <v>150</v>
      </c>
      <c r="P36">
        <v>0</v>
      </c>
    </row>
    <row r="37" spans="1:16" x14ac:dyDescent="0.2">
      <c r="A37" s="7">
        <v>1</v>
      </c>
      <c r="D37" s="7">
        <v>0.84509568241470001</v>
      </c>
    </row>
    <row r="38" spans="1:16" x14ac:dyDescent="0.2">
      <c r="A38" s="7">
        <v>2</v>
      </c>
      <c r="D38" s="7">
        <v>1.029918146093</v>
      </c>
    </row>
    <row r="39" spans="1:16" x14ac:dyDescent="0.2">
      <c r="A39" s="7">
        <v>3</v>
      </c>
      <c r="D39" s="7">
        <v>1.3533574575309999</v>
      </c>
    </row>
    <row r="40" spans="1:16" x14ac:dyDescent="0.2">
      <c r="A40" s="7">
        <v>4</v>
      </c>
      <c r="D40" s="7">
        <v>1.8924229765930001</v>
      </c>
    </row>
    <row r="41" spans="1:16" x14ac:dyDescent="0.2">
      <c r="A41" s="7">
        <v>5</v>
      </c>
      <c r="D41" s="7">
        <v>2.5932081513740002</v>
      </c>
    </row>
    <row r="42" spans="1:16" x14ac:dyDescent="0.2">
      <c r="A42">
        <v>0</v>
      </c>
      <c r="D42">
        <f>B42*0.2</f>
        <v>0</v>
      </c>
      <c r="I42">
        <v>2</v>
      </c>
      <c r="L42">
        <v>0.2</v>
      </c>
      <c r="M42">
        <v>3</v>
      </c>
      <c r="N42">
        <f>COUNT(D42:D46)</f>
        <v>5</v>
      </c>
      <c r="O42" s="11" t="s">
        <v>151</v>
      </c>
      <c r="P42">
        <v>0</v>
      </c>
    </row>
    <row r="43" spans="1:16" x14ac:dyDescent="0.2">
      <c r="A43" s="7">
        <v>1</v>
      </c>
      <c r="D43" s="7">
        <v>1.0068153381330001</v>
      </c>
    </row>
    <row r="44" spans="1:16" x14ac:dyDescent="0.2">
      <c r="A44" s="7">
        <v>3</v>
      </c>
      <c r="D44" s="7">
        <v>2.554703471441</v>
      </c>
    </row>
    <row r="45" spans="1:16" x14ac:dyDescent="0.2">
      <c r="A45" s="7">
        <v>5</v>
      </c>
      <c r="D45" s="7">
        <v>3.432610173914</v>
      </c>
    </row>
    <row r="46" spans="1:16" x14ac:dyDescent="0.2">
      <c r="A46" s="7">
        <v>7</v>
      </c>
      <c r="D46" s="7">
        <v>4.1873019006019998</v>
      </c>
    </row>
    <row r="47" spans="1:16" x14ac:dyDescent="0.2">
      <c r="A47">
        <v>0</v>
      </c>
      <c r="D47">
        <v>0</v>
      </c>
      <c r="I47">
        <v>2</v>
      </c>
      <c r="L47">
        <v>0.2</v>
      </c>
      <c r="M47">
        <v>2</v>
      </c>
      <c r="N47">
        <f>COUNT(D47:D51)</f>
        <v>5</v>
      </c>
      <c r="O47" s="11" t="s">
        <v>152</v>
      </c>
      <c r="P47">
        <v>0</v>
      </c>
    </row>
    <row r="48" spans="1:16" x14ac:dyDescent="0.2">
      <c r="A48" s="7">
        <v>0.1020984975366</v>
      </c>
      <c r="D48" s="7">
        <v>2.2571942446039999</v>
      </c>
    </row>
    <row r="49" spans="1:16" x14ac:dyDescent="0.2">
      <c r="A49" s="7">
        <v>0.2322841737488</v>
      </c>
      <c r="D49" s="7">
        <v>3.174460431655</v>
      </c>
    </row>
    <row r="50" spans="1:16" x14ac:dyDescent="0.2">
      <c r="A50" s="7">
        <v>0.49265552617320002</v>
      </c>
      <c r="D50" s="7">
        <v>4.1097122302160001</v>
      </c>
    </row>
    <row r="51" spans="1:16" x14ac:dyDescent="0.2">
      <c r="A51" s="7">
        <v>0.98085181196899995</v>
      </c>
      <c r="D51" s="7">
        <v>4.5143884892089998</v>
      </c>
    </row>
    <row r="52" spans="1:16" x14ac:dyDescent="0.2">
      <c r="A52">
        <v>0</v>
      </c>
      <c r="D52">
        <v>0</v>
      </c>
      <c r="I52">
        <v>2</v>
      </c>
      <c r="L52">
        <v>0.2</v>
      </c>
      <c r="M52">
        <v>3</v>
      </c>
      <c r="N52">
        <f>COUNT(D52:D57)</f>
        <v>6</v>
      </c>
      <c r="O52" s="11" t="s">
        <v>153</v>
      </c>
      <c r="P52">
        <v>0</v>
      </c>
    </row>
    <row r="53" spans="1:16" x14ac:dyDescent="0.2">
      <c r="A53" s="7">
        <v>0.1020984975366</v>
      </c>
      <c r="D53" s="7">
        <v>1.3848920863309999</v>
      </c>
    </row>
    <row r="54" spans="1:16" x14ac:dyDescent="0.2">
      <c r="A54" s="7">
        <v>0.25</v>
      </c>
      <c r="D54" s="7">
        <v>2.4370503597119999</v>
      </c>
    </row>
    <row r="55" spans="1:16" x14ac:dyDescent="0.2">
      <c r="A55" s="7">
        <v>0.5</v>
      </c>
      <c r="D55" s="7">
        <v>3.0395683453240001</v>
      </c>
    </row>
    <row r="56" spans="1:16" x14ac:dyDescent="0.2">
      <c r="A56" s="7">
        <v>1</v>
      </c>
      <c r="D56" s="7">
        <v>4.1456834532369999</v>
      </c>
    </row>
    <row r="57" spans="1:16" x14ac:dyDescent="0.2">
      <c r="A57" s="7">
        <v>2</v>
      </c>
      <c r="D57" s="7">
        <v>4.8381294964029999</v>
      </c>
    </row>
    <row r="58" spans="1:16" x14ac:dyDescent="0.2">
      <c r="D58" s="7">
        <v>0</v>
      </c>
      <c r="G58">
        <v>0</v>
      </c>
      <c r="I58">
        <v>3</v>
      </c>
      <c r="M58">
        <v>2</v>
      </c>
      <c r="N58">
        <v>2</v>
      </c>
      <c r="O58" s="11" t="s">
        <v>154</v>
      </c>
      <c r="P58">
        <v>1</v>
      </c>
    </row>
    <row r="59" spans="1:16" x14ac:dyDescent="0.2">
      <c r="D59" s="7">
        <v>2</v>
      </c>
      <c r="G59">
        <v>0.02</v>
      </c>
    </row>
    <row r="60" spans="1:16" x14ac:dyDescent="0.2">
      <c r="B60" s="31"/>
      <c r="C60" s="31"/>
      <c r="D60" s="32">
        <v>0</v>
      </c>
      <c r="E60" s="31"/>
      <c r="F60" s="31"/>
      <c r="G60" s="31">
        <v>0</v>
      </c>
      <c r="H60" s="31"/>
      <c r="I60" s="31">
        <v>3</v>
      </c>
      <c r="J60" s="31"/>
      <c r="K60" s="31"/>
      <c r="L60" s="31"/>
      <c r="M60" s="31">
        <v>2</v>
      </c>
      <c r="N60" s="31">
        <v>2</v>
      </c>
      <c r="O60" s="31" t="s">
        <v>155</v>
      </c>
      <c r="P60" s="31">
        <v>1</v>
      </c>
    </row>
    <row r="61" spans="1:16" x14ac:dyDescent="0.2">
      <c r="B61" s="31"/>
      <c r="C61" s="31"/>
      <c r="D61" s="32">
        <v>2</v>
      </c>
      <c r="E61" s="31"/>
      <c r="F61" s="31"/>
      <c r="G61" s="31">
        <v>0.02</v>
      </c>
      <c r="H61" s="31"/>
      <c r="I61" s="31"/>
      <c r="J61" s="31"/>
      <c r="K61" s="31"/>
      <c r="L61" s="31"/>
      <c r="M61" s="31"/>
      <c r="N61" s="31"/>
      <c r="O61" s="31"/>
      <c r="P61" s="31"/>
    </row>
    <row r="62" spans="1:16" x14ac:dyDescent="0.2">
      <c r="D62" s="7">
        <v>0</v>
      </c>
      <c r="G62">
        <v>0</v>
      </c>
      <c r="I62">
        <v>3</v>
      </c>
      <c r="M62">
        <v>3</v>
      </c>
      <c r="N62">
        <v>3</v>
      </c>
      <c r="O62" s="11" t="s">
        <v>156</v>
      </c>
      <c r="P62">
        <v>0</v>
      </c>
    </row>
    <row r="63" spans="1:16" x14ac:dyDescent="0.2">
      <c r="D63" s="7">
        <v>2</v>
      </c>
      <c r="G63">
        <v>5.0000000000000001E-3</v>
      </c>
    </row>
    <row r="64" spans="1:16" x14ac:dyDescent="0.2">
      <c r="D64" s="7">
        <v>3</v>
      </c>
      <c r="G64">
        <v>0.01</v>
      </c>
    </row>
    <row r="65" spans="4:16" x14ac:dyDescent="0.2">
      <c r="D65" s="7">
        <v>0</v>
      </c>
      <c r="G65">
        <v>0</v>
      </c>
      <c r="I65">
        <v>3</v>
      </c>
      <c r="M65">
        <v>2</v>
      </c>
      <c r="N65">
        <v>2</v>
      </c>
      <c r="O65" s="11" t="s">
        <v>157</v>
      </c>
      <c r="P65">
        <v>1</v>
      </c>
    </row>
    <row r="66" spans="4:16" x14ac:dyDescent="0.2">
      <c r="D66" s="7">
        <v>2</v>
      </c>
      <c r="G66">
        <v>0.02</v>
      </c>
    </row>
    <row r="67" spans="4:16" x14ac:dyDescent="0.2">
      <c r="D67" s="7">
        <v>0</v>
      </c>
      <c r="G67">
        <v>0</v>
      </c>
      <c r="I67">
        <v>3</v>
      </c>
      <c r="M67">
        <v>2</v>
      </c>
      <c r="N67">
        <v>2</v>
      </c>
      <c r="O67" s="11" t="s">
        <v>158</v>
      </c>
      <c r="P67">
        <v>1</v>
      </c>
    </row>
    <row r="68" spans="4:16" x14ac:dyDescent="0.2">
      <c r="D68" s="7">
        <v>2</v>
      </c>
      <c r="G68">
        <v>0.02</v>
      </c>
    </row>
    <row r="69" spans="4:16" x14ac:dyDescent="0.2">
      <c r="D69" s="7">
        <v>0</v>
      </c>
      <c r="G69">
        <v>0</v>
      </c>
      <c r="I69">
        <v>3</v>
      </c>
      <c r="M69">
        <v>2</v>
      </c>
      <c r="N69">
        <v>2</v>
      </c>
      <c r="O69" s="11" t="s">
        <v>159</v>
      </c>
      <c r="P69">
        <v>1</v>
      </c>
    </row>
    <row r="70" spans="4:16" x14ac:dyDescent="0.2">
      <c r="D70" s="7">
        <v>2</v>
      </c>
      <c r="G70">
        <v>0.02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3"/>
  <sheetViews>
    <sheetView topLeftCell="A13" workbookViewId="0">
      <selection activeCell="N22" sqref="N2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E2">
        <v>1</v>
      </c>
      <c r="G2">
        <v>0</v>
      </c>
      <c r="I2">
        <v>3</v>
      </c>
      <c r="M2">
        <v>19</v>
      </c>
      <c r="N2">
        <f>COUNT(G2:G20)</f>
        <v>19</v>
      </c>
      <c r="O2" s="11" t="s">
        <v>160</v>
      </c>
      <c r="P2">
        <v>0</v>
      </c>
    </row>
    <row r="3" spans="1:18" x14ac:dyDescent="0.2">
      <c r="E3" s="7">
        <v>0.67269248682149996</v>
      </c>
      <c r="G3" s="7">
        <v>4.8339763913009997E-3</v>
      </c>
    </row>
    <row r="4" spans="1:18" x14ac:dyDescent="0.2">
      <c r="E4" s="7">
        <v>0.46239939738050001</v>
      </c>
      <c r="G4" s="7">
        <v>5.3785709590410003E-3</v>
      </c>
    </row>
    <row r="5" spans="1:18" x14ac:dyDescent="0.2">
      <c r="E5" s="7">
        <v>0.51817178819980003</v>
      </c>
      <c r="G5" s="7">
        <v>6.5426307061250003E-3</v>
      </c>
    </row>
    <row r="6" spans="1:18" x14ac:dyDescent="0.2">
      <c r="E6" s="7">
        <v>0.3934088336423</v>
      </c>
      <c r="G6" s="7">
        <v>7.9919118307480008E-3</v>
      </c>
    </row>
    <row r="7" spans="1:18" x14ac:dyDescent="0.2">
      <c r="E7" s="7">
        <v>0.33809738261029998</v>
      </c>
      <c r="G7" s="7">
        <v>8.7825098366150003E-3</v>
      </c>
    </row>
    <row r="8" spans="1:18" x14ac:dyDescent="0.2">
      <c r="E8" s="7">
        <v>0.55088142954240005</v>
      </c>
      <c r="G8" s="7">
        <v>9.1417105089539995E-3</v>
      </c>
    </row>
    <row r="9" spans="1:18" x14ac:dyDescent="0.2">
      <c r="E9" s="7">
        <v>0.1052307273462</v>
      </c>
      <c r="G9" s="7">
        <v>1.002857072974E-2</v>
      </c>
    </row>
    <row r="10" spans="1:18" x14ac:dyDescent="0.2">
      <c r="E10" s="7">
        <v>0.1554490176868</v>
      </c>
      <c r="G10" s="7">
        <v>1.013374611271E-2</v>
      </c>
    </row>
    <row r="11" spans="1:18" x14ac:dyDescent="0.2">
      <c r="E11" s="7">
        <v>7.1570310662610007E-2</v>
      </c>
      <c r="G11" s="7">
        <v>1.2135643656309999E-2</v>
      </c>
    </row>
    <row r="12" spans="1:18" x14ac:dyDescent="0.2">
      <c r="E12" s="7">
        <v>0.10584182258450001</v>
      </c>
      <c r="G12" s="7">
        <v>1.276134805329E-2</v>
      </c>
    </row>
    <row r="13" spans="1:18" x14ac:dyDescent="0.2">
      <c r="E13" s="7">
        <v>0.13990837384820001</v>
      </c>
      <c r="G13" s="7">
        <v>1.30037862242E-2</v>
      </c>
    </row>
    <row r="14" spans="1:18" x14ac:dyDescent="0.2">
      <c r="E14" s="7">
        <v>5.0641582938650002E-2</v>
      </c>
      <c r="G14" s="7">
        <v>1.3198984604449999E-2</v>
      </c>
    </row>
    <row r="15" spans="1:18" x14ac:dyDescent="0.2">
      <c r="E15" s="7">
        <v>3.6325302349560003E-2</v>
      </c>
      <c r="G15" s="7">
        <v>1.413130198229E-2</v>
      </c>
    </row>
    <row r="16" spans="1:18" x14ac:dyDescent="0.2">
      <c r="E16" s="7">
        <v>5.7577210565159999E-2</v>
      </c>
      <c r="G16" s="7">
        <v>1.462241754174E-2</v>
      </c>
    </row>
    <row r="17" spans="5:16" x14ac:dyDescent="0.2">
      <c r="E17" s="7">
        <v>8.7456223655600004E-2</v>
      </c>
      <c r="G17" s="7">
        <v>1.4725810291100001E-2</v>
      </c>
    </row>
    <row r="18" spans="5:16" x14ac:dyDescent="0.2">
      <c r="E18" s="7">
        <v>0.1094930331632</v>
      </c>
      <c r="G18" s="7">
        <v>1.562247499674E-2</v>
      </c>
    </row>
    <row r="19" spans="5:16" x14ac:dyDescent="0.2">
      <c r="E19" s="7">
        <v>3.3570739466859997E-2</v>
      </c>
      <c r="G19" s="7">
        <v>1.634889819266E-2</v>
      </c>
    </row>
    <row r="20" spans="5:16" x14ac:dyDescent="0.2">
      <c r="E20" s="7">
        <v>3.6606838324109998E-2</v>
      </c>
      <c r="G20" s="7">
        <v>1.777500508036E-2</v>
      </c>
    </row>
    <row r="21" spans="5:16" x14ac:dyDescent="0.2">
      <c r="E21">
        <v>1</v>
      </c>
      <c r="G21">
        <v>0</v>
      </c>
      <c r="I21">
        <v>3</v>
      </c>
      <c r="M21">
        <v>22</v>
      </c>
      <c r="N21">
        <f>COUNT(G21:G43)</f>
        <v>23</v>
      </c>
      <c r="O21" s="11" t="s">
        <v>161</v>
      </c>
      <c r="P21">
        <v>0</v>
      </c>
    </row>
    <row r="22" spans="5:16" x14ac:dyDescent="0.2">
      <c r="E22" s="7">
        <v>0.87368307107599996</v>
      </c>
      <c r="G22" s="7">
        <v>0.35594818601419997</v>
      </c>
    </row>
    <row r="23" spans="5:16" x14ac:dyDescent="0.2">
      <c r="E23" s="7">
        <v>0.8339940303933</v>
      </c>
      <c r="G23" s="7">
        <v>0.45754131718699997</v>
      </c>
    </row>
    <row r="24" spans="5:16" x14ac:dyDescent="0.2">
      <c r="E24" s="7">
        <v>0.876225437341</v>
      </c>
      <c r="G24" s="7">
        <v>0.53709861531589997</v>
      </c>
    </row>
    <row r="25" spans="5:16" x14ac:dyDescent="0.2">
      <c r="E25" s="7">
        <v>0.78426055570169995</v>
      </c>
      <c r="G25" s="7">
        <v>0.6243982331629</v>
      </c>
    </row>
    <row r="26" spans="5:16" x14ac:dyDescent="0.2">
      <c r="E26" s="7">
        <v>0.61777478017309995</v>
      </c>
      <c r="G26" s="7">
        <v>0.74832497890710004</v>
      </c>
    </row>
    <row r="27" spans="5:16" x14ac:dyDescent="0.2">
      <c r="E27" s="7">
        <v>0.47822068799119999</v>
      </c>
      <c r="G27" s="7">
        <v>0.78534914884109996</v>
      </c>
    </row>
    <row r="28" spans="5:16" x14ac:dyDescent="0.2">
      <c r="E28" s="7">
        <v>0.88020630933419997</v>
      </c>
      <c r="G28" s="7">
        <v>0.81969328502659999</v>
      </c>
    </row>
    <row r="29" spans="5:16" x14ac:dyDescent="0.2">
      <c r="E29" s="7">
        <v>0.5801928248596</v>
      </c>
      <c r="G29" s="7">
        <v>0.8354757059904</v>
      </c>
    </row>
    <row r="30" spans="5:16" x14ac:dyDescent="0.2">
      <c r="E30" s="7">
        <v>0.43530344640919999</v>
      </c>
      <c r="G30" s="7">
        <v>0.92332125663800002</v>
      </c>
    </row>
    <row r="31" spans="5:16" x14ac:dyDescent="0.2">
      <c r="E31" s="7">
        <v>0.44337126418349998</v>
      </c>
      <c r="G31" s="7">
        <v>1.068191969825</v>
      </c>
    </row>
    <row r="32" spans="5:16" x14ac:dyDescent="0.2">
      <c r="E32" s="7">
        <v>0.1333311726982</v>
      </c>
      <c r="G32" s="7">
        <v>1.1588664449849999</v>
      </c>
    </row>
    <row r="33" spans="5:7" x14ac:dyDescent="0.2">
      <c r="E33" s="7">
        <v>9.3851092528760005E-2</v>
      </c>
      <c r="G33" s="7">
        <v>1.2686485681669999</v>
      </c>
    </row>
    <row r="34" spans="5:7" x14ac:dyDescent="0.2">
      <c r="E34" s="7">
        <v>5.7141431094070001E-2</v>
      </c>
      <c r="G34" s="7">
        <v>1.3354012606079999</v>
      </c>
    </row>
    <row r="35" spans="5:7" x14ac:dyDescent="0.2">
      <c r="E35" s="7">
        <v>9.5501666405669997E-2</v>
      </c>
      <c r="G35" s="7">
        <v>1.3555511439770001</v>
      </c>
    </row>
    <row r="36" spans="5:7" x14ac:dyDescent="0.2">
      <c r="E36" s="7">
        <v>0.19682561747220001</v>
      </c>
      <c r="G36" s="7">
        <v>1.4402699885850001</v>
      </c>
    </row>
    <row r="37" spans="5:7" x14ac:dyDescent="0.2">
      <c r="E37" s="7">
        <v>0.1021378975226</v>
      </c>
      <c r="G37" s="7">
        <v>1.5437490694330001</v>
      </c>
    </row>
    <row r="38" spans="5:7" x14ac:dyDescent="0.2">
      <c r="E38" s="7">
        <v>0.12385940738120001</v>
      </c>
      <c r="G38" s="7">
        <v>1.5648915578939999</v>
      </c>
    </row>
    <row r="39" spans="5:7" x14ac:dyDescent="0.2">
      <c r="E39" s="7">
        <v>5.2140463206739998E-2</v>
      </c>
      <c r="G39" s="7">
        <v>1.6255397290189999</v>
      </c>
    </row>
    <row r="40" spans="5:7" x14ac:dyDescent="0.2">
      <c r="E40" s="7">
        <v>2.702874489228E-2</v>
      </c>
      <c r="G40" s="7">
        <v>1.6638046553179999</v>
      </c>
    </row>
    <row r="41" spans="5:7" x14ac:dyDescent="0.2">
      <c r="E41" s="7">
        <v>0.16564300162289999</v>
      </c>
      <c r="G41" s="7">
        <v>1.687180505236</v>
      </c>
    </row>
    <row r="42" spans="5:7" x14ac:dyDescent="0.2">
      <c r="E42" s="7">
        <v>3.7902230768459999E-2</v>
      </c>
      <c r="G42" s="7">
        <v>1.742468608864</v>
      </c>
    </row>
    <row r="43" spans="5:7" x14ac:dyDescent="0.2">
      <c r="E43" s="7">
        <v>5.1453125502459998E-3</v>
      </c>
      <c r="G43" s="7">
        <v>2.2486475755619999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8"/>
  <sheetViews>
    <sheetView workbookViewId="0">
      <selection activeCell="P1" sqref="P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A2">
        <v>0</v>
      </c>
      <c r="B2">
        <v>1</v>
      </c>
      <c r="D2">
        <v>0</v>
      </c>
      <c r="I2">
        <v>1</v>
      </c>
      <c r="M2">
        <v>4</v>
      </c>
      <c r="N2">
        <v>4</v>
      </c>
      <c r="O2" s="11" t="s">
        <v>162</v>
      </c>
      <c r="P2">
        <v>0</v>
      </c>
    </row>
    <row r="3" spans="1:18" x14ac:dyDescent="0.2">
      <c r="A3">
        <v>2.5</v>
      </c>
      <c r="B3">
        <v>0.62</v>
      </c>
      <c r="D3">
        <v>0.42</v>
      </c>
    </row>
    <row r="4" spans="1:18" x14ac:dyDescent="0.2">
      <c r="A4">
        <v>5</v>
      </c>
      <c r="B4">
        <v>0.57999999999999996</v>
      </c>
      <c r="D4">
        <v>0.83</v>
      </c>
    </row>
    <row r="5" spans="1:18" x14ac:dyDescent="0.2">
      <c r="A5">
        <v>10</v>
      </c>
      <c r="B5">
        <v>0.56000000000000005</v>
      </c>
      <c r="D5">
        <v>1.97</v>
      </c>
    </row>
    <row r="6" spans="1:18" x14ac:dyDescent="0.2">
      <c r="A6">
        <v>20</v>
      </c>
      <c r="B6">
        <v>0.56999999999999995</v>
      </c>
      <c r="D6">
        <v>4.4000000000000004</v>
      </c>
    </row>
    <row r="7" spans="1:18" x14ac:dyDescent="0.2">
      <c r="A7">
        <v>30</v>
      </c>
      <c r="B7">
        <v>0.52</v>
      </c>
      <c r="D7">
        <v>4.4000000000000004</v>
      </c>
    </row>
    <row r="8" spans="1:18" x14ac:dyDescent="0.2">
      <c r="A8">
        <v>0</v>
      </c>
      <c r="B8">
        <v>1</v>
      </c>
      <c r="D8">
        <v>0</v>
      </c>
      <c r="I8">
        <v>1</v>
      </c>
      <c r="M8">
        <v>4</v>
      </c>
      <c r="N8">
        <v>6</v>
      </c>
      <c r="O8" s="11" t="s">
        <v>163</v>
      </c>
      <c r="P8">
        <v>0</v>
      </c>
    </row>
    <row r="9" spans="1:18" x14ac:dyDescent="0.2">
      <c r="A9">
        <v>2.5</v>
      </c>
      <c r="B9">
        <v>0.88</v>
      </c>
      <c r="D9">
        <v>0.23</v>
      </c>
    </row>
    <row r="10" spans="1:18" x14ac:dyDescent="0.2">
      <c r="A10">
        <v>5</v>
      </c>
      <c r="B10">
        <v>0.86</v>
      </c>
      <c r="D10">
        <v>0.41</v>
      </c>
    </row>
    <row r="11" spans="1:18" x14ac:dyDescent="0.2">
      <c r="A11">
        <v>10</v>
      </c>
      <c r="B11">
        <v>0.84</v>
      </c>
      <c r="D11">
        <v>0.84</v>
      </c>
    </row>
    <row r="12" spans="1:18" x14ac:dyDescent="0.2">
      <c r="A12">
        <v>15</v>
      </c>
      <c r="B12">
        <v>0.83</v>
      </c>
      <c r="D12">
        <v>1.1100000000000001</v>
      </c>
    </row>
    <row r="13" spans="1:18" x14ac:dyDescent="0.2">
      <c r="A13">
        <v>30</v>
      </c>
      <c r="B13">
        <v>0.78</v>
      </c>
      <c r="D13">
        <v>2.34</v>
      </c>
    </row>
    <row r="14" spans="1:18" x14ac:dyDescent="0.2">
      <c r="A14">
        <v>0</v>
      </c>
      <c r="B14">
        <v>1</v>
      </c>
      <c r="D14">
        <v>0</v>
      </c>
      <c r="I14">
        <v>1</v>
      </c>
      <c r="M14">
        <v>3</v>
      </c>
      <c r="N14">
        <v>4</v>
      </c>
      <c r="O14" s="11" t="s">
        <v>164</v>
      </c>
      <c r="P14">
        <v>0</v>
      </c>
    </row>
    <row r="15" spans="1:18" x14ac:dyDescent="0.2">
      <c r="A15">
        <v>1</v>
      </c>
      <c r="B15">
        <v>0.57999999999999996</v>
      </c>
      <c r="D15">
        <v>0.57999999999999996</v>
      </c>
    </row>
    <row r="16" spans="1:18" x14ac:dyDescent="0.2">
      <c r="A16">
        <v>3</v>
      </c>
      <c r="B16">
        <v>0.45</v>
      </c>
      <c r="D16">
        <v>1.59</v>
      </c>
    </row>
    <row r="17" spans="1:16" x14ac:dyDescent="0.2">
      <c r="A17">
        <v>5</v>
      </c>
      <c r="B17">
        <v>0.43</v>
      </c>
      <c r="D17">
        <v>3.5</v>
      </c>
    </row>
    <row r="18" spans="1:16" x14ac:dyDescent="0.2">
      <c r="A18">
        <v>10</v>
      </c>
      <c r="B18">
        <v>0.42</v>
      </c>
      <c r="D18">
        <v>4.66</v>
      </c>
    </row>
    <row r="19" spans="1:16" x14ac:dyDescent="0.2">
      <c r="A19">
        <v>15</v>
      </c>
      <c r="B19">
        <v>0.4</v>
      </c>
      <c r="D19">
        <v>4.62</v>
      </c>
    </row>
    <row r="20" spans="1:16" x14ac:dyDescent="0.2">
      <c r="A20">
        <v>0</v>
      </c>
      <c r="B20">
        <v>1</v>
      </c>
      <c r="D20">
        <v>0</v>
      </c>
      <c r="I20">
        <v>1</v>
      </c>
      <c r="M20">
        <v>3</v>
      </c>
      <c r="N20">
        <v>3</v>
      </c>
      <c r="O20" s="11" t="s">
        <v>165</v>
      </c>
      <c r="P20">
        <v>0</v>
      </c>
    </row>
    <row r="21" spans="1:16" x14ac:dyDescent="0.2">
      <c r="A21">
        <v>5</v>
      </c>
      <c r="B21">
        <v>0.59</v>
      </c>
      <c r="D21">
        <v>1.5</v>
      </c>
    </row>
    <row r="22" spans="1:16" x14ac:dyDescent="0.2">
      <c r="A22">
        <v>15</v>
      </c>
      <c r="B22">
        <v>0.48</v>
      </c>
      <c r="D22">
        <v>3.41</v>
      </c>
    </row>
    <row r="23" spans="1:16" x14ac:dyDescent="0.2">
      <c r="A23">
        <v>30</v>
      </c>
      <c r="B23">
        <v>0.43</v>
      </c>
      <c r="D23">
        <v>4.6399999999999997</v>
      </c>
    </row>
    <row r="24" spans="1:16" x14ac:dyDescent="0.2">
      <c r="A24">
        <v>45</v>
      </c>
      <c r="B24">
        <v>0.47</v>
      </c>
      <c r="D24">
        <v>4.8</v>
      </c>
    </row>
    <row r="25" spans="1:16" x14ac:dyDescent="0.2">
      <c r="A25">
        <v>0</v>
      </c>
      <c r="B25">
        <v>1</v>
      </c>
      <c r="D25">
        <v>0</v>
      </c>
      <c r="I25">
        <v>1</v>
      </c>
      <c r="M25">
        <v>4</v>
      </c>
      <c r="N25">
        <v>5</v>
      </c>
      <c r="O25" s="11" t="s">
        <v>166</v>
      </c>
      <c r="P25">
        <v>0</v>
      </c>
    </row>
    <row r="26" spans="1:16" x14ac:dyDescent="0.2">
      <c r="A26">
        <v>0.25</v>
      </c>
      <c r="B26">
        <v>0.62</v>
      </c>
      <c r="D26">
        <v>0.46</v>
      </c>
    </row>
    <row r="27" spans="1:16" x14ac:dyDescent="0.2">
      <c r="A27">
        <v>2.5</v>
      </c>
      <c r="B27">
        <v>0.34</v>
      </c>
      <c r="D27">
        <v>1.42</v>
      </c>
    </row>
    <row r="28" spans="1:16" x14ac:dyDescent="0.2">
      <c r="A28">
        <v>5</v>
      </c>
      <c r="B28">
        <v>0.27</v>
      </c>
      <c r="D28">
        <v>2.1800000000000002</v>
      </c>
    </row>
    <row r="29" spans="1:16" x14ac:dyDescent="0.2">
      <c r="A29">
        <v>10</v>
      </c>
      <c r="B29">
        <v>0.24</v>
      </c>
      <c r="D29">
        <v>3.82</v>
      </c>
    </row>
    <row r="30" spans="1:16" x14ac:dyDescent="0.2">
      <c r="A30">
        <v>15</v>
      </c>
      <c r="B30">
        <v>0.24</v>
      </c>
      <c r="D30">
        <v>3.92</v>
      </c>
    </row>
    <row r="31" spans="1:16" x14ac:dyDescent="0.2">
      <c r="A31">
        <v>0</v>
      </c>
      <c r="B31">
        <v>1</v>
      </c>
      <c r="D31">
        <v>0</v>
      </c>
      <c r="I31">
        <v>1</v>
      </c>
      <c r="M31">
        <v>4</v>
      </c>
      <c r="N31">
        <v>5</v>
      </c>
      <c r="O31" s="11" t="s">
        <v>167</v>
      </c>
      <c r="P31">
        <v>0</v>
      </c>
    </row>
    <row r="32" spans="1:16" x14ac:dyDescent="0.2">
      <c r="A32">
        <v>5</v>
      </c>
      <c r="B32">
        <v>0.56999999999999995</v>
      </c>
      <c r="D32">
        <v>0.82</v>
      </c>
    </row>
    <row r="33" spans="1:16" x14ac:dyDescent="0.2">
      <c r="A33">
        <v>10</v>
      </c>
      <c r="B33">
        <v>0.52</v>
      </c>
      <c r="D33">
        <v>1.61</v>
      </c>
    </row>
    <row r="34" spans="1:16" x14ac:dyDescent="0.2">
      <c r="A34">
        <v>20</v>
      </c>
      <c r="B34">
        <v>0.44</v>
      </c>
      <c r="D34">
        <v>2.93</v>
      </c>
    </row>
    <row r="35" spans="1:16" x14ac:dyDescent="0.2">
      <c r="A35">
        <v>40</v>
      </c>
      <c r="B35">
        <v>0.36</v>
      </c>
      <c r="D35">
        <v>4.2699999999999996</v>
      </c>
    </row>
    <row r="36" spans="1:16" x14ac:dyDescent="0.2">
      <c r="A36">
        <v>60</v>
      </c>
      <c r="B36">
        <v>0.27</v>
      </c>
      <c r="D36">
        <v>5.0199999999999996</v>
      </c>
    </row>
    <row r="37" spans="1:16" x14ac:dyDescent="0.2">
      <c r="A37">
        <v>0</v>
      </c>
      <c r="B37">
        <v>1</v>
      </c>
      <c r="D37">
        <v>0</v>
      </c>
      <c r="I37">
        <v>1</v>
      </c>
      <c r="M37">
        <v>2</v>
      </c>
      <c r="N37">
        <v>6</v>
      </c>
      <c r="O37" s="11" t="s">
        <v>168</v>
      </c>
      <c r="P37">
        <v>0</v>
      </c>
    </row>
    <row r="38" spans="1:16" x14ac:dyDescent="0.2">
      <c r="A38">
        <v>0.25</v>
      </c>
      <c r="B38">
        <v>0.56999999999999995</v>
      </c>
      <c r="D38">
        <v>0.87</v>
      </c>
    </row>
    <row r="39" spans="1:16" x14ac:dyDescent="0.2">
      <c r="A39">
        <v>1</v>
      </c>
      <c r="B39">
        <v>0.38</v>
      </c>
      <c r="D39">
        <v>1.31</v>
      </c>
    </row>
    <row r="40" spans="1:16" x14ac:dyDescent="0.2">
      <c r="A40">
        <v>2.5</v>
      </c>
      <c r="B40">
        <v>0.28000000000000003</v>
      </c>
      <c r="D40">
        <v>1.93</v>
      </c>
    </row>
    <row r="41" spans="1:16" x14ac:dyDescent="0.2">
      <c r="A41">
        <v>10</v>
      </c>
      <c r="B41">
        <v>0.19</v>
      </c>
      <c r="D41">
        <v>3.58</v>
      </c>
    </row>
    <row r="42" spans="1:16" x14ac:dyDescent="0.2">
      <c r="A42">
        <v>20</v>
      </c>
      <c r="B42">
        <v>0.17</v>
      </c>
      <c r="D42">
        <v>4.66</v>
      </c>
    </row>
    <row r="43" spans="1:16" x14ac:dyDescent="0.2">
      <c r="A43">
        <v>0</v>
      </c>
      <c r="B43">
        <v>1</v>
      </c>
      <c r="D43">
        <v>0</v>
      </c>
      <c r="I43">
        <v>1</v>
      </c>
      <c r="M43">
        <v>2</v>
      </c>
      <c r="N43">
        <v>6</v>
      </c>
      <c r="O43" s="11" t="s">
        <v>169</v>
      </c>
      <c r="P43">
        <v>0</v>
      </c>
    </row>
    <row r="44" spans="1:16" x14ac:dyDescent="0.2">
      <c r="A44">
        <v>0.25</v>
      </c>
      <c r="B44">
        <v>0.83</v>
      </c>
      <c r="D44">
        <v>0.36</v>
      </c>
    </row>
    <row r="45" spans="1:16" x14ac:dyDescent="0.2">
      <c r="A45">
        <v>1</v>
      </c>
      <c r="B45">
        <v>0.8</v>
      </c>
      <c r="D45">
        <v>0.61</v>
      </c>
    </row>
    <row r="46" spans="1:16" x14ac:dyDescent="0.2">
      <c r="A46">
        <v>2.5</v>
      </c>
      <c r="B46">
        <v>0.78</v>
      </c>
      <c r="D46">
        <v>0.79</v>
      </c>
    </row>
    <row r="47" spans="1:16" x14ac:dyDescent="0.2">
      <c r="A47">
        <v>10</v>
      </c>
      <c r="B47">
        <v>0.71</v>
      </c>
      <c r="D47">
        <v>2.02</v>
      </c>
    </row>
    <row r="48" spans="1:16" x14ac:dyDescent="0.2">
      <c r="A48">
        <v>20</v>
      </c>
      <c r="B48">
        <v>0.64</v>
      </c>
      <c r="D48">
        <v>4.5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"/>
  <sheetViews>
    <sheetView zoomScale="125" workbookViewId="0">
      <selection activeCell="F5" sqref="F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A2">
        <v>0</v>
      </c>
      <c r="B2">
        <v>1.7</v>
      </c>
      <c r="F2">
        <f xml:space="preserve"> 10^5.25</f>
        <v>177827.94100389251</v>
      </c>
      <c r="I2">
        <v>1</v>
      </c>
      <c r="M2">
        <v>2</v>
      </c>
      <c r="N2">
        <v>2</v>
      </c>
      <c r="O2" s="11" t="s">
        <v>170</v>
      </c>
      <c r="P2">
        <v>0</v>
      </c>
    </row>
    <row r="3" spans="1:18" x14ac:dyDescent="0.2">
      <c r="A3">
        <v>0.25</v>
      </c>
      <c r="F3">
        <f xml:space="preserve"> 10^3.12</f>
        <v>1318.2567385564089</v>
      </c>
    </row>
    <row r="4" spans="1:18" x14ac:dyDescent="0.2">
      <c r="A4">
        <v>0.5</v>
      </c>
      <c r="B4">
        <v>0.81</v>
      </c>
      <c r="F4">
        <f>10^2.17</f>
        <v>147.91083881682084</v>
      </c>
    </row>
    <row r="5" spans="1:18" x14ac:dyDescent="0.2">
      <c r="A5">
        <v>0</v>
      </c>
      <c r="B5">
        <v>1.62</v>
      </c>
      <c r="F5">
        <f>10^5.04</f>
        <v>109647.81961431868</v>
      </c>
      <c r="I5">
        <v>1</v>
      </c>
      <c r="M5">
        <v>2</v>
      </c>
      <c r="N5">
        <v>2</v>
      </c>
      <c r="O5" s="11" t="s">
        <v>171</v>
      </c>
      <c r="P5">
        <v>1</v>
      </c>
    </row>
    <row r="6" spans="1:18" x14ac:dyDescent="0.2">
      <c r="A6">
        <v>0.25</v>
      </c>
      <c r="F6">
        <f>10^2.17</f>
        <v>147.91083881682084</v>
      </c>
    </row>
    <row r="7" spans="1:18" x14ac:dyDescent="0.2">
      <c r="A7">
        <v>0.5</v>
      </c>
      <c r="B7">
        <v>0.72</v>
      </c>
      <c r="F7">
        <f>10^2.17</f>
        <v>147.91083881682084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06"/>
  <sheetViews>
    <sheetView workbookViewId="0">
      <selection activeCell="E25" sqref="E25:E3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E2">
        <v>1</v>
      </c>
      <c r="G2">
        <v>0</v>
      </c>
      <c r="I2">
        <v>3</v>
      </c>
      <c r="M2">
        <v>2</v>
      </c>
      <c r="N2">
        <f>COUNT(G2:G7)</f>
        <v>6</v>
      </c>
      <c r="O2" s="11" t="s">
        <v>172</v>
      </c>
      <c r="P2">
        <v>0</v>
      </c>
    </row>
    <row r="3" spans="1:18" x14ac:dyDescent="0.2">
      <c r="E3" s="7">
        <v>9.8696555091440006E-4</v>
      </c>
      <c r="G3" s="7">
        <v>2.3960066555740001E-2</v>
      </c>
    </row>
    <row r="4" spans="1:18" x14ac:dyDescent="0.2">
      <c r="E4" s="7">
        <v>7.3467771418720003E-4</v>
      </c>
      <c r="G4" s="7">
        <v>4.1930116472550003E-2</v>
      </c>
    </row>
    <row r="5" spans="1:18" x14ac:dyDescent="0.2">
      <c r="E5" s="7">
        <v>2.3308877933910001E-4</v>
      </c>
      <c r="G5" s="7">
        <v>6.1896838602330001E-2</v>
      </c>
    </row>
    <row r="6" spans="1:18" x14ac:dyDescent="0.2">
      <c r="E6" s="7">
        <v>1.17051253356E-4</v>
      </c>
      <c r="G6" s="7">
        <v>8.186356073211E-2</v>
      </c>
    </row>
    <row r="7" spans="1:18" x14ac:dyDescent="0.2">
      <c r="E7" s="7">
        <v>9.9346139880440002E-5</v>
      </c>
      <c r="G7" s="7">
        <v>0.1018302828619</v>
      </c>
    </row>
    <row r="8" spans="1:18" x14ac:dyDescent="0.2">
      <c r="E8">
        <v>1</v>
      </c>
      <c r="G8">
        <v>0</v>
      </c>
      <c r="I8">
        <v>3</v>
      </c>
      <c r="M8">
        <v>4</v>
      </c>
      <c r="N8">
        <f>COUNT(G8:G15)</f>
        <v>8</v>
      </c>
      <c r="O8" s="11" t="s">
        <v>173</v>
      </c>
      <c r="P8">
        <v>0</v>
      </c>
    </row>
    <row r="9" spans="1:18" x14ac:dyDescent="0.2">
      <c r="E9" s="7">
        <v>2.017638260521E-2</v>
      </c>
      <c r="G9" s="7">
        <v>1.5973377703830002E-2</v>
      </c>
    </row>
    <row r="10" spans="1:18" x14ac:dyDescent="0.2">
      <c r="E10" s="7">
        <v>3.9137456019800003E-3</v>
      </c>
      <c r="G10" s="7">
        <v>2.7953410981700001E-2</v>
      </c>
    </row>
    <row r="11" spans="1:18" x14ac:dyDescent="0.2">
      <c r="E11" s="7">
        <v>2.1686143947059998E-3</v>
      </c>
      <c r="G11" s="7">
        <v>4.3926788685520003E-2</v>
      </c>
    </row>
    <row r="12" spans="1:18" x14ac:dyDescent="0.2">
      <c r="E12" s="7">
        <v>1.8405908764419999E-3</v>
      </c>
      <c r="G12" s="7">
        <v>5.5906821963390002E-2</v>
      </c>
    </row>
    <row r="13" spans="1:18" x14ac:dyDescent="0.2">
      <c r="E13" s="7">
        <v>4.9562898343430005E-4</v>
      </c>
      <c r="G13" s="7">
        <v>8.3860232945089999E-2</v>
      </c>
    </row>
    <row r="14" spans="1:18" x14ac:dyDescent="0.2">
      <c r="E14" s="7">
        <v>3.235724296507E-4</v>
      </c>
      <c r="G14" s="7">
        <v>0.10782029950079999</v>
      </c>
    </row>
    <row r="15" spans="1:18" x14ac:dyDescent="0.2">
      <c r="E15" s="7">
        <v>7.1565029510639995E-5</v>
      </c>
      <c r="G15" s="7">
        <v>0.21564059900169999</v>
      </c>
    </row>
    <row r="16" spans="1:18" x14ac:dyDescent="0.2">
      <c r="E16">
        <v>1</v>
      </c>
      <c r="G16">
        <v>0</v>
      </c>
      <c r="I16">
        <v>3</v>
      </c>
      <c r="M16">
        <v>4</v>
      </c>
      <c r="N16">
        <v>4</v>
      </c>
      <c r="O16" s="11" t="s">
        <v>174</v>
      </c>
      <c r="P16">
        <v>0</v>
      </c>
    </row>
    <row r="17" spans="5:16" x14ac:dyDescent="0.2">
      <c r="E17" s="7">
        <v>0.1147701792233</v>
      </c>
      <c r="G17" s="7">
        <v>0.1098169717138</v>
      </c>
    </row>
    <row r="18" spans="5:16" x14ac:dyDescent="0.2">
      <c r="E18" s="7">
        <v>1.193776641714E-2</v>
      </c>
      <c r="G18" s="7">
        <v>0.22163061564059999</v>
      </c>
    </row>
    <row r="19" spans="5:16" x14ac:dyDescent="0.2">
      <c r="E19" s="7">
        <v>4.3468698604009999E-4</v>
      </c>
      <c r="G19" s="7">
        <v>0.43926788685520002</v>
      </c>
    </row>
    <row r="20" spans="5:16" x14ac:dyDescent="0.2">
      <c r="E20">
        <v>1</v>
      </c>
      <c r="G20">
        <v>0</v>
      </c>
      <c r="I20">
        <v>3</v>
      </c>
      <c r="M20">
        <v>4</v>
      </c>
      <c r="N20">
        <v>5</v>
      </c>
      <c r="O20" s="11" t="s">
        <v>175</v>
      </c>
      <c r="P20">
        <v>0</v>
      </c>
    </row>
    <row r="21" spans="5:16" x14ac:dyDescent="0.2">
      <c r="E21" s="7">
        <v>0.53622212494199994</v>
      </c>
      <c r="G21" s="7">
        <v>0.14376039933439999</v>
      </c>
    </row>
    <row r="22" spans="5:16" x14ac:dyDescent="0.2">
      <c r="E22" s="7">
        <v>6.7906106760109997E-2</v>
      </c>
      <c r="G22" s="7">
        <v>0.28752079866890001</v>
      </c>
    </row>
    <row r="23" spans="5:16" x14ac:dyDescent="0.2">
      <c r="E23" s="7">
        <v>4.9238826317070002E-3</v>
      </c>
      <c r="G23" s="7">
        <v>0.56505823627289997</v>
      </c>
    </row>
    <row r="24" spans="5:16" x14ac:dyDescent="0.2">
      <c r="E24" s="7">
        <v>5.839582069357E-4</v>
      </c>
      <c r="G24" s="7">
        <v>1.120133111481</v>
      </c>
    </row>
    <row r="25" spans="5:16" x14ac:dyDescent="0.2">
      <c r="E25">
        <v>1</v>
      </c>
      <c r="G25">
        <v>0</v>
      </c>
      <c r="I25">
        <v>3</v>
      </c>
      <c r="M25">
        <v>3</v>
      </c>
      <c r="N25">
        <f>COUNT(G25:G30)</f>
        <v>6</v>
      </c>
      <c r="O25" s="11" t="s">
        <v>176</v>
      </c>
      <c r="P25">
        <v>0</v>
      </c>
    </row>
    <row r="26" spans="5:16" x14ac:dyDescent="0.2">
      <c r="E26" s="7">
        <v>5.4268641257940002E-2</v>
      </c>
      <c r="G26" s="7">
        <v>1.890971039182E-2</v>
      </c>
    </row>
    <row r="27" spans="5:16" x14ac:dyDescent="0.2">
      <c r="E27" s="7">
        <v>3.7210778249150002E-3</v>
      </c>
      <c r="G27" s="7">
        <v>4.139693356048E-2</v>
      </c>
    </row>
    <row r="28" spans="5:16" x14ac:dyDescent="0.2">
      <c r="E28" s="7">
        <v>7.682871208118E-4</v>
      </c>
      <c r="G28" s="7">
        <v>8.2793867120949993E-2</v>
      </c>
    </row>
    <row r="29" spans="5:16" x14ac:dyDescent="0.2">
      <c r="E29" s="7">
        <v>1.4837410348169999E-4</v>
      </c>
      <c r="G29" s="7">
        <v>0.1231686541738</v>
      </c>
    </row>
    <row r="30" spans="5:16" x14ac:dyDescent="0.2">
      <c r="E30" s="7">
        <v>8.3614997381550006E-5</v>
      </c>
      <c r="G30" s="7">
        <v>0.16405451448040001</v>
      </c>
    </row>
    <row r="31" spans="5:16" ht="16" x14ac:dyDescent="0.2">
      <c r="E31" s="22">
        <v>1</v>
      </c>
      <c r="G31">
        <v>0</v>
      </c>
      <c r="I31">
        <v>3</v>
      </c>
      <c r="M31">
        <v>7</v>
      </c>
      <c r="N31">
        <f>COUNT(G31:G37)</f>
        <v>7</v>
      </c>
      <c r="O31" s="11" t="s">
        <v>177</v>
      </c>
      <c r="P31">
        <v>0</v>
      </c>
    </row>
    <row r="32" spans="5:16" ht="16" x14ac:dyDescent="0.2">
      <c r="E32" s="24">
        <v>0.12976990975460001</v>
      </c>
      <c r="G32" s="7">
        <v>4.0885860306639999E-3</v>
      </c>
    </row>
    <row r="33" spans="5:16" ht="16" x14ac:dyDescent="0.2">
      <c r="E33" s="24">
        <v>3.7616926189160002E-2</v>
      </c>
      <c r="G33" s="7">
        <v>4.0885860306639999E-3</v>
      </c>
    </row>
    <row r="34" spans="5:16" ht="16" x14ac:dyDescent="0.2">
      <c r="E34" s="24">
        <v>3.0761015851800001E-2</v>
      </c>
      <c r="G34" s="7">
        <v>7.6660988074960003E-3</v>
      </c>
    </row>
    <row r="35" spans="5:16" ht="16" x14ac:dyDescent="0.2">
      <c r="E35" s="24">
        <v>0.1026199328556</v>
      </c>
      <c r="G35" s="7">
        <v>8.1771720613290008E-3</v>
      </c>
    </row>
    <row r="36" spans="5:16" ht="16" x14ac:dyDescent="0.2">
      <c r="E36" s="24">
        <v>6.0048236496709997E-2</v>
      </c>
      <c r="G36" s="7">
        <v>1.1754684838159999E-2</v>
      </c>
    </row>
    <row r="37" spans="5:16" ht="16" x14ac:dyDescent="0.2">
      <c r="E37" s="24">
        <v>4.715762874814E-3</v>
      </c>
      <c r="G37" s="7">
        <v>1.7887563884160001E-2</v>
      </c>
    </row>
    <row r="38" spans="5:16" x14ac:dyDescent="0.2">
      <c r="E38">
        <v>1</v>
      </c>
      <c r="G38">
        <v>0</v>
      </c>
      <c r="I38">
        <v>3</v>
      </c>
      <c r="M38">
        <v>2</v>
      </c>
      <c r="N38">
        <v>5</v>
      </c>
      <c r="O38" s="11" t="s">
        <v>178</v>
      </c>
      <c r="P38">
        <v>0</v>
      </c>
    </row>
    <row r="39" spans="5:16" x14ac:dyDescent="0.2">
      <c r="E39" s="7">
        <v>9.7169553871940002E-5</v>
      </c>
      <c r="G39" s="7">
        <v>1.7376490630319999E-2</v>
      </c>
    </row>
    <row r="40" spans="5:16" x14ac:dyDescent="0.2">
      <c r="E40" s="7">
        <v>4.6408655400940002E-5</v>
      </c>
      <c r="G40" s="7">
        <v>4.139693356048E-2</v>
      </c>
    </row>
    <row r="41" spans="5:16" x14ac:dyDescent="0.2">
      <c r="E41" s="7">
        <v>2.2168792921799998E-5</v>
      </c>
      <c r="G41" s="7">
        <v>6.3884156729130004E-2</v>
      </c>
    </row>
    <row r="42" spans="5:16" x14ac:dyDescent="0.2">
      <c r="E42" s="7">
        <v>1.29351810853E-5</v>
      </c>
      <c r="G42" s="7">
        <v>9.3015332197610004E-2</v>
      </c>
    </row>
    <row r="43" spans="5:16" x14ac:dyDescent="0.2">
      <c r="E43">
        <v>1</v>
      </c>
      <c r="G43">
        <v>0</v>
      </c>
      <c r="I43">
        <v>3</v>
      </c>
      <c r="M43">
        <v>3</v>
      </c>
      <c r="N43">
        <v>4</v>
      </c>
      <c r="O43" s="11" t="s">
        <v>179</v>
      </c>
      <c r="P43">
        <v>0</v>
      </c>
    </row>
    <row r="44" spans="5:16" x14ac:dyDescent="0.2">
      <c r="E44" s="7">
        <v>3.7361715200530002E-3</v>
      </c>
      <c r="G44" s="7">
        <v>5.1107325383300001E-3</v>
      </c>
    </row>
    <row r="45" spans="5:16" x14ac:dyDescent="0.2">
      <c r="E45" s="7">
        <v>8.566780470779E-4</v>
      </c>
      <c r="G45" s="7">
        <v>6.6439522998300001E-3</v>
      </c>
    </row>
    <row r="46" spans="5:16" x14ac:dyDescent="0.2">
      <c r="E46" s="7">
        <v>3.4693808022639999E-4</v>
      </c>
      <c r="G46" s="7">
        <v>9.1993185689950002E-3</v>
      </c>
    </row>
    <row r="47" spans="5:16" x14ac:dyDescent="0.2">
      <c r="E47">
        <v>1</v>
      </c>
      <c r="G47">
        <v>0</v>
      </c>
      <c r="I47">
        <v>3</v>
      </c>
      <c r="M47">
        <v>3</v>
      </c>
      <c r="N47">
        <f>COUNT(G47:G52)</f>
        <v>6</v>
      </c>
      <c r="O47" t="s">
        <v>180</v>
      </c>
      <c r="P47">
        <v>0</v>
      </c>
    </row>
    <row r="48" spans="5:16" x14ac:dyDescent="0.2">
      <c r="E48" s="7">
        <v>6.8517456205540006E-2</v>
      </c>
      <c r="G48" s="7">
        <v>1.6149622939349999E-2</v>
      </c>
    </row>
    <row r="49" spans="5:16" x14ac:dyDescent="0.2">
      <c r="E49" s="7">
        <v>5.1955290054049997E-4</v>
      </c>
      <c r="G49" s="7">
        <v>4.215718089757E-2</v>
      </c>
    </row>
    <row r="50" spans="5:16" x14ac:dyDescent="0.2">
      <c r="E50" s="7">
        <v>2.8019853432679999E-4</v>
      </c>
      <c r="G50" s="7">
        <v>6.4449373433179996E-2</v>
      </c>
    </row>
    <row r="51" spans="5:16" x14ac:dyDescent="0.2">
      <c r="E51" s="7">
        <v>2.0800571445690001E-4</v>
      </c>
      <c r="G51" s="7">
        <v>8.3026200546190004E-2</v>
      </c>
    </row>
    <row r="52" spans="5:16" x14ac:dyDescent="0.2">
      <c r="E52" s="7">
        <v>5.1338355337090002E-5</v>
      </c>
      <c r="G52" s="7">
        <v>0.18426990831209999</v>
      </c>
    </row>
    <row r="53" spans="5:16" x14ac:dyDescent="0.2">
      <c r="E53">
        <v>1</v>
      </c>
      <c r="G53">
        <v>0</v>
      </c>
      <c r="I53">
        <v>3</v>
      </c>
      <c r="M53">
        <v>3</v>
      </c>
      <c r="N53">
        <f>COUNT(G53:G67)</f>
        <v>15</v>
      </c>
      <c r="O53" s="11" t="s">
        <v>181</v>
      </c>
      <c r="P53">
        <v>0</v>
      </c>
    </row>
    <row r="54" spans="5:16" x14ac:dyDescent="0.2">
      <c r="E54" s="7">
        <v>8.744445713112E-4</v>
      </c>
      <c r="G54" s="7">
        <v>1.9350798518929999E-2</v>
      </c>
    </row>
    <row r="55" spans="5:16" x14ac:dyDescent="0.2">
      <c r="E55" s="7">
        <v>2.0206264377279999E-3</v>
      </c>
      <c r="G55" s="7">
        <v>2.0325678353609999E-2</v>
      </c>
    </row>
    <row r="56" spans="5:16" x14ac:dyDescent="0.2">
      <c r="E56" s="7">
        <v>1.635091673263E-4</v>
      </c>
      <c r="G56" s="7">
        <v>3.6898635543259999E-2</v>
      </c>
    </row>
    <row r="57" spans="5:16" x14ac:dyDescent="0.2">
      <c r="E57" s="7">
        <v>4.1562430587769998E-4</v>
      </c>
      <c r="G57" s="7">
        <v>4.2747914551370003E-2</v>
      </c>
    </row>
    <row r="58" spans="5:16" x14ac:dyDescent="0.2">
      <c r="E58" s="7">
        <v>9.6509092032109995E-5</v>
      </c>
      <c r="G58" s="7">
        <v>4.5672554055419999E-2</v>
      </c>
    </row>
    <row r="59" spans="5:16" x14ac:dyDescent="0.2">
      <c r="E59" s="7">
        <v>6.7325758708770001E-5</v>
      </c>
      <c r="G59" s="7">
        <v>5.9320871741010001E-2</v>
      </c>
    </row>
    <row r="60" spans="5:16" x14ac:dyDescent="0.2">
      <c r="E60" s="7">
        <v>1.195173611013E-4</v>
      </c>
      <c r="G60" s="7">
        <v>6.5170150749119998E-2</v>
      </c>
    </row>
    <row r="61" spans="5:16" x14ac:dyDescent="0.2">
      <c r="E61" s="7">
        <v>2.4026787662289999E-5</v>
      </c>
      <c r="G61" s="7">
        <v>7.4918949095969994E-2</v>
      </c>
    </row>
    <row r="62" spans="5:16" x14ac:dyDescent="0.2">
      <c r="E62" s="7">
        <v>1.033676564516E-4</v>
      </c>
      <c r="G62" s="7">
        <v>8.4667747442820004E-2</v>
      </c>
    </row>
    <row r="63" spans="5:16" x14ac:dyDescent="0.2">
      <c r="E63" s="7">
        <v>4.6897071969749999E-5</v>
      </c>
      <c r="G63" s="7">
        <v>9.1491906285619998E-2</v>
      </c>
    </row>
    <row r="64" spans="5:16" x14ac:dyDescent="0.2">
      <c r="E64" s="7">
        <v>3.600265364453E-5</v>
      </c>
      <c r="G64" s="7">
        <v>0.1051402239712</v>
      </c>
    </row>
    <row r="65" spans="5:16" x14ac:dyDescent="0.2">
      <c r="E65" s="7">
        <v>8.7066703754649997E-5</v>
      </c>
      <c r="G65" s="7">
        <v>0.1353614988464</v>
      </c>
    </row>
    <row r="66" spans="5:16" x14ac:dyDescent="0.2">
      <c r="E66" s="7">
        <v>1.10913245668E-5</v>
      </c>
      <c r="G66" s="7">
        <v>0.16363301405229999</v>
      </c>
    </row>
    <row r="67" spans="5:16" x14ac:dyDescent="0.2">
      <c r="E67" s="7">
        <v>3.0267929832420001E-5</v>
      </c>
      <c r="G67" s="7">
        <v>0.17923109140730001</v>
      </c>
    </row>
    <row r="68" spans="5:16" x14ac:dyDescent="0.2">
      <c r="E68">
        <v>1</v>
      </c>
      <c r="G68">
        <v>0</v>
      </c>
      <c r="I68">
        <v>3</v>
      </c>
      <c r="M68">
        <v>2</v>
      </c>
      <c r="N68">
        <f>COUNT(G68:G72)</f>
        <v>5</v>
      </c>
      <c r="O68" s="11" t="s">
        <v>182</v>
      </c>
      <c r="P68">
        <v>0</v>
      </c>
    </row>
    <row r="69" spans="5:16" x14ac:dyDescent="0.2">
      <c r="E69" s="7">
        <v>1.3196979268040001E-4</v>
      </c>
      <c r="G69" s="7">
        <v>2.3250317857670001E-2</v>
      </c>
    </row>
    <row r="70" spans="5:16" x14ac:dyDescent="0.2">
      <c r="E70" s="7">
        <v>6.2740155275430005E-5</v>
      </c>
      <c r="G70" s="7">
        <v>4.372279438605E-2</v>
      </c>
    </row>
    <row r="71" spans="5:16" x14ac:dyDescent="0.2">
      <c r="E71" s="7">
        <v>3.2027673064159999E-5</v>
      </c>
      <c r="G71" s="7">
        <v>7.1994309591920005E-2</v>
      </c>
    </row>
    <row r="72" spans="5:16" x14ac:dyDescent="0.2">
      <c r="E72" s="7">
        <v>1.2872656877899999E-5</v>
      </c>
      <c r="G72" s="7">
        <v>9.7341185293729995E-2</v>
      </c>
    </row>
    <row r="73" spans="5:16" x14ac:dyDescent="0.2">
      <c r="E73">
        <v>1</v>
      </c>
      <c r="G73">
        <v>0</v>
      </c>
      <c r="I73">
        <v>3</v>
      </c>
      <c r="M73">
        <v>5</v>
      </c>
      <c r="N73">
        <f>COUNT(G73:G82)</f>
        <v>10</v>
      </c>
      <c r="O73" s="11" t="s">
        <v>183</v>
      </c>
      <c r="P73">
        <v>0</v>
      </c>
    </row>
    <row r="74" spans="5:16" x14ac:dyDescent="0.2">
      <c r="E74" s="7">
        <v>0.84281055331230004</v>
      </c>
      <c r="G74" s="7">
        <v>4.80005965686E-2</v>
      </c>
    </row>
    <row r="75" spans="5:16" x14ac:dyDescent="0.2">
      <c r="E75" s="7">
        <v>0.81214030009070004</v>
      </c>
      <c r="G75" s="7">
        <v>9.1724548409540002E-2</v>
      </c>
    </row>
    <row r="76" spans="5:16" x14ac:dyDescent="0.2">
      <c r="E76" s="7">
        <v>0.75627048633000005</v>
      </c>
      <c r="G76" s="7">
        <v>0.14364674122070001</v>
      </c>
    </row>
    <row r="77" spans="5:16" x14ac:dyDescent="0.2">
      <c r="E77" s="7">
        <v>0.65435358988220005</v>
      </c>
      <c r="G77" s="7">
        <v>0.27481859674350001</v>
      </c>
    </row>
    <row r="78" spans="5:16" x14ac:dyDescent="0.2">
      <c r="E78" s="7">
        <v>0.24527766934940001</v>
      </c>
      <c r="G78" s="7">
        <v>0.3800293558608</v>
      </c>
    </row>
    <row r="79" spans="5:16" x14ac:dyDescent="0.2">
      <c r="E79" s="7">
        <v>7.2883334543150005E-2</v>
      </c>
      <c r="G79" s="7">
        <v>0.45381352459239999</v>
      </c>
    </row>
    <row r="80" spans="5:16" x14ac:dyDescent="0.2">
      <c r="E80" s="7">
        <v>8.5756541135170006E-2</v>
      </c>
      <c r="G80" s="7">
        <v>0.51666670536369996</v>
      </c>
    </row>
    <row r="81" spans="5:16" x14ac:dyDescent="0.2">
      <c r="E81" s="7">
        <v>4.821388275263E-2</v>
      </c>
      <c r="G81" s="7">
        <v>0.58635175361019998</v>
      </c>
    </row>
    <row r="82" spans="5:16" x14ac:dyDescent="0.2">
      <c r="E82" s="7">
        <v>3.3164697763769999E-2</v>
      </c>
      <c r="G82" s="7">
        <v>0.6505713078766</v>
      </c>
    </row>
    <row r="83" spans="5:16" x14ac:dyDescent="0.2">
      <c r="E83">
        <v>1</v>
      </c>
      <c r="G83">
        <v>0</v>
      </c>
      <c r="I83">
        <v>3</v>
      </c>
      <c r="M83">
        <v>8</v>
      </c>
      <c r="N83">
        <f>COUNT(G83:G90)</f>
        <v>8</v>
      </c>
      <c r="O83" s="11" t="s">
        <v>184</v>
      </c>
      <c r="P83">
        <v>0</v>
      </c>
    </row>
    <row r="84" spans="5:16" x14ac:dyDescent="0.2">
      <c r="E84" s="7">
        <v>0.26046893598550003</v>
      </c>
      <c r="G84" s="7">
        <v>5.0733343558650001E-2</v>
      </c>
    </row>
    <row r="85" spans="5:16" x14ac:dyDescent="0.2">
      <c r="E85" s="7">
        <v>0.1048815008346</v>
      </c>
      <c r="G85" s="7">
        <v>9.9922789379720003E-2</v>
      </c>
    </row>
    <row r="86" spans="5:16" x14ac:dyDescent="0.2">
      <c r="E86" s="7">
        <v>3.1220121730730001E-2</v>
      </c>
      <c r="G86" s="7">
        <v>0.1518449821908</v>
      </c>
    </row>
    <row r="87" spans="5:16" x14ac:dyDescent="0.2">
      <c r="E87" s="7">
        <v>2.4269981480429998E-3</v>
      </c>
      <c r="G87" s="7">
        <v>0.21469816296220001</v>
      </c>
    </row>
    <row r="88" spans="5:16" x14ac:dyDescent="0.2">
      <c r="E88" s="7">
        <v>4.8283455352020002E-4</v>
      </c>
      <c r="G88" s="7">
        <v>0.2720858497534</v>
      </c>
    </row>
    <row r="89" spans="5:16" x14ac:dyDescent="0.2">
      <c r="E89" s="7">
        <v>3.6789490221369997E-4</v>
      </c>
      <c r="G89" s="7">
        <v>0.31580980159439997</v>
      </c>
    </row>
    <row r="90" spans="5:16" x14ac:dyDescent="0.2">
      <c r="E90" s="7">
        <v>1.209187185066E-4</v>
      </c>
      <c r="G90" s="7">
        <v>0.38686122333590001</v>
      </c>
    </row>
    <row r="91" spans="5:16" x14ac:dyDescent="0.2">
      <c r="E91">
        <v>1</v>
      </c>
      <c r="G91">
        <v>0</v>
      </c>
      <c r="I91">
        <v>3</v>
      </c>
      <c r="M91">
        <v>3</v>
      </c>
      <c r="N91">
        <f>COUNT(G91:G95)</f>
        <v>5</v>
      </c>
      <c r="O91" s="11" t="s">
        <v>185</v>
      </c>
      <c r="P91">
        <v>0</v>
      </c>
    </row>
    <row r="92" spans="5:16" x14ac:dyDescent="0.2">
      <c r="E92" s="7">
        <v>2.040739570481E-2</v>
      </c>
      <c r="G92" s="7">
        <v>1.6574006182920001E-2</v>
      </c>
    </row>
    <row r="93" spans="5:16" x14ac:dyDescent="0.2">
      <c r="E93" s="7">
        <v>2.2270429903940001E-3</v>
      </c>
      <c r="G93" s="7">
        <v>3.2970488123269998E-2</v>
      </c>
    </row>
    <row r="94" spans="5:16" x14ac:dyDescent="0.2">
      <c r="E94" s="7">
        <v>1.818239521831E-3</v>
      </c>
      <c r="G94" s="7">
        <v>5.2099717053680002E-2</v>
      </c>
    </row>
    <row r="95" spans="5:16" x14ac:dyDescent="0.2">
      <c r="E95" s="7">
        <v>9.2785202913500003E-4</v>
      </c>
      <c r="G95" s="7">
        <v>7.5328066469190005E-2</v>
      </c>
    </row>
    <row r="96" spans="5:16" x14ac:dyDescent="0.2">
      <c r="E96">
        <v>1</v>
      </c>
      <c r="G96">
        <v>0</v>
      </c>
      <c r="I96">
        <v>3</v>
      </c>
      <c r="M96">
        <v>2</v>
      </c>
      <c r="N96">
        <v>4</v>
      </c>
      <c r="O96" s="11" t="s">
        <v>186</v>
      </c>
      <c r="P96">
        <v>0</v>
      </c>
    </row>
    <row r="97" spans="5:16" x14ac:dyDescent="0.2">
      <c r="E97" s="7">
        <v>4.8230057218079997E-3</v>
      </c>
      <c r="G97" s="7">
        <v>1.7940379677939999E-2</v>
      </c>
    </row>
    <row r="98" spans="5:16" x14ac:dyDescent="0.2">
      <c r="E98" s="7">
        <v>1.0645983750309999E-3</v>
      </c>
      <c r="G98" s="7">
        <v>3.4336861618299998E-2</v>
      </c>
    </row>
    <row r="99" spans="5:16" x14ac:dyDescent="0.2">
      <c r="E99" s="7">
        <v>2.7781139653019999E-4</v>
      </c>
      <c r="G99" s="7">
        <v>5.4832464043740002E-2</v>
      </c>
    </row>
    <row r="100" spans="5:16" x14ac:dyDescent="0.2">
      <c r="E100">
        <v>1</v>
      </c>
      <c r="G100">
        <v>0</v>
      </c>
      <c r="I100">
        <v>3</v>
      </c>
      <c r="M100">
        <v>3</v>
      </c>
      <c r="N100">
        <v>3</v>
      </c>
      <c r="O100" s="11" t="s">
        <v>187</v>
      </c>
      <c r="P100">
        <v>0</v>
      </c>
    </row>
    <row r="101" spans="5:16" x14ac:dyDescent="0.2">
      <c r="E101">
        <v>1.83E-2</v>
      </c>
      <c r="G101">
        <v>1.0500000000000001E-2</v>
      </c>
    </row>
    <row r="102" spans="5:16" x14ac:dyDescent="0.2">
      <c r="E102">
        <v>2.43E-4</v>
      </c>
      <c r="G102">
        <v>1.7100000000000001E-2</v>
      </c>
    </row>
    <row r="103" spans="5:16" x14ac:dyDescent="0.2">
      <c r="E103">
        <v>1</v>
      </c>
      <c r="G103">
        <v>0</v>
      </c>
      <c r="I103">
        <v>3</v>
      </c>
      <c r="M103">
        <v>2</v>
      </c>
      <c r="N103">
        <f>COUNT(G103:G109)</f>
        <v>7</v>
      </c>
      <c r="O103" s="11" t="s">
        <v>188</v>
      </c>
      <c r="P103">
        <v>0</v>
      </c>
    </row>
    <row r="104" spans="5:16" x14ac:dyDescent="0.2">
      <c r="E104" s="7">
        <v>8.8951212788690003E-4</v>
      </c>
      <c r="G104" s="7">
        <v>2.031715976331E-2</v>
      </c>
    </row>
    <row r="105" spans="5:16" x14ac:dyDescent="0.2">
      <c r="E105" s="7">
        <v>3.0912780280900002E-4</v>
      </c>
      <c r="G105" s="7">
        <v>3.8106508875739999E-2</v>
      </c>
    </row>
    <row r="106" spans="5:16" x14ac:dyDescent="0.2">
      <c r="E106" s="7">
        <v>7.3310748365099993E-5</v>
      </c>
      <c r="G106" s="7">
        <v>3.9072189349109998E-2</v>
      </c>
    </row>
    <row r="107" spans="5:16" x14ac:dyDescent="0.2">
      <c r="E107" s="7">
        <v>1.9433908686419999E-4</v>
      </c>
      <c r="G107" s="7">
        <v>5.860355029586E-2</v>
      </c>
    </row>
    <row r="108" spans="5:16" x14ac:dyDescent="0.2">
      <c r="E108" s="7">
        <v>7.6689115320239994E-5</v>
      </c>
      <c r="G108" s="7">
        <v>7.7708875739650005E-2</v>
      </c>
    </row>
    <row r="109" spans="5:16" x14ac:dyDescent="0.2">
      <c r="E109" s="7">
        <v>3.4363285039840001E-5</v>
      </c>
      <c r="G109" s="7">
        <v>9.8130177514790001E-2</v>
      </c>
    </row>
    <row r="110" spans="5:16" x14ac:dyDescent="0.2">
      <c r="E110">
        <v>1</v>
      </c>
      <c r="G110">
        <v>0</v>
      </c>
      <c r="I110">
        <v>3</v>
      </c>
      <c r="M110">
        <v>2</v>
      </c>
      <c r="N110">
        <f>COUNT(G110:G116)</f>
        <v>7</v>
      </c>
      <c r="O110" s="11" t="s">
        <v>189</v>
      </c>
      <c r="P110">
        <v>0</v>
      </c>
    </row>
    <row r="111" spans="5:16" ht="16" x14ac:dyDescent="0.2">
      <c r="E111" s="28">
        <v>4.8365589906239998E-3</v>
      </c>
      <c r="G111" s="28">
        <v>2.3271005917160002E-2</v>
      </c>
    </row>
    <row r="112" spans="5:16" ht="16" x14ac:dyDescent="0.2">
      <c r="E112" s="28">
        <v>1.9910983027899998E-3</v>
      </c>
      <c r="G112" s="28">
        <v>4.2385798816570001E-2</v>
      </c>
    </row>
    <row r="113" spans="5:16" x14ac:dyDescent="0.2">
      <c r="E113" s="7">
        <v>8.1976309508869998E-4</v>
      </c>
      <c r="G113" s="7">
        <v>6.2788165680470007E-2</v>
      </c>
    </row>
    <row r="114" spans="5:16" x14ac:dyDescent="0.2">
      <c r="E114" s="7">
        <v>3.1025299051140002E-4</v>
      </c>
      <c r="G114" s="7">
        <v>8.9609467455619998E-2</v>
      </c>
    </row>
    <row r="115" spans="5:16" x14ac:dyDescent="0.2">
      <c r="E115" s="7">
        <v>1.3922207002490001E-4</v>
      </c>
      <c r="G115" s="7">
        <v>0.1306319526627</v>
      </c>
    </row>
    <row r="116" spans="5:16" x14ac:dyDescent="0.2">
      <c r="E116" s="7">
        <v>3.6028563180640003E-5</v>
      </c>
      <c r="G116" s="7">
        <v>0.16895621301780001</v>
      </c>
    </row>
    <row r="117" spans="5:16" x14ac:dyDescent="0.2">
      <c r="E117">
        <v>1</v>
      </c>
      <c r="G117">
        <v>0</v>
      </c>
      <c r="I117">
        <v>3</v>
      </c>
      <c r="M117">
        <v>4</v>
      </c>
      <c r="N117">
        <f>COUNT(G117:G123)</f>
        <v>7</v>
      </c>
      <c r="O117" s="11" t="s">
        <v>190</v>
      </c>
      <c r="P117">
        <v>0</v>
      </c>
    </row>
    <row r="118" spans="5:16" x14ac:dyDescent="0.2">
      <c r="E118" s="7">
        <v>3.5363900322830003E-2</v>
      </c>
      <c r="G118" s="7">
        <v>2.5003550295859999E-2</v>
      </c>
    </row>
    <row r="119" spans="5:16" x14ac:dyDescent="0.2">
      <c r="E119" s="7">
        <v>7.715023941309E-3</v>
      </c>
      <c r="G119" s="7">
        <v>4.2688757396449999E-2</v>
      </c>
    </row>
    <row r="120" spans="5:16" x14ac:dyDescent="0.2">
      <c r="E120" s="7">
        <v>2.0800178461629999E-3</v>
      </c>
      <c r="G120" s="7">
        <v>6.1708875739639998E-2</v>
      </c>
    </row>
    <row r="121" spans="5:16" x14ac:dyDescent="0.2">
      <c r="E121" s="7">
        <v>1.364180366709E-3</v>
      </c>
      <c r="G121" s="7">
        <v>8.2215384615379999E-2</v>
      </c>
    </row>
    <row r="122" spans="5:16" x14ac:dyDescent="0.2">
      <c r="E122" s="7">
        <v>2.0370143236779999E-4</v>
      </c>
      <c r="G122" s="7">
        <v>0.1255668639053</v>
      </c>
    </row>
    <row r="123" spans="5:16" x14ac:dyDescent="0.2">
      <c r="E123" s="7">
        <v>1.129021389085E-4</v>
      </c>
      <c r="G123" s="7">
        <v>0.160198816568</v>
      </c>
    </row>
    <row r="124" spans="5:16" x14ac:dyDescent="0.2">
      <c r="E124">
        <v>1</v>
      </c>
      <c r="G124">
        <v>0</v>
      </c>
      <c r="I124">
        <v>3</v>
      </c>
      <c r="M124">
        <v>7</v>
      </c>
      <c r="N124">
        <f>COUNT(G124:G131)</f>
        <v>8</v>
      </c>
      <c r="O124" s="11" t="s">
        <v>191</v>
      </c>
      <c r="P124">
        <v>0</v>
      </c>
    </row>
    <row r="125" spans="5:16" x14ac:dyDescent="0.2">
      <c r="E125" s="7">
        <v>4.7949243423189999E-2</v>
      </c>
      <c r="G125" s="7">
        <v>2.180812488476E-2</v>
      </c>
    </row>
    <row r="126" spans="5:16" x14ac:dyDescent="0.2">
      <c r="E126" s="7">
        <v>6.0048426080250003E-2</v>
      </c>
      <c r="G126" s="7">
        <v>3.537090529162E-2</v>
      </c>
    </row>
    <row r="127" spans="5:16" x14ac:dyDescent="0.2">
      <c r="E127" s="7">
        <v>3.743603996869E-3</v>
      </c>
      <c r="G127" s="7">
        <v>6.0549443795709999E-2</v>
      </c>
    </row>
    <row r="128" spans="5:16" x14ac:dyDescent="0.2">
      <c r="E128" s="7">
        <v>1.52198517946E-3</v>
      </c>
      <c r="G128" s="7">
        <v>7.0826624055069995E-2</v>
      </c>
    </row>
    <row r="129" spans="5:16" x14ac:dyDescent="0.2">
      <c r="E129" s="7">
        <v>7.7490919519810004E-4</v>
      </c>
      <c r="G129" s="7">
        <v>0.10032696207980001</v>
      </c>
    </row>
    <row r="130" spans="5:16" x14ac:dyDescent="0.2">
      <c r="E130" s="7">
        <v>9.1392814544019997E-5</v>
      </c>
      <c r="G130" s="7">
        <v>0.1333673406674</v>
      </c>
    </row>
    <row r="131" spans="5:16" x14ac:dyDescent="0.2">
      <c r="E131" s="7">
        <v>5.612878841848E-5</v>
      </c>
      <c r="G131" s="7">
        <v>0.25794358060349998</v>
      </c>
    </row>
    <row r="132" spans="5:16" x14ac:dyDescent="0.2">
      <c r="E132">
        <v>1</v>
      </c>
      <c r="G132">
        <v>0</v>
      </c>
      <c r="I132">
        <v>3</v>
      </c>
      <c r="M132">
        <v>11</v>
      </c>
      <c r="N132">
        <f>COUNT(G132:G148)</f>
        <v>17</v>
      </c>
      <c r="O132" s="11" t="s">
        <v>192</v>
      </c>
      <c r="P132">
        <v>0</v>
      </c>
    </row>
    <row r="133" spans="5:16" x14ac:dyDescent="0.2">
      <c r="E133" s="7">
        <v>0.24795745614600001</v>
      </c>
      <c r="G133" s="7">
        <v>1.6412512761090001E-2</v>
      </c>
    </row>
    <row r="134" spans="5:16" x14ac:dyDescent="0.2">
      <c r="E134" s="7">
        <v>2.4945423167110001E-2</v>
      </c>
      <c r="G134" s="7">
        <v>3.3122040588959997E-2</v>
      </c>
    </row>
    <row r="135" spans="5:16" x14ac:dyDescent="0.2">
      <c r="E135" s="7">
        <v>0.142786342988</v>
      </c>
      <c r="G135" s="7">
        <v>3.5692737177869999E-2</v>
      </c>
    </row>
    <row r="136" spans="5:16" x14ac:dyDescent="0.2">
      <c r="E136" s="7">
        <v>9.7502823596039997E-2</v>
      </c>
      <c r="G136" s="7">
        <v>5.8829006478010003E-2</v>
      </c>
    </row>
    <row r="137" spans="5:16" x14ac:dyDescent="0.2">
      <c r="E137" s="7">
        <v>4.1843902524989996E-3</v>
      </c>
      <c r="G137" s="7">
        <v>6.0114354772460001E-2</v>
      </c>
    </row>
    <row r="138" spans="5:16" x14ac:dyDescent="0.2">
      <c r="E138" s="7">
        <v>9.8067362019699997E-3</v>
      </c>
      <c r="G138" s="7">
        <v>7.1682489422529999E-2</v>
      </c>
    </row>
    <row r="139" spans="5:16" x14ac:dyDescent="0.2">
      <c r="E139" s="7">
        <v>7.0212649008550003E-4</v>
      </c>
      <c r="G139" s="7">
        <v>9.2248062133759995E-2</v>
      </c>
    </row>
    <row r="140" spans="5:16" x14ac:dyDescent="0.2">
      <c r="E140" s="7">
        <v>6.1613799859959999E-3</v>
      </c>
      <c r="G140" s="7">
        <v>0.12309642120060001</v>
      </c>
    </row>
    <row r="141" spans="5:16" x14ac:dyDescent="0.2">
      <c r="E141" s="7">
        <v>1.223476134011E-3</v>
      </c>
      <c r="G141" s="7">
        <v>0.12695246608399999</v>
      </c>
    </row>
    <row r="142" spans="5:16" x14ac:dyDescent="0.2">
      <c r="E142" s="7">
        <v>4.8004051784290001E-4</v>
      </c>
      <c r="G142" s="7">
        <v>0.1346645558507</v>
      </c>
    </row>
    <row r="143" spans="5:16" x14ac:dyDescent="0.2">
      <c r="E143" s="7">
        <v>3.2817460025349999E-4</v>
      </c>
      <c r="G143" s="7">
        <v>0.17579570127310001</v>
      </c>
    </row>
    <row r="144" spans="5:16" x14ac:dyDescent="0.2">
      <c r="E144" s="7">
        <v>7.3660536856959996E-4</v>
      </c>
      <c r="G144" s="7">
        <v>0.17708104956760001</v>
      </c>
    </row>
    <row r="145" spans="5:16" x14ac:dyDescent="0.2">
      <c r="E145" s="7">
        <v>8.435295573535E-5</v>
      </c>
      <c r="G145" s="7">
        <v>0.22335358816789999</v>
      </c>
    </row>
    <row r="146" spans="5:16" x14ac:dyDescent="0.2">
      <c r="E146" s="7">
        <v>9.1920481755439998E-5</v>
      </c>
      <c r="G146" s="7">
        <v>0.2362070711124</v>
      </c>
    </row>
    <row r="147" spans="5:16" x14ac:dyDescent="0.2">
      <c r="E147" s="7">
        <v>5.7789579398960002E-5</v>
      </c>
      <c r="G147" s="7">
        <v>0.2979037892461</v>
      </c>
    </row>
    <row r="148" spans="5:16" x14ac:dyDescent="0.2">
      <c r="E148" s="7">
        <v>3.3351598901979997E-5</v>
      </c>
      <c r="G148" s="7">
        <v>0.35188841761310002</v>
      </c>
    </row>
    <row r="149" spans="5:16" x14ac:dyDescent="0.2">
      <c r="E149">
        <v>1</v>
      </c>
      <c r="G149">
        <v>0</v>
      </c>
      <c r="I149">
        <v>3</v>
      </c>
      <c r="M149">
        <v>10</v>
      </c>
      <c r="N149">
        <f>COUNT(G149:G162)</f>
        <v>14</v>
      </c>
      <c r="O149" s="11" t="s">
        <v>193</v>
      </c>
      <c r="P149">
        <v>0</v>
      </c>
    </row>
    <row r="150" spans="5:16" x14ac:dyDescent="0.2">
      <c r="E150" s="7">
        <v>0.18511255626549999</v>
      </c>
      <c r="G150" s="7">
        <v>3.5593427852530002E-2</v>
      </c>
    </row>
    <row r="151" spans="5:16" x14ac:dyDescent="0.2">
      <c r="E151" s="7">
        <v>7.673163425632E-2</v>
      </c>
      <c r="G151" s="7">
        <v>6.9668451101990006E-2</v>
      </c>
    </row>
    <row r="152" spans="5:16" x14ac:dyDescent="0.2">
      <c r="E152" s="7">
        <v>4.8606191644129999E-2</v>
      </c>
      <c r="G152" s="7">
        <v>7.2345141914920003E-2</v>
      </c>
    </row>
    <row r="153" spans="5:16" x14ac:dyDescent="0.2">
      <c r="E153" s="7">
        <v>1.8958740333769999E-2</v>
      </c>
      <c r="G153" s="7">
        <v>0.1073328281897</v>
      </c>
    </row>
    <row r="154" spans="5:16" x14ac:dyDescent="0.2">
      <c r="E154" s="7">
        <v>1.400560911513E-2</v>
      </c>
      <c r="G154" s="7">
        <v>0.1313481254069</v>
      </c>
    </row>
    <row r="155" spans="5:16" x14ac:dyDescent="0.2">
      <c r="E155" s="7">
        <v>1.5833213088570001E-2</v>
      </c>
      <c r="G155" s="7">
        <v>0.1434170722783</v>
      </c>
    </row>
    <row r="156" spans="5:16" x14ac:dyDescent="0.2">
      <c r="E156" s="7">
        <v>5.4664285140569998E-3</v>
      </c>
      <c r="G156" s="7">
        <v>0.1755986602963</v>
      </c>
    </row>
    <row r="157" spans="5:16" x14ac:dyDescent="0.2">
      <c r="E157" s="7">
        <v>7.1247029207640005E-4</v>
      </c>
      <c r="G157" s="7">
        <v>0.21126743838090001</v>
      </c>
    </row>
    <row r="158" spans="5:16" x14ac:dyDescent="0.2">
      <c r="E158" s="7">
        <v>8.3137611993660003E-4</v>
      </c>
      <c r="G158" s="7">
        <v>0.24094260853839999</v>
      </c>
    </row>
    <row r="159" spans="5:16" x14ac:dyDescent="0.2">
      <c r="E159" s="7">
        <v>3.0593551515910002E-4</v>
      </c>
      <c r="G159" s="7">
        <v>0.31389435229719997</v>
      </c>
    </row>
    <row r="160" spans="5:16" x14ac:dyDescent="0.2">
      <c r="E160" s="7">
        <v>1.881567546261E-4</v>
      </c>
      <c r="G160" s="7">
        <v>0.32953222025259998</v>
      </c>
    </row>
    <row r="161" spans="5:16" x14ac:dyDescent="0.2">
      <c r="E161" s="7">
        <v>8.3189455982689994E-5</v>
      </c>
      <c r="G161" s="7">
        <v>0.41456653271900001</v>
      </c>
    </row>
    <row r="162" spans="5:16" x14ac:dyDescent="0.2">
      <c r="E162" s="7">
        <v>7.5981323366689995E-5</v>
      </c>
      <c r="G162" s="7">
        <v>0.42473523344089997</v>
      </c>
    </row>
    <row r="163" spans="5:16" x14ac:dyDescent="0.2">
      <c r="E163">
        <v>1</v>
      </c>
      <c r="G163">
        <v>0</v>
      </c>
      <c r="I163">
        <v>3</v>
      </c>
      <c r="M163">
        <v>11</v>
      </c>
      <c r="N163">
        <f>COUNT(G163:G176)</f>
        <v>14</v>
      </c>
      <c r="O163" s="11" t="s">
        <v>194</v>
      </c>
      <c r="P163">
        <v>0</v>
      </c>
    </row>
    <row r="164" spans="5:16" x14ac:dyDescent="0.2">
      <c r="E164" s="7">
        <v>0.2363129646854</v>
      </c>
      <c r="G164" s="7">
        <v>4.3984478950540001E-2</v>
      </c>
    </row>
    <row r="165" spans="5:16" x14ac:dyDescent="0.2">
      <c r="E165" s="7">
        <v>0.1326923124454</v>
      </c>
      <c r="G165" s="7">
        <v>6.4233338458970002E-2</v>
      </c>
    </row>
    <row r="166" spans="5:16" x14ac:dyDescent="0.2">
      <c r="E166" s="7">
        <v>7.0151780724490007E-2</v>
      </c>
      <c r="G166" s="7">
        <v>9.3731424745880004E-2</v>
      </c>
    </row>
    <row r="167" spans="5:16" x14ac:dyDescent="0.2">
      <c r="E167" s="7">
        <v>3.9445082512919998E-2</v>
      </c>
      <c r="G167" s="7">
        <v>0.1334322663452</v>
      </c>
    </row>
    <row r="168" spans="5:16" x14ac:dyDescent="0.2">
      <c r="E168" s="7">
        <v>1.6882511850439999E-2</v>
      </c>
      <c r="G168" s="7">
        <v>0.18974493718800001</v>
      </c>
    </row>
    <row r="169" spans="5:16" x14ac:dyDescent="0.2">
      <c r="E169" s="7">
        <v>5.3229635362839998E-3</v>
      </c>
      <c r="G169" s="7">
        <v>0.2302426562048</v>
      </c>
    </row>
    <row r="170" spans="5:16" x14ac:dyDescent="0.2">
      <c r="E170" s="7">
        <v>3.8220927794370002E-3</v>
      </c>
      <c r="G170" s="7">
        <v>0.28296597320950001</v>
      </c>
    </row>
    <row r="171" spans="5:16" x14ac:dyDescent="0.2">
      <c r="E171" s="7">
        <v>2.5778761253510002E-3</v>
      </c>
      <c r="G171" s="7">
        <v>0.31159226197970002</v>
      </c>
    </row>
    <row r="172" spans="5:16" x14ac:dyDescent="0.2">
      <c r="E172" s="7">
        <v>9.7738015691749996E-4</v>
      </c>
      <c r="G172" s="7">
        <v>0.37621425290330002</v>
      </c>
    </row>
    <row r="173" spans="5:16" x14ac:dyDescent="0.2">
      <c r="E173" s="7">
        <v>4.3057732247999997E-4</v>
      </c>
      <c r="G173" s="7">
        <v>0.41030289798899999</v>
      </c>
    </row>
    <row r="174" spans="5:16" x14ac:dyDescent="0.2">
      <c r="E174" s="7">
        <v>4.8832478838790004E-4</v>
      </c>
      <c r="G174" s="7">
        <v>0.46775980307249998</v>
      </c>
    </row>
    <row r="175" spans="5:16" x14ac:dyDescent="0.2">
      <c r="E175" s="7">
        <v>2.7558282898160002E-4</v>
      </c>
      <c r="G175" s="7">
        <v>0.55933259691399995</v>
      </c>
    </row>
    <row r="176" spans="5:16" x14ac:dyDescent="0.2">
      <c r="E176" s="7">
        <v>8.4036315363499996E-5</v>
      </c>
      <c r="G176" s="7">
        <v>0.55814068624659996</v>
      </c>
    </row>
    <row r="177" spans="5:16" x14ac:dyDescent="0.2">
      <c r="E177">
        <v>1</v>
      </c>
      <c r="G177">
        <v>0</v>
      </c>
      <c r="I177">
        <v>3</v>
      </c>
      <c r="M177">
        <v>19</v>
      </c>
      <c r="N177">
        <f>COUNT(G177:G197)</f>
        <v>21</v>
      </c>
      <c r="O177" s="11" t="s">
        <v>195</v>
      </c>
      <c r="P177">
        <v>0</v>
      </c>
    </row>
    <row r="178" spans="5:16" x14ac:dyDescent="0.2">
      <c r="E178" s="7">
        <v>0.90917190471410003</v>
      </c>
      <c r="G178" s="7">
        <v>5.6563679524650003E-2</v>
      </c>
    </row>
    <row r="179" spans="5:16" x14ac:dyDescent="0.2">
      <c r="E179" s="7">
        <v>0.67680146987750001</v>
      </c>
      <c r="G179" s="7">
        <v>5.6592702478629998E-2</v>
      </c>
    </row>
    <row r="180" spans="5:16" x14ac:dyDescent="0.2">
      <c r="E180" s="7">
        <v>0.53159745282570003</v>
      </c>
      <c r="G180" s="7">
        <v>0.10602670846579999</v>
      </c>
    </row>
    <row r="181" spans="5:16" x14ac:dyDescent="0.2">
      <c r="E181" s="7">
        <v>0.45254727769500003</v>
      </c>
      <c r="G181" s="7">
        <v>0.12467263717590001</v>
      </c>
    </row>
    <row r="182" spans="5:16" x14ac:dyDescent="0.2">
      <c r="E182" s="7">
        <v>0.40649137366150001</v>
      </c>
      <c r="G182" s="7">
        <v>0.12954321654459999</v>
      </c>
    </row>
    <row r="183" spans="5:16" x14ac:dyDescent="0.2">
      <c r="E183" s="7">
        <v>0.28678755981019999</v>
      </c>
      <c r="G183" s="7">
        <v>0.17898777633320001</v>
      </c>
    </row>
    <row r="184" spans="5:16" x14ac:dyDescent="0.2">
      <c r="E184" s="7">
        <v>0.32796393422960002</v>
      </c>
      <c r="G184" s="7">
        <v>0.21461477157469999</v>
      </c>
    </row>
    <row r="185" spans="5:16" x14ac:dyDescent="0.2">
      <c r="E185" s="7">
        <v>0.13171001265150001</v>
      </c>
      <c r="G185" s="7">
        <v>0.25844470899249999</v>
      </c>
    </row>
    <row r="186" spans="5:16" x14ac:dyDescent="0.2">
      <c r="E186" s="7">
        <v>0.163246559697</v>
      </c>
      <c r="G186" s="7">
        <v>0.27057366530780003</v>
      </c>
    </row>
    <row r="187" spans="5:16" x14ac:dyDescent="0.2">
      <c r="E187" s="7">
        <v>8.8068673493550007E-2</v>
      </c>
      <c r="G187" s="7">
        <v>0.35973481839940002</v>
      </c>
    </row>
    <row r="188" spans="5:16" x14ac:dyDescent="0.2">
      <c r="E188" s="7">
        <v>6.3823936337530002E-2</v>
      </c>
      <c r="G188" s="7">
        <v>0.3621964925874</v>
      </c>
    </row>
    <row r="189" spans="5:16" x14ac:dyDescent="0.2">
      <c r="E189" s="7">
        <v>5.5810743345049998E-2</v>
      </c>
      <c r="G189" s="7">
        <v>0.43106004704220002</v>
      </c>
    </row>
    <row r="190" spans="5:16" x14ac:dyDescent="0.2">
      <c r="E190" s="7">
        <v>3.010892322761E-2</v>
      </c>
      <c r="G190" s="7">
        <v>0.452180842192</v>
      </c>
    </row>
    <row r="191" spans="5:16" x14ac:dyDescent="0.2">
      <c r="E191" s="7">
        <v>2.24135429078E-2</v>
      </c>
      <c r="G191" s="7">
        <v>0.46030990775809999</v>
      </c>
    </row>
    <row r="192" spans="5:16" x14ac:dyDescent="0.2">
      <c r="E192" s="7">
        <v>6.882903126923E-3</v>
      </c>
      <c r="G192" s="7">
        <v>0.54385643847889997</v>
      </c>
    </row>
    <row r="193" spans="5:16" x14ac:dyDescent="0.2">
      <c r="E193" s="7">
        <v>2.4687272922560002E-3</v>
      </c>
      <c r="G193" s="7">
        <v>0.72342787241749995</v>
      </c>
    </row>
    <row r="194" spans="5:16" x14ac:dyDescent="0.2">
      <c r="E194" s="7">
        <v>5.8724212873580003E-3</v>
      </c>
      <c r="G194" s="7">
        <v>0.76052867383510003</v>
      </c>
    </row>
    <row r="195" spans="5:16" x14ac:dyDescent="0.2">
      <c r="E195" s="7">
        <v>4.4447717354700001E-3</v>
      </c>
      <c r="G195" s="7">
        <v>0.8683198421328</v>
      </c>
    </row>
    <row r="196" spans="5:16" x14ac:dyDescent="0.2">
      <c r="E196" s="7">
        <v>1.8918283113540001E-4</v>
      </c>
      <c r="G196" s="7">
        <v>1.3564949055619999</v>
      </c>
    </row>
    <row r="197" spans="5:16" x14ac:dyDescent="0.2">
      <c r="E197" s="7">
        <v>3.5569295939010003E-5</v>
      </c>
      <c r="G197" s="7">
        <v>1.6989347992429999</v>
      </c>
    </row>
    <row r="198" spans="5:16" x14ac:dyDescent="0.2">
      <c r="E198">
        <v>1</v>
      </c>
      <c r="G198">
        <v>0</v>
      </c>
      <c r="I198">
        <v>3</v>
      </c>
      <c r="M198">
        <v>5</v>
      </c>
      <c r="N198">
        <f>COUNT(G198:G205)</f>
        <v>8</v>
      </c>
      <c r="O198" s="11" t="s">
        <v>196</v>
      </c>
      <c r="P198">
        <v>0</v>
      </c>
    </row>
    <row r="199" spans="5:16" x14ac:dyDescent="0.2">
      <c r="E199" s="7">
        <v>0.91133367714460001</v>
      </c>
      <c r="G199" s="7">
        <v>0.15922637026299999</v>
      </c>
    </row>
    <row r="200" spans="5:16" x14ac:dyDescent="0.2">
      <c r="E200" s="7">
        <v>0.64837753201030002</v>
      </c>
      <c r="G200" s="7">
        <v>0.31385918811160002</v>
      </c>
    </row>
    <row r="201" spans="5:16" x14ac:dyDescent="0.2">
      <c r="E201" s="7">
        <v>0.4757944314009</v>
      </c>
      <c r="G201" s="7">
        <v>0.641700394668</v>
      </c>
    </row>
    <row r="202" spans="5:16" x14ac:dyDescent="0.2">
      <c r="E202" s="7">
        <v>0.28997836137670002</v>
      </c>
      <c r="G202" s="7">
        <v>0.95089051991460005</v>
      </c>
    </row>
    <row r="203" spans="5:16" x14ac:dyDescent="0.2">
      <c r="E203" s="7">
        <v>0.11458817032970001</v>
      </c>
      <c r="G203" s="7">
        <v>1.260256836213</v>
      </c>
    </row>
    <row r="204" spans="5:16" x14ac:dyDescent="0.2">
      <c r="E204" s="7">
        <v>1.6306681601309998E-2</v>
      </c>
      <c r="G204" s="7">
        <v>1.565356812049</v>
      </c>
    </row>
    <row r="205" spans="5:16" x14ac:dyDescent="0.2">
      <c r="E205" s="7">
        <v>5.6934609212270001E-3</v>
      </c>
      <c r="G205" s="7">
        <v>1.870091820708</v>
      </c>
    </row>
    <row r="206" spans="5:16" x14ac:dyDescent="0.2">
      <c r="E206" s="7">
        <v>1.037836719353E-3</v>
      </c>
      <c r="G206" s="7">
        <v>2.1704094680039998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ht="16" x14ac:dyDescent="0.2">
      <c r="A2" s="7">
        <v>0</v>
      </c>
      <c r="D2" s="24">
        <v>0</v>
      </c>
      <c r="I2">
        <v>2</v>
      </c>
      <c r="L2">
        <v>1</v>
      </c>
      <c r="M2">
        <v>2</v>
      </c>
      <c r="N2">
        <v>2</v>
      </c>
      <c r="O2" s="11" t="s">
        <v>197</v>
      </c>
      <c r="P2">
        <v>1</v>
      </c>
    </row>
    <row r="3" spans="1:18" ht="16" x14ac:dyDescent="0.2">
      <c r="A3" s="7">
        <v>0.216</v>
      </c>
      <c r="D3" s="24">
        <v>5.44</v>
      </c>
    </row>
    <row r="4" spans="1:18" x14ac:dyDescent="0.2">
      <c r="A4">
        <v>0</v>
      </c>
      <c r="D4" s="9">
        <v>0</v>
      </c>
      <c r="I4">
        <v>2</v>
      </c>
      <c r="L4">
        <v>1</v>
      </c>
      <c r="M4">
        <v>3</v>
      </c>
      <c r="N4">
        <v>3</v>
      </c>
      <c r="O4" s="11" t="s">
        <v>198</v>
      </c>
      <c r="P4">
        <v>0</v>
      </c>
    </row>
    <row r="5" spans="1:18" x14ac:dyDescent="0.2">
      <c r="A5" s="7">
        <v>0.38300000000000001</v>
      </c>
      <c r="D5" s="10">
        <v>0.23360767856010001</v>
      </c>
    </row>
    <row r="6" spans="1:18" x14ac:dyDescent="0.2">
      <c r="A6" s="7">
        <v>3</v>
      </c>
      <c r="D6" s="10">
        <v>2.3962569470199999</v>
      </c>
    </row>
    <row r="7" spans="1:18" ht="16" x14ac:dyDescent="0.2">
      <c r="A7" s="7">
        <v>10</v>
      </c>
      <c r="D7" s="24">
        <v>3.712085718794</v>
      </c>
    </row>
    <row r="8" spans="1:18" x14ac:dyDescent="0.2">
      <c r="A8">
        <v>0</v>
      </c>
      <c r="D8">
        <v>0</v>
      </c>
      <c r="I8">
        <v>2</v>
      </c>
      <c r="L8">
        <v>1</v>
      </c>
      <c r="M8">
        <v>2</v>
      </c>
      <c r="N8">
        <v>2</v>
      </c>
      <c r="O8" s="11" t="s">
        <v>199</v>
      </c>
      <c r="P8">
        <v>1</v>
      </c>
    </row>
    <row r="9" spans="1:18" x14ac:dyDescent="0.2">
      <c r="A9" s="7">
        <v>0.33566097040830001</v>
      </c>
      <c r="D9" s="7">
        <v>5.3684210526319998</v>
      </c>
    </row>
    <row r="10" spans="1:18" x14ac:dyDescent="0.2">
      <c r="A10">
        <v>0</v>
      </c>
      <c r="D10">
        <v>0</v>
      </c>
      <c r="I10">
        <v>2</v>
      </c>
      <c r="L10">
        <v>5</v>
      </c>
      <c r="M10">
        <v>2</v>
      </c>
      <c r="N10">
        <v>2</v>
      </c>
      <c r="O10" s="11" t="s">
        <v>200</v>
      </c>
      <c r="P10">
        <v>0</v>
      </c>
    </row>
    <row r="11" spans="1:18" x14ac:dyDescent="0.2">
      <c r="A11" s="7">
        <v>0.35</v>
      </c>
      <c r="D11" s="7">
        <v>1.578947368421</v>
      </c>
    </row>
    <row r="12" spans="1:18" x14ac:dyDescent="0.2">
      <c r="A12" s="7">
        <v>3</v>
      </c>
      <c r="D12" s="7">
        <v>3.6992481203010001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7"/>
  <sheetViews>
    <sheetView workbookViewId="0">
      <selection activeCell="G25" sqref="G2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4" t="s">
        <v>607</v>
      </c>
    </row>
    <row r="2" spans="1:18" x14ac:dyDescent="0.2">
      <c r="A2">
        <v>0</v>
      </c>
      <c r="B2">
        <v>2.08</v>
      </c>
      <c r="F2">
        <v>208929.61308540447</v>
      </c>
      <c r="I2">
        <v>1</v>
      </c>
      <c r="M2">
        <v>2</v>
      </c>
      <c r="N2">
        <v>2</v>
      </c>
      <c r="O2" s="11" t="s">
        <v>201</v>
      </c>
      <c r="P2">
        <v>1</v>
      </c>
    </row>
    <row r="3" spans="1:18" x14ac:dyDescent="0.2">
      <c r="A3">
        <v>0.25</v>
      </c>
      <c r="F3">
        <v>147.91083881682084</v>
      </c>
    </row>
    <row r="4" spans="1:18" x14ac:dyDescent="0.2">
      <c r="A4">
        <v>0.5</v>
      </c>
      <c r="B4">
        <v>0.65</v>
      </c>
      <c r="F4">
        <v>147.91083881682084</v>
      </c>
    </row>
    <row r="5" spans="1:18" x14ac:dyDescent="0.2">
      <c r="A5">
        <v>1</v>
      </c>
      <c r="B5">
        <v>0.52</v>
      </c>
      <c r="F5">
        <v>147.91083881682084</v>
      </c>
    </row>
    <row r="6" spans="1:18" x14ac:dyDescent="0.2">
      <c r="A6">
        <v>0</v>
      </c>
      <c r="B6">
        <v>2.08</v>
      </c>
      <c r="F6">
        <v>501187.23362727347</v>
      </c>
      <c r="I6">
        <v>1</v>
      </c>
      <c r="M6">
        <v>3</v>
      </c>
      <c r="N6">
        <v>3</v>
      </c>
      <c r="O6" s="11" t="s">
        <v>202</v>
      </c>
      <c r="P6">
        <v>0</v>
      </c>
    </row>
    <row r="7" spans="1:18" x14ac:dyDescent="0.2">
      <c r="A7">
        <v>0.25</v>
      </c>
      <c r="F7">
        <v>7585.7757502918394</v>
      </c>
    </row>
    <row r="8" spans="1:18" x14ac:dyDescent="0.2">
      <c r="A8">
        <v>0.5</v>
      </c>
      <c r="B8">
        <v>0.76</v>
      </c>
      <c r="F8">
        <v>467.7351412871983</v>
      </c>
    </row>
    <row r="9" spans="1:18" x14ac:dyDescent="0.2">
      <c r="A9">
        <v>1</v>
      </c>
      <c r="B9">
        <v>0.59</v>
      </c>
      <c r="F9">
        <v>147.91083881682084</v>
      </c>
    </row>
    <row r="10" spans="1:18" x14ac:dyDescent="0.2">
      <c r="A10">
        <v>0</v>
      </c>
      <c r="B10">
        <v>1.86</v>
      </c>
      <c r="F10">
        <v>181970.08586099857</v>
      </c>
      <c r="I10">
        <v>1</v>
      </c>
      <c r="M10">
        <v>2</v>
      </c>
      <c r="N10">
        <v>2</v>
      </c>
      <c r="O10" s="11" t="s">
        <v>203</v>
      </c>
      <c r="P10">
        <v>1</v>
      </c>
    </row>
    <row r="11" spans="1:18" x14ac:dyDescent="0.2">
      <c r="A11">
        <v>0.25</v>
      </c>
      <c r="F11">
        <v>147.91083881682084</v>
      </c>
    </row>
    <row r="12" spans="1:18" x14ac:dyDescent="0.2">
      <c r="A12">
        <v>0.5</v>
      </c>
      <c r="B12">
        <v>0.85</v>
      </c>
      <c r="F12">
        <v>147.91083881682084</v>
      </c>
    </row>
    <row r="13" spans="1:18" x14ac:dyDescent="0.2">
      <c r="A13">
        <v>1</v>
      </c>
      <c r="B13">
        <v>0.77</v>
      </c>
      <c r="F13">
        <v>147.91083881682084</v>
      </c>
    </row>
    <row r="14" spans="1:18" x14ac:dyDescent="0.2">
      <c r="A14">
        <v>0</v>
      </c>
      <c r="B14">
        <v>2.04</v>
      </c>
      <c r="F14">
        <v>338844.15613920329</v>
      </c>
      <c r="I14">
        <v>1</v>
      </c>
      <c r="M14">
        <v>2</v>
      </c>
      <c r="N14">
        <v>2</v>
      </c>
      <c r="O14" s="11" t="s">
        <v>204</v>
      </c>
      <c r="P14">
        <v>0</v>
      </c>
    </row>
    <row r="15" spans="1:18" x14ac:dyDescent="0.2">
      <c r="A15">
        <v>0.25</v>
      </c>
      <c r="F15">
        <v>2454.7089156850338</v>
      </c>
    </row>
    <row r="16" spans="1:18" x14ac:dyDescent="0.2">
      <c r="A16">
        <v>0.5</v>
      </c>
      <c r="B16">
        <v>1.1000000000000001</v>
      </c>
      <c r="F16">
        <v>147.91083881682084</v>
      </c>
    </row>
    <row r="17" spans="1:6" x14ac:dyDescent="0.2">
      <c r="A17">
        <v>1</v>
      </c>
      <c r="B17">
        <v>1.08</v>
      </c>
      <c r="F17">
        <v>147.91083881682084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6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14</v>
      </c>
      <c r="N2">
        <f>COUNT(G2:G16)</f>
        <v>15</v>
      </c>
      <c r="O2" s="11" t="s">
        <v>205</v>
      </c>
      <c r="P2">
        <v>0</v>
      </c>
    </row>
    <row r="3" spans="1:18" x14ac:dyDescent="0.2">
      <c r="D3" s="7">
        <v>0.76447213520690005</v>
      </c>
      <c r="G3" s="7">
        <v>2.8913811083539999E-2</v>
      </c>
    </row>
    <row r="4" spans="1:18" x14ac:dyDescent="0.2">
      <c r="D4" s="7">
        <v>0.64470391675469996</v>
      </c>
      <c r="G4" s="7">
        <v>4.4375585027380003E-2</v>
      </c>
    </row>
    <row r="5" spans="1:18" x14ac:dyDescent="0.2">
      <c r="D5" s="7">
        <v>0.81030287121639999</v>
      </c>
      <c r="G5" s="7">
        <v>5.1957513901720001E-2</v>
      </c>
    </row>
    <row r="6" spans="1:18" x14ac:dyDescent="0.2">
      <c r="D6" s="7">
        <v>2.4489841741610001</v>
      </c>
      <c r="G6" s="7">
        <v>5.6250876858239998E-2</v>
      </c>
    </row>
    <row r="7" spans="1:18" x14ac:dyDescent="0.2">
      <c r="D7" s="7">
        <v>1.4051834176589999</v>
      </c>
      <c r="G7" s="7">
        <v>8.6404744087469995E-2</v>
      </c>
    </row>
    <row r="8" spans="1:18" x14ac:dyDescent="0.2">
      <c r="D8" s="7">
        <v>1.54097981187</v>
      </c>
      <c r="G8" s="7">
        <v>0.1022364242582</v>
      </c>
    </row>
    <row r="9" spans="1:18" x14ac:dyDescent="0.2">
      <c r="D9" s="7">
        <v>3.6079033370359999</v>
      </c>
      <c r="G9" s="7">
        <v>0.1007276969974</v>
      </c>
    </row>
    <row r="10" spans="1:18" x14ac:dyDescent="0.2">
      <c r="D10" s="7">
        <v>3.2998560219050002</v>
      </c>
      <c r="G10" s="7">
        <v>0.1044788371616</v>
      </c>
    </row>
    <row r="11" spans="1:18" x14ac:dyDescent="0.2">
      <c r="D11" s="7">
        <v>2.6691445706089998</v>
      </c>
      <c r="G11" s="7">
        <v>0.12504654239890001</v>
      </c>
    </row>
    <row r="12" spans="1:18" x14ac:dyDescent="0.2">
      <c r="D12" s="7">
        <v>2.5571333327799999</v>
      </c>
      <c r="G12" s="7">
        <v>0.14807416233769999</v>
      </c>
    </row>
    <row r="13" spans="1:18" x14ac:dyDescent="0.2">
      <c r="D13" s="7">
        <v>3.6851777434419999</v>
      </c>
      <c r="G13" s="7">
        <v>0.16710174040670001</v>
      </c>
    </row>
    <row r="14" spans="1:18" x14ac:dyDescent="0.2">
      <c r="D14" s="7">
        <v>3.9570221687529998</v>
      </c>
      <c r="G14" s="7">
        <v>0.20667404817089999</v>
      </c>
    </row>
    <row r="15" spans="1:18" x14ac:dyDescent="0.2">
      <c r="D15" s="7">
        <v>4.588302538233</v>
      </c>
      <c r="G15" s="7">
        <v>0.20398744145459999</v>
      </c>
    </row>
    <row r="16" spans="1:18" x14ac:dyDescent="0.2">
      <c r="D16" s="7">
        <v>4.2004316256019996</v>
      </c>
      <c r="G16" s="7">
        <v>0.2974795171379</v>
      </c>
    </row>
    <row r="17" spans="4:16" x14ac:dyDescent="0.2">
      <c r="D17">
        <v>0</v>
      </c>
      <c r="G17">
        <v>0</v>
      </c>
      <c r="I17">
        <v>3</v>
      </c>
      <c r="M17">
        <v>11</v>
      </c>
      <c r="N17">
        <f>COUNT(G17:G35)</f>
        <v>19</v>
      </c>
      <c r="O17" s="11" t="s">
        <v>206</v>
      </c>
      <c r="P17">
        <v>0</v>
      </c>
    </row>
    <row r="18" spans="4:16" x14ac:dyDescent="0.2">
      <c r="D18" s="30">
        <v>1.2681178982679999</v>
      </c>
      <c r="G18">
        <f>0.03068445952369</f>
        <v>3.0684459523689998E-2</v>
      </c>
    </row>
    <row r="19" spans="4:16" x14ac:dyDescent="0.2">
      <c r="D19" s="30">
        <v>0.89287259302690003</v>
      </c>
      <c r="G19" s="7">
        <v>4.8527265474630002E-2</v>
      </c>
    </row>
    <row r="20" spans="4:16" x14ac:dyDescent="0.2">
      <c r="D20" s="30">
        <v>1.3664094552770001</v>
      </c>
      <c r="G20" s="7">
        <v>4.8919381392170003E-2</v>
      </c>
    </row>
    <row r="21" spans="4:16" x14ac:dyDescent="0.2">
      <c r="D21" s="30">
        <v>1.31517399652</v>
      </c>
      <c r="G21" s="7">
        <v>9.2241297617910001E-2</v>
      </c>
    </row>
    <row r="22" spans="4:16" x14ac:dyDescent="0.2">
      <c r="D22" s="30">
        <v>1.6451574839350001</v>
      </c>
      <c r="G22" s="7">
        <v>6.9235887369800006E-2</v>
      </c>
    </row>
    <row r="23" spans="4:16" x14ac:dyDescent="0.2">
      <c r="D23" s="30">
        <v>1.7428691820260001</v>
      </c>
      <c r="G23" s="7">
        <v>6.9245843438019997E-2</v>
      </c>
    </row>
    <row r="24" spans="4:16" x14ac:dyDescent="0.2">
      <c r="D24" s="30">
        <v>1.9004704597099999</v>
      </c>
      <c r="G24" s="7">
        <v>6.1696846173940001E-2</v>
      </c>
    </row>
    <row r="25" spans="4:16" x14ac:dyDescent="0.2">
      <c r="D25" s="30">
        <v>2.111900150181</v>
      </c>
      <c r="G25" s="7">
        <v>9.2322477866460001E-2</v>
      </c>
    </row>
    <row r="26" spans="4:16" x14ac:dyDescent="0.2">
      <c r="D26" s="30">
        <v>2.6913433205169999</v>
      </c>
      <c r="G26" s="7">
        <v>0.11404508701710001</v>
      </c>
    </row>
    <row r="27" spans="4:16" x14ac:dyDescent="0.2">
      <c r="D27" s="30">
        <v>2.984587822131</v>
      </c>
      <c r="G27" s="7">
        <v>0.1175136280143</v>
      </c>
    </row>
    <row r="28" spans="4:16" x14ac:dyDescent="0.2">
      <c r="D28" s="30">
        <v>3.0683610247150002</v>
      </c>
      <c r="G28" s="7">
        <v>0.15190878030470001</v>
      </c>
    </row>
    <row r="29" spans="4:16" x14ac:dyDescent="0.2">
      <c r="D29" s="30">
        <v>3.166761989067</v>
      </c>
      <c r="G29" s="7">
        <v>0.1735823749657</v>
      </c>
    </row>
    <row r="30" spans="4:16" x14ac:dyDescent="0.2">
      <c r="D30" s="30">
        <v>3.399701163185</v>
      </c>
      <c r="G30" s="7">
        <v>0.17154291268370001</v>
      </c>
    </row>
    <row r="31" spans="4:16" x14ac:dyDescent="0.2">
      <c r="D31" s="30">
        <v>3.7456800041560001</v>
      </c>
      <c r="G31" s="7">
        <v>0.17879935471239999</v>
      </c>
    </row>
    <row r="32" spans="4:16" x14ac:dyDescent="0.2">
      <c r="D32" s="30">
        <v>3.670878203704</v>
      </c>
      <c r="G32" s="7">
        <v>0.19013931641369999</v>
      </c>
    </row>
    <row r="33" spans="4:7" x14ac:dyDescent="0.2">
      <c r="D33" s="30">
        <v>4.6501067463299997</v>
      </c>
      <c r="G33" s="7">
        <v>0.25660526199119998</v>
      </c>
    </row>
    <row r="34" spans="4:7" x14ac:dyDescent="0.2">
      <c r="D34" s="30">
        <v>4.372113628338</v>
      </c>
      <c r="G34" s="7">
        <v>0.26001559828179999</v>
      </c>
    </row>
    <row r="35" spans="4:7" x14ac:dyDescent="0.2">
      <c r="D35" s="30">
        <v>4.4400118254440004</v>
      </c>
      <c r="G35" s="7">
        <v>0.26793143836720001</v>
      </c>
    </row>
    <row r="36" spans="4:7" x14ac:dyDescent="0.2">
      <c r="D36" s="30">
        <v>4.6896575008469998</v>
      </c>
      <c r="G36" s="7">
        <v>0.3185052015132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5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3</v>
      </c>
      <c r="N2">
        <f>COUNT(G2:G8)</f>
        <v>7</v>
      </c>
      <c r="O2" s="11" t="s">
        <v>207</v>
      </c>
      <c r="P2">
        <v>0</v>
      </c>
    </row>
    <row r="3" spans="1:18" x14ac:dyDescent="0.2">
      <c r="D3" s="7">
        <v>0.70859886312489995</v>
      </c>
      <c r="G3" s="29">
        <v>0.46996143961370002</v>
      </c>
    </row>
    <row r="4" spans="1:18" x14ac:dyDescent="0.2">
      <c r="D4" s="7">
        <v>1.437135245046</v>
      </c>
      <c r="G4" s="7">
        <v>0.87337966653879995</v>
      </c>
    </row>
    <row r="5" spans="1:18" x14ac:dyDescent="0.2">
      <c r="D5" s="7">
        <v>1.874086721844</v>
      </c>
      <c r="G5" s="7">
        <v>1.5429707442189999</v>
      </c>
    </row>
    <row r="6" spans="1:18" x14ac:dyDescent="0.2">
      <c r="D6" s="7">
        <v>2.3317195900000001</v>
      </c>
      <c r="G6" s="7">
        <v>2.062839593349</v>
      </c>
    </row>
    <row r="7" spans="1:18" x14ac:dyDescent="0.2">
      <c r="D7" s="7">
        <v>2.4239293071649999</v>
      </c>
      <c r="G7" s="7">
        <v>2.5036883774110001</v>
      </c>
    </row>
    <row r="8" spans="1:18" x14ac:dyDescent="0.2">
      <c r="D8" s="7">
        <v>2.8055314629520001</v>
      </c>
      <c r="G8" s="7">
        <v>2.9112655551289999</v>
      </c>
    </row>
    <row r="9" spans="1:18" x14ac:dyDescent="0.2">
      <c r="D9">
        <v>0</v>
      </c>
      <c r="G9">
        <v>0</v>
      </c>
      <c r="I9">
        <v>3</v>
      </c>
      <c r="M9">
        <v>7</v>
      </c>
      <c r="N9">
        <f>COUNT(G9:G15)</f>
        <v>7</v>
      </c>
      <c r="O9" s="11" t="s">
        <v>208</v>
      </c>
      <c r="P9">
        <v>0</v>
      </c>
    </row>
    <row r="10" spans="1:18" x14ac:dyDescent="0.2">
      <c r="D10" s="7">
        <v>0.28340230693309998</v>
      </c>
      <c r="G10" s="7">
        <v>0.59888891419800006</v>
      </c>
    </row>
    <row r="11" spans="1:18" x14ac:dyDescent="0.2">
      <c r="D11" s="7">
        <v>0.57040652311710005</v>
      </c>
      <c r="G11" s="7">
        <v>0.81931330622919996</v>
      </c>
    </row>
    <row r="12" spans="1:18" x14ac:dyDescent="0.2">
      <c r="D12" s="7">
        <v>0.83633783606750001</v>
      </c>
      <c r="G12" s="7">
        <v>1.2310494347400001</v>
      </c>
    </row>
    <row r="13" spans="1:18" x14ac:dyDescent="0.2">
      <c r="D13" s="7">
        <v>1.54497585038</v>
      </c>
      <c r="G13" s="7">
        <v>1.701010874354</v>
      </c>
    </row>
    <row r="14" spans="1:18" x14ac:dyDescent="0.2">
      <c r="D14" s="7">
        <v>2.3502085148580001</v>
      </c>
      <c r="G14" s="7">
        <v>2.14601860921</v>
      </c>
    </row>
    <row r="15" spans="1:18" x14ac:dyDescent="0.2">
      <c r="D15" s="7">
        <v>2.963034902755</v>
      </c>
      <c r="G15" s="7">
        <v>2.5577547377209999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6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5</v>
      </c>
      <c r="N2">
        <v>5</v>
      </c>
      <c r="O2" s="11" t="s">
        <v>209</v>
      </c>
      <c r="P2">
        <v>0</v>
      </c>
    </row>
    <row r="3" spans="1:18" x14ac:dyDescent="0.2">
      <c r="D3">
        <v>1</v>
      </c>
      <c r="G3">
        <v>1.2</v>
      </c>
    </row>
    <row r="4" spans="1:18" x14ac:dyDescent="0.2">
      <c r="D4">
        <v>2</v>
      </c>
      <c r="G4">
        <v>2.2999999999999998</v>
      </c>
    </row>
    <row r="5" spans="1:18" x14ac:dyDescent="0.2">
      <c r="D5">
        <v>3</v>
      </c>
      <c r="G5">
        <v>3.5</v>
      </c>
    </row>
    <row r="6" spans="1:18" x14ac:dyDescent="0.2">
      <c r="D6">
        <v>4</v>
      </c>
      <c r="G6">
        <v>4.5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5"/>
  <sheetViews>
    <sheetView topLeftCell="A3" zoomScale="109" workbookViewId="0">
      <selection activeCell="H22" sqref="H22"/>
    </sheetView>
  </sheetViews>
  <sheetFormatPr baseColWidth="10" defaultColWidth="8.83203125" defaultRowHeight="15" x14ac:dyDescent="0.2"/>
  <cols>
    <col min="1" max="1" width="10.5" customWidth="1"/>
    <col min="12" max="12" width="8.6640625" customWidth="1"/>
    <col min="13" max="13" width="15" bestFit="1" customWidth="1"/>
    <col min="14" max="14" width="1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1</v>
      </c>
      <c r="J2">
        <v>0.03</v>
      </c>
      <c r="K2">
        <v>0.16</v>
      </c>
      <c r="M2" s="11">
        <v>5</v>
      </c>
      <c r="N2" s="11">
        <v>5</v>
      </c>
      <c r="O2" s="11" t="s">
        <v>210</v>
      </c>
      <c r="P2">
        <v>0</v>
      </c>
    </row>
    <row r="3" spans="1:18" x14ac:dyDescent="0.2">
      <c r="A3">
        <v>0.25</v>
      </c>
      <c r="D3">
        <v>0.45600000000000002</v>
      </c>
    </row>
    <row r="4" spans="1:18" x14ac:dyDescent="0.2">
      <c r="A4">
        <v>0.5</v>
      </c>
      <c r="D4">
        <v>0.46400000000000002</v>
      </c>
    </row>
    <row r="5" spans="1:18" x14ac:dyDescent="0.2">
      <c r="A5">
        <v>0.75</v>
      </c>
      <c r="D5">
        <v>0.97799999999999998</v>
      </c>
    </row>
    <row r="6" spans="1:18" x14ac:dyDescent="0.2">
      <c r="A6">
        <v>1</v>
      </c>
      <c r="D6">
        <v>1.44</v>
      </c>
    </row>
    <row r="7" spans="1:18" x14ac:dyDescent="0.2">
      <c r="A7">
        <v>0</v>
      </c>
      <c r="D7">
        <v>0</v>
      </c>
      <c r="I7">
        <v>1</v>
      </c>
      <c r="J7">
        <v>0.24</v>
      </c>
      <c r="K7">
        <v>0.18</v>
      </c>
      <c r="M7">
        <v>3</v>
      </c>
      <c r="N7">
        <v>6</v>
      </c>
      <c r="O7" s="11" t="s">
        <v>211</v>
      </c>
      <c r="P7">
        <v>0</v>
      </c>
    </row>
    <row r="8" spans="1:18" x14ac:dyDescent="0.2">
      <c r="A8">
        <v>0.25</v>
      </c>
      <c r="D8">
        <v>0.22</v>
      </c>
    </row>
    <row r="9" spans="1:18" x14ac:dyDescent="0.2">
      <c r="A9">
        <v>0.5</v>
      </c>
      <c r="D9">
        <v>0.68400000000000005</v>
      </c>
    </row>
    <row r="10" spans="1:18" x14ac:dyDescent="0.2">
      <c r="A10">
        <v>1</v>
      </c>
      <c r="D10">
        <v>2.57</v>
      </c>
    </row>
    <row r="11" spans="1:18" x14ac:dyDescent="0.2">
      <c r="A11">
        <v>2</v>
      </c>
      <c r="D11">
        <v>2.68</v>
      </c>
    </row>
    <row r="12" spans="1:18" x14ac:dyDescent="0.2">
      <c r="A12">
        <v>5</v>
      </c>
      <c r="D12">
        <v>2.68</v>
      </c>
    </row>
    <row r="13" spans="1:18" x14ac:dyDescent="0.2">
      <c r="A13">
        <v>0</v>
      </c>
      <c r="D13">
        <v>0</v>
      </c>
      <c r="I13">
        <v>1</v>
      </c>
      <c r="J13">
        <v>0.03</v>
      </c>
      <c r="K13">
        <v>0.16</v>
      </c>
      <c r="M13">
        <v>3</v>
      </c>
      <c r="N13">
        <v>3</v>
      </c>
      <c r="O13" s="11" t="s">
        <v>212</v>
      </c>
      <c r="P13">
        <v>0</v>
      </c>
    </row>
    <row r="14" spans="1:18" x14ac:dyDescent="0.2">
      <c r="A14">
        <v>0.25</v>
      </c>
      <c r="D14">
        <v>1.48</v>
      </c>
    </row>
    <row r="15" spans="1:18" x14ac:dyDescent="0.2">
      <c r="A15">
        <v>0.25</v>
      </c>
      <c r="D15">
        <v>1.71</v>
      </c>
    </row>
    <row r="16" spans="1:18" x14ac:dyDescent="0.2">
      <c r="A16">
        <v>0</v>
      </c>
      <c r="D16">
        <v>0</v>
      </c>
      <c r="I16">
        <v>1</v>
      </c>
      <c r="J16">
        <v>0.18</v>
      </c>
      <c r="K16">
        <v>0.17</v>
      </c>
      <c r="M16">
        <v>2</v>
      </c>
      <c r="N16">
        <v>4</v>
      </c>
      <c r="O16" s="11" t="s">
        <v>213</v>
      </c>
      <c r="P16">
        <v>0</v>
      </c>
    </row>
    <row r="17" spans="1:16" x14ac:dyDescent="0.2">
      <c r="A17">
        <v>0.25</v>
      </c>
      <c r="D17">
        <v>2.91</v>
      </c>
    </row>
    <row r="18" spans="1:16" x14ac:dyDescent="0.2">
      <c r="A18">
        <v>0.5</v>
      </c>
      <c r="D18">
        <v>3.7</v>
      </c>
    </row>
    <row r="19" spans="1:16" x14ac:dyDescent="0.2">
      <c r="A19">
        <v>0.75</v>
      </c>
      <c r="D19">
        <v>3.7</v>
      </c>
    </row>
    <row r="20" spans="1:16" x14ac:dyDescent="0.2">
      <c r="A20">
        <v>0</v>
      </c>
      <c r="D20">
        <v>0</v>
      </c>
      <c r="I20">
        <v>1</v>
      </c>
      <c r="J20">
        <v>0.15</v>
      </c>
      <c r="K20">
        <v>0.5</v>
      </c>
      <c r="M20">
        <v>4</v>
      </c>
      <c r="N20">
        <v>6</v>
      </c>
      <c r="O20" s="11" t="s">
        <v>214</v>
      </c>
      <c r="P20">
        <v>0</v>
      </c>
    </row>
    <row r="21" spans="1:16" x14ac:dyDescent="0.2">
      <c r="A21">
        <v>0.25</v>
      </c>
      <c r="D21">
        <v>1.52</v>
      </c>
    </row>
    <row r="22" spans="1:16" x14ac:dyDescent="0.2">
      <c r="A22">
        <v>1</v>
      </c>
      <c r="D22">
        <v>1.34</v>
      </c>
    </row>
    <row r="23" spans="1:16" x14ac:dyDescent="0.2">
      <c r="A23">
        <v>1.5</v>
      </c>
      <c r="D23">
        <v>1.81</v>
      </c>
    </row>
    <row r="24" spans="1:16" x14ac:dyDescent="0.2">
      <c r="A24">
        <v>3</v>
      </c>
      <c r="D24">
        <v>1.79</v>
      </c>
    </row>
    <row r="25" spans="1:16" x14ac:dyDescent="0.2">
      <c r="A25">
        <v>5</v>
      </c>
      <c r="D25">
        <v>2.48</v>
      </c>
    </row>
    <row r="26" spans="1:16" x14ac:dyDescent="0.2">
      <c r="A26">
        <v>0</v>
      </c>
      <c r="D26">
        <v>0</v>
      </c>
      <c r="I26">
        <v>1</v>
      </c>
      <c r="J26">
        <v>0.19</v>
      </c>
      <c r="K26">
        <v>0.17</v>
      </c>
      <c r="M26">
        <v>2</v>
      </c>
      <c r="N26">
        <v>4</v>
      </c>
      <c r="O26" s="11" t="s">
        <v>215</v>
      </c>
      <c r="P26">
        <v>0</v>
      </c>
    </row>
    <row r="27" spans="1:16" x14ac:dyDescent="0.2">
      <c r="A27">
        <v>0.25</v>
      </c>
      <c r="D27">
        <v>1.44</v>
      </c>
    </row>
    <row r="28" spans="1:16" x14ac:dyDescent="0.2">
      <c r="A28">
        <v>1</v>
      </c>
      <c r="D28">
        <v>2.17</v>
      </c>
    </row>
    <row r="29" spans="1:16" x14ac:dyDescent="0.2">
      <c r="A29">
        <v>2</v>
      </c>
      <c r="D29">
        <v>2.83</v>
      </c>
    </row>
    <row r="30" spans="1:16" x14ac:dyDescent="0.2">
      <c r="A30">
        <v>0</v>
      </c>
      <c r="D30">
        <v>0</v>
      </c>
      <c r="I30">
        <v>1</v>
      </c>
      <c r="J30">
        <v>0.42</v>
      </c>
      <c r="K30">
        <v>0.31</v>
      </c>
      <c r="M30">
        <v>3</v>
      </c>
      <c r="N30">
        <v>3</v>
      </c>
      <c r="O30" s="11" t="s">
        <v>216</v>
      </c>
      <c r="P30">
        <v>0</v>
      </c>
    </row>
    <row r="31" spans="1:16" x14ac:dyDescent="0.2">
      <c r="A31">
        <v>0.25</v>
      </c>
      <c r="D31">
        <v>1.64</v>
      </c>
    </row>
    <row r="32" spans="1:16" x14ac:dyDescent="0.2">
      <c r="A32">
        <v>0.5</v>
      </c>
      <c r="D32">
        <v>2.6</v>
      </c>
    </row>
    <row r="33" spans="1:16" x14ac:dyDescent="0.2">
      <c r="A33">
        <v>0</v>
      </c>
      <c r="D33">
        <v>0</v>
      </c>
      <c r="I33">
        <v>1</v>
      </c>
      <c r="J33">
        <v>2.86</v>
      </c>
      <c r="K33">
        <v>0.17</v>
      </c>
      <c r="M33">
        <v>5</v>
      </c>
      <c r="N33">
        <v>5</v>
      </c>
      <c r="O33" s="11" t="s">
        <v>217</v>
      </c>
      <c r="P33">
        <v>0</v>
      </c>
    </row>
    <row r="34" spans="1:16" x14ac:dyDescent="0.2">
      <c r="A34">
        <v>0.25</v>
      </c>
      <c r="D34">
        <v>1.64</v>
      </c>
    </row>
    <row r="35" spans="1:16" x14ac:dyDescent="0.2">
      <c r="A35">
        <v>0.5</v>
      </c>
      <c r="D35">
        <v>2.21</v>
      </c>
    </row>
    <row r="36" spans="1:16" x14ac:dyDescent="0.2">
      <c r="A36">
        <v>0.75</v>
      </c>
      <c r="D36">
        <v>2.9</v>
      </c>
    </row>
    <row r="37" spans="1:16" x14ac:dyDescent="0.2">
      <c r="A37">
        <v>1</v>
      </c>
      <c r="D37">
        <v>2.89</v>
      </c>
    </row>
    <row r="38" spans="1:16" x14ac:dyDescent="0.2">
      <c r="A38">
        <v>0</v>
      </c>
      <c r="D38">
        <v>0</v>
      </c>
      <c r="I38">
        <v>1</v>
      </c>
      <c r="J38">
        <v>0.04</v>
      </c>
      <c r="K38">
        <v>0.5</v>
      </c>
      <c r="M38">
        <v>3</v>
      </c>
      <c r="N38">
        <v>5</v>
      </c>
      <c r="O38" s="11" t="s">
        <v>218</v>
      </c>
      <c r="P38">
        <v>0</v>
      </c>
    </row>
    <row r="39" spans="1:16" x14ac:dyDescent="0.2">
      <c r="A39">
        <v>0.25</v>
      </c>
      <c r="D39">
        <v>1.1100000000000001</v>
      </c>
    </row>
    <row r="40" spans="1:16" x14ac:dyDescent="0.2">
      <c r="A40">
        <v>1</v>
      </c>
      <c r="D40">
        <v>1.72</v>
      </c>
    </row>
    <row r="41" spans="1:16" x14ac:dyDescent="0.2">
      <c r="A41">
        <v>1.5</v>
      </c>
      <c r="D41">
        <v>1.34</v>
      </c>
    </row>
    <row r="42" spans="1:16" x14ac:dyDescent="0.2">
      <c r="A42">
        <v>2</v>
      </c>
      <c r="D42">
        <v>3.12</v>
      </c>
    </row>
    <row r="43" spans="1:16" x14ac:dyDescent="0.2">
      <c r="A43">
        <v>0</v>
      </c>
      <c r="D43">
        <v>0</v>
      </c>
      <c r="I43">
        <v>1</v>
      </c>
      <c r="J43">
        <v>0.05</v>
      </c>
      <c r="K43">
        <v>1</v>
      </c>
      <c r="M43">
        <v>2</v>
      </c>
      <c r="N43">
        <v>7</v>
      </c>
      <c r="O43" s="11" t="s">
        <v>637</v>
      </c>
      <c r="P43">
        <v>0</v>
      </c>
    </row>
    <row r="44" spans="1:16" x14ac:dyDescent="0.2">
      <c r="A44" s="7">
        <v>0.2734245428182</v>
      </c>
      <c r="D44" s="7">
        <v>1.3789743988659999</v>
      </c>
    </row>
    <row r="45" spans="1:16" x14ac:dyDescent="0.2">
      <c r="A45" s="7">
        <v>1.0385482296199999</v>
      </c>
      <c r="D45" s="7">
        <v>2.3597781447970001</v>
      </c>
    </row>
    <row r="46" spans="1:16" x14ac:dyDescent="0.2">
      <c r="A46" s="7">
        <v>2.0378355978629998</v>
      </c>
      <c r="D46" s="7">
        <v>2.1416638417480001</v>
      </c>
    </row>
    <row r="47" spans="1:16" x14ac:dyDescent="0.2">
      <c r="A47" s="7">
        <v>3.0499367656219998</v>
      </c>
      <c r="D47" s="7">
        <v>2.770575705717</v>
      </c>
    </row>
    <row r="48" spans="1:16" ht="16" thickBot="1" x14ac:dyDescent="0.25">
      <c r="A48" s="7">
        <v>5.0456387918920003</v>
      </c>
      <c r="D48" s="38">
        <v>3.0192012151680001</v>
      </c>
    </row>
    <row r="49" spans="1:16" x14ac:dyDescent="0.2">
      <c r="A49" s="7">
        <v>9.9859443874339995</v>
      </c>
      <c r="D49" s="7">
        <v>3.6048107525100002</v>
      </c>
    </row>
    <row r="50" spans="1:16" x14ac:dyDescent="0.2">
      <c r="A50" s="9">
        <v>0</v>
      </c>
      <c r="D50" s="9">
        <v>0</v>
      </c>
      <c r="I50">
        <v>1</v>
      </c>
      <c r="J50">
        <v>0.05</v>
      </c>
      <c r="K50">
        <v>0.5</v>
      </c>
      <c r="M50">
        <v>3</v>
      </c>
      <c r="N50">
        <v>6</v>
      </c>
      <c r="O50" s="11" t="s">
        <v>638</v>
      </c>
      <c r="P50">
        <v>0</v>
      </c>
    </row>
    <row r="51" spans="1:16" ht="16" x14ac:dyDescent="0.2">
      <c r="A51" s="24">
        <v>0.23</v>
      </c>
      <c r="D51" s="7">
        <v>0.2051749559386</v>
      </c>
    </row>
    <row r="52" spans="1:16" ht="16" x14ac:dyDescent="0.2">
      <c r="A52" s="24">
        <v>1.03</v>
      </c>
      <c r="D52" s="7">
        <v>1.182258446424</v>
      </c>
    </row>
    <row r="53" spans="1:16" ht="16" x14ac:dyDescent="0.2">
      <c r="A53" s="24">
        <v>5.0599999999999996</v>
      </c>
      <c r="D53" s="7">
        <v>2.4522529607019998</v>
      </c>
    </row>
    <row r="54" spans="1:16" ht="16" x14ac:dyDescent="0.2">
      <c r="A54" s="24">
        <v>10.1</v>
      </c>
      <c r="D54" s="7">
        <v>2.666543843276</v>
      </c>
    </row>
    <row r="55" spans="1:16" ht="16" x14ac:dyDescent="0.2">
      <c r="A55" s="24">
        <v>15.1</v>
      </c>
      <c r="D55" s="7">
        <v>2.679117715287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8"/>
  <sheetViews>
    <sheetView workbookViewId="0">
      <selection activeCell="N3" sqref="N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2</v>
      </c>
      <c r="M2">
        <v>17</v>
      </c>
      <c r="N2">
        <f>COUNT(E2:E18)</f>
        <v>17</v>
      </c>
      <c r="O2" s="11" t="s">
        <v>219</v>
      </c>
      <c r="P2">
        <v>0</v>
      </c>
    </row>
    <row r="3" spans="1:18" x14ac:dyDescent="0.2">
      <c r="A3" s="7">
        <v>0.2379499531647</v>
      </c>
      <c r="E3" s="7">
        <v>0.66563058545999998</v>
      </c>
    </row>
    <row r="4" spans="1:18" x14ac:dyDescent="0.2">
      <c r="A4" s="7">
        <v>0.24309737276419999</v>
      </c>
      <c r="E4" s="7">
        <v>0.35861443848859997</v>
      </c>
    </row>
    <row r="5" spans="1:18" x14ac:dyDescent="0.2">
      <c r="A5" s="7">
        <v>0.2437396850885</v>
      </c>
      <c r="E5" s="7">
        <v>0.23742677017470001</v>
      </c>
    </row>
    <row r="6" spans="1:18" x14ac:dyDescent="0.2">
      <c r="A6" s="7">
        <v>0.23670993353850001</v>
      </c>
      <c r="E6" s="7">
        <v>0.1005368811657</v>
      </c>
    </row>
    <row r="7" spans="1:18" x14ac:dyDescent="0.2">
      <c r="A7" s="7">
        <v>0.23604977920510001</v>
      </c>
      <c r="E7" s="7">
        <v>7.1295990748140002E-4</v>
      </c>
    </row>
    <row r="8" spans="1:18" x14ac:dyDescent="0.2">
      <c r="A8" s="7">
        <v>0.60391632097769998</v>
      </c>
      <c r="E8" s="7">
        <v>8.8364476901480003E-4</v>
      </c>
    </row>
    <row r="9" spans="1:18" x14ac:dyDescent="0.2">
      <c r="A9" s="7">
        <v>1.3190062000980001</v>
      </c>
      <c r="E9" s="7">
        <v>1.6674382106340001E-2</v>
      </c>
    </row>
    <row r="10" spans="1:18" x14ac:dyDescent="0.2">
      <c r="A10" s="7">
        <v>1.319541460368</v>
      </c>
      <c r="E10" s="7">
        <v>1.1825005300979999E-2</v>
      </c>
    </row>
    <row r="11" spans="1:18" x14ac:dyDescent="0.2">
      <c r="A11" s="7">
        <v>1.316642133904</v>
      </c>
      <c r="E11" s="7">
        <v>5.1827891373480003E-3</v>
      </c>
    </row>
    <row r="12" spans="1:18" x14ac:dyDescent="0.2">
      <c r="A12" s="7">
        <v>1.317177394175</v>
      </c>
      <c r="E12" s="7">
        <v>3.6754890605339998E-3</v>
      </c>
    </row>
    <row r="13" spans="1:18" x14ac:dyDescent="0.2">
      <c r="A13" s="7">
        <v>1.313519782327</v>
      </c>
      <c r="E13" s="7">
        <v>1.7858538094079999E-4</v>
      </c>
    </row>
    <row r="14" spans="1:18" x14ac:dyDescent="0.2">
      <c r="A14" s="7">
        <v>2.9242785137610001</v>
      </c>
      <c r="E14" s="7">
        <v>1.3140733970150001E-5</v>
      </c>
    </row>
    <row r="15" spans="1:18" x14ac:dyDescent="0.2">
      <c r="A15" s="7">
        <v>2.925349034301</v>
      </c>
      <c r="E15" s="7">
        <v>6.608803094307E-6</v>
      </c>
    </row>
    <row r="16" spans="1:18" x14ac:dyDescent="0.2">
      <c r="A16" s="7">
        <v>2.9266336589500002</v>
      </c>
      <c r="E16" s="7">
        <v>2.89685421396E-6</v>
      </c>
    </row>
    <row r="17" spans="1:5" x14ac:dyDescent="0.2">
      <c r="A17" s="7">
        <v>2.9244301708370002</v>
      </c>
      <c r="E17" s="7">
        <v>8.1220546692000003E-7</v>
      </c>
    </row>
    <row r="18" spans="1:5" x14ac:dyDescent="0.2">
      <c r="A18" s="7">
        <v>2.9263571078099999</v>
      </c>
      <c r="E18" s="7">
        <v>2.357065488262E-7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69"/>
  <sheetViews>
    <sheetView workbookViewId="0">
      <selection activeCell="A22" sqref="A22:E3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0.97</v>
      </c>
      <c r="M2">
        <v>4</v>
      </c>
      <c r="N2">
        <f>COUNT(E2:E10)</f>
        <v>9</v>
      </c>
      <c r="O2" s="11" t="s">
        <v>220</v>
      </c>
      <c r="P2">
        <v>0</v>
      </c>
    </row>
    <row r="3" spans="1:18" x14ac:dyDescent="0.2">
      <c r="A3" s="7">
        <v>0.48314959115299999</v>
      </c>
      <c r="E3" s="7">
        <v>2.142246021044E-2</v>
      </c>
    </row>
    <row r="4" spans="1:18" x14ac:dyDescent="0.2">
      <c r="A4" s="7">
        <v>0.9927954942942</v>
      </c>
      <c r="E4" s="7">
        <v>1.550111782777E-2</v>
      </c>
    </row>
    <row r="5" spans="1:18" x14ac:dyDescent="0.2">
      <c r="A5" s="7">
        <v>1.487500002694</v>
      </c>
      <c r="E5" s="7">
        <v>1.284669931787E-3</v>
      </c>
    </row>
    <row r="6" spans="1:18" x14ac:dyDescent="0.2">
      <c r="A6" s="7">
        <v>1.9705010687369999</v>
      </c>
      <c r="E6" s="7">
        <v>8.2836264540070003E-4</v>
      </c>
    </row>
    <row r="7" spans="1:18" x14ac:dyDescent="0.2">
      <c r="A7" s="7">
        <v>2.2385879216450002</v>
      </c>
      <c r="E7" s="7">
        <v>7.7951188644060005E-4</v>
      </c>
    </row>
    <row r="8" spans="1:18" x14ac:dyDescent="0.2">
      <c r="A8" s="7">
        <v>2.480810166945</v>
      </c>
      <c r="E8" s="7">
        <v>3.6676377357279999E-4</v>
      </c>
    </row>
    <row r="9" spans="1:18" x14ac:dyDescent="0.2">
      <c r="A9" s="7">
        <v>2.7406655987290001</v>
      </c>
      <c r="E9" s="7">
        <v>2.051897095135E-4</v>
      </c>
    </row>
    <row r="10" spans="1:18" x14ac:dyDescent="0.2">
      <c r="A10" s="7">
        <v>2.991743448746</v>
      </c>
      <c r="E10" s="7">
        <v>1.022758983908E-4</v>
      </c>
    </row>
    <row r="11" spans="1:18" x14ac:dyDescent="0.2">
      <c r="A11" s="7">
        <v>3.2430163561350001</v>
      </c>
      <c r="E11" s="7">
        <v>4.4121226288669999E-5</v>
      </c>
    </row>
    <row r="12" spans="1:18" x14ac:dyDescent="0.2">
      <c r="A12">
        <v>0</v>
      </c>
      <c r="E12">
        <v>1</v>
      </c>
      <c r="I12">
        <v>2</v>
      </c>
      <c r="L12">
        <v>1</v>
      </c>
      <c r="M12">
        <v>10</v>
      </c>
      <c r="N12">
        <f>COUNT(E12:E21)</f>
        <v>10</v>
      </c>
      <c r="O12" s="11" t="s">
        <v>221</v>
      </c>
      <c r="P12">
        <v>0</v>
      </c>
    </row>
    <row r="13" spans="1:18" x14ac:dyDescent="0.2">
      <c r="A13" s="7">
        <v>0.4824863960861</v>
      </c>
      <c r="E13" s="7">
        <v>3.5010401505569999E-2</v>
      </c>
    </row>
    <row r="14" spans="1:18" x14ac:dyDescent="0.2">
      <c r="A14" s="7">
        <v>0.97453812421840003</v>
      </c>
      <c r="E14" s="7">
        <v>2.069839255681E-2</v>
      </c>
    </row>
    <row r="15" spans="1:18" x14ac:dyDescent="0.2">
      <c r="A15" s="7">
        <v>1.4763427209810001</v>
      </c>
      <c r="E15" s="7">
        <v>6.6697612897599996E-3</v>
      </c>
    </row>
    <row r="16" spans="1:18" x14ac:dyDescent="0.2">
      <c r="A16" s="7">
        <v>1.9774451112019999</v>
      </c>
      <c r="E16" s="7">
        <v>3.6154336831320001E-3</v>
      </c>
    </row>
    <row r="17" spans="1:16" x14ac:dyDescent="0.2">
      <c r="A17" s="7">
        <v>2.4786645358469999</v>
      </c>
      <c r="E17" s="7">
        <v>1.797067689642E-3</v>
      </c>
    </row>
    <row r="18" spans="1:16" x14ac:dyDescent="0.2">
      <c r="A18" s="7">
        <v>2.9800009949150001</v>
      </c>
      <c r="E18" s="7">
        <v>8.1907260200029999E-4</v>
      </c>
    </row>
    <row r="19" spans="1:16" x14ac:dyDescent="0.2">
      <c r="A19" s="7">
        <v>3.4905831734450001</v>
      </c>
      <c r="E19" s="7">
        <v>2.9624258474090002E-4</v>
      </c>
    </row>
    <row r="20" spans="1:16" x14ac:dyDescent="0.2">
      <c r="A20" s="7">
        <v>3.7418560808339998</v>
      </c>
      <c r="E20" s="7">
        <v>1.2779732393800001E-4</v>
      </c>
    </row>
    <row r="21" spans="1:16" x14ac:dyDescent="0.2">
      <c r="A21" s="7">
        <v>3.9848585556249998</v>
      </c>
      <c r="E21" s="7">
        <v>3.3737401604510002E-5</v>
      </c>
    </row>
    <row r="22" spans="1:16" x14ac:dyDescent="0.2">
      <c r="A22">
        <v>0</v>
      </c>
      <c r="E22">
        <v>1</v>
      </c>
      <c r="I22">
        <v>2</v>
      </c>
      <c r="L22">
        <v>1.1100000000000001</v>
      </c>
      <c r="M22">
        <v>11</v>
      </c>
      <c r="N22">
        <f>COUNT(E22:E32)</f>
        <v>11</v>
      </c>
      <c r="O22" s="11" t="s">
        <v>222</v>
      </c>
      <c r="P22">
        <v>0</v>
      </c>
    </row>
    <row r="23" spans="1:16" x14ac:dyDescent="0.2">
      <c r="A23" s="7">
        <v>0.47781776687950001</v>
      </c>
      <c r="E23" s="7">
        <v>9.9178703656629993E-2</v>
      </c>
    </row>
    <row r="24" spans="1:16" x14ac:dyDescent="0.2">
      <c r="A24" s="7">
        <v>0.99457272146539999</v>
      </c>
      <c r="E24" s="7">
        <v>5.2222171941579999E-2</v>
      </c>
    </row>
    <row r="25" spans="1:16" x14ac:dyDescent="0.2">
      <c r="A25" s="7">
        <v>1.478536568629</v>
      </c>
      <c r="E25" s="7">
        <v>2.8245734828480001E-2</v>
      </c>
    </row>
    <row r="26" spans="1:16" x14ac:dyDescent="0.2">
      <c r="A26" s="7">
        <v>1.98610143095</v>
      </c>
      <c r="E26" s="7">
        <v>3.1224790403980001E-2</v>
      </c>
    </row>
    <row r="27" spans="1:16" x14ac:dyDescent="0.2">
      <c r="A27" s="7">
        <v>2.479183852152</v>
      </c>
      <c r="E27" s="7">
        <v>8.4818845683720008E-3</v>
      </c>
    </row>
    <row r="28" spans="1:16" x14ac:dyDescent="0.2">
      <c r="A28" s="7">
        <v>2.9636125677959999</v>
      </c>
      <c r="E28" s="7">
        <v>3.25130424102E-3</v>
      </c>
    </row>
    <row r="29" spans="1:16" x14ac:dyDescent="0.2">
      <c r="A29" s="7">
        <v>3.2349884829820001</v>
      </c>
      <c r="E29" s="7">
        <v>1.3888839660090001E-3</v>
      </c>
    </row>
    <row r="30" spans="1:16" x14ac:dyDescent="0.2">
      <c r="A30" s="7">
        <v>3.4894503373060002</v>
      </c>
      <c r="E30" s="7">
        <v>8.8285932201809995E-4</v>
      </c>
    </row>
    <row r="31" spans="1:16" x14ac:dyDescent="0.2">
      <c r="A31" s="7">
        <v>3.727462999248</v>
      </c>
      <c r="E31" s="7">
        <v>5.9183622586990003E-4</v>
      </c>
    </row>
    <row r="32" spans="1:16" x14ac:dyDescent="0.2">
      <c r="A32" s="7">
        <v>3.9660835661260001</v>
      </c>
      <c r="E32" s="7">
        <v>2.5291164571200001E-4</v>
      </c>
    </row>
    <row r="33" spans="1:16" x14ac:dyDescent="0.2">
      <c r="A33">
        <v>0</v>
      </c>
      <c r="E33">
        <v>1</v>
      </c>
      <c r="I33">
        <v>2</v>
      </c>
      <c r="L33">
        <v>1.17</v>
      </c>
      <c r="M33">
        <v>11</v>
      </c>
      <c r="N33">
        <f>COUNT(E33:E43)</f>
        <v>11</v>
      </c>
      <c r="O33" s="11" t="s">
        <v>223</v>
      </c>
      <c r="P33">
        <v>0</v>
      </c>
    </row>
    <row r="34" spans="1:16" x14ac:dyDescent="0.2">
      <c r="A34" s="7">
        <v>0.48143134045809999</v>
      </c>
      <c r="E34" s="7">
        <v>0.16783368794719999</v>
      </c>
    </row>
    <row r="35" spans="1:16" x14ac:dyDescent="0.2">
      <c r="A35" s="7">
        <v>0.97212815542770004</v>
      </c>
      <c r="E35" s="7">
        <v>7.6572058519499997E-2</v>
      </c>
    </row>
    <row r="36" spans="1:16" x14ac:dyDescent="0.2">
      <c r="A36" s="7">
        <v>1.480861463011</v>
      </c>
      <c r="E36" s="7">
        <v>3.559947014078E-2</v>
      </c>
    </row>
    <row r="37" spans="1:16" x14ac:dyDescent="0.2">
      <c r="A37" s="7">
        <v>1.979916266027</v>
      </c>
      <c r="E37" s="7">
        <v>1.9392447525259999E-2</v>
      </c>
    </row>
    <row r="38" spans="1:16" x14ac:dyDescent="0.2">
      <c r="A38" s="7">
        <v>2.4685118366449998</v>
      </c>
      <c r="E38" s="7">
        <v>3.3603866009779999E-3</v>
      </c>
    </row>
    <row r="39" spans="1:16" x14ac:dyDescent="0.2">
      <c r="A39" s="7">
        <v>2.9742511114950001</v>
      </c>
      <c r="E39" s="7">
        <v>1.10488228047E-3</v>
      </c>
    </row>
    <row r="40" spans="1:16" x14ac:dyDescent="0.2">
      <c r="A40" s="7">
        <v>3.233556191411</v>
      </c>
      <c r="E40" s="7">
        <v>4.5985562453750001E-4</v>
      </c>
    </row>
    <row r="41" spans="1:16" x14ac:dyDescent="0.2">
      <c r="A41" s="7">
        <v>3.479623395735</v>
      </c>
      <c r="E41" s="7">
        <v>4.767507877235E-4</v>
      </c>
    </row>
    <row r="42" spans="1:16" x14ac:dyDescent="0.2">
      <c r="A42" s="7">
        <v>3.7211032174279999</v>
      </c>
      <c r="E42" s="7">
        <v>1.732447046393E-4</v>
      </c>
    </row>
    <row r="43" spans="1:16" x14ac:dyDescent="0.2">
      <c r="A43" s="7">
        <v>3.9751393607219998</v>
      </c>
      <c r="E43" s="7">
        <v>4.186945390811E-5</v>
      </c>
    </row>
    <row r="44" spans="1:16" x14ac:dyDescent="0.2">
      <c r="A44">
        <v>0</v>
      </c>
      <c r="E44">
        <v>1</v>
      </c>
      <c r="I44">
        <v>2</v>
      </c>
      <c r="L44">
        <v>5.27</v>
      </c>
      <c r="M44">
        <v>7</v>
      </c>
      <c r="N44">
        <v>7</v>
      </c>
      <c r="O44" s="11" t="s">
        <v>224</v>
      </c>
      <c r="P44">
        <v>0</v>
      </c>
    </row>
    <row r="45" spans="1:16" x14ac:dyDescent="0.2">
      <c r="A45" s="7">
        <v>6.1064087061669999E-2</v>
      </c>
      <c r="E45" s="7">
        <v>0.17084265158670001</v>
      </c>
    </row>
    <row r="46" spans="1:16" x14ac:dyDescent="0.2">
      <c r="A46" s="7">
        <v>0.24563827949559999</v>
      </c>
      <c r="E46" s="7">
        <v>1.460035608798E-2</v>
      </c>
    </row>
    <row r="47" spans="1:16" x14ac:dyDescent="0.2">
      <c r="A47" s="7">
        <v>0.50153307997929997</v>
      </c>
      <c r="E47" s="7">
        <v>6.6677069978179999E-3</v>
      </c>
    </row>
    <row r="48" spans="1:16" x14ac:dyDescent="0.2">
      <c r="A48" s="7">
        <v>0.75142511660040001</v>
      </c>
      <c r="E48" s="7">
        <v>5.8359039588549999E-4</v>
      </c>
    </row>
    <row r="49" spans="1:16" x14ac:dyDescent="0.2">
      <c r="A49" s="7">
        <v>1.005894800484</v>
      </c>
      <c r="E49" s="7">
        <v>4.5904863203260003E-5</v>
      </c>
    </row>
    <row r="50" spans="1:16" x14ac:dyDescent="0.2">
      <c r="A50" s="7">
        <v>1.256866470893</v>
      </c>
      <c r="E50" s="7">
        <v>1.5229092935580001E-5</v>
      </c>
    </row>
    <row r="51" spans="1:16" x14ac:dyDescent="0.2">
      <c r="A51" s="7">
        <v>1.511228191397</v>
      </c>
      <c r="E51" s="7">
        <v>1.048470528393E-6</v>
      </c>
    </row>
    <row r="52" spans="1:16" x14ac:dyDescent="0.2">
      <c r="A52" s="7">
        <v>1.749071514942</v>
      </c>
      <c r="E52" s="7">
        <v>1.0105961682880001E-6</v>
      </c>
    </row>
    <row r="53" spans="1:16" x14ac:dyDescent="0.2">
      <c r="A53" s="7">
        <v>2.2528070478490001</v>
      </c>
      <c r="E53" s="7">
        <v>1.015835265316E-6</v>
      </c>
    </row>
    <row r="54" spans="1:16" x14ac:dyDescent="0.2">
      <c r="A54" s="7">
        <v>2.4953359820349998</v>
      </c>
      <c r="E54" s="7">
        <v>1.0053840915239999E-6</v>
      </c>
    </row>
    <row r="55" spans="1:16" x14ac:dyDescent="0.2">
      <c r="A55">
        <v>0</v>
      </c>
      <c r="E55">
        <v>1</v>
      </c>
      <c r="I55">
        <v>2</v>
      </c>
      <c r="L55">
        <v>5.25</v>
      </c>
      <c r="M55">
        <v>5</v>
      </c>
      <c r="N55">
        <v>5</v>
      </c>
      <c r="O55" s="11" t="s">
        <v>225</v>
      </c>
      <c r="P55">
        <v>0</v>
      </c>
    </row>
    <row r="56" spans="1:16" x14ac:dyDescent="0.2">
      <c r="A56" s="7">
        <v>0.24773698917250001</v>
      </c>
      <c r="E56" s="7">
        <v>1.0322607770799999E-2</v>
      </c>
    </row>
    <row r="57" spans="1:16" x14ac:dyDescent="0.2">
      <c r="A57" s="7">
        <v>0.49829107388100002</v>
      </c>
      <c r="E57" s="7">
        <v>3.615515737335E-3</v>
      </c>
    </row>
    <row r="58" spans="1:16" x14ac:dyDescent="0.2">
      <c r="A58" s="7">
        <v>0.7485506860251</v>
      </c>
      <c r="E58" s="7">
        <v>8.8046843756589999E-4</v>
      </c>
    </row>
    <row r="59" spans="1:16" x14ac:dyDescent="0.2">
      <c r="A59" s="7">
        <v>0.99857191561720005</v>
      </c>
      <c r="E59" s="7">
        <v>1.5976596997270001E-4</v>
      </c>
    </row>
    <row r="60" spans="1:16" x14ac:dyDescent="0.2">
      <c r="A60">
        <v>0</v>
      </c>
      <c r="E60">
        <v>1</v>
      </c>
      <c r="I60">
        <v>2</v>
      </c>
      <c r="L60">
        <v>5.2</v>
      </c>
      <c r="M60">
        <v>4</v>
      </c>
      <c r="N60">
        <v>4</v>
      </c>
      <c r="O60" s="11" t="s">
        <v>226</v>
      </c>
      <c r="P60">
        <v>0</v>
      </c>
    </row>
    <row r="61" spans="1:16" x14ac:dyDescent="0.2">
      <c r="A61" s="7">
        <v>0.24788435265700001</v>
      </c>
      <c r="E61" s="7">
        <v>1.398946359185E-2</v>
      </c>
    </row>
    <row r="62" spans="1:16" x14ac:dyDescent="0.2">
      <c r="A62" s="7">
        <v>0.5018156274633</v>
      </c>
      <c r="E62" s="7">
        <v>1.75111473139E-3</v>
      </c>
    </row>
    <row r="63" spans="1:16" x14ac:dyDescent="0.2">
      <c r="A63" s="7">
        <v>0.75580151897610004</v>
      </c>
      <c r="E63" s="7">
        <v>2.3447832097029999E-4</v>
      </c>
    </row>
    <row r="64" spans="1:16" x14ac:dyDescent="0.2">
      <c r="A64" s="7">
        <v>1.0188537837939999</v>
      </c>
      <c r="E64" s="7">
        <v>1.0788090584019999E-6</v>
      </c>
    </row>
    <row r="65" spans="1:16" x14ac:dyDescent="0.2">
      <c r="A65">
        <v>0</v>
      </c>
      <c r="E65">
        <v>1</v>
      </c>
      <c r="I65">
        <v>2</v>
      </c>
      <c r="L65">
        <v>5.15</v>
      </c>
      <c r="M65">
        <v>2</v>
      </c>
      <c r="N65">
        <v>4</v>
      </c>
      <c r="O65" s="11" t="s">
        <v>227</v>
      </c>
      <c r="P65">
        <v>0</v>
      </c>
    </row>
    <row r="66" spans="1:16" x14ac:dyDescent="0.2">
      <c r="A66" s="7">
        <v>0.25786100440589999</v>
      </c>
      <c r="E66" s="7">
        <v>1.478305195685E-3</v>
      </c>
    </row>
    <row r="67" spans="1:16" x14ac:dyDescent="0.2">
      <c r="A67" s="7">
        <v>0.51148278454109997</v>
      </c>
      <c r="E67" s="7">
        <v>1.2629568095200001E-4</v>
      </c>
    </row>
    <row r="68" spans="1:16" x14ac:dyDescent="0.2">
      <c r="A68" s="7">
        <v>0.76202782353480003</v>
      </c>
      <c r="E68" s="7">
        <v>3.102561564618E-5</v>
      </c>
    </row>
    <row r="69" spans="1:16" x14ac:dyDescent="0.2">
      <c r="A69" s="7">
        <v>1.0091866267159999</v>
      </c>
      <c r="E69" s="7">
        <v>1.495790212528E-5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4"/>
  <sheetViews>
    <sheetView zoomScale="101" workbookViewId="0">
      <selection activeCell="O27" sqref="O2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G2">
        <v>2</v>
      </c>
      <c r="I2">
        <v>2</v>
      </c>
      <c r="L2">
        <v>1</v>
      </c>
      <c r="M2">
        <v>3</v>
      </c>
      <c r="N2">
        <f>COUNT(D2:D14)</f>
        <v>13</v>
      </c>
      <c r="O2" s="11" t="s">
        <v>228</v>
      </c>
      <c r="P2">
        <v>0</v>
      </c>
    </row>
    <row r="3" spans="1:18" ht="13" customHeight="1" x14ac:dyDescent="0.2">
      <c r="A3">
        <v>1</v>
      </c>
      <c r="D3">
        <v>2.82</v>
      </c>
    </row>
    <row r="4" spans="1:18" x14ac:dyDescent="0.2">
      <c r="A4">
        <v>1</v>
      </c>
      <c r="D4">
        <v>2.7770000000000001</v>
      </c>
    </row>
    <row r="5" spans="1:18" x14ac:dyDescent="0.2">
      <c r="A5">
        <v>2</v>
      </c>
      <c r="D5">
        <v>2.52</v>
      </c>
    </row>
    <row r="6" spans="1:18" x14ac:dyDescent="0.2">
      <c r="A6">
        <v>2</v>
      </c>
      <c r="D6">
        <v>3.5</v>
      </c>
    </row>
    <row r="7" spans="1:18" x14ac:dyDescent="0.2">
      <c r="A7">
        <v>3</v>
      </c>
      <c r="D7">
        <v>3.1</v>
      </c>
    </row>
    <row r="8" spans="1:18" x14ac:dyDescent="0.2">
      <c r="A8">
        <v>4</v>
      </c>
      <c r="D8">
        <v>3.3</v>
      </c>
    </row>
    <row r="9" spans="1:18" x14ac:dyDescent="0.2">
      <c r="A9">
        <v>5</v>
      </c>
      <c r="D9">
        <v>4.0199999999999996</v>
      </c>
    </row>
    <row r="10" spans="1:18" x14ac:dyDescent="0.2">
      <c r="A10">
        <v>6</v>
      </c>
      <c r="D10">
        <v>4.03</v>
      </c>
    </row>
    <row r="11" spans="1:18" x14ac:dyDescent="0.2">
      <c r="A11">
        <v>3</v>
      </c>
      <c r="D11">
        <v>3.88</v>
      </c>
    </row>
    <row r="12" spans="1:18" x14ac:dyDescent="0.2">
      <c r="A12">
        <v>4</v>
      </c>
      <c r="D12">
        <v>4</v>
      </c>
    </row>
    <row r="13" spans="1:18" x14ac:dyDescent="0.2">
      <c r="A13">
        <v>5</v>
      </c>
      <c r="D13">
        <v>3.99</v>
      </c>
    </row>
    <row r="14" spans="1:18" x14ac:dyDescent="0.2">
      <c r="A14">
        <v>6</v>
      </c>
      <c r="D14">
        <v>4.01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76"/>
  <sheetViews>
    <sheetView topLeftCell="A60" workbookViewId="0">
      <selection activeCell="C82" sqref="C8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ht="16" x14ac:dyDescent="0.2">
      <c r="A2" s="22">
        <v>0</v>
      </c>
      <c r="D2">
        <v>0</v>
      </c>
      <c r="I2">
        <v>2</v>
      </c>
      <c r="L2">
        <v>0.2</v>
      </c>
      <c r="M2">
        <v>2</v>
      </c>
      <c r="N2">
        <f>COUNT(D2:D7)</f>
        <v>6</v>
      </c>
      <c r="O2" s="11" t="s">
        <v>229</v>
      </c>
      <c r="P2">
        <v>0</v>
      </c>
    </row>
    <row r="3" spans="1:18" x14ac:dyDescent="0.2">
      <c r="A3" s="7">
        <v>2.2716193449220001</v>
      </c>
      <c r="D3" s="7">
        <v>1.713371211771</v>
      </c>
    </row>
    <row r="4" spans="1:18" x14ac:dyDescent="0.2">
      <c r="A4" s="7">
        <v>4.9371072929680002</v>
      </c>
      <c r="D4" s="7">
        <v>1.8868324216829999</v>
      </c>
    </row>
    <row r="5" spans="1:18" x14ac:dyDescent="0.2">
      <c r="A5" s="7">
        <v>15.245465822850001</v>
      </c>
      <c r="D5" s="7">
        <v>1.0417202458879999</v>
      </c>
    </row>
    <row r="6" spans="1:18" x14ac:dyDescent="0.2">
      <c r="A6" s="7">
        <v>29.81127836237</v>
      </c>
      <c r="D6" s="7">
        <v>1.679725953515</v>
      </c>
    </row>
    <row r="7" spans="1:18" x14ac:dyDescent="0.2">
      <c r="A7" s="7">
        <v>120.2252348098</v>
      </c>
      <c r="D7" s="7">
        <v>1.6136896362549999</v>
      </c>
    </row>
    <row r="8" spans="1:18" x14ac:dyDescent="0.2">
      <c r="A8">
        <v>0</v>
      </c>
      <c r="D8">
        <v>0</v>
      </c>
      <c r="I8">
        <v>2</v>
      </c>
      <c r="L8">
        <v>0.5</v>
      </c>
      <c r="M8">
        <v>2</v>
      </c>
      <c r="N8">
        <v>5</v>
      </c>
      <c r="O8" s="11" t="s">
        <v>230</v>
      </c>
      <c r="P8">
        <v>0</v>
      </c>
    </row>
    <row r="9" spans="1:18" x14ac:dyDescent="0.2">
      <c r="A9" s="7">
        <v>2.299765030154</v>
      </c>
      <c r="D9" s="7">
        <v>2.7136071295400002</v>
      </c>
    </row>
    <row r="10" spans="1:18" x14ac:dyDescent="0.2">
      <c r="A10" s="7">
        <v>5.5548061008190004</v>
      </c>
      <c r="D10" s="7">
        <v>2.7838709203250001</v>
      </c>
    </row>
    <row r="11" spans="1:18" x14ac:dyDescent="0.2">
      <c r="A11" s="7">
        <v>15.590731398559999</v>
      </c>
      <c r="D11" s="7">
        <v>3.0047430942790001</v>
      </c>
    </row>
    <row r="12" spans="1:18" x14ac:dyDescent="0.2">
      <c r="A12" s="7">
        <v>30.737233658499999</v>
      </c>
      <c r="D12" s="7">
        <v>3.741667800383</v>
      </c>
    </row>
    <row r="13" spans="1:18" x14ac:dyDescent="0.2">
      <c r="A13">
        <v>0</v>
      </c>
      <c r="D13">
        <v>0</v>
      </c>
      <c r="I13">
        <v>2</v>
      </c>
      <c r="L13">
        <v>1</v>
      </c>
      <c r="M13">
        <v>3</v>
      </c>
      <c r="N13">
        <f>COUNT(D13:D18)</f>
        <v>6</v>
      </c>
      <c r="O13" s="11" t="s">
        <v>231</v>
      </c>
      <c r="P13">
        <v>0</v>
      </c>
    </row>
    <row r="14" spans="1:18" x14ac:dyDescent="0.2">
      <c r="A14" s="7">
        <v>2.3240704549250002</v>
      </c>
      <c r="D14" s="7">
        <v>0.86461935339660001</v>
      </c>
    </row>
    <row r="15" spans="1:18" x14ac:dyDescent="0.2">
      <c r="A15" s="7">
        <v>5.3690334823050003</v>
      </c>
      <c r="D15" s="7">
        <v>1.8114978198609999</v>
      </c>
    </row>
    <row r="16" spans="1:18" x14ac:dyDescent="0.2">
      <c r="A16" s="7">
        <v>15.34361386126</v>
      </c>
      <c r="D16" s="7">
        <v>1.974401642049</v>
      </c>
    </row>
    <row r="17" spans="1:16" x14ac:dyDescent="0.2">
      <c r="A17" s="7">
        <v>30.196194711939999</v>
      </c>
      <c r="D17" s="7">
        <v>2.0965795086900001</v>
      </c>
    </row>
    <row r="18" spans="1:16" x14ac:dyDescent="0.2">
      <c r="A18" s="7">
        <v>119.8895086208</v>
      </c>
      <c r="D18" s="7">
        <v>2.6565613974589999</v>
      </c>
    </row>
    <row r="19" spans="1:16" ht="16" x14ac:dyDescent="0.2">
      <c r="A19" s="22">
        <v>0</v>
      </c>
      <c r="D19">
        <v>0</v>
      </c>
      <c r="I19">
        <v>2</v>
      </c>
      <c r="L19">
        <v>0.5</v>
      </c>
      <c r="M19">
        <v>2</v>
      </c>
      <c r="N19">
        <f>COUNT(D19:D24)</f>
        <v>6</v>
      </c>
      <c r="O19" s="11" t="s">
        <v>232</v>
      </c>
      <c r="P19">
        <v>0</v>
      </c>
    </row>
    <row r="20" spans="1:16" x14ac:dyDescent="0.2">
      <c r="A20" s="7">
        <v>1.7455253694020001</v>
      </c>
      <c r="D20" s="7">
        <v>0.82769374617760005</v>
      </c>
    </row>
    <row r="21" spans="1:16" x14ac:dyDescent="0.2">
      <c r="A21" s="7">
        <v>4.7198810413589998</v>
      </c>
      <c r="D21" s="7">
        <v>1.0000894743390001</v>
      </c>
    </row>
    <row r="22" spans="1:16" x14ac:dyDescent="0.2">
      <c r="A22" s="7">
        <v>15.04015813783</v>
      </c>
      <c r="D22" s="7">
        <v>1.172485202501</v>
      </c>
    </row>
    <row r="23" spans="1:16" x14ac:dyDescent="0.2">
      <c r="A23" s="7">
        <v>29.98781291781</v>
      </c>
      <c r="D23" s="7">
        <v>1.3245990802900001</v>
      </c>
    </row>
    <row r="24" spans="1:16" x14ac:dyDescent="0.2">
      <c r="A24" s="7">
        <v>120.2287234141</v>
      </c>
      <c r="D24" s="7">
        <v>2.1358730951679998</v>
      </c>
    </row>
    <row r="25" spans="1:16" ht="16" x14ac:dyDescent="0.2">
      <c r="A25" s="22">
        <v>0</v>
      </c>
      <c r="D25">
        <v>0</v>
      </c>
      <c r="I25">
        <v>2</v>
      </c>
      <c r="L25">
        <v>0.2</v>
      </c>
      <c r="M25">
        <v>2</v>
      </c>
      <c r="N25">
        <f>COUNT(D25:D30)</f>
        <v>6</v>
      </c>
      <c r="O25" s="11" t="s">
        <v>233</v>
      </c>
      <c r="P25">
        <v>0</v>
      </c>
    </row>
    <row r="26" spans="1:16" x14ac:dyDescent="0.2">
      <c r="A26" s="7">
        <v>2.6132687481320001</v>
      </c>
      <c r="D26">
        <v>0.58699999999999997</v>
      </c>
    </row>
    <row r="27" spans="1:16" x14ac:dyDescent="0.2">
      <c r="A27" s="7">
        <v>5.7637528600149999</v>
      </c>
      <c r="D27">
        <v>0.78700000000000003</v>
      </c>
    </row>
    <row r="28" spans="1:16" x14ac:dyDescent="0.2">
      <c r="A28" s="7">
        <v>15.48916033583</v>
      </c>
      <c r="D28">
        <v>1.04</v>
      </c>
    </row>
    <row r="29" spans="1:16" x14ac:dyDescent="0.2">
      <c r="A29" s="7">
        <v>30.524837795970001</v>
      </c>
      <c r="D29">
        <v>1.88</v>
      </c>
    </row>
    <row r="30" spans="1:16" x14ac:dyDescent="0.2">
      <c r="A30" s="7">
        <v>120.94755443690001</v>
      </c>
      <c r="D30">
        <v>1.71</v>
      </c>
    </row>
    <row r="31" spans="1:16" x14ac:dyDescent="0.2">
      <c r="A31">
        <v>0</v>
      </c>
      <c r="D31">
        <v>0</v>
      </c>
      <c r="I31">
        <v>2</v>
      </c>
      <c r="L31">
        <v>1</v>
      </c>
      <c r="M31">
        <v>2</v>
      </c>
      <c r="N31">
        <f>COUNT(D31:D36)</f>
        <v>6</v>
      </c>
      <c r="O31" s="11" t="s">
        <v>234</v>
      </c>
      <c r="P31">
        <v>0</v>
      </c>
    </row>
    <row r="32" spans="1:16" x14ac:dyDescent="0.2">
      <c r="A32" s="7">
        <v>3.7576588410810001</v>
      </c>
      <c r="D32" s="7">
        <v>3.012657828669</v>
      </c>
    </row>
    <row r="33" spans="1:16" x14ac:dyDescent="0.2">
      <c r="A33" s="7">
        <v>6.7506437055620001</v>
      </c>
      <c r="D33" s="7">
        <v>3.0018091780740002</v>
      </c>
    </row>
    <row r="34" spans="1:16" x14ac:dyDescent="0.2">
      <c r="A34" s="7">
        <v>16.810640070550001</v>
      </c>
      <c r="D34" s="7">
        <v>2.9995667195709999</v>
      </c>
    </row>
    <row r="35" spans="1:16" x14ac:dyDescent="0.2">
      <c r="A35" s="7">
        <v>32.249743681079998</v>
      </c>
      <c r="D35" s="7">
        <v>3.271025412387</v>
      </c>
    </row>
    <row r="36" spans="1:16" x14ac:dyDescent="0.2">
      <c r="A36" s="7">
        <v>122.5373953815</v>
      </c>
      <c r="D36" s="7">
        <v>3.1592661291650002</v>
      </c>
    </row>
    <row r="37" spans="1:16" ht="16" x14ac:dyDescent="0.2">
      <c r="A37" s="22">
        <v>0</v>
      </c>
      <c r="D37">
        <v>0</v>
      </c>
      <c r="I37">
        <v>2</v>
      </c>
      <c r="L37">
        <v>0.5</v>
      </c>
      <c r="M37">
        <v>3</v>
      </c>
      <c r="N37">
        <f>COUNT(D37:D42)</f>
        <v>6</v>
      </c>
      <c r="O37" s="11" t="s">
        <v>235</v>
      </c>
      <c r="P37">
        <v>0</v>
      </c>
    </row>
    <row r="38" spans="1:16" x14ac:dyDescent="0.2">
      <c r="A38" s="7">
        <v>1.658809460599</v>
      </c>
      <c r="D38" s="7">
        <v>1.6389677610560001</v>
      </c>
    </row>
    <row r="39" spans="1:16" x14ac:dyDescent="0.2">
      <c r="A39" s="7">
        <v>4.8640462397449999</v>
      </c>
      <c r="D39" s="7">
        <v>2.1967186462839998</v>
      </c>
    </row>
    <row r="40" spans="1:16" x14ac:dyDescent="0.2">
      <c r="A40" s="7">
        <v>14.63692916189</v>
      </c>
      <c r="D40" s="7">
        <v>2.3995371500039999</v>
      </c>
    </row>
    <row r="41" spans="1:16" x14ac:dyDescent="0.2">
      <c r="A41" s="7">
        <v>29.591087635040001</v>
      </c>
      <c r="D41" s="7">
        <v>2.4908054766780001</v>
      </c>
    </row>
    <row r="42" spans="1:16" x14ac:dyDescent="0.2">
      <c r="A42" s="7">
        <v>119.9230498356</v>
      </c>
      <c r="D42" s="7">
        <v>2.4502417759339998</v>
      </c>
    </row>
    <row r="43" spans="1:16" ht="16" x14ac:dyDescent="0.2">
      <c r="A43" s="22">
        <v>0</v>
      </c>
      <c r="D43">
        <v>0</v>
      </c>
      <c r="I43">
        <v>2</v>
      </c>
      <c r="L43">
        <v>0.2</v>
      </c>
      <c r="M43">
        <v>2</v>
      </c>
      <c r="N43">
        <f>COUNT(D43:D48)</f>
        <v>6</v>
      </c>
      <c r="O43" s="11" t="s">
        <v>236</v>
      </c>
      <c r="P43">
        <v>0</v>
      </c>
    </row>
    <row r="44" spans="1:16" x14ac:dyDescent="0.2">
      <c r="A44" s="7">
        <v>1.558063629769</v>
      </c>
      <c r="D44" s="7">
        <v>1.511990435435</v>
      </c>
    </row>
    <row r="45" spans="1:16" x14ac:dyDescent="0.2">
      <c r="A45" s="7">
        <v>5.7008387435239998</v>
      </c>
      <c r="D45" s="7">
        <v>1.511063418595</v>
      </c>
    </row>
    <row r="46" spans="1:16" x14ac:dyDescent="0.2">
      <c r="A46" s="7">
        <v>15.44854489353</v>
      </c>
      <c r="D46" s="7">
        <v>1.508882202501</v>
      </c>
    </row>
    <row r="47" spans="1:16" x14ac:dyDescent="0.2">
      <c r="A47" s="7">
        <v>30.277959617339999</v>
      </c>
      <c r="D47" s="7">
        <v>1.917805689808</v>
      </c>
    </row>
    <row r="48" spans="1:16" x14ac:dyDescent="0.2">
      <c r="A48" s="7">
        <v>120.9141064256</v>
      </c>
      <c r="D48" s="7">
        <v>2.0990647472570001</v>
      </c>
    </row>
    <row r="49" spans="1:16" x14ac:dyDescent="0.2">
      <c r="A49">
        <v>0</v>
      </c>
      <c r="D49">
        <v>0</v>
      </c>
      <c r="I49">
        <v>2</v>
      </c>
      <c r="L49">
        <v>1</v>
      </c>
      <c r="M49">
        <v>3</v>
      </c>
      <c r="N49">
        <f>COUNT(D49:D54)</f>
        <v>6</v>
      </c>
      <c r="O49" s="11" t="s">
        <v>237</v>
      </c>
      <c r="P49">
        <v>0</v>
      </c>
    </row>
    <row r="50" spans="1:16" x14ac:dyDescent="0.2">
      <c r="A50" s="7">
        <v>2.5210083621689998</v>
      </c>
      <c r="D50" s="7">
        <v>1.2103878692400001</v>
      </c>
    </row>
    <row r="51" spans="1:16" x14ac:dyDescent="0.2">
      <c r="A51" s="7">
        <v>5.1461257411389996</v>
      </c>
      <c r="D51" s="7">
        <v>1.586514827851</v>
      </c>
    </row>
    <row r="52" spans="1:16" x14ac:dyDescent="0.2">
      <c r="A52" s="7">
        <v>15.39122522345</v>
      </c>
      <c r="D52" s="7">
        <v>1.7471233422429999</v>
      </c>
    </row>
    <row r="53" spans="1:16" x14ac:dyDescent="0.2">
      <c r="A53" s="7">
        <v>30.237313615649999</v>
      </c>
      <c r="D53" s="7">
        <v>1.896519564121</v>
      </c>
    </row>
    <row r="54" spans="1:16" x14ac:dyDescent="0.2">
      <c r="A54" s="7">
        <v>120.2768919768</v>
      </c>
      <c r="D54" s="7">
        <v>2.0799769124480001</v>
      </c>
    </row>
    <row r="55" spans="1:16" ht="16" x14ac:dyDescent="0.2">
      <c r="A55" s="22">
        <v>0</v>
      </c>
      <c r="D55">
        <v>0</v>
      </c>
      <c r="I55">
        <v>2</v>
      </c>
      <c r="L55">
        <v>0.5</v>
      </c>
      <c r="M55">
        <v>3</v>
      </c>
      <c r="N55">
        <f>COUNT(D55:D60)</f>
        <v>6</v>
      </c>
      <c r="O55" s="11" t="s">
        <v>238</v>
      </c>
      <c r="P55">
        <v>0</v>
      </c>
    </row>
    <row r="56" spans="1:16" x14ac:dyDescent="0.2">
      <c r="A56" s="7">
        <v>2.2744924131030002</v>
      </c>
      <c r="D56" s="7">
        <v>0.96966669878129996</v>
      </c>
    </row>
    <row r="57" spans="1:16" x14ac:dyDescent="0.2">
      <c r="A57" s="7">
        <v>4.9399226599480004</v>
      </c>
      <c r="D57" s="7">
        <v>1.4868538832660001</v>
      </c>
    </row>
    <row r="58" spans="1:16" x14ac:dyDescent="0.2">
      <c r="A58" s="7">
        <v>15.02064705834</v>
      </c>
      <c r="D58" s="7">
        <v>1.3550218558480001</v>
      </c>
    </row>
    <row r="59" spans="1:16" x14ac:dyDescent="0.2">
      <c r="A59" s="7">
        <v>29.947706809989999</v>
      </c>
      <c r="D59" s="7">
        <v>1.699813312171</v>
      </c>
    </row>
    <row r="60" spans="1:16" x14ac:dyDescent="0.2">
      <c r="A60" s="7">
        <v>120.0032620512</v>
      </c>
      <c r="D60" s="7">
        <v>1.699813312171</v>
      </c>
    </row>
    <row r="61" spans="1:16" ht="16" x14ac:dyDescent="0.2">
      <c r="A61" s="22">
        <v>0</v>
      </c>
      <c r="D61">
        <v>0</v>
      </c>
      <c r="I61">
        <v>2</v>
      </c>
      <c r="L61">
        <v>0.2</v>
      </c>
      <c r="M61">
        <v>3</v>
      </c>
      <c r="N61">
        <f>COUNT(D61:D66)</f>
        <v>6</v>
      </c>
      <c r="O61" s="11" t="s">
        <v>239</v>
      </c>
      <c r="P61">
        <v>0</v>
      </c>
    </row>
    <row r="62" spans="1:16" x14ac:dyDescent="0.2">
      <c r="A62" s="7">
        <v>2.3815199534759999</v>
      </c>
      <c r="D62" s="7">
        <v>0.44913836342800001</v>
      </c>
    </row>
    <row r="63" spans="1:16" x14ac:dyDescent="0.2">
      <c r="A63" s="7">
        <v>5.4730718549740001</v>
      </c>
      <c r="D63" s="7">
        <v>1.3278957974800001</v>
      </c>
    </row>
    <row r="64" spans="1:16" x14ac:dyDescent="0.2">
      <c r="A64" s="7">
        <v>15.4891584766</v>
      </c>
      <c r="D64" s="7">
        <v>1.041665715485</v>
      </c>
    </row>
    <row r="65" spans="1:16" x14ac:dyDescent="0.2">
      <c r="A65" s="7">
        <v>30.34166825582</v>
      </c>
      <c r="D65" s="7">
        <v>1.184917082488</v>
      </c>
    </row>
    <row r="66" spans="1:16" x14ac:dyDescent="0.2">
      <c r="A66" s="7">
        <v>120.74447536620001</v>
      </c>
      <c r="D66" s="7">
        <v>1.2471362715829999</v>
      </c>
    </row>
    <row r="67" spans="1:16" x14ac:dyDescent="0.2">
      <c r="A67">
        <v>0</v>
      </c>
      <c r="D67">
        <v>0</v>
      </c>
      <c r="I67">
        <v>2</v>
      </c>
      <c r="L67">
        <v>0.5</v>
      </c>
      <c r="M67">
        <v>2</v>
      </c>
      <c r="N67">
        <v>4</v>
      </c>
      <c r="O67" s="11" t="s">
        <v>240</v>
      </c>
      <c r="P67">
        <v>0</v>
      </c>
    </row>
    <row r="68" spans="1:16" x14ac:dyDescent="0.2">
      <c r="A68" s="7">
        <v>1.560170114335</v>
      </c>
      <c r="D68" s="7">
        <v>2.5617919529790001</v>
      </c>
    </row>
    <row r="69" spans="1:16" x14ac:dyDescent="0.2">
      <c r="A69" s="7">
        <v>4.4456419797680002</v>
      </c>
      <c r="D69" s="7">
        <v>3.5657435463909999</v>
      </c>
    </row>
    <row r="70" spans="1:16" x14ac:dyDescent="0.2">
      <c r="A70" s="7">
        <v>14.46783313972</v>
      </c>
      <c r="D70" s="7">
        <v>3.9815214790160001</v>
      </c>
    </row>
    <row r="71" spans="1:16" ht="16" x14ac:dyDescent="0.2">
      <c r="A71" s="58">
        <v>0</v>
      </c>
      <c r="D71" s="57">
        <v>0</v>
      </c>
      <c r="I71">
        <v>2</v>
      </c>
      <c r="L71">
        <v>0.2</v>
      </c>
      <c r="M71">
        <v>2</v>
      </c>
      <c r="N71">
        <f>COUNT(D71:D76)</f>
        <v>6</v>
      </c>
      <c r="O71" s="11" t="s">
        <v>241</v>
      </c>
      <c r="P71">
        <v>0</v>
      </c>
    </row>
    <row r="72" spans="1:16" x14ac:dyDescent="0.2">
      <c r="A72" s="7">
        <v>2.234189427515</v>
      </c>
      <c r="D72" s="7">
        <v>2.1439432688159998</v>
      </c>
    </row>
    <row r="73" spans="1:16" x14ac:dyDescent="0.2">
      <c r="A73" s="7">
        <v>5.1258496424409996</v>
      </c>
      <c r="D73" s="7">
        <v>2.518894315452</v>
      </c>
    </row>
    <row r="74" spans="1:16" x14ac:dyDescent="0.2">
      <c r="A74" s="7">
        <v>15.07583662269</v>
      </c>
      <c r="D74" s="7">
        <v>2.9930361639830001</v>
      </c>
    </row>
    <row r="75" spans="1:16" x14ac:dyDescent="0.2">
      <c r="A75" s="7">
        <v>29.896491153060001</v>
      </c>
      <c r="D75" s="7">
        <v>3.502731834854</v>
      </c>
    </row>
    <row r="76" spans="1:16" x14ac:dyDescent="0.2">
      <c r="A76" s="7">
        <v>120.535027105</v>
      </c>
      <c r="D76" s="7">
        <v>3.6565075695129998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2"/>
  <sheetViews>
    <sheetView workbookViewId="0">
      <selection activeCell="N9" sqref="N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0.5</v>
      </c>
      <c r="M2">
        <v>3</v>
      </c>
      <c r="N2">
        <v>3</v>
      </c>
      <c r="O2" s="11" t="s">
        <v>242</v>
      </c>
      <c r="P2">
        <v>0</v>
      </c>
    </row>
    <row r="3" spans="1:18" x14ac:dyDescent="0.2">
      <c r="A3" s="7">
        <v>1.4663417042019999</v>
      </c>
      <c r="D3" s="7">
        <v>0.38267415314370001</v>
      </c>
    </row>
    <row r="4" spans="1:18" x14ac:dyDescent="0.2">
      <c r="A4" s="7">
        <v>2.8257851545629999</v>
      </c>
      <c r="D4" s="7">
        <v>1.8796816190529999</v>
      </c>
    </row>
    <row r="5" spans="1:18" x14ac:dyDescent="0.2">
      <c r="A5">
        <v>0</v>
      </c>
      <c r="D5">
        <v>0</v>
      </c>
      <c r="I5">
        <v>2</v>
      </c>
      <c r="L5">
        <v>0.5</v>
      </c>
      <c r="M5">
        <v>3</v>
      </c>
      <c r="N5">
        <v>3</v>
      </c>
      <c r="O5" s="11" t="s">
        <v>243</v>
      </c>
      <c r="P5">
        <v>0</v>
      </c>
    </row>
    <row r="6" spans="1:18" x14ac:dyDescent="0.2">
      <c r="A6" s="7">
        <v>0.75690266851770005</v>
      </c>
      <c r="D6" s="7">
        <v>0.40104889711550001</v>
      </c>
    </row>
    <row r="7" spans="1:18" x14ac:dyDescent="0.2">
      <c r="A7" s="7">
        <v>0.55930896190040003</v>
      </c>
      <c r="D7" s="7">
        <v>0.72997069258059999</v>
      </c>
    </row>
    <row r="8" spans="1:18" ht="16" x14ac:dyDescent="0.2">
      <c r="A8" s="27">
        <v>0</v>
      </c>
      <c r="D8" s="27">
        <v>0</v>
      </c>
      <c r="I8">
        <v>2</v>
      </c>
      <c r="L8">
        <v>0.5</v>
      </c>
      <c r="M8">
        <v>4</v>
      </c>
      <c r="N8">
        <v>5</v>
      </c>
      <c r="O8" s="11" t="s">
        <v>244</v>
      </c>
      <c r="P8">
        <v>0</v>
      </c>
    </row>
    <row r="9" spans="1:18" ht="16" x14ac:dyDescent="0.2">
      <c r="A9" s="28">
        <v>1.0180618593699999</v>
      </c>
      <c r="D9" s="28">
        <v>0.20325904602229999</v>
      </c>
    </row>
    <row r="10" spans="1:18" ht="16" x14ac:dyDescent="0.2">
      <c r="A10" s="28">
        <v>3.0650163698439998</v>
      </c>
      <c r="D10" s="28">
        <v>0.15955321175910001</v>
      </c>
    </row>
    <row r="11" spans="1:18" ht="16" x14ac:dyDescent="0.2">
      <c r="A11" s="28">
        <v>9.446698078971</v>
      </c>
      <c r="D11" s="28">
        <v>0.48889750830770001</v>
      </c>
    </row>
    <row r="12" spans="1:18" x14ac:dyDescent="0.2">
      <c r="A12" s="7">
        <v>30.02138914863</v>
      </c>
      <c r="D12" s="7">
        <v>2.5271302336739998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63"/>
  <sheetViews>
    <sheetView workbookViewId="0">
      <selection activeCell="N54" sqref="N5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5</v>
      </c>
      <c r="M2">
        <v>21</v>
      </c>
      <c r="N2">
        <f>COUNT(E2:E22)</f>
        <v>21</v>
      </c>
      <c r="O2" s="11" t="s">
        <v>245</v>
      </c>
      <c r="P2">
        <v>0</v>
      </c>
    </row>
    <row r="3" spans="1:18" x14ac:dyDescent="0.2">
      <c r="A3" s="7">
        <v>1.2121212121210001</v>
      </c>
      <c r="E3" s="7">
        <v>0.37472276171430002</v>
      </c>
    </row>
    <row r="4" spans="1:18" x14ac:dyDescent="0.2">
      <c r="A4" s="7">
        <v>3.0303030303030001</v>
      </c>
      <c r="E4" s="7">
        <v>8.6565818095279995E-2</v>
      </c>
    </row>
    <row r="5" spans="1:18" x14ac:dyDescent="0.2">
      <c r="A5" s="7">
        <v>5.2525252525250004</v>
      </c>
      <c r="E5" s="7">
        <v>8.1062110948529997E-2</v>
      </c>
    </row>
    <row r="6" spans="1:18" x14ac:dyDescent="0.2">
      <c r="A6" s="7">
        <v>7.2727272727269998</v>
      </c>
      <c r="E6" s="7">
        <v>4.3369322452520002E-2</v>
      </c>
    </row>
    <row r="7" spans="1:18" x14ac:dyDescent="0.2">
      <c r="A7" s="7">
        <v>9.4949494949489992</v>
      </c>
      <c r="E7" s="7">
        <v>1.409920578196E-2</v>
      </c>
    </row>
    <row r="8" spans="1:18" x14ac:dyDescent="0.2">
      <c r="A8" s="7">
        <v>11.51515151515</v>
      </c>
      <c r="E8" s="7">
        <v>1.130407559549E-2</v>
      </c>
    </row>
    <row r="9" spans="1:18" x14ac:dyDescent="0.2">
      <c r="A9" s="7">
        <v>13.53535353535</v>
      </c>
      <c r="E9" s="7">
        <v>4.5706520373990003E-3</v>
      </c>
    </row>
    <row r="10" spans="1:18" x14ac:dyDescent="0.2">
      <c r="A10" s="7">
        <v>15.35353535354</v>
      </c>
      <c r="E10" s="7">
        <v>1.195827612644E-3</v>
      </c>
    </row>
    <row r="11" spans="1:18" x14ac:dyDescent="0.2">
      <c r="A11" s="7">
        <v>17.777777777779999</v>
      </c>
      <c r="E11" s="7">
        <v>7.0194138122509997E-4</v>
      </c>
    </row>
    <row r="12" spans="1:18" x14ac:dyDescent="0.2">
      <c r="A12" s="7">
        <v>0.66887316944450004</v>
      </c>
      <c r="E12" s="7">
        <v>0.31765358839649999</v>
      </c>
    </row>
    <row r="13" spans="1:18" x14ac:dyDescent="0.2">
      <c r="A13" s="7">
        <v>2.1316459129540002</v>
      </c>
      <c r="E13" s="7">
        <v>0.15476084059770001</v>
      </c>
    </row>
    <row r="14" spans="1:18" x14ac:dyDescent="0.2">
      <c r="A14" s="7">
        <v>2.9539771637290002</v>
      </c>
      <c r="E14" s="7">
        <v>0.2050599235519</v>
      </c>
    </row>
    <row r="15" spans="1:18" x14ac:dyDescent="0.2">
      <c r="A15" s="7">
        <v>4.089056735942</v>
      </c>
      <c r="E15" s="7">
        <v>9.7400620192260007E-2</v>
      </c>
    </row>
    <row r="16" spans="1:18" x14ac:dyDescent="0.2">
      <c r="A16" s="7">
        <v>5.5543810391840003</v>
      </c>
      <c r="E16" s="7">
        <v>5.6783111465000001E-2</v>
      </c>
    </row>
    <row r="17" spans="1:16" x14ac:dyDescent="0.2">
      <c r="A17" s="7">
        <v>6.6996668503250003</v>
      </c>
      <c r="E17" s="7">
        <v>5.5296891293900002E-2</v>
      </c>
    </row>
    <row r="18" spans="1:16" x14ac:dyDescent="0.2">
      <c r="A18" s="7">
        <v>7.8409430676009997</v>
      </c>
      <c r="E18" s="7">
        <v>4.0615252208150002E-2</v>
      </c>
    </row>
    <row r="19" spans="1:16" x14ac:dyDescent="0.2">
      <c r="A19" s="7">
        <v>8.8145453596309995</v>
      </c>
      <c r="E19" s="7">
        <v>2.2502935528510001E-2</v>
      </c>
    </row>
    <row r="20" spans="1:16" x14ac:dyDescent="0.2">
      <c r="A20" s="7">
        <v>9.9736824950309995</v>
      </c>
      <c r="E20" s="7">
        <v>5.8060218032829999E-2</v>
      </c>
    </row>
    <row r="21" spans="1:16" x14ac:dyDescent="0.2">
      <c r="A21" s="7">
        <v>12.081270833670001</v>
      </c>
      <c r="E21" s="7">
        <v>1.4148239664330001E-2</v>
      </c>
    </row>
    <row r="22" spans="1:16" x14ac:dyDescent="0.2">
      <c r="A22" s="7">
        <v>14.043420267589999</v>
      </c>
      <c r="E22" s="7">
        <v>1.2427037650929999E-2</v>
      </c>
    </row>
    <row r="23" spans="1:16" x14ac:dyDescent="0.2">
      <c r="A23">
        <v>0</v>
      </c>
      <c r="E23">
        <v>1</v>
      </c>
      <c r="I23">
        <v>2</v>
      </c>
      <c r="L23">
        <v>0.85</v>
      </c>
      <c r="M23">
        <v>13</v>
      </c>
      <c r="N23">
        <f>COUNT(E23:E35)</f>
        <v>13</v>
      </c>
      <c r="O23" s="11" t="s">
        <v>246</v>
      </c>
      <c r="P23">
        <v>0</v>
      </c>
    </row>
    <row r="24" spans="1:16" x14ac:dyDescent="0.2">
      <c r="A24" s="7">
        <v>2.9715931404629998</v>
      </c>
      <c r="E24" s="7">
        <v>0.75746199201609998</v>
      </c>
    </row>
    <row r="25" spans="1:16" x14ac:dyDescent="0.2">
      <c r="A25" s="7">
        <v>5.2264694331720003</v>
      </c>
      <c r="E25" s="7">
        <v>0.53105049282170003</v>
      </c>
    </row>
    <row r="26" spans="1:16" x14ac:dyDescent="0.2">
      <c r="A26" s="7">
        <v>10.90947768032</v>
      </c>
      <c r="E26" s="7">
        <v>0.42780988794039998</v>
      </c>
    </row>
    <row r="27" spans="1:16" x14ac:dyDescent="0.2">
      <c r="A27" s="7">
        <v>14.88414713968</v>
      </c>
      <c r="E27" s="7">
        <v>0.29209929002070001</v>
      </c>
    </row>
    <row r="28" spans="1:16" x14ac:dyDescent="0.2">
      <c r="A28" s="7">
        <v>18.898088755069999</v>
      </c>
      <c r="E28" s="7">
        <v>0.10330117213249999</v>
      </c>
    </row>
    <row r="29" spans="1:16" x14ac:dyDescent="0.2">
      <c r="A29" s="7">
        <v>23.1934808221</v>
      </c>
      <c r="E29" s="7">
        <v>0.1035447208881</v>
      </c>
    </row>
    <row r="30" spans="1:16" x14ac:dyDescent="0.2">
      <c r="A30" s="7">
        <v>26.973425841080001</v>
      </c>
      <c r="E30" s="7">
        <v>0.1037595187303</v>
      </c>
    </row>
    <row r="31" spans="1:16" x14ac:dyDescent="0.2">
      <c r="A31" s="7">
        <v>31.303181044639999</v>
      </c>
      <c r="E31" s="7">
        <v>5.848693230187E-2</v>
      </c>
    </row>
    <row r="32" spans="1:16" x14ac:dyDescent="0.2">
      <c r="A32" s="7">
        <v>35.29912292185</v>
      </c>
      <c r="E32" s="7">
        <v>2.7962866293259999E-2</v>
      </c>
    </row>
    <row r="33" spans="1:16" x14ac:dyDescent="0.2">
      <c r="A33" s="7">
        <v>39.424335646030002</v>
      </c>
      <c r="E33" s="7">
        <v>2.7268366198149999E-2</v>
      </c>
    </row>
    <row r="34" spans="1:16" x14ac:dyDescent="0.2">
      <c r="A34" s="7">
        <v>43.35973294934</v>
      </c>
      <c r="E34" s="7">
        <v>3.5945434372680003E-2</v>
      </c>
    </row>
    <row r="35" spans="1:16" x14ac:dyDescent="0.2">
      <c r="A35" s="7">
        <v>47.373674564730003</v>
      </c>
      <c r="E35" s="7">
        <v>1.2712134641780001E-2</v>
      </c>
    </row>
    <row r="36" spans="1:16" x14ac:dyDescent="0.2">
      <c r="A36">
        <v>0</v>
      </c>
      <c r="E36">
        <v>1</v>
      </c>
      <c r="I36">
        <v>2</v>
      </c>
      <c r="L36">
        <v>5.05</v>
      </c>
      <c r="M36">
        <v>8</v>
      </c>
      <c r="N36">
        <f>COUNT(E36:E46)</f>
        <v>11</v>
      </c>
      <c r="O36" s="11" t="s">
        <v>247</v>
      </c>
      <c r="P36">
        <v>0</v>
      </c>
    </row>
    <row r="37" spans="1:16" x14ac:dyDescent="0.2">
      <c r="A37" s="7">
        <v>0.47919879247320002</v>
      </c>
      <c r="E37" s="7">
        <v>0.66268546402060002</v>
      </c>
    </row>
    <row r="38" spans="1:16" x14ac:dyDescent="0.2">
      <c r="A38" s="7">
        <v>1.0385021269720001</v>
      </c>
      <c r="E38" s="7">
        <v>0.21264137318260001</v>
      </c>
    </row>
    <row r="39" spans="1:16" x14ac:dyDescent="0.2">
      <c r="A39" s="7">
        <v>1.4951876733580001</v>
      </c>
      <c r="E39" s="7">
        <v>0.15020225903709999</v>
      </c>
    </row>
    <row r="40" spans="1:16" x14ac:dyDescent="0.2">
      <c r="A40" s="7">
        <v>1.859080539005</v>
      </c>
      <c r="E40" s="7">
        <v>0.1248019130144</v>
      </c>
    </row>
    <row r="41" spans="1:16" x14ac:dyDescent="0.2">
      <c r="A41" s="7">
        <v>2.4962569467520002</v>
      </c>
      <c r="E41" s="7">
        <v>8.8174732058279998E-2</v>
      </c>
    </row>
    <row r="42" spans="1:16" x14ac:dyDescent="0.2">
      <c r="A42" s="7">
        <v>3.042096245222</v>
      </c>
      <c r="E42" s="7">
        <v>6.6782291289480003E-2</v>
      </c>
    </row>
    <row r="43" spans="1:16" x14ac:dyDescent="0.2">
      <c r="A43" s="7">
        <v>3.4951428629520001</v>
      </c>
      <c r="E43" s="7">
        <v>5.9496930969390002E-2</v>
      </c>
    </row>
    <row r="44" spans="1:16" x14ac:dyDescent="0.2">
      <c r="A44" s="7">
        <v>3.972206409814</v>
      </c>
      <c r="E44" s="7">
        <v>1.1455598079570001E-2</v>
      </c>
    </row>
    <row r="45" spans="1:16" x14ac:dyDescent="0.2">
      <c r="A45" s="7">
        <v>4.4718313143469999</v>
      </c>
      <c r="E45" s="7">
        <v>9.3014948105220006E-3</v>
      </c>
    </row>
    <row r="46" spans="1:16" x14ac:dyDescent="0.2">
      <c r="A46" s="7">
        <v>4.9649061472979996</v>
      </c>
      <c r="E46" s="7">
        <v>1.146927384415E-2</v>
      </c>
    </row>
    <row r="47" spans="1:16" x14ac:dyDescent="0.2">
      <c r="A47">
        <v>0</v>
      </c>
      <c r="E47">
        <v>1</v>
      </c>
      <c r="I47">
        <v>2</v>
      </c>
      <c r="L47">
        <v>1.22</v>
      </c>
      <c r="M47">
        <v>5</v>
      </c>
      <c r="N47">
        <v>5</v>
      </c>
      <c r="O47" s="11" t="s">
        <v>248</v>
      </c>
      <c r="P47">
        <v>0</v>
      </c>
    </row>
    <row r="48" spans="1:16" x14ac:dyDescent="0.2">
      <c r="A48" s="7">
        <v>5.1565221884739998</v>
      </c>
      <c r="E48" s="7">
        <v>0.27735407991159999</v>
      </c>
    </row>
    <row r="49" spans="1:16" x14ac:dyDescent="0.2">
      <c r="A49" s="7">
        <v>10.163211170889999</v>
      </c>
      <c r="E49" s="7">
        <v>2.0323721650500001E-2</v>
      </c>
    </row>
    <row r="50" spans="1:16" x14ac:dyDescent="0.2">
      <c r="A50" s="7">
        <v>15.132786348730001</v>
      </c>
      <c r="E50" s="7">
        <v>1.1675010707579999E-2</v>
      </c>
    </row>
    <row r="51" spans="1:16" x14ac:dyDescent="0.2">
      <c r="A51" s="7">
        <v>19.998093783550001</v>
      </c>
      <c r="E51" s="7">
        <v>1.958358802062E-4</v>
      </c>
    </row>
    <row r="52" spans="1:16" x14ac:dyDescent="0.2">
      <c r="A52" s="7">
        <v>24.994401924590001</v>
      </c>
      <c r="E52" s="7">
        <v>1.0197186598659999E-6</v>
      </c>
    </row>
    <row r="53" spans="1:16" x14ac:dyDescent="0.2">
      <c r="A53">
        <v>0</v>
      </c>
      <c r="E53">
        <v>1</v>
      </c>
      <c r="I53">
        <v>2</v>
      </c>
      <c r="L53">
        <v>1.08</v>
      </c>
      <c r="M53">
        <v>8</v>
      </c>
      <c r="N53">
        <f>COUNT(E53:E63)</f>
        <v>11</v>
      </c>
      <c r="O53" s="11" t="s">
        <v>249</v>
      </c>
      <c r="P53">
        <v>0</v>
      </c>
    </row>
    <row r="54" spans="1:16" x14ac:dyDescent="0.2">
      <c r="A54" s="7">
        <v>2.0145818976890002</v>
      </c>
      <c r="E54" s="7">
        <v>0.48437201209379999</v>
      </c>
    </row>
    <row r="55" spans="1:16" x14ac:dyDescent="0.2">
      <c r="A55" s="7">
        <v>4.1146474056300004</v>
      </c>
      <c r="E55" s="7">
        <v>0.66312775068929997</v>
      </c>
    </row>
    <row r="56" spans="1:16" x14ac:dyDescent="0.2">
      <c r="A56" s="7">
        <v>5.9920199416379996</v>
      </c>
      <c r="E56" s="7">
        <v>0.18158486854209999</v>
      </c>
    </row>
    <row r="57" spans="1:16" x14ac:dyDescent="0.2">
      <c r="A57" s="7">
        <v>8.0161302672209995</v>
      </c>
      <c r="E57" s="7">
        <v>0.18760511923510001</v>
      </c>
    </row>
    <row r="58" spans="1:16" x14ac:dyDescent="0.2">
      <c r="A58" s="7">
        <v>10.12490748067</v>
      </c>
      <c r="E58" s="7">
        <v>7.0828494216889998E-2</v>
      </c>
    </row>
    <row r="59" spans="1:16" x14ac:dyDescent="0.2">
      <c r="A59" s="7">
        <v>11.99601847834</v>
      </c>
      <c r="E59" s="7">
        <v>4.895517719893E-2</v>
      </c>
    </row>
    <row r="60" spans="1:16" x14ac:dyDescent="0.2">
      <c r="A60" s="7">
        <v>14.10806258135</v>
      </c>
      <c r="E60" s="7">
        <v>1.1401615386939999E-2</v>
      </c>
    </row>
    <row r="61" spans="1:16" x14ac:dyDescent="0.2">
      <c r="A61" s="7">
        <v>16.068740801240001</v>
      </c>
      <c r="E61" s="7">
        <v>1.395281877587E-3</v>
      </c>
    </row>
    <row r="62" spans="1:16" x14ac:dyDescent="0.2">
      <c r="A62" s="7">
        <v>18.097479220370001</v>
      </c>
      <c r="E62" s="7">
        <v>7.2713759574870003E-4</v>
      </c>
    </row>
    <row r="63" spans="1:16" x14ac:dyDescent="0.2">
      <c r="A63" s="7">
        <v>19.967229014059999</v>
      </c>
      <c r="E63" s="7">
        <v>6.1464172097519998E-4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3"/>
  <sheetViews>
    <sheetView topLeftCell="A11" zoomScale="125" workbookViewId="0">
      <selection activeCell="N33" sqref="N3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0.5</v>
      </c>
      <c r="M2">
        <v>2</v>
      </c>
      <c r="N2">
        <v>2</v>
      </c>
      <c r="O2" s="11" t="s">
        <v>250</v>
      </c>
      <c r="P2">
        <v>0</v>
      </c>
    </row>
    <row r="3" spans="1:18" x14ac:dyDescent="0.2">
      <c r="A3">
        <v>0.16500000000000001</v>
      </c>
      <c r="D3">
        <v>3.46</v>
      </c>
    </row>
    <row r="4" spans="1:18" x14ac:dyDescent="0.2">
      <c r="A4">
        <v>0</v>
      </c>
      <c r="D4">
        <v>0</v>
      </c>
      <c r="I4">
        <v>2</v>
      </c>
      <c r="L4">
        <v>0.5</v>
      </c>
      <c r="M4">
        <v>2</v>
      </c>
      <c r="N4">
        <v>2</v>
      </c>
      <c r="O4" s="11" t="s">
        <v>251</v>
      </c>
      <c r="P4">
        <v>1</v>
      </c>
    </row>
    <row r="5" spans="1:18" x14ac:dyDescent="0.2">
      <c r="A5" s="25">
        <v>0.08</v>
      </c>
      <c r="D5">
        <v>3</v>
      </c>
    </row>
    <row r="6" spans="1:18" x14ac:dyDescent="0.2">
      <c r="A6">
        <v>0</v>
      </c>
      <c r="D6">
        <v>0</v>
      </c>
      <c r="I6">
        <v>2</v>
      </c>
      <c r="L6">
        <v>0.5</v>
      </c>
      <c r="M6">
        <v>4</v>
      </c>
      <c r="N6">
        <v>4</v>
      </c>
      <c r="O6" s="11" t="s">
        <v>252</v>
      </c>
      <c r="P6">
        <v>0</v>
      </c>
    </row>
    <row r="7" spans="1:18" x14ac:dyDescent="0.2">
      <c r="A7">
        <v>0.36099999999999999</v>
      </c>
      <c r="D7">
        <v>2.57</v>
      </c>
    </row>
    <row r="8" spans="1:18" x14ac:dyDescent="0.2">
      <c r="A8">
        <v>0.69299999999999995</v>
      </c>
      <c r="D8">
        <v>3.3</v>
      </c>
    </row>
    <row r="9" spans="1:18" x14ac:dyDescent="0.2">
      <c r="A9">
        <v>1.03</v>
      </c>
      <c r="D9">
        <v>4.3499999999999996</v>
      </c>
    </row>
    <row r="10" spans="1:18" x14ac:dyDescent="0.2">
      <c r="A10">
        <v>0</v>
      </c>
      <c r="D10">
        <v>0</v>
      </c>
      <c r="I10">
        <v>2</v>
      </c>
      <c r="L10">
        <v>0.5</v>
      </c>
      <c r="M10">
        <v>2</v>
      </c>
      <c r="N10">
        <v>2</v>
      </c>
      <c r="O10" s="11" t="s">
        <v>253</v>
      </c>
      <c r="P10">
        <v>0</v>
      </c>
    </row>
    <row r="11" spans="1:18" x14ac:dyDescent="0.2">
      <c r="A11">
        <v>1.4</v>
      </c>
      <c r="D11">
        <v>3</v>
      </c>
    </row>
    <row r="12" spans="1:18" x14ac:dyDescent="0.2">
      <c r="A12">
        <v>0</v>
      </c>
      <c r="D12">
        <v>0</v>
      </c>
      <c r="I12">
        <v>2</v>
      </c>
      <c r="L12">
        <v>0.5</v>
      </c>
      <c r="M12">
        <v>2</v>
      </c>
      <c r="N12">
        <v>2</v>
      </c>
      <c r="O12" s="11" t="s">
        <v>254</v>
      </c>
      <c r="P12">
        <v>0</v>
      </c>
    </row>
    <row r="13" spans="1:18" x14ac:dyDescent="0.2">
      <c r="A13">
        <v>1.1000000000000001</v>
      </c>
      <c r="D13">
        <v>3</v>
      </c>
    </row>
    <row r="14" spans="1:18" x14ac:dyDescent="0.2">
      <c r="A14">
        <v>0</v>
      </c>
      <c r="D14">
        <v>0</v>
      </c>
      <c r="I14">
        <v>2</v>
      </c>
      <c r="L14">
        <v>0.5</v>
      </c>
      <c r="M14">
        <v>2</v>
      </c>
      <c r="N14">
        <v>2</v>
      </c>
      <c r="O14" s="11" t="s">
        <v>255</v>
      </c>
      <c r="P14">
        <v>0</v>
      </c>
    </row>
    <row r="15" spans="1:18" x14ac:dyDescent="0.2">
      <c r="A15">
        <v>2.2999999999999998</v>
      </c>
      <c r="D15">
        <v>3</v>
      </c>
    </row>
    <row r="16" spans="1:18" x14ac:dyDescent="0.2">
      <c r="A16">
        <v>0</v>
      </c>
      <c r="D16">
        <v>0</v>
      </c>
      <c r="I16">
        <v>2</v>
      </c>
      <c r="L16">
        <v>0.5</v>
      </c>
      <c r="M16">
        <v>2</v>
      </c>
      <c r="N16">
        <v>2</v>
      </c>
      <c r="O16" s="11" t="s">
        <v>256</v>
      </c>
      <c r="P16">
        <v>0</v>
      </c>
    </row>
    <row r="17" spans="1:16" x14ac:dyDescent="0.2">
      <c r="A17">
        <v>1.2</v>
      </c>
      <c r="D17">
        <v>3</v>
      </c>
    </row>
    <row r="18" spans="1:16" x14ac:dyDescent="0.2">
      <c r="A18">
        <v>0</v>
      </c>
      <c r="D18">
        <v>0</v>
      </c>
      <c r="I18">
        <v>2</v>
      </c>
      <c r="L18">
        <v>0.5</v>
      </c>
      <c r="M18">
        <v>2</v>
      </c>
      <c r="N18">
        <v>2</v>
      </c>
      <c r="O18" s="11" t="s">
        <v>257</v>
      </c>
      <c r="P18">
        <v>0</v>
      </c>
    </row>
    <row r="19" spans="1:16" x14ac:dyDescent="0.2">
      <c r="A19">
        <v>1.2</v>
      </c>
      <c r="D19">
        <v>3</v>
      </c>
    </row>
    <row r="20" spans="1:16" x14ac:dyDescent="0.2">
      <c r="A20">
        <v>0</v>
      </c>
      <c r="D20">
        <v>0</v>
      </c>
      <c r="I20">
        <v>2</v>
      </c>
      <c r="L20">
        <v>0.5</v>
      </c>
      <c r="M20">
        <v>2</v>
      </c>
      <c r="N20">
        <v>2</v>
      </c>
      <c r="O20" s="11" t="s">
        <v>258</v>
      </c>
      <c r="P20">
        <v>0</v>
      </c>
    </row>
    <row r="21" spans="1:16" x14ac:dyDescent="0.2">
      <c r="A21">
        <v>0.6</v>
      </c>
      <c r="D21">
        <v>3</v>
      </c>
    </row>
    <row r="22" spans="1:16" x14ac:dyDescent="0.2">
      <c r="A22">
        <v>0</v>
      </c>
      <c r="D22">
        <v>0</v>
      </c>
      <c r="I22">
        <v>2</v>
      </c>
      <c r="L22">
        <v>0.5</v>
      </c>
      <c r="M22">
        <v>3</v>
      </c>
      <c r="N22">
        <v>3</v>
      </c>
      <c r="O22" s="11" t="s">
        <v>259</v>
      </c>
      <c r="P22">
        <v>0</v>
      </c>
    </row>
    <row r="23" spans="1:16" x14ac:dyDescent="0.2">
      <c r="A23">
        <v>6.7666666666666667E-2</v>
      </c>
      <c r="D23">
        <v>2.29</v>
      </c>
    </row>
    <row r="24" spans="1:16" x14ac:dyDescent="0.2">
      <c r="A24">
        <v>0.15083333333333335</v>
      </c>
      <c r="D24">
        <v>4.01</v>
      </c>
    </row>
    <row r="25" spans="1:16" x14ac:dyDescent="0.2">
      <c r="A25">
        <v>0</v>
      </c>
      <c r="D25">
        <v>0</v>
      </c>
      <c r="I25">
        <v>2</v>
      </c>
      <c r="L25">
        <v>0.5</v>
      </c>
      <c r="M25">
        <v>7</v>
      </c>
      <c r="N25">
        <f>COUNT(D25:D31)</f>
        <v>7</v>
      </c>
      <c r="O25" s="11" t="s">
        <v>260</v>
      </c>
      <c r="P25">
        <v>0</v>
      </c>
    </row>
    <row r="26" spans="1:16" x14ac:dyDescent="0.2">
      <c r="A26">
        <v>0.14099999999999999</v>
      </c>
      <c r="D26" s="26">
        <v>0.93400000000000005</v>
      </c>
    </row>
    <row r="27" spans="1:16" x14ac:dyDescent="0.2">
      <c r="A27">
        <v>0.32800000000000001</v>
      </c>
      <c r="D27" s="26">
        <v>1.52</v>
      </c>
    </row>
    <row r="28" spans="1:16" x14ac:dyDescent="0.2">
      <c r="A28">
        <v>0.48399999999999999</v>
      </c>
      <c r="D28" s="26">
        <v>2</v>
      </c>
    </row>
    <row r="29" spans="1:16" x14ac:dyDescent="0.2">
      <c r="A29">
        <v>0.64100000000000001</v>
      </c>
      <c r="D29" s="26">
        <v>2.8</v>
      </c>
    </row>
    <row r="30" spans="1:16" x14ac:dyDescent="0.2">
      <c r="A30">
        <v>0.84399999999999997</v>
      </c>
      <c r="D30" s="26">
        <v>2.98</v>
      </c>
    </row>
    <row r="31" spans="1:16" x14ac:dyDescent="0.2">
      <c r="A31">
        <v>1</v>
      </c>
      <c r="D31" s="26">
        <v>3.77</v>
      </c>
    </row>
    <row r="32" spans="1:16" x14ac:dyDescent="0.2">
      <c r="A32">
        <v>0</v>
      </c>
      <c r="D32" s="26">
        <v>0</v>
      </c>
      <c r="I32">
        <v>2</v>
      </c>
      <c r="L32">
        <v>0.5</v>
      </c>
      <c r="M32">
        <v>2</v>
      </c>
      <c r="N32">
        <v>2</v>
      </c>
      <c r="O32" s="11" t="s">
        <v>261</v>
      </c>
      <c r="P32">
        <v>0</v>
      </c>
    </row>
    <row r="33" spans="1:4" x14ac:dyDescent="0.2">
      <c r="A33">
        <v>1.6</v>
      </c>
      <c r="D33" s="26">
        <v>3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4"/>
  <sheetViews>
    <sheetView topLeftCell="A24" zoomScale="89" workbookViewId="0">
      <selection activeCell="M51" sqref="M5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0.5</v>
      </c>
      <c r="M2">
        <v>4</v>
      </c>
      <c r="N2">
        <v>4</v>
      </c>
      <c r="O2" s="11" t="s">
        <v>262</v>
      </c>
      <c r="P2">
        <v>0</v>
      </c>
    </row>
    <row r="3" spans="1:18" x14ac:dyDescent="0.2">
      <c r="A3" s="7">
        <v>0.31510640692469999</v>
      </c>
      <c r="D3" s="7">
        <v>5.6458988200209998E-3</v>
      </c>
    </row>
    <row r="4" spans="1:18" x14ac:dyDescent="0.2">
      <c r="A4" s="7">
        <v>0.98916920876869996</v>
      </c>
      <c r="D4" s="7">
        <v>-1.086486089192E-2</v>
      </c>
    </row>
    <row r="5" spans="1:18" x14ac:dyDescent="0.2">
      <c r="A5" s="7">
        <v>2.9847638130959999</v>
      </c>
      <c r="D5" s="7">
        <v>0.85595885326809995</v>
      </c>
    </row>
    <row r="6" spans="1:18" x14ac:dyDescent="0.2">
      <c r="A6" s="7">
        <v>9.9561010033400006</v>
      </c>
      <c r="D6" s="7">
        <v>3.4668662085720001</v>
      </c>
    </row>
    <row r="7" spans="1:18" x14ac:dyDescent="0.2">
      <c r="D7" s="7">
        <v>0</v>
      </c>
      <c r="G7" s="7">
        <v>0</v>
      </c>
      <c r="I7">
        <v>3</v>
      </c>
      <c r="M7">
        <v>2</v>
      </c>
      <c r="N7">
        <v>2</v>
      </c>
      <c r="O7" s="11" t="s">
        <v>263</v>
      </c>
      <c r="P7">
        <v>0</v>
      </c>
    </row>
    <row r="8" spans="1:18" x14ac:dyDescent="0.2">
      <c r="D8" s="7">
        <v>4</v>
      </c>
      <c r="G8" s="7">
        <v>12</v>
      </c>
    </row>
    <row r="9" spans="1:18" x14ac:dyDescent="0.2">
      <c r="A9">
        <v>0</v>
      </c>
      <c r="D9">
        <v>0</v>
      </c>
      <c r="I9">
        <v>2</v>
      </c>
      <c r="L9">
        <v>0.5</v>
      </c>
      <c r="M9">
        <v>5</v>
      </c>
      <c r="N9">
        <v>5</v>
      </c>
      <c r="O9" s="11" t="s">
        <v>264</v>
      </c>
      <c r="P9">
        <v>0</v>
      </c>
    </row>
    <row r="10" spans="1:18" x14ac:dyDescent="0.2">
      <c r="A10" s="7">
        <v>0.42348540155499997</v>
      </c>
      <c r="D10" s="7">
        <v>-4.8162724452089998E-3</v>
      </c>
    </row>
    <row r="11" spans="1:18" x14ac:dyDescent="0.2">
      <c r="A11" s="7">
        <v>1.1286516586169999</v>
      </c>
      <c r="D11" s="7">
        <v>-4.8162724452089998E-3</v>
      </c>
    </row>
    <row r="12" spans="1:18" x14ac:dyDescent="0.2">
      <c r="A12" s="7">
        <v>3.1701500960789999</v>
      </c>
      <c r="D12" s="7">
        <v>-1.538124316774E-2</v>
      </c>
    </row>
    <row r="13" spans="1:18" x14ac:dyDescent="0.2">
      <c r="A13" s="7">
        <v>10.13437842624</v>
      </c>
      <c r="D13" s="7">
        <v>0.59738705873919995</v>
      </c>
    </row>
    <row r="14" spans="1:18" x14ac:dyDescent="0.2">
      <c r="A14" s="7">
        <v>29.96328015776</v>
      </c>
      <c r="D14" s="7">
        <v>3.5767088024940001</v>
      </c>
    </row>
    <row r="15" spans="1:18" x14ac:dyDescent="0.2">
      <c r="A15">
        <v>0</v>
      </c>
      <c r="D15">
        <v>0</v>
      </c>
      <c r="I15">
        <v>2</v>
      </c>
      <c r="L15">
        <v>0.5</v>
      </c>
      <c r="M15">
        <v>4</v>
      </c>
      <c r="N15">
        <v>4</v>
      </c>
      <c r="O15" s="11" t="s">
        <v>265</v>
      </c>
      <c r="P15">
        <v>0</v>
      </c>
    </row>
    <row r="16" spans="1:18" x14ac:dyDescent="0.2">
      <c r="A16" s="7">
        <v>3</v>
      </c>
      <c r="D16" s="7">
        <v>0.15161087945179999</v>
      </c>
    </row>
    <row r="17" spans="1:16" x14ac:dyDescent="0.2">
      <c r="A17" s="7">
        <v>10</v>
      </c>
      <c r="D17" s="7">
        <v>0.28456155094710001</v>
      </c>
    </row>
    <row r="18" spans="1:16" x14ac:dyDescent="0.2">
      <c r="A18" s="7">
        <v>30</v>
      </c>
      <c r="D18" s="7">
        <v>1.125543072948</v>
      </c>
    </row>
    <row r="19" spans="1:16" x14ac:dyDescent="0.2">
      <c r="A19" s="7">
        <v>60</v>
      </c>
      <c r="D19" s="7">
        <v>2.5894338220359998</v>
      </c>
    </row>
    <row r="20" spans="1:16" x14ac:dyDescent="0.2">
      <c r="A20">
        <v>0</v>
      </c>
      <c r="D20">
        <v>0</v>
      </c>
      <c r="I20">
        <v>2</v>
      </c>
      <c r="L20">
        <v>0.5</v>
      </c>
      <c r="M20">
        <v>5</v>
      </c>
      <c r="N20">
        <v>5</v>
      </c>
      <c r="O20" s="11" t="s">
        <v>266</v>
      </c>
      <c r="P20">
        <v>0</v>
      </c>
    </row>
    <row r="21" spans="1:16" x14ac:dyDescent="0.2">
      <c r="A21" s="7">
        <v>3</v>
      </c>
      <c r="D21" s="7">
        <v>1.662332420561E-2</v>
      </c>
    </row>
    <row r="22" spans="1:16" x14ac:dyDescent="0.2">
      <c r="A22" s="7">
        <v>10</v>
      </c>
      <c r="D22" s="7">
        <v>2.688318309914E-2</v>
      </c>
    </row>
    <row r="23" spans="1:16" x14ac:dyDescent="0.2">
      <c r="A23" s="7">
        <v>30</v>
      </c>
      <c r="D23" s="7">
        <v>2.1049145689089999E-2</v>
      </c>
    </row>
    <row r="24" spans="1:16" x14ac:dyDescent="0.2">
      <c r="A24" s="7">
        <v>60</v>
      </c>
      <c r="D24" s="7">
        <v>0.3191382812868</v>
      </c>
    </row>
    <row r="25" spans="1:16" x14ac:dyDescent="0.2">
      <c r="A25">
        <v>0</v>
      </c>
      <c r="D25">
        <v>0</v>
      </c>
      <c r="I25">
        <v>2</v>
      </c>
      <c r="L25">
        <v>0.5</v>
      </c>
      <c r="M25">
        <v>4</v>
      </c>
      <c r="N25">
        <v>4</v>
      </c>
      <c r="O25" s="11" t="s">
        <v>267</v>
      </c>
      <c r="P25">
        <v>0</v>
      </c>
    </row>
    <row r="26" spans="1:16" x14ac:dyDescent="0.2">
      <c r="A26" s="7">
        <v>0.33793893345999998</v>
      </c>
      <c r="D26" s="7">
        <v>0.2435950834291</v>
      </c>
    </row>
    <row r="27" spans="1:16" x14ac:dyDescent="0.2">
      <c r="A27" s="7">
        <v>1.013432079193</v>
      </c>
      <c r="D27" s="7">
        <v>0.46499819066789999</v>
      </c>
    </row>
    <row r="28" spans="1:16" x14ac:dyDescent="0.2">
      <c r="A28" s="7">
        <v>3.0125230796950002</v>
      </c>
      <c r="D28" s="7">
        <v>1.913389135152</v>
      </c>
    </row>
    <row r="29" spans="1:16" x14ac:dyDescent="0.2">
      <c r="A29" s="7">
        <v>9.9904292566909998</v>
      </c>
      <c r="D29" s="7">
        <v>3.8370074222750001</v>
      </c>
    </row>
    <row r="30" spans="1:16" x14ac:dyDescent="0.2">
      <c r="D30" s="7">
        <v>0</v>
      </c>
      <c r="G30">
        <v>0</v>
      </c>
      <c r="I30">
        <v>3</v>
      </c>
      <c r="M30">
        <v>2</v>
      </c>
      <c r="N30">
        <v>2</v>
      </c>
      <c r="O30" s="11" t="s">
        <v>268</v>
      </c>
      <c r="P30">
        <v>0</v>
      </c>
    </row>
    <row r="31" spans="1:16" x14ac:dyDescent="0.2">
      <c r="D31" s="7">
        <v>4</v>
      </c>
      <c r="G31">
        <v>1.8</v>
      </c>
    </row>
    <row r="32" spans="1:16" x14ac:dyDescent="0.2">
      <c r="A32">
        <v>0</v>
      </c>
      <c r="D32">
        <v>0</v>
      </c>
      <c r="I32">
        <v>2</v>
      </c>
      <c r="L32">
        <v>0.5</v>
      </c>
      <c r="M32">
        <v>3</v>
      </c>
      <c r="N32">
        <v>3</v>
      </c>
      <c r="O32" s="11" t="s">
        <v>269</v>
      </c>
      <c r="P32">
        <v>0</v>
      </c>
    </row>
    <row r="33" spans="1:16" x14ac:dyDescent="0.2">
      <c r="A33" s="7">
        <v>0.56351680229540002</v>
      </c>
      <c r="D33" s="7">
        <v>0.38608764428850001</v>
      </c>
    </row>
    <row r="34" spans="1:16" x14ac:dyDescent="0.2">
      <c r="A34" s="7">
        <v>1.14937175206</v>
      </c>
      <c r="D34" s="7">
        <v>0.75586161957719999</v>
      </c>
    </row>
    <row r="35" spans="1:16" x14ac:dyDescent="0.2">
      <c r="A35" s="7">
        <v>3.132808389215</v>
      </c>
      <c r="D35" s="7">
        <v>3.439364183101</v>
      </c>
    </row>
    <row r="36" spans="1:16" x14ac:dyDescent="0.2">
      <c r="D36" s="7">
        <v>0</v>
      </c>
      <c r="G36">
        <v>0</v>
      </c>
      <c r="I36">
        <v>3</v>
      </c>
      <c r="L36">
        <v>0.5</v>
      </c>
      <c r="M36">
        <v>2</v>
      </c>
      <c r="N36">
        <v>2</v>
      </c>
      <c r="O36" s="11" t="s">
        <v>270</v>
      </c>
      <c r="P36">
        <v>0</v>
      </c>
    </row>
    <row r="37" spans="1:16" x14ac:dyDescent="0.2">
      <c r="D37" s="7">
        <v>4</v>
      </c>
      <c r="G37">
        <v>3.85</v>
      </c>
    </row>
    <row r="38" spans="1:16" x14ac:dyDescent="0.2">
      <c r="A38">
        <v>0</v>
      </c>
      <c r="D38">
        <v>0</v>
      </c>
      <c r="I38">
        <v>2</v>
      </c>
      <c r="L38">
        <v>0.5</v>
      </c>
      <c r="M38">
        <v>4</v>
      </c>
      <c r="N38">
        <v>4</v>
      </c>
      <c r="O38" s="11" t="s">
        <v>271</v>
      </c>
      <c r="P38">
        <v>0</v>
      </c>
    </row>
    <row r="39" spans="1:16" x14ac:dyDescent="0.2">
      <c r="A39" s="7">
        <v>1.381256164369</v>
      </c>
      <c r="D39" s="7">
        <v>0.1706036201361</v>
      </c>
    </row>
    <row r="40" spans="1:16" x14ac:dyDescent="0.2">
      <c r="A40" s="7">
        <v>3.3604932199599999</v>
      </c>
      <c r="D40" s="7">
        <v>0.1423231273825</v>
      </c>
    </row>
    <row r="41" spans="1:16" x14ac:dyDescent="0.2">
      <c r="A41" s="7">
        <v>10.267859434729999</v>
      </c>
      <c r="D41" s="7">
        <v>0.51769672693220004</v>
      </c>
    </row>
    <row r="42" spans="1:16" x14ac:dyDescent="0.2">
      <c r="A42" s="7">
        <v>30.15953806525</v>
      </c>
      <c r="D42" s="7">
        <v>2.5367263116409999</v>
      </c>
    </row>
    <row r="43" spans="1:16" x14ac:dyDescent="0.2">
      <c r="A43" s="7">
        <v>60.155291702420001</v>
      </c>
      <c r="D43" s="7">
        <v>3.2397781129780001</v>
      </c>
    </row>
    <row r="44" spans="1:16" x14ac:dyDescent="0.2">
      <c r="A44">
        <v>0</v>
      </c>
      <c r="D44">
        <v>0</v>
      </c>
      <c r="I44">
        <v>2</v>
      </c>
      <c r="L44">
        <v>0.5</v>
      </c>
      <c r="M44">
        <v>2</v>
      </c>
      <c r="N44">
        <v>2</v>
      </c>
      <c r="O44" s="11" t="s">
        <v>272</v>
      </c>
      <c r="P44">
        <v>0</v>
      </c>
    </row>
    <row r="45" spans="1:16" x14ac:dyDescent="0.2">
      <c r="A45" s="7">
        <v>0.35336015386589997</v>
      </c>
      <c r="D45" s="7">
        <v>1.824292597938</v>
      </c>
    </row>
    <row r="46" spans="1:16" x14ac:dyDescent="0.2">
      <c r="A46" s="7">
        <v>1.009302184259</v>
      </c>
      <c r="D46" s="7">
        <v>3.2064375671879999</v>
      </c>
    </row>
    <row r="47" spans="1:16" x14ac:dyDescent="0.2">
      <c r="A47" s="7">
        <v>3.0023663006699999</v>
      </c>
      <c r="D47" s="7">
        <v>3.2644219986669998</v>
      </c>
    </row>
    <row r="48" spans="1:16" x14ac:dyDescent="0.2">
      <c r="D48">
        <v>0</v>
      </c>
      <c r="G48">
        <v>0</v>
      </c>
      <c r="I48">
        <v>3</v>
      </c>
      <c r="M48">
        <v>2</v>
      </c>
      <c r="N48">
        <v>2</v>
      </c>
      <c r="O48" s="11" t="s">
        <v>273</v>
      </c>
      <c r="P48">
        <v>0</v>
      </c>
    </row>
    <row r="49" spans="1:16" x14ac:dyDescent="0.2">
      <c r="D49">
        <v>4</v>
      </c>
      <c r="G49">
        <v>2.2000000000000002</v>
      </c>
    </row>
    <row r="50" spans="1:16" x14ac:dyDescent="0.2">
      <c r="A50">
        <v>0</v>
      </c>
      <c r="D50">
        <v>0</v>
      </c>
      <c r="I50">
        <v>2</v>
      </c>
      <c r="L50">
        <v>0.5</v>
      </c>
      <c r="M50">
        <v>4</v>
      </c>
      <c r="N50">
        <v>5</v>
      </c>
      <c r="O50" s="11" t="s">
        <v>274</v>
      </c>
      <c r="P50">
        <v>0</v>
      </c>
    </row>
    <row r="51" spans="1:16" x14ac:dyDescent="0.2">
      <c r="A51" s="7">
        <v>0.35982006536069999</v>
      </c>
      <c r="D51" s="7">
        <v>0.51036173617580005</v>
      </c>
    </row>
    <row r="52" spans="1:16" x14ac:dyDescent="0.2">
      <c r="A52" s="7">
        <v>1.1482910128099999</v>
      </c>
      <c r="D52" s="7">
        <v>0.65020691249990004</v>
      </c>
    </row>
    <row r="53" spans="1:16" x14ac:dyDescent="0.2">
      <c r="A53" s="7">
        <v>3.07718999659</v>
      </c>
      <c r="D53" s="7">
        <v>1.06197326501</v>
      </c>
    </row>
    <row r="54" spans="1:16" x14ac:dyDescent="0.2">
      <c r="A54" s="7">
        <v>9.9793665512240004</v>
      </c>
      <c r="D54" s="7">
        <v>2.46042502825</v>
      </c>
    </row>
    <row r="55" spans="1:16" x14ac:dyDescent="0.2">
      <c r="A55" s="7">
        <v>29.961554461319999</v>
      </c>
      <c r="D55" s="7">
        <v>3.5403405565299999</v>
      </c>
    </row>
    <row r="56" spans="1:16" x14ac:dyDescent="0.2">
      <c r="D56">
        <v>0</v>
      </c>
      <c r="G56">
        <v>0</v>
      </c>
      <c r="I56">
        <v>3</v>
      </c>
      <c r="M56">
        <v>2</v>
      </c>
      <c r="N56">
        <v>2</v>
      </c>
      <c r="O56" s="11" t="s">
        <v>275</v>
      </c>
      <c r="P56">
        <v>0</v>
      </c>
    </row>
    <row r="57" spans="1:16" x14ac:dyDescent="0.2">
      <c r="D57">
        <v>4</v>
      </c>
      <c r="G57">
        <v>8</v>
      </c>
    </row>
    <row r="58" spans="1:16" x14ac:dyDescent="0.2">
      <c r="A58">
        <v>0</v>
      </c>
      <c r="D58">
        <v>0</v>
      </c>
      <c r="I58">
        <v>2</v>
      </c>
      <c r="L58">
        <v>0.5</v>
      </c>
      <c r="M58">
        <v>4</v>
      </c>
      <c r="N58">
        <v>4</v>
      </c>
      <c r="O58" s="11" t="s">
        <v>276</v>
      </c>
      <c r="P58">
        <v>0</v>
      </c>
    </row>
    <row r="59" spans="1:16" x14ac:dyDescent="0.2">
      <c r="A59" s="7">
        <v>1.3383873911049999</v>
      </c>
      <c r="D59" s="7">
        <v>0.31166970753349998</v>
      </c>
    </row>
    <row r="60" spans="1:16" x14ac:dyDescent="0.2">
      <c r="A60" s="7">
        <v>3</v>
      </c>
      <c r="D60" s="7">
        <v>0.58111673705339995</v>
      </c>
    </row>
    <row r="61" spans="1:16" x14ac:dyDescent="0.2">
      <c r="A61" s="7">
        <v>10</v>
      </c>
      <c r="D61" s="7">
        <v>1.5976474623279999</v>
      </c>
    </row>
    <row r="62" spans="1:16" x14ac:dyDescent="0.2">
      <c r="A62" s="7">
        <v>30</v>
      </c>
      <c r="D62" s="7">
        <v>3.7148498144889999</v>
      </c>
    </row>
    <row r="63" spans="1:16" x14ac:dyDescent="0.2">
      <c r="A63">
        <v>0</v>
      </c>
      <c r="D63">
        <v>0</v>
      </c>
      <c r="I63">
        <v>2</v>
      </c>
      <c r="L63">
        <v>0.5</v>
      </c>
      <c r="M63">
        <v>2</v>
      </c>
      <c r="N63">
        <v>3</v>
      </c>
      <c r="O63" s="11" t="s">
        <v>277</v>
      </c>
      <c r="P63">
        <v>0</v>
      </c>
    </row>
    <row r="64" spans="1:16" x14ac:dyDescent="0.2">
      <c r="A64" s="7">
        <v>0.3499073947136</v>
      </c>
      <c r="D64" s="7">
        <v>2.6310462155910002</v>
      </c>
    </row>
    <row r="65" spans="1:16" x14ac:dyDescent="0.2">
      <c r="A65" s="7">
        <v>1.0002181393459999</v>
      </c>
      <c r="D65" s="7">
        <v>3.0765206533690002</v>
      </c>
    </row>
    <row r="66" spans="1:16" x14ac:dyDescent="0.2">
      <c r="D66">
        <v>0</v>
      </c>
      <c r="G66">
        <v>0</v>
      </c>
      <c r="I66">
        <v>3</v>
      </c>
      <c r="M66">
        <v>2</v>
      </c>
      <c r="N66">
        <v>2</v>
      </c>
      <c r="O66" s="11" t="s">
        <v>278</v>
      </c>
      <c r="P66">
        <v>0</v>
      </c>
    </row>
    <row r="67" spans="1:16" x14ac:dyDescent="0.2">
      <c r="D67">
        <v>4</v>
      </c>
      <c r="G67">
        <v>0.2</v>
      </c>
    </row>
    <row r="68" spans="1:16" x14ac:dyDescent="0.2">
      <c r="A68">
        <v>0</v>
      </c>
      <c r="D68">
        <v>0</v>
      </c>
      <c r="I68">
        <v>2</v>
      </c>
      <c r="L68">
        <v>0.5</v>
      </c>
      <c r="M68">
        <v>2</v>
      </c>
      <c r="N68">
        <v>2</v>
      </c>
      <c r="O68" s="11" t="s">
        <v>279</v>
      </c>
      <c r="P68">
        <v>0</v>
      </c>
    </row>
    <row r="69" spans="1:16" x14ac:dyDescent="0.2">
      <c r="A69" s="7">
        <v>0.41641449735000002</v>
      </c>
      <c r="D69" s="7">
        <v>1.6835073820049999</v>
      </c>
    </row>
    <row r="70" spans="1:16" x14ac:dyDescent="0.2">
      <c r="A70" s="7">
        <v>1.039455566677</v>
      </c>
      <c r="D70" s="7">
        <v>3.1674200863330002</v>
      </c>
    </row>
    <row r="71" spans="1:16" x14ac:dyDescent="0.2">
      <c r="D71">
        <v>0</v>
      </c>
      <c r="G71">
        <v>0</v>
      </c>
      <c r="I71">
        <v>3</v>
      </c>
      <c r="M71">
        <v>2</v>
      </c>
      <c r="N71">
        <v>2</v>
      </c>
      <c r="O71" s="11" t="s">
        <v>280</v>
      </c>
      <c r="P71">
        <v>0</v>
      </c>
    </row>
    <row r="72" spans="1:16" x14ac:dyDescent="0.2">
      <c r="D72">
        <v>4</v>
      </c>
      <c r="G72">
        <v>2.2999999999999998</v>
      </c>
    </row>
    <row r="73" spans="1:16" x14ac:dyDescent="0.2">
      <c r="D73">
        <v>0</v>
      </c>
      <c r="G73">
        <v>0</v>
      </c>
      <c r="I73">
        <v>3</v>
      </c>
      <c r="M73">
        <v>2</v>
      </c>
      <c r="N73">
        <v>2</v>
      </c>
      <c r="O73" s="11" t="s">
        <v>281</v>
      </c>
      <c r="P73">
        <v>0</v>
      </c>
    </row>
    <row r="74" spans="1:16" x14ac:dyDescent="0.2">
      <c r="D74">
        <v>4</v>
      </c>
      <c r="G74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89"/>
  <sheetViews>
    <sheetView topLeftCell="A23" workbookViewId="0">
      <selection activeCell="E39" sqref="E3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0.1</v>
      </c>
      <c r="M2">
        <v>4</v>
      </c>
      <c r="N2">
        <f>COUNT(A2:A7)</f>
        <v>6</v>
      </c>
      <c r="O2" s="11" t="s">
        <v>282</v>
      </c>
      <c r="P2">
        <v>0</v>
      </c>
    </row>
    <row r="3" spans="1:18" x14ac:dyDescent="0.2">
      <c r="A3">
        <v>0.12552801579271666</v>
      </c>
      <c r="E3" s="7">
        <v>0.1442218052491</v>
      </c>
    </row>
    <row r="4" spans="1:18" x14ac:dyDescent="0.2">
      <c r="A4">
        <v>0.33148424620216665</v>
      </c>
      <c r="E4" s="7">
        <v>9.5972827553159994E-3</v>
      </c>
    </row>
    <row r="5" spans="1:18" x14ac:dyDescent="0.2">
      <c r="A5">
        <v>0.49489496288849999</v>
      </c>
      <c r="E5" s="7">
        <v>2.2512354171829998E-3</v>
      </c>
    </row>
    <row r="6" spans="1:18" x14ac:dyDescent="0.2">
      <c r="A6">
        <v>0.78697525666700008</v>
      </c>
      <c r="E6" s="7">
        <v>1.3545781401929999E-3</v>
      </c>
    </row>
    <row r="7" spans="1:18" x14ac:dyDescent="0.2">
      <c r="A7">
        <v>0.98337944258516663</v>
      </c>
      <c r="E7" s="7">
        <v>9.8653639185280009E-4</v>
      </c>
    </row>
    <row r="8" spans="1:18" x14ac:dyDescent="0.2">
      <c r="A8">
        <v>0</v>
      </c>
      <c r="E8">
        <v>1</v>
      </c>
      <c r="I8">
        <v>2</v>
      </c>
      <c r="L8">
        <v>0.2</v>
      </c>
      <c r="M8">
        <v>2</v>
      </c>
      <c r="N8">
        <v>3</v>
      </c>
      <c r="O8" s="11" t="s">
        <v>283</v>
      </c>
      <c r="P8">
        <v>0</v>
      </c>
    </row>
    <row r="9" spans="1:18" x14ac:dyDescent="0.2">
      <c r="A9">
        <v>0.17004761871066665</v>
      </c>
      <c r="E9" s="7">
        <v>3.391897498181E-3</v>
      </c>
    </row>
    <row r="10" spans="1:18" x14ac:dyDescent="0.2">
      <c r="A10">
        <v>0.33999617918216668</v>
      </c>
      <c r="E10" s="7">
        <v>7.5567534947349996E-6</v>
      </c>
    </row>
    <row r="11" spans="1:18" x14ac:dyDescent="0.2">
      <c r="A11">
        <v>0</v>
      </c>
      <c r="E11">
        <v>1</v>
      </c>
      <c r="I11">
        <v>2</v>
      </c>
      <c r="L11">
        <v>0.3</v>
      </c>
      <c r="M11">
        <v>2</v>
      </c>
      <c r="N11">
        <v>2</v>
      </c>
      <c r="O11" s="11" t="s">
        <v>284</v>
      </c>
      <c r="P11">
        <v>0</v>
      </c>
    </row>
    <row r="12" spans="1:18" x14ac:dyDescent="0.2">
      <c r="A12">
        <v>0.16176210456305001</v>
      </c>
      <c r="E12" s="7">
        <v>1.215853360181E-4</v>
      </c>
    </row>
    <row r="13" spans="1:18" x14ac:dyDescent="0.2">
      <c r="A13">
        <v>0</v>
      </c>
      <c r="E13">
        <v>1</v>
      </c>
      <c r="I13">
        <v>2</v>
      </c>
      <c r="L13">
        <v>0.1</v>
      </c>
      <c r="M13">
        <v>5</v>
      </c>
      <c r="N13">
        <f>COUNT(E13:E18)</f>
        <v>6</v>
      </c>
      <c r="O13" s="11" t="s">
        <v>285</v>
      </c>
      <c r="P13">
        <v>0</v>
      </c>
    </row>
    <row r="14" spans="1:18" x14ac:dyDescent="0.2">
      <c r="A14">
        <v>0.17566041995933332</v>
      </c>
      <c r="E14" s="7">
        <v>5.0119863331630002E-2</v>
      </c>
    </row>
    <row r="15" spans="1:18" x14ac:dyDescent="0.2">
      <c r="A15">
        <v>0.33437993903816665</v>
      </c>
      <c r="E15" s="7">
        <v>5.7313278145240003E-2</v>
      </c>
    </row>
    <row r="16" spans="1:18" x14ac:dyDescent="0.2">
      <c r="A16">
        <v>0.50281525174983333</v>
      </c>
      <c r="E16" s="7">
        <v>1.2657588778929999E-2</v>
      </c>
    </row>
    <row r="17" spans="1:16" x14ac:dyDescent="0.2">
      <c r="A17">
        <v>0.73921172951000003</v>
      </c>
      <c r="E17" s="7">
        <v>2.235421050073E-3</v>
      </c>
    </row>
    <row r="18" spans="1:16" x14ac:dyDescent="0.2">
      <c r="A18">
        <v>1.0161435990065</v>
      </c>
      <c r="E18" s="7">
        <v>1.1458302586439999E-3</v>
      </c>
    </row>
    <row r="19" spans="1:16" x14ac:dyDescent="0.2">
      <c r="A19">
        <v>0</v>
      </c>
      <c r="E19">
        <v>1</v>
      </c>
      <c r="I19">
        <v>2</v>
      </c>
      <c r="L19">
        <v>0.2</v>
      </c>
      <c r="M19">
        <v>2</v>
      </c>
      <c r="N19">
        <f>COUNT(E19:E24)</f>
        <v>6</v>
      </c>
      <c r="O19" s="11" t="s">
        <v>286</v>
      </c>
      <c r="P19">
        <v>0</v>
      </c>
    </row>
    <row r="20" spans="1:16" x14ac:dyDescent="0.2">
      <c r="A20">
        <v>0.16176055543011666</v>
      </c>
      <c r="E20" s="7">
        <v>1.2846321523659999E-4</v>
      </c>
    </row>
    <row r="21" spans="1:16" x14ac:dyDescent="0.2">
      <c r="A21">
        <v>0.32532738767216668</v>
      </c>
      <c r="E21" s="7">
        <v>6.1509300478459995E-5</v>
      </c>
    </row>
    <row r="22" spans="1:16" x14ac:dyDescent="0.2">
      <c r="A22">
        <v>0.4866081508241667</v>
      </c>
      <c r="E22" s="7">
        <v>8.5360243366629999E-5</v>
      </c>
    </row>
    <row r="23" spans="1:16" x14ac:dyDescent="0.2">
      <c r="A23">
        <v>0.73073069541650004</v>
      </c>
      <c r="E23" s="7">
        <v>3.2696906142340002E-5</v>
      </c>
    </row>
    <row r="24" spans="1:16" x14ac:dyDescent="0.2">
      <c r="A24">
        <v>0.9776049898396667</v>
      </c>
      <c r="E24" s="7">
        <v>3.630622464628E-5</v>
      </c>
    </row>
    <row r="25" spans="1:16" x14ac:dyDescent="0.2">
      <c r="A25">
        <v>0</v>
      </c>
      <c r="E25">
        <v>1</v>
      </c>
      <c r="I25">
        <v>2</v>
      </c>
      <c r="L25">
        <v>0.3</v>
      </c>
      <c r="M25">
        <v>2</v>
      </c>
      <c r="N25">
        <v>2</v>
      </c>
      <c r="O25" s="11" t="s">
        <v>287</v>
      </c>
      <c r="P25">
        <v>1</v>
      </c>
    </row>
    <row r="26" spans="1:16" x14ac:dyDescent="0.2">
      <c r="A26">
        <v>0.17128584330549998</v>
      </c>
      <c r="E26" s="7">
        <v>1.038664336896E-5</v>
      </c>
    </row>
    <row r="27" spans="1:16" x14ac:dyDescent="0.2">
      <c r="A27">
        <v>0</v>
      </c>
      <c r="E27">
        <v>1</v>
      </c>
      <c r="I27">
        <v>2</v>
      </c>
      <c r="L27">
        <v>0.1</v>
      </c>
      <c r="M27">
        <v>4</v>
      </c>
      <c r="N27">
        <f>COUNT(E27:E32)</f>
        <v>6</v>
      </c>
      <c r="O27" s="11" t="s">
        <v>288</v>
      </c>
      <c r="P27">
        <v>0</v>
      </c>
    </row>
    <row r="28" spans="1:16" x14ac:dyDescent="0.2">
      <c r="A28">
        <v>0.18733718725183335</v>
      </c>
      <c r="E28" s="7">
        <v>2.5828303433219998E-2</v>
      </c>
    </row>
    <row r="29" spans="1:16" x14ac:dyDescent="0.2">
      <c r="A29">
        <v>0.33262685450699997</v>
      </c>
      <c r="E29" s="7">
        <v>2.6526339318660001E-2</v>
      </c>
    </row>
    <row r="30" spans="1:16" x14ac:dyDescent="0.2">
      <c r="A30">
        <v>0.49836941187283329</v>
      </c>
      <c r="E30" s="7">
        <v>1.1294520576809999E-3</v>
      </c>
    </row>
    <row r="31" spans="1:16" x14ac:dyDescent="0.2">
      <c r="A31">
        <v>0.73857440009449993</v>
      </c>
      <c r="E31" s="7">
        <v>3.6687501798589998E-3</v>
      </c>
    </row>
    <row r="32" spans="1:16" x14ac:dyDescent="0.2">
      <c r="A32">
        <v>0.98475711782883335</v>
      </c>
      <c r="E32" s="7">
        <v>5.5998217188009999E-4</v>
      </c>
    </row>
    <row r="33" spans="1:16" x14ac:dyDescent="0.2">
      <c r="A33">
        <v>0</v>
      </c>
      <c r="E33">
        <v>1</v>
      </c>
      <c r="I33">
        <v>2</v>
      </c>
      <c r="L33">
        <v>0.2</v>
      </c>
      <c r="M33">
        <v>4</v>
      </c>
      <c r="N33">
        <v>4</v>
      </c>
      <c r="O33" s="11" t="s">
        <v>289</v>
      </c>
      <c r="P33">
        <v>0</v>
      </c>
    </row>
    <row r="34" spans="1:16" x14ac:dyDescent="0.2">
      <c r="A34">
        <v>0.17961403946216667</v>
      </c>
      <c r="E34" s="7">
        <v>8.6685365971370006E-3</v>
      </c>
    </row>
    <row r="35" spans="1:16" x14ac:dyDescent="0.2">
      <c r="A35">
        <v>0.48848745726683335</v>
      </c>
      <c r="E35" s="7">
        <v>7.0753783812520005E-4</v>
      </c>
    </row>
    <row r="36" spans="1:16" x14ac:dyDescent="0.2">
      <c r="A36">
        <v>0.74375159942000002</v>
      </c>
      <c r="E36" s="7">
        <v>2.570256365606E-5</v>
      </c>
    </row>
    <row r="37" spans="1:16" x14ac:dyDescent="0.2">
      <c r="A37">
        <v>0</v>
      </c>
      <c r="E37">
        <v>1</v>
      </c>
      <c r="I37">
        <v>2</v>
      </c>
      <c r="L37">
        <v>0.3</v>
      </c>
      <c r="M37">
        <v>2</v>
      </c>
      <c r="N37">
        <v>3</v>
      </c>
      <c r="O37" s="11" t="s">
        <v>290</v>
      </c>
      <c r="P37">
        <v>0</v>
      </c>
    </row>
    <row r="38" spans="1:16" x14ac:dyDescent="0.2">
      <c r="A38">
        <v>0.16920714702850001</v>
      </c>
      <c r="E38" s="7">
        <v>1.508855194181E-3</v>
      </c>
    </row>
    <row r="39" spans="1:16" x14ac:dyDescent="0.2">
      <c r="A39">
        <v>0.33649170926316668</v>
      </c>
      <c r="E39" s="7">
        <v>8.0031568644910005E-6</v>
      </c>
    </row>
    <row r="40" spans="1:16" x14ac:dyDescent="0.2">
      <c r="A40">
        <v>0</v>
      </c>
      <c r="E40">
        <v>1</v>
      </c>
      <c r="I40">
        <v>2</v>
      </c>
      <c r="L40">
        <v>0.03</v>
      </c>
      <c r="M40">
        <v>3</v>
      </c>
      <c r="N40">
        <f>COUNT(E40:E44)</f>
        <v>5</v>
      </c>
      <c r="O40" s="11" t="s">
        <v>291</v>
      </c>
      <c r="P40">
        <v>1</v>
      </c>
    </row>
    <row r="41" spans="1:16" x14ac:dyDescent="0.2">
      <c r="A41">
        <v>0.16526617058678333</v>
      </c>
      <c r="E41" s="7">
        <v>0.90184785963949998</v>
      </c>
    </row>
    <row r="42" spans="1:16" x14ac:dyDescent="0.2">
      <c r="A42">
        <v>0.49683384565366667</v>
      </c>
      <c r="E42" s="7">
        <v>0.1001689022697</v>
      </c>
    </row>
    <row r="43" spans="1:16" x14ac:dyDescent="0.2">
      <c r="A43">
        <v>0.78947874890916669</v>
      </c>
      <c r="E43" s="7">
        <v>0.1735624721457</v>
      </c>
    </row>
    <row r="44" spans="1:16" x14ac:dyDescent="0.2">
      <c r="A44">
        <v>0.98968046713083335</v>
      </c>
      <c r="E44" s="7">
        <v>9.8193329396820003E-2</v>
      </c>
    </row>
    <row r="45" spans="1:16" x14ac:dyDescent="0.2">
      <c r="A45">
        <v>0</v>
      </c>
      <c r="E45">
        <v>1</v>
      </c>
      <c r="I45">
        <v>2</v>
      </c>
      <c r="L45">
        <v>0.05</v>
      </c>
      <c r="M45">
        <v>4</v>
      </c>
      <c r="N45">
        <f>COUNT(E45:E50)</f>
        <v>6</v>
      </c>
      <c r="O45" s="11" t="s">
        <v>292</v>
      </c>
      <c r="P45">
        <v>0</v>
      </c>
    </row>
    <row r="46" spans="1:16" x14ac:dyDescent="0.2">
      <c r="A46">
        <v>0.16306178577868333</v>
      </c>
      <c r="E46" s="7">
        <v>5.0039484301290004E-3</v>
      </c>
    </row>
    <row r="47" spans="1:16" x14ac:dyDescent="0.2">
      <c r="A47">
        <v>0.33013365049733334</v>
      </c>
      <c r="E47" s="7">
        <v>2.1557719778310001E-3</v>
      </c>
    </row>
    <row r="48" spans="1:16" x14ac:dyDescent="0.2">
      <c r="A48">
        <v>0.50524126693499993</v>
      </c>
      <c r="E48" s="7">
        <v>3.4547579463629999E-5</v>
      </c>
    </row>
    <row r="49" spans="1:16" x14ac:dyDescent="0.2">
      <c r="A49">
        <v>0.74612157510016675</v>
      </c>
      <c r="E49" s="7">
        <v>7.8470736205120005E-5</v>
      </c>
    </row>
    <row r="50" spans="1:16" x14ac:dyDescent="0.2">
      <c r="A50">
        <v>0.98828350237033336</v>
      </c>
      <c r="E50" s="7">
        <v>1.410390693962E-5</v>
      </c>
    </row>
    <row r="51" spans="1:16" x14ac:dyDescent="0.2">
      <c r="A51">
        <v>0</v>
      </c>
      <c r="E51">
        <v>1</v>
      </c>
      <c r="I51">
        <v>2</v>
      </c>
      <c r="L51">
        <v>0.17</v>
      </c>
      <c r="M51">
        <v>3</v>
      </c>
      <c r="N51">
        <v>3</v>
      </c>
      <c r="O51" s="11" t="s">
        <v>293</v>
      </c>
      <c r="P51">
        <v>0</v>
      </c>
    </row>
    <row r="52" spans="1:16" x14ac:dyDescent="0.2">
      <c r="A52">
        <v>7.7462446663633333E-2</v>
      </c>
      <c r="E52" s="7">
        <v>0.24569019993579999</v>
      </c>
    </row>
    <row r="53" spans="1:16" x14ac:dyDescent="0.2">
      <c r="A53">
        <v>0.29674747317933331</v>
      </c>
      <c r="E53" s="7">
        <v>8.9735018617870005E-4</v>
      </c>
    </row>
    <row r="54" spans="1:16" x14ac:dyDescent="0.2">
      <c r="A54">
        <v>0</v>
      </c>
      <c r="E54">
        <v>1</v>
      </c>
      <c r="I54">
        <v>2</v>
      </c>
      <c r="L54">
        <v>0.25</v>
      </c>
      <c r="M54">
        <v>2</v>
      </c>
      <c r="N54">
        <v>2</v>
      </c>
      <c r="O54" s="11" t="s">
        <v>643</v>
      </c>
      <c r="P54">
        <v>1</v>
      </c>
    </row>
    <row r="55" spans="1:16" x14ac:dyDescent="0.2">
      <c r="A55">
        <v>0.17223817850466666</v>
      </c>
      <c r="E55" s="7">
        <v>1.056602531771E-5</v>
      </c>
    </row>
    <row r="56" spans="1:16" x14ac:dyDescent="0.2">
      <c r="A56">
        <v>0</v>
      </c>
      <c r="E56">
        <v>1</v>
      </c>
      <c r="I56">
        <v>2</v>
      </c>
      <c r="L56">
        <v>0.03</v>
      </c>
      <c r="M56">
        <v>4</v>
      </c>
      <c r="N56">
        <f>COUNT(E56:E61)</f>
        <v>6</v>
      </c>
      <c r="O56" s="11" t="s">
        <v>644</v>
      </c>
      <c r="P56">
        <v>0</v>
      </c>
    </row>
    <row r="57" spans="1:16" x14ac:dyDescent="0.2">
      <c r="A57">
        <v>0.16702920044816669</v>
      </c>
      <c r="E57" s="7">
        <v>0.76920108123990005</v>
      </c>
    </row>
    <row r="58" spans="1:16" x14ac:dyDescent="0.2">
      <c r="A58">
        <v>0.25171562703700001</v>
      </c>
      <c r="E58" s="7">
        <v>0.39915318694160001</v>
      </c>
    </row>
    <row r="59" spans="1:16" x14ac:dyDescent="0.2">
      <c r="A59">
        <v>0.50622166560466664</v>
      </c>
      <c r="E59" s="7">
        <v>0.41246263829009999</v>
      </c>
    </row>
    <row r="60" spans="1:16" x14ac:dyDescent="0.2">
      <c r="A60">
        <v>0.78090508938833336</v>
      </c>
      <c r="E60" s="7">
        <v>7.4927954143059999E-2</v>
      </c>
    </row>
    <row r="61" spans="1:16" x14ac:dyDescent="0.2">
      <c r="A61">
        <v>0.99430199430200006</v>
      </c>
      <c r="E61" s="7">
        <v>8.5432660593409995E-2</v>
      </c>
    </row>
    <row r="62" spans="1:16" x14ac:dyDescent="0.2">
      <c r="A62">
        <v>0</v>
      </c>
      <c r="E62">
        <v>1</v>
      </c>
      <c r="I62">
        <v>2</v>
      </c>
      <c r="L62">
        <v>0.05</v>
      </c>
      <c r="M62">
        <v>6</v>
      </c>
      <c r="N62">
        <f>COUNT(E62:E67)</f>
        <v>6</v>
      </c>
      <c r="O62" s="11" t="s">
        <v>294</v>
      </c>
      <c r="P62">
        <v>0</v>
      </c>
    </row>
    <row r="63" spans="1:16" x14ac:dyDescent="0.2">
      <c r="A63">
        <v>0.17208270164566666</v>
      </c>
      <c r="E63" s="7">
        <v>0.51891917039190005</v>
      </c>
    </row>
    <row r="64" spans="1:16" x14ac:dyDescent="0.2">
      <c r="A64">
        <v>0.37230388387200003</v>
      </c>
      <c r="E64" s="7">
        <v>0.1397330521398</v>
      </c>
    </row>
    <row r="65" spans="1:16" x14ac:dyDescent="0.2">
      <c r="A65">
        <v>0.5163579636586666</v>
      </c>
      <c r="E65" s="7">
        <v>0.21403477007919999</v>
      </c>
    </row>
    <row r="66" spans="1:16" x14ac:dyDescent="0.2">
      <c r="A66">
        <v>0.7653857139718333</v>
      </c>
      <c r="E66" s="7">
        <v>4.8916873268439999E-2</v>
      </c>
    </row>
    <row r="67" spans="1:16" x14ac:dyDescent="0.2">
      <c r="A67">
        <v>0.99650649265049995</v>
      </c>
      <c r="E67" s="7">
        <v>1.6571934930330001E-2</v>
      </c>
    </row>
    <row r="68" spans="1:16" x14ac:dyDescent="0.2">
      <c r="A68">
        <v>0</v>
      </c>
      <c r="E68">
        <v>1</v>
      </c>
      <c r="I68">
        <v>2</v>
      </c>
      <c r="L68">
        <v>0.1</v>
      </c>
      <c r="M68">
        <v>4</v>
      </c>
      <c r="N68">
        <v>5</v>
      </c>
      <c r="O68" s="11" t="s">
        <v>295</v>
      </c>
      <c r="P68">
        <v>0</v>
      </c>
    </row>
    <row r="69" spans="1:16" x14ac:dyDescent="0.2">
      <c r="A69">
        <v>0.16623089373731667</v>
      </c>
      <c r="E69" s="7">
        <v>2.1544346900320002E-2</v>
      </c>
    </row>
    <row r="70" spans="1:16" x14ac:dyDescent="0.2">
      <c r="A70">
        <v>0.33274009623616668</v>
      </c>
      <c r="E70" s="7">
        <v>1.5621840299090001E-3</v>
      </c>
    </row>
    <row r="71" spans="1:16" x14ac:dyDescent="0.2">
      <c r="A71">
        <v>0.49403467141250001</v>
      </c>
      <c r="E71" s="7">
        <v>8.1598262577230006E-5</v>
      </c>
    </row>
    <row r="72" spans="1:16" x14ac:dyDescent="0.2">
      <c r="A72">
        <v>0.75063534960699996</v>
      </c>
      <c r="E72" s="7">
        <v>1.0000000000000001E-5</v>
      </c>
    </row>
    <row r="73" spans="1:16" x14ac:dyDescent="0.2">
      <c r="A73">
        <v>0</v>
      </c>
      <c r="E73">
        <v>1</v>
      </c>
      <c r="I73">
        <v>2</v>
      </c>
      <c r="L73">
        <v>0.2</v>
      </c>
      <c r="M73">
        <v>2</v>
      </c>
      <c r="N73">
        <v>2</v>
      </c>
      <c r="O73" s="11" t="s">
        <v>296</v>
      </c>
      <c r="P73">
        <v>1</v>
      </c>
    </row>
    <row r="74" spans="1:16" x14ac:dyDescent="0.2">
      <c r="A74">
        <v>0.16709511568116667</v>
      </c>
      <c r="E74" s="7">
        <v>1.033344219172E-5</v>
      </c>
    </row>
    <row r="75" spans="1:16" x14ac:dyDescent="0.2">
      <c r="A75">
        <v>0</v>
      </c>
      <c r="E75">
        <v>1</v>
      </c>
      <c r="I75">
        <v>2</v>
      </c>
      <c r="L75">
        <v>0.03</v>
      </c>
      <c r="M75">
        <v>2</v>
      </c>
      <c r="N75">
        <f>COUNT(E75:E80)</f>
        <v>6</v>
      </c>
      <c r="O75" s="11" t="s">
        <v>297</v>
      </c>
      <c r="P75">
        <v>0</v>
      </c>
    </row>
    <row r="76" spans="1:16" x14ac:dyDescent="0.2">
      <c r="A76">
        <v>0.16631366637425002</v>
      </c>
      <c r="E76" s="7">
        <v>2.651840254325E-2</v>
      </c>
    </row>
    <row r="77" spans="1:16" x14ac:dyDescent="0.2">
      <c r="A77">
        <v>0.32867693267716663</v>
      </c>
      <c r="E77" s="7">
        <v>3.0171088555740001E-2</v>
      </c>
    </row>
    <row r="78" spans="1:16" x14ac:dyDescent="0.2">
      <c r="A78">
        <v>0.49325745873266669</v>
      </c>
      <c r="E78" s="7">
        <v>1.5843421434080001E-2</v>
      </c>
    </row>
    <row r="79" spans="1:16" x14ac:dyDescent="0.2">
      <c r="A79">
        <v>0.74161775666799989</v>
      </c>
      <c r="E79" s="7">
        <v>2.315149984954E-2</v>
      </c>
    </row>
    <row r="80" spans="1:16" x14ac:dyDescent="0.2">
      <c r="A80">
        <v>0.98268694277900004</v>
      </c>
      <c r="E80" s="7">
        <v>1.879249081559E-2</v>
      </c>
    </row>
    <row r="81" spans="1:16" x14ac:dyDescent="0.2">
      <c r="A81">
        <v>0</v>
      </c>
      <c r="E81">
        <v>1</v>
      </c>
      <c r="I81">
        <v>2</v>
      </c>
      <c r="L81">
        <v>0.1</v>
      </c>
      <c r="M81">
        <v>2</v>
      </c>
      <c r="N81">
        <f>COUNT(E81:E85)</f>
        <v>5</v>
      </c>
      <c r="O81" s="11" t="s">
        <v>298</v>
      </c>
      <c r="P81">
        <v>0</v>
      </c>
    </row>
    <row r="82" spans="1:16" x14ac:dyDescent="0.2">
      <c r="A82">
        <v>0.16586477329550001</v>
      </c>
      <c r="E82" s="7">
        <v>3.4433687066439999E-3</v>
      </c>
    </row>
    <row r="83" spans="1:16" x14ac:dyDescent="0.2">
      <c r="A83">
        <v>0.32557548958749999</v>
      </c>
      <c r="E83" s="7">
        <v>1.172504490946E-3</v>
      </c>
    </row>
    <row r="84" spans="1:16" x14ac:dyDescent="0.2">
      <c r="A84">
        <v>0.73597258613216665</v>
      </c>
      <c r="E84" s="7">
        <v>4.4168698036290002E-4</v>
      </c>
    </row>
    <row r="85" spans="1:16" x14ac:dyDescent="0.2">
      <c r="A85">
        <v>0.98195239046816662</v>
      </c>
      <c r="E85" s="7">
        <v>6.6564631646230004E-4</v>
      </c>
    </row>
    <row r="86" spans="1:16" x14ac:dyDescent="0.2">
      <c r="A86">
        <v>0</v>
      </c>
      <c r="E86">
        <v>1</v>
      </c>
      <c r="I86">
        <v>2</v>
      </c>
      <c r="L86">
        <v>0.3</v>
      </c>
      <c r="M86">
        <v>2</v>
      </c>
      <c r="N86">
        <v>2</v>
      </c>
      <c r="O86" s="11" t="s">
        <v>299</v>
      </c>
      <c r="P86">
        <v>0</v>
      </c>
    </row>
    <row r="87" spans="1:16" x14ac:dyDescent="0.2">
      <c r="A87">
        <v>0.16816364997149999</v>
      </c>
      <c r="E87" s="7">
        <v>2.3035164938969999E-3</v>
      </c>
    </row>
    <row r="88" spans="1:16" x14ac:dyDescent="0.2">
      <c r="A88">
        <v>0</v>
      </c>
      <c r="E88">
        <v>1</v>
      </c>
      <c r="I88">
        <v>2</v>
      </c>
      <c r="L88">
        <v>0.5</v>
      </c>
      <c r="M88">
        <v>2</v>
      </c>
      <c r="N88">
        <v>2</v>
      </c>
      <c r="O88" s="11" t="s">
        <v>300</v>
      </c>
      <c r="P88">
        <v>0</v>
      </c>
    </row>
    <row r="89" spans="1:16" x14ac:dyDescent="0.2">
      <c r="A89">
        <v>0.17967163617233334</v>
      </c>
      <c r="E89" s="7">
        <v>3.2831890219249998E-4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70"/>
  <sheetViews>
    <sheetView topLeftCell="A28" workbookViewId="0">
      <selection activeCell="G74" sqref="G7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1.4232683695485979</v>
      </c>
      <c r="M2">
        <v>6</v>
      </c>
      <c r="N2">
        <f>COUNT(D2:D7)</f>
        <v>6</v>
      </c>
      <c r="O2" s="11" t="s">
        <v>301</v>
      </c>
      <c r="P2">
        <v>0</v>
      </c>
    </row>
    <row r="3" spans="1:18" x14ac:dyDescent="0.2">
      <c r="A3">
        <v>6.383469997928333E-2</v>
      </c>
      <c r="D3" s="7">
        <v>1.302211302211</v>
      </c>
    </row>
    <row r="4" spans="1:18" x14ac:dyDescent="0.2">
      <c r="A4">
        <v>0.13177013760553333</v>
      </c>
      <c r="D4" s="7">
        <v>0.88687819477859997</v>
      </c>
    </row>
    <row r="5" spans="1:18" x14ac:dyDescent="0.2">
      <c r="A5">
        <v>0.197464057705</v>
      </c>
      <c r="D5" s="7">
        <v>0.38083538083539997</v>
      </c>
    </row>
    <row r="6" spans="1:18" x14ac:dyDescent="0.2">
      <c r="A6">
        <v>0.26476816356333333</v>
      </c>
      <c r="D6" s="7">
        <v>0.89680589680589995</v>
      </c>
    </row>
    <row r="7" spans="1:18" x14ac:dyDescent="0.2">
      <c r="A7">
        <v>0.50056935358133336</v>
      </c>
      <c r="D7" s="7">
        <v>1.9656019656020001</v>
      </c>
    </row>
    <row r="8" spans="1:18" x14ac:dyDescent="0.2">
      <c r="A8">
        <v>0</v>
      </c>
      <c r="D8">
        <v>0</v>
      </c>
      <c r="I8">
        <v>2</v>
      </c>
      <c r="L8">
        <v>0.2919696293668258</v>
      </c>
      <c r="M8">
        <v>10</v>
      </c>
      <c r="N8">
        <f>COUNT(D8:D17)</f>
        <v>10</v>
      </c>
      <c r="O8" s="11" t="s">
        <v>302</v>
      </c>
      <c r="P8">
        <v>0</v>
      </c>
    </row>
    <row r="9" spans="1:18" x14ac:dyDescent="0.2">
      <c r="A9">
        <v>8.9595610014649996E-2</v>
      </c>
      <c r="D9" s="7">
        <v>0.59919558507159998</v>
      </c>
    </row>
    <row r="10" spans="1:18" x14ac:dyDescent="0.2">
      <c r="A10">
        <v>0.25761232189066668</v>
      </c>
      <c r="D10" s="7">
        <v>2.3408942100829999</v>
      </c>
    </row>
    <row r="11" spans="1:18" x14ac:dyDescent="0.2">
      <c r="A11">
        <v>0.50205468774366668</v>
      </c>
      <c r="D11" s="7">
        <v>2.0185436348330001</v>
      </c>
    </row>
    <row r="12" spans="1:18" x14ac:dyDescent="0.2">
      <c r="A12">
        <v>0.75113646992799998</v>
      </c>
      <c r="D12" s="7">
        <v>1.682677018053</v>
      </c>
    </row>
    <row r="13" spans="1:18" x14ac:dyDescent="0.2">
      <c r="A13">
        <v>1.0042091478813333</v>
      </c>
      <c r="D13" s="7">
        <v>1.509914881676</v>
      </c>
    </row>
    <row r="14" spans="1:18" x14ac:dyDescent="0.2">
      <c r="A14">
        <v>1.3374489445951667</v>
      </c>
      <c r="D14" s="7">
        <v>2.0041389954170001</v>
      </c>
    </row>
    <row r="15" spans="1:18" x14ac:dyDescent="0.2">
      <c r="A15">
        <v>1.6700402207466667</v>
      </c>
      <c r="D15" s="7">
        <v>2.6749836310920001</v>
      </c>
    </row>
    <row r="16" spans="1:18" x14ac:dyDescent="0.2">
      <c r="A16">
        <v>2.0024319521099998</v>
      </c>
      <c r="D16" s="7">
        <v>3.4001730427460002</v>
      </c>
    </row>
    <row r="17" spans="1:16" x14ac:dyDescent="0.2">
      <c r="A17">
        <v>2.4990490443683333</v>
      </c>
      <c r="D17" s="7">
        <v>4.3996118230289998</v>
      </c>
    </row>
    <row r="18" spans="1:16" x14ac:dyDescent="0.2">
      <c r="A18">
        <v>0</v>
      </c>
      <c r="D18">
        <v>0</v>
      </c>
      <c r="I18">
        <v>2</v>
      </c>
      <c r="L18">
        <v>1.4598481468341291</v>
      </c>
      <c r="M18">
        <v>6</v>
      </c>
      <c r="N18">
        <v>6</v>
      </c>
      <c r="O18" s="11" t="s">
        <v>303</v>
      </c>
      <c r="P18">
        <v>0</v>
      </c>
    </row>
    <row r="19" spans="1:16" x14ac:dyDescent="0.2">
      <c r="A19">
        <v>6.7166666666666666E-2</v>
      </c>
      <c r="D19">
        <v>1.76</v>
      </c>
    </row>
    <row r="20" spans="1:16" x14ac:dyDescent="0.2">
      <c r="A20">
        <v>0.20166666666666666</v>
      </c>
      <c r="D20">
        <v>1.52</v>
      </c>
    </row>
    <row r="21" spans="1:16" x14ac:dyDescent="0.2">
      <c r="A21">
        <v>0.255</v>
      </c>
      <c r="D21">
        <v>1.4</v>
      </c>
    </row>
    <row r="22" spans="1:16" x14ac:dyDescent="0.2">
      <c r="A22">
        <v>0.31833333333333336</v>
      </c>
      <c r="D22">
        <v>2.3199999999999998</v>
      </c>
    </row>
    <row r="23" spans="1:16" x14ac:dyDescent="0.2">
      <c r="A23">
        <v>0.40500000000000003</v>
      </c>
      <c r="D23">
        <v>3.67</v>
      </c>
    </row>
    <row r="24" spans="1:16" x14ac:dyDescent="0.2">
      <c r="A24">
        <v>0</v>
      </c>
      <c r="D24">
        <v>0</v>
      </c>
      <c r="I24">
        <v>2</v>
      </c>
      <c r="L24">
        <v>2.9196962936682582</v>
      </c>
      <c r="M24">
        <v>6</v>
      </c>
      <c r="N24">
        <v>6</v>
      </c>
      <c r="O24" s="11" t="s">
        <v>304</v>
      </c>
      <c r="P24">
        <v>0</v>
      </c>
    </row>
    <row r="25" spans="1:16" x14ac:dyDescent="0.2">
      <c r="A25">
        <v>4.6394163314933332E-2</v>
      </c>
      <c r="D25" s="7">
        <v>1.1148395846970001</v>
      </c>
    </row>
    <row r="26" spans="1:16" x14ac:dyDescent="0.2">
      <c r="A26">
        <v>7.2434758207833336E-2</v>
      </c>
      <c r="D26" s="7">
        <v>1.5228463193340001</v>
      </c>
    </row>
    <row r="27" spans="1:16" x14ac:dyDescent="0.2">
      <c r="A27">
        <v>0.10086989056215</v>
      </c>
      <c r="D27" s="7">
        <v>1.278715742213</v>
      </c>
    </row>
    <row r="28" spans="1:16" x14ac:dyDescent="0.2">
      <c r="A28">
        <v>0.13843419698811665</v>
      </c>
      <c r="D28" s="7">
        <v>2.298311664016</v>
      </c>
    </row>
    <row r="29" spans="1:16" x14ac:dyDescent="0.2">
      <c r="A29">
        <v>0.19854706450916665</v>
      </c>
      <c r="D29" s="7">
        <v>4.6769479001030003</v>
      </c>
    </row>
    <row r="30" spans="1:16" x14ac:dyDescent="0.2">
      <c r="A30">
        <v>0</v>
      </c>
      <c r="D30">
        <v>0</v>
      </c>
      <c r="I30">
        <v>2</v>
      </c>
      <c r="L30">
        <v>1.8364814683412924</v>
      </c>
      <c r="M30">
        <v>20</v>
      </c>
      <c r="N30">
        <f>COUNT(D30:D50)</f>
        <v>21</v>
      </c>
      <c r="O30" s="11" t="s">
        <v>305</v>
      </c>
      <c r="P30">
        <v>0</v>
      </c>
    </row>
    <row r="31" spans="1:16" x14ac:dyDescent="0.2">
      <c r="A31">
        <v>9.2096177431483326E-3</v>
      </c>
      <c r="D31" s="7">
        <v>1.728679054716</v>
      </c>
    </row>
    <row r="32" spans="1:16" x14ac:dyDescent="0.2">
      <c r="A32">
        <v>1.1661118497218332E-2</v>
      </c>
      <c r="D32" s="7">
        <v>2.218883014357</v>
      </c>
    </row>
    <row r="33" spans="1:4" x14ac:dyDescent="0.2">
      <c r="A33">
        <v>1.1795786139538333E-2</v>
      </c>
      <c r="D33" s="7">
        <v>1.5866184336639999</v>
      </c>
    </row>
    <row r="34" spans="1:4" x14ac:dyDescent="0.2">
      <c r="A34">
        <v>1.7649706101616664E-2</v>
      </c>
      <c r="D34" s="7">
        <v>2.1024642117310002</v>
      </c>
    </row>
    <row r="35" spans="1:4" x14ac:dyDescent="0.2">
      <c r="A35">
        <v>1.7712917443933333E-2</v>
      </c>
      <c r="D35" s="7">
        <v>1.8056869595689999</v>
      </c>
    </row>
    <row r="36" spans="1:4" x14ac:dyDescent="0.2">
      <c r="A36">
        <v>1.8663835897866667E-2</v>
      </c>
      <c r="D36" s="7">
        <v>1.341124818353</v>
      </c>
    </row>
    <row r="37" spans="1:4" x14ac:dyDescent="0.2">
      <c r="A37">
        <v>3.4073661826183335E-2</v>
      </c>
      <c r="D37" s="7">
        <v>0.99199208484059997</v>
      </c>
    </row>
    <row r="38" spans="1:4" x14ac:dyDescent="0.2">
      <c r="A38">
        <v>3.41011450185E-2</v>
      </c>
      <c r="D38" s="7">
        <v>0.86295849694420002</v>
      </c>
    </row>
    <row r="39" spans="1:4" x14ac:dyDescent="0.2">
      <c r="A39">
        <v>3.57666264725E-2</v>
      </c>
      <c r="D39" s="7">
        <v>1.043523070422</v>
      </c>
    </row>
    <row r="40" spans="1:4" x14ac:dyDescent="0.2">
      <c r="A40">
        <v>5.0360201589216662E-2</v>
      </c>
      <c r="D40" s="7">
        <v>0.52668789743269995</v>
      </c>
    </row>
    <row r="41" spans="1:4" x14ac:dyDescent="0.2">
      <c r="A41">
        <v>5.0371194866133333E-2</v>
      </c>
      <c r="D41" s="7">
        <v>0.47507446227420003</v>
      </c>
    </row>
    <row r="42" spans="1:4" x14ac:dyDescent="0.2">
      <c r="A42">
        <v>5.2042172958600003E-2</v>
      </c>
      <c r="D42" s="7">
        <v>0.62983231817289997</v>
      </c>
    </row>
    <row r="43" spans="1:4" x14ac:dyDescent="0.2">
      <c r="A43">
        <v>6.6586278329166665E-2</v>
      </c>
      <c r="D43" s="7">
        <v>0.34525760339689998</v>
      </c>
    </row>
    <row r="44" spans="1:4" x14ac:dyDescent="0.2">
      <c r="A44">
        <v>6.7402529140766665E-2</v>
      </c>
      <c r="D44" s="7">
        <v>0.51296004287380004</v>
      </c>
    </row>
    <row r="45" spans="1:4" x14ac:dyDescent="0.2">
      <c r="A45">
        <v>6.7416270736933334E-2</v>
      </c>
      <c r="D45" s="7">
        <v>0.4484432489256</v>
      </c>
    </row>
    <row r="46" spans="1:4" x14ac:dyDescent="0.2">
      <c r="A46">
        <v>6.822977322931667E-2</v>
      </c>
      <c r="D46" s="7">
        <v>0.62904904719209997</v>
      </c>
    </row>
    <row r="47" spans="1:4" x14ac:dyDescent="0.2">
      <c r="A47">
        <v>0.13467039063921668</v>
      </c>
      <c r="D47" s="7">
        <v>0.69035030764000005</v>
      </c>
    </row>
    <row r="48" spans="1:4" x14ac:dyDescent="0.2">
      <c r="A48">
        <v>0.20009962657216668</v>
      </c>
      <c r="D48" s="7">
        <v>1.5000876026750001</v>
      </c>
    </row>
    <row r="49" spans="1:16" x14ac:dyDescent="0.2">
      <c r="A49">
        <v>0.26704593472049998</v>
      </c>
      <c r="D49" s="7">
        <v>3.1871708458299999</v>
      </c>
    </row>
    <row r="50" spans="1:16" x14ac:dyDescent="0.2">
      <c r="A50">
        <v>0.26716411244750005</v>
      </c>
      <c r="D50" s="7">
        <v>2.6323264178749999</v>
      </c>
    </row>
    <row r="51" spans="1:16" x14ac:dyDescent="0.2">
      <c r="A51">
        <v>0</v>
      </c>
      <c r="D51">
        <v>0</v>
      </c>
      <c r="I51">
        <v>2</v>
      </c>
      <c r="L51">
        <v>1.4228048101340538</v>
      </c>
      <c r="M51">
        <v>2</v>
      </c>
      <c r="N51">
        <f>COUNT(D51:D60)</f>
        <v>10</v>
      </c>
      <c r="O51" s="11" t="s">
        <v>306</v>
      </c>
      <c r="P51">
        <v>0</v>
      </c>
    </row>
    <row r="52" spans="1:16" x14ac:dyDescent="0.2">
      <c r="A52" s="7">
        <v>0.93307987387739999</v>
      </c>
      <c r="D52" s="7">
        <v>0.29905180362200001</v>
      </c>
    </row>
    <row r="53" spans="1:16" x14ac:dyDescent="0.2">
      <c r="A53" s="7">
        <v>1.9297276069710001</v>
      </c>
      <c r="D53" s="7">
        <v>0.28147659104619999</v>
      </c>
    </row>
    <row r="54" spans="1:16" x14ac:dyDescent="0.2">
      <c r="A54" s="7">
        <v>2.9407690293790001</v>
      </c>
      <c r="D54" s="7">
        <v>0.27824384469160002</v>
      </c>
    </row>
    <row r="55" spans="1:16" x14ac:dyDescent="0.2">
      <c r="A55" s="7">
        <v>3.9372630931920001</v>
      </c>
      <c r="D55" s="7">
        <v>0.24628063425569999</v>
      </c>
    </row>
    <row r="56" spans="1:16" x14ac:dyDescent="0.2">
      <c r="A56" s="7">
        <v>4.9345255034089996</v>
      </c>
      <c r="D56" s="7">
        <v>0.28625741311989999</v>
      </c>
    </row>
    <row r="57" spans="1:16" x14ac:dyDescent="0.2">
      <c r="A57" s="7">
        <v>5.9310195672220001</v>
      </c>
      <c r="D57" s="7">
        <v>0.25429420268410002</v>
      </c>
    </row>
    <row r="58" spans="1:16" x14ac:dyDescent="0.2">
      <c r="A58" s="7">
        <v>6.9422146589110003</v>
      </c>
      <c r="D58" s="7">
        <v>0.2654494541895</v>
      </c>
    </row>
    <row r="59" spans="1:16" x14ac:dyDescent="0.2">
      <c r="A59" s="7">
        <v>7.9673424320719999</v>
      </c>
      <c r="D59" s="7">
        <v>0.247783178336</v>
      </c>
    </row>
    <row r="60" spans="1:16" x14ac:dyDescent="0.2">
      <c r="A60" s="7">
        <v>8.9684977974070001</v>
      </c>
      <c r="D60" s="7">
        <v>1.9855892363209999</v>
      </c>
    </row>
    <row r="61" spans="1:16" x14ac:dyDescent="0.2">
      <c r="A61">
        <v>0</v>
      </c>
      <c r="D61">
        <v>0</v>
      </c>
      <c r="I61">
        <v>2</v>
      </c>
      <c r="L61">
        <v>1.4598481468341291</v>
      </c>
      <c r="M61">
        <v>4</v>
      </c>
      <c r="N61">
        <f>COUNT(D61:D64)</f>
        <v>4</v>
      </c>
      <c r="O61" s="11" t="s">
        <v>307</v>
      </c>
      <c r="P61">
        <v>0</v>
      </c>
    </row>
    <row r="62" spans="1:16" x14ac:dyDescent="0.2">
      <c r="A62">
        <v>6.7333333333333328E-2</v>
      </c>
      <c r="D62">
        <v>0.47099999999999997</v>
      </c>
    </row>
    <row r="63" spans="1:16" x14ac:dyDescent="0.2">
      <c r="A63">
        <v>0.13450000000000001</v>
      </c>
      <c r="D63">
        <v>1.18</v>
      </c>
    </row>
    <row r="64" spans="1:16" x14ac:dyDescent="0.2">
      <c r="A64">
        <v>0.30166666666666669</v>
      </c>
      <c r="D64">
        <v>2.44</v>
      </c>
    </row>
    <row r="65" spans="1:16" x14ac:dyDescent="0.2">
      <c r="A65">
        <v>0</v>
      </c>
      <c r="D65">
        <v>0</v>
      </c>
      <c r="I65">
        <v>2</v>
      </c>
      <c r="L65">
        <v>1.4389737569442254</v>
      </c>
      <c r="M65">
        <v>3</v>
      </c>
      <c r="N65">
        <f>COUNT(D65:D70)</f>
        <v>6</v>
      </c>
      <c r="O65" s="11" t="s">
        <v>308</v>
      </c>
      <c r="P65">
        <v>0</v>
      </c>
    </row>
    <row r="66" spans="1:16" x14ac:dyDescent="0.2">
      <c r="A66">
        <v>3.1166666666666669E-2</v>
      </c>
      <c r="D66">
        <v>0.52800000000000002</v>
      </c>
    </row>
    <row r="67" spans="1:16" x14ac:dyDescent="0.2">
      <c r="A67">
        <v>6.483333333333334E-2</v>
      </c>
      <c r="D67">
        <v>0.84799999999999998</v>
      </c>
    </row>
    <row r="68" spans="1:16" x14ac:dyDescent="0.2">
      <c r="A68">
        <v>0.13116666666666668</v>
      </c>
      <c r="D68">
        <v>1.54</v>
      </c>
    </row>
    <row r="69" spans="1:16" x14ac:dyDescent="0.2">
      <c r="A69">
        <v>0.2</v>
      </c>
      <c r="D69">
        <v>1.92</v>
      </c>
    </row>
    <row r="70" spans="1:16" x14ac:dyDescent="0.2">
      <c r="A70">
        <v>0.26500000000000001</v>
      </c>
      <c r="D70">
        <v>2.42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6"/>
  <sheetViews>
    <sheetView topLeftCell="A72" zoomScale="118" workbookViewId="0">
      <selection activeCell="H91" sqref="H9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0.1</v>
      </c>
      <c r="M2">
        <v>5</v>
      </c>
      <c r="N2">
        <f>COUNT(D2:D6)</f>
        <v>5</v>
      </c>
      <c r="O2" s="11" t="s">
        <v>309</v>
      </c>
      <c r="P2">
        <v>0</v>
      </c>
    </row>
    <row r="3" spans="1:18" x14ac:dyDescent="0.2">
      <c r="A3" s="7">
        <v>10</v>
      </c>
      <c r="D3" s="7">
        <v>1.2600461265759999</v>
      </c>
    </row>
    <row r="4" spans="1:18" x14ac:dyDescent="0.2">
      <c r="A4" s="7">
        <v>15</v>
      </c>
      <c r="D4" s="7">
        <v>1.7705605688270001</v>
      </c>
    </row>
    <row r="5" spans="1:18" x14ac:dyDescent="0.2">
      <c r="A5" s="7">
        <v>20</v>
      </c>
      <c r="D5" s="7">
        <v>2.4163074567940002</v>
      </c>
    </row>
    <row r="6" spans="1:18" x14ac:dyDescent="0.2">
      <c r="A6" s="7">
        <v>30</v>
      </c>
      <c r="D6" s="7">
        <v>3.800834911171</v>
      </c>
    </row>
    <row r="7" spans="1:18" x14ac:dyDescent="0.2">
      <c r="A7">
        <v>0</v>
      </c>
      <c r="D7">
        <v>0</v>
      </c>
      <c r="I7">
        <v>2</v>
      </c>
      <c r="L7">
        <v>0.2</v>
      </c>
      <c r="M7">
        <v>6</v>
      </c>
      <c r="N7">
        <f>COUNT(D7:D12)</f>
        <v>6</v>
      </c>
      <c r="O7" s="11" t="s">
        <v>310</v>
      </c>
      <c r="P7">
        <v>0</v>
      </c>
    </row>
    <row r="8" spans="1:18" x14ac:dyDescent="0.2">
      <c r="A8" s="7">
        <v>1</v>
      </c>
      <c r="D8" s="7">
        <v>0.53987229585469998</v>
      </c>
    </row>
    <row r="9" spans="1:18" x14ac:dyDescent="0.2">
      <c r="A9" s="7">
        <v>2</v>
      </c>
      <c r="D9" s="7">
        <v>0.76864198525560001</v>
      </c>
    </row>
    <row r="10" spans="1:18" x14ac:dyDescent="0.2">
      <c r="A10" s="7">
        <v>5</v>
      </c>
      <c r="D10" s="7">
        <v>1.7760494299639999</v>
      </c>
    </row>
    <row r="11" spans="1:18" x14ac:dyDescent="0.2">
      <c r="A11" s="7">
        <v>10</v>
      </c>
      <c r="D11" s="7">
        <v>3.4280455625830002</v>
      </c>
    </row>
    <row r="12" spans="1:18" x14ac:dyDescent="0.2">
      <c r="A12" s="7">
        <v>15</v>
      </c>
      <c r="D12" s="7">
        <v>4.9657575635500004</v>
      </c>
    </row>
    <row r="13" spans="1:18" x14ac:dyDescent="0.2">
      <c r="A13">
        <v>0</v>
      </c>
      <c r="D13">
        <v>0</v>
      </c>
      <c r="I13">
        <v>2</v>
      </c>
      <c r="L13">
        <v>0.05</v>
      </c>
      <c r="M13">
        <v>3</v>
      </c>
      <c r="N13">
        <f>COUNT(D13:D18)</f>
        <v>6</v>
      </c>
      <c r="O13" s="11" t="s">
        <v>311</v>
      </c>
      <c r="P13">
        <v>0</v>
      </c>
    </row>
    <row r="14" spans="1:18" x14ac:dyDescent="0.2">
      <c r="A14" s="7">
        <v>5</v>
      </c>
      <c r="D14" s="7">
        <v>0.95882785660659997</v>
      </c>
    </row>
    <row r="15" spans="1:18" x14ac:dyDescent="0.2">
      <c r="A15" s="7">
        <v>10</v>
      </c>
      <c r="D15" s="7">
        <v>1.5697135620080001</v>
      </c>
    </row>
    <row r="16" spans="1:18" x14ac:dyDescent="0.2">
      <c r="A16" s="7">
        <v>14.983732870220001</v>
      </c>
      <c r="D16" s="7">
        <v>1.7925846156180001</v>
      </c>
    </row>
    <row r="17" spans="1:16" x14ac:dyDescent="0.2">
      <c r="A17" s="7">
        <v>19.954421701640001</v>
      </c>
      <c r="D17" s="7">
        <v>2.0690879031709999</v>
      </c>
    </row>
    <row r="18" spans="1:16" x14ac:dyDescent="0.2">
      <c r="A18" s="7">
        <v>29.97406359727</v>
      </c>
      <c r="D18" s="7">
        <v>3.224031366363</v>
      </c>
    </row>
    <row r="19" spans="1:16" x14ac:dyDescent="0.2">
      <c r="A19">
        <v>0</v>
      </c>
      <c r="D19">
        <v>0</v>
      </c>
      <c r="I19">
        <v>2</v>
      </c>
      <c r="L19">
        <v>0.1</v>
      </c>
      <c r="M19">
        <v>2</v>
      </c>
      <c r="N19">
        <f>COUNT(D19:D24)</f>
        <v>6</v>
      </c>
      <c r="O19" s="11" t="s">
        <v>312</v>
      </c>
      <c r="P19">
        <v>0</v>
      </c>
    </row>
    <row r="20" spans="1:16" x14ac:dyDescent="0.2">
      <c r="A20" s="7">
        <v>2</v>
      </c>
      <c r="D20" s="7">
        <v>0.96143666436630004</v>
      </c>
    </row>
    <row r="21" spans="1:16" x14ac:dyDescent="0.2">
      <c r="A21" s="7">
        <v>5</v>
      </c>
      <c r="D21" s="7">
        <v>1.4137311259580001</v>
      </c>
    </row>
    <row r="22" spans="1:16" x14ac:dyDescent="0.2">
      <c r="A22" s="7">
        <v>10</v>
      </c>
      <c r="D22" s="7">
        <v>2.4793380908680001</v>
      </c>
    </row>
    <row r="23" spans="1:16" x14ac:dyDescent="0.2">
      <c r="A23" s="7">
        <v>15</v>
      </c>
      <c r="D23" s="7">
        <v>3.0367735721710001</v>
      </c>
    </row>
    <row r="24" spans="1:16" x14ac:dyDescent="0.2">
      <c r="A24" s="7">
        <v>20.04383403736</v>
      </c>
      <c r="D24" s="7">
        <v>3.3265332433400001</v>
      </c>
    </row>
    <row r="25" spans="1:16" x14ac:dyDescent="0.2">
      <c r="A25">
        <v>0</v>
      </c>
      <c r="D25">
        <v>0</v>
      </c>
      <c r="I25">
        <v>2</v>
      </c>
      <c r="L25">
        <v>0.2</v>
      </c>
      <c r="M25">
        <v>3</v>
      </c>
      <c r="N25">
        <f>COUNT(D25:D30)</f>
        <v>6</v>
      </c>
      <c r="O25" s="11" t="s">
        <v>313</v>
      </c>
      <c r="P25">
        <v>0</v>
      </c>
    </row>
    <row r="26" spans="1:16" x14ac:dyDescent="0.2">
      <c r="A26" s="7">
        <v>1</v>
      </c>
      <c r="D26" s="7">
        <v>0.78855764782610005</v>
      </c>
    </row>
    <row r="27" spans="1:16" x14ac:dyDescent="0.2">
      <c r="A27" s="7">
        <v>2</v>
      </c>
      <c r="D27" s="7">
        <v>1.456473104254</v>
      </c>
    </row>
    <row r="28" spans="1:16" x14ac:dyDescent="0.2">
      <c r="A28" s="7">
        <v>4.7923191845959998</v>
      </c>
      <c r="D28" s="7">
        <v>2.5374599009560002</v>
      </c>
    </row>
    <row r="29" spans="1:16" x14ac:dyDescent="0.2">
      <c r="A29" s="7">
        <v>9.9818748530649994</v>
      </c>
      <c r="D29" s="7">
        <v>3.6833332069379998</v>
      </c>
    </row>
    <row r="30" spans="1:16" x14ac:dyDescent="0.2">
      <c r="A30" s="7">
        <v>14.88522004232</v>
      </c>
      <c r="D30" s="7">
        <v>4.0000303349740003</v>
      </c>
    </row>
    <row r="31" spans="1:16" x14ac:dyDescent="0.2">
      <c r="A31">
        <v>0</v>
      </c>
      <c r="D31">
        <v>0</v>
      </c>
      <c r="I31">
        <v>2</v>
      </c>
      <c r="L31">
        <v>0.05</v>
      </c>
      <c r="M31">
        <v>5</v>
      </c>
      <c r="N31">
        <f>COUNT(D31:D36)</f>
        <v>6</v>
      </c>
      <c r="O31" s="11" t="s">
        <v>314</v>
      </c>
      <c r="P31">
        <v>0</v>
      </c>
    </row>
    <row r="32" spans="1:16" x14ac:dyDescent="0.2">
      <c r="A32" s="7">
        <v>5</v>
      </c>
      <c r="D32" s="7">
        <v>0.56085799362300004</v>
      </c>
    </row>
    <row r="33" spans="1:16" x14ac:dyDescent="0.2">
      <c r="A33" s="7">
        <v>10</v>
      </c>
      <c r="D33" s="7">
        <v>0.93392008572910001</v>
      </c>
    </row>
    <row r="34" spans="1:16" x14ac:dyDescent="0.2">
      <c r="A34" s="7">
        <v>15</v>
      </c>
      <c r="D34" s="7">
        <v>1.335898179135</v>
      </c>
    </row>
    <row r="35" spans="1:16" x14ac:dyDescent="0.2">
      <c r="A35" s="7">
        <v>20</v>
      </c>
      <c r="D35" s="7">
        <v>1.7089251363669999</v>
      </c>
    </row>
    <row r="36" spans="1:16" x14ac:dyDescent="0.2">
      <c r="A36" s="7">
        <v>30</v>
      </c>
      <c r="D36" s="7">
        <v>2.00725535148</v>
      </c>
    </row>
    <row r="37" spans="1:16" x14ac:dyDescent="0.2">
      <c r="A37">
        <v>0</v>
      </c>
      <c r="D37">
        <v>0</v>
      </c>
      <c r="I37">
        <v>2</v>
      </c>
      <c r="L37">
        <v>0.1</v>
      </c>
      <c r="M37">
        <v>2</v>
      </c>
      <c r="N37">
        <f>COUNT(D37:D44)</f>
        <v>8</v>
      </c>
      <c r="O37" s="11" t="s">
        <v>315</v>
      </c>
      <c r="P37">
        <v>0</v>
      </c>
    </row>
    <row r="38" spans="1:16" x14ac:dyDescent="0.2">
      <c r="A38" s="7">
        <v>1</v>
      </c>
      <c r="D38" s="7">
        <v>0.59167127811889997</v>
      </c>
    </row>
    <row r="39" spans="1:16" x14ac:dyDescent="0.2">
      <c r="A39" s="7">
        <v>2</v>
      </c>
      <c r="D39" s="7">
        <v>0.76453485818690003</v>
      </c>
    </row>
    <row r="40" spans="1:16" x14ac:dyDescent="0.2">
      <c r="A40" s="7">
        <v>5</v>
      </c>
      <c r="D40" s="7">
        <v>1.210712623082</v>
      </c>
    </row>
    <row r="41" spans="1:16" x14ac:dyDescent="0.2">
      <c r="A41" s="7">
        <v>10</v>
      </c>
      <c r="D41" s="7">
        <v>1.670311909844</v>
      </c>
    </row>
    <row r="42" spans="1:16" x14ac:dyDescent="0.2">
      <c r="A42" s="7">
        <v>15</v>
      </c>
      <c r="D42" s="7">
        <v>2.029003838485</v>
      </c>
    </row>
    <row r="43" spans="1:16" x14ac:dyDescent="0.2">
      <c r="A43" s="7">
        <v>20</v>
      </c>
      <c r="D43" s="7">
        <v>2.8640543887850001</v>
      </c>
    </row>
    <row r="44" spans="1:16" x14ac:dyDescent="0.2">
      <c r="A44" s="7">
        <v>30</v>
      </c>
      <c r="D44" s="7">
        <v>3.4946199724190001</v>
      </c>
    </row>
    <row r="45" spans="1:16" x14ac:dyDescent="0.2">
      <c r="A45">
        <v>0</v>
      </c>
      <c r="D45">
        <v>0</v>
      </c>
      <c r="I45">
        <v>2</v>
      </c>
      <c r="L45">
        <v>0.2</v>
      </c>
      <c r="M45">
        <v>2</v>
      </c>
      <c r="N45">
        <f>COUNT(D45:D49)</f>
        <v>5</v>
      </c>
      <c r="O45" s="11" t="s">
        <v>316</v>
      </c>
      <c r="P45">
        <v>0</v>
      </c>
    </row>
    <row r="46" spans="1:16" x14ac:dyDescent="0.2">
      <c r="A46" s="7">
        <v>1</v>
      </c>
      <c r="D46" s="7">
        <v>1.0249194093830001</v>
      </c>
    </row>
    <row r="47" spans="1:16" x14ac:dyDescent="0.2">
      <c r="A47" s="7">
        <v>2</v>
      </c>
      <c r="D47" s="7">
        <v>1.3854032165979999</v>
      </c>
    </row>
    <row r="48" spans="1:16" x14ac:dyDescent="0.2">
      <c r="A48" s="7">
        <v>5</v>
      </c>
      <c r="D48" s="7">
        <v>1.8749374160059999</v>
      </c>
    </row>
    <row r="49" spans="1:16" x14ac:dyDescent="0.2">
      <c r="A49" s="7">
        <v>10</v>
      </c>
      <c r="D49" s="7">
        <v>2.8255817017579998</v>
      </c>
    </row>
    <row r="50" spans="1:16" x14ac:dyDescent="0.2">
      <c r="A50">
        <v>0</v>
      </c>
      <c r="D50">
        <v>0</v>
      </c>
      <c r="I50">
        <v>2</v>
      </c>
      <c r="L50">
        <v>0.05</v>
      </c>
      <c r="M50">
        <v>6</v>
      </c>
      <c r="N50">
        <f>COUNT(D50:D56)</f>
        <v>7</v>
      </c>
      <c r="O50" s="11" t="s">
        <v>317</v>
      </c>
      <c r="P50">
        <v>0</v>
      </c>
    </row>
    <row r="51" spans="1:16" ht="16" x14ac:dyDescent="0.2">
      <c r="A51" s="24">
        <v>1</v>
      </c>
      <c r="D51" s="7">
        <v>0.32341159119899998</v>
      </c>
    </row>
    <row r="52" spans="1:16" ht="16" x14ac:dyDescent="0.2">
      <c r="A52" s="24">
        <v>2</v>
      </c>
      <c r="D52" s="7">
        <v>0.84721779336729997</v>
      </c>
    </row>
    <row r="53" spans="1:16" ht="16" x14ac:dyDescent="0.2">
      <c r="A53" s="24">
        <v>5</v>
      </c>
      <c r="D53" s="7">
        <v>1.2495017538269999</v>
      </c>
    </row>
    <row r="54" spans="1:16" ht="16" x14ac:dyDescent="0.2">
      <c r="A54" s="24">
        <v>10</v>
      </c>
      <c r="D54" s="7">
        <v>2.4098174426019998</v>
      </c>
    </row>
    <row r="55" spans="1:16" ht="16" x14ac:dyDescent="0.2">
      <c r="A55" s="24">
        <v>15</v>
      </c>
      <c r="D55" s="7">
        <v>3.65929428412</v>
      </c>
    </row>
    <row r="56" spans="1:16" ht="16" x14ac:dyDescent="0.2">
      <c r="A56" s="24">
        <v>20</v>
      </c>
      <c r="D56" s="7">
        <v>4.3185237962369998</v>
      </c>
    </row>
    <row r="57" spans="1:16" x14ac:dyDescent="0.2">
      <c r="A57">
        <v>0</v>
      </c>
      <c r="D57">
        <v>0</v>
      </c>
      <c r="I57">
        <v>2</v>
      </c>
      <c r="L57">
        <v>0.1</v>
      </c>
      <c r="M57">
        <v>3</v>
      </c>
      <c r="N57">
        <f>COUNT(D57:D60)</f>
        <v>4</v>
      </c>
      <c r="O57" s="11" t="s">
        <v>318</v>
      </c>
      <c r="P57">
        <v>0</v>
      </c>
    </row>
    <row r="58" spans="1:16" x14ac:dyDescent="0.2">
      <c r="A58" s="7">
        <v>1</v>
      </c>
      <c r="D58" s="7">
        <v>1.403609295281</v>
      </c>
    </row>
    <row r="59" spans="1:16" x14ac:dyDescent="0.2">
      <c r="A59" s="7">
        <v>2</v>
      </c>
      <c r="D59" s="7">
        <v>2.1056132413899999</v>
      </c>
    </row>
    <row r="60" spans="1:16" x14ac:dyDescent="0.2">
      <c r="A60" s="7">
        <v>5</v>
      </c>
      <c r="D60" s="7">
        <v>3.7215999681119998</v>
      </c>
    </row>
    <row r="61" spans="1:16" x14ac:dyDescent="0.2">
      <c r="A61">
        <v>0</v>
      </c>
      <c r="D61">
        <v>0</v>
      </c>
      <c r="I61">
        <v>2</v>
      </c>
      <c r="L61">
        <v>0.2</v>
      </c>
      <c r="M61">
        <v>3</v>
      </c>
      <c r="N61">
        <v>4</v>
      </c>
      <c r="O61" s="11" t="s">
        <v>320</v>
      </c>
      <c r="P61">
        <v>0</v>
      </c>
    </row>
    <row r="62" spans="1:16" x14ac:dyDescent="0.2">
      <c r="A62" s="7">
        <v>1</v>
      </c>
      <c r="D62" s="7">
        <v>1.8289914791040001</v>
      </c>
    </row>
    <row r="63" spans="1:16" x14ac:dyDescent="0.2">
      <c r="A63" s="7">
        <v>2</v>
      </c>
      <c r="D63" s="7">
        <v>3.0187664140039998</v>
      </c>
    </row>
    <row r="64" spans="1:16" x14ac:dyDescent="0.2">
      <c r="A64" s="7">
        <v>5</v>
      </c>
      <c r="D64" s="7">
        <v>4.5801041357000001</v>
      </c>
    </row>
    <row r="65" spans="1:16" x14ac:dyDescent="0.2">
      <c r="A65">
        <v>0</v>
      </c>
      <c r="D65">
        <v>0</v>
      </c>
      <c r="I65">
        <v>2</v>
      </c>
      <c r="L65">
        <v>0.05</v>
      </c>
      <c r="M65">
        <v>7</v>
      </c>
      <c r="N65">
        <f>COUNT(D65:D71)</f>
        <v>7</v>
      </c>
      <c r="O65" s="11" t="s">
        <v>321</v>
      </c>
      <c r="P65">
        <v>0</v>
      </c>
    </row>
    <row r="66" spans="1:16" x14ac:dyDescent="0.2">
      <c r="A66" s="7">
        <v>1</v>
      </c>
      <c r="D66" s="7">
        <v>0.15003292914419999</v>
      </c>
    </row>
    <row r="67" spans="1:16" x14ac:dyDescent="0.2">
      <c r="A67" s="7">
        <v>5</v>
      </c>
      <c r="D67" s="7">
        <v>0.51927323441679996</v>
      </c>
    </row>
    <row r="68" spans="1:16" x14ac:dyDescent="0.2">
      <c r="A68" s="7">
        <v>10</v>
      </c>
      <c r="D68" s="7">
        <v>1.1609344128929999</v>
      </c>
    </row>
    <row r="69" spans="1:16" x14ac:dyDescent="0.2">
      <c r="A69" s="7">
        <v>15</v>
      </c>
      <c r="D69" s="7">
        <v>1.3673420369580001</v>
      </c>
    </row>
    <row r="70" spans="1:16" x14ac:dyDescent="0.2">
      <c r="A70" s="7">
        <v>20</v>
      </c>
      <c r="D70" s="7">
        <v>2.022577770891</v>
      </c>
    </row>
    <row r="71" spans="1:16" x14ac:dyDescent="0.2">
      <c r="A71" s="7">
        <v>30</v>
      </c>
      <c r="D71" s="7">
        <v>2.6665323674120001</v>
      </c>
    </row>
    <row r="72" spans="1:16" x14ac:dyDescent="0.2">
      <c r="A72">
        <v>0</v>
      </c>
      <c r="D72">
        <v>0</v>
      </c>
      <c r="I72">
        <v>2</v>
      </c>
      <c r="L72">
        <v>0.1</v>
      </c>
      <c r="M72">
        <v>3</v>
      </c>
      <c r="N72" s="31">
        <f>COUNT(D72:D76)</f>
        <v>5</v>
      </c>
      <c r="O72" s="11" t="s">
        <v>322</v>
      </c>
      <c r="P72">
        <v>0</v>
      </c>
    </row>
    <row r="73" spans="1:16" x14ac:dyDescent="0.2">
      <c r="A73" s="7">
        <v>1</v>
      </c>
      <c r="D73" s="7">
        <v>0.3949637779413</v>
      </c>
    </row>
    <row r="74" spans="1:16" x14ac:dyDescent="0.2">
      <c r="A74" s="7">
        <v>2</v>
      </c>
      <c r="D74" s="7">
        <v>0.74920388951299999</v>
      </c>
    </row>
    <row r="75" spans="1:16" x14ac:dyDescent="0.2">
      <c r="A75" s="7">
        <v>5</v>
      </c>
      <c r="D75" s="7">
        <v>1.539689303839</v>
      </c>
    </row>
    <row r="76" spans="1:16" x14ac:dyDescent="0.2">
      <c r="A76" s="7">
        <v>10</v>
      </c>
      <c r="D76" s="7">
        <v>2.5488242358500002</v>
      </c>
    </row>
    <row r="77" spans="1:16" x14ac:dyDescent="0.2">
      <c r="A77">
        <v>0</v>
      </c>
      <c r="D77">
        <v>0</v>
      </c>
      <c r="I77">
        <v>2</v>
      </c>
      <c r="L77">
        <v>0.2</v>
      </c>
      <c r="M77">
        <v>2</v>
      </c>
      <c r="N77" s="31">
        <f>COUNT(D77:D81)</f>
        <v>5</v>
      </c>
      <c r="O77" s="11" t="s">
        <v>319</v>
      </c>
      <c r="P77">
        <v>0</v>
      </c>
    </row>
    <row r="78" spans="1:16" x14ac:dyDescent="0.2">
      <c r="A78" s="7">
        <v>1</v>
      </c>
      <c r="D78" s="7">
        <v>1.1433618719250001</v>
      </c>
    </row>
    <row r="79" spans="1:16" x14ac:dyDescent="0.2">
      <c r="A79" s="7">
        <v>2</v>
      </c>
      <c r="D79" s="7">
        <v>1.4158757215360001</v>
      </c>
    </row>
    <row r="80" spans="1:16" x14ac:dyDescent="0.2">
      <c r="A80" s="7">
        <v>5</v>
      </c>
      <c r="D80" s="7">
        <v>3.1859605625070002</v>
      </c>
    </row>
    <row r="81" spans="1:16" x14ac:dyDescent="0.2">
      <c r="A81" s="7">
        <v>10</v>
      </c>
      <c r="D81" s="7">
        <v>4.1542168674699997</v>
      </c>
    </row>
    <row r="82" spans="1:16" x14ac:dyDescent="0.2">
      <c r="A82">
        <v>0</v>
      </c>
      <c r="D82">
        <v>0</v>
      </c>
      <c r="I82">
        <v>2</v>
      </c>
      <c r="L82">
        <v>0.05</v>
      </c>
      <c r="M82">
        <v>2</v>
      </c>
      <c r="N82">
        <f>COUNT(D82:D88)</f>
        <v>7</v>
      </c>
      <c r="O82" s="11" t="s">
        <v>323</v>
      </c>
      <c r="P82">
        <v>0</v>
      </c>
    </row>
    <row r="83" spans="1:16" x14ac:dyDescent="0.2">
      <c r="A83" s="7">
        <v>1</v>
      </c>
      <c r="D83" s="7">
        <v>0.51874778744649996</v>
      </c>
    </row>
    <row r="84" spans="1:16" x14ac:dyDescent="0.2">
      <c r="A84" s="7">
        <v>5</v>
      </c>
      <c r="D84" s="7">
        <v>0.77814183382940005</v>
      </c>
    </row>
    <row r="85" spans="1:16" x14ac:dyDescent="0.2">
      <c r="A85" s="7">
        <v>10</v>
      </c>
      <c r="D85" s="7">
        <v>1.0560640263829999</v>
      </c>
    </row>
    <row r="86" spans="1:16" x14ac:dyDescent="0.2">
      <c r="A86" s="7">
        <v>15</v>
      </c>
      <c r="D86" s="7">
        <v>1.3339862189359999</v>
      </c>
    </row>
    <row r="87" spans="1:16" x14ac:dyDescent="0.2">
      <c r="A87" s="7">
        <v>20</v>
      </c>
      <c r="D87" s="7">
        <v>1.7045491423400001</v>
      </c>
    </row>
    <row r="88" spans="1:16" x14ac:dyDescent="0.2">
      <c r="A88" s="7">
        <v>30</v>
      </c>
      <c r="D88" s="7">
        <v>2.6958049624460001</v>
      </c>
    </row>
    <row r="89" spans="1:16" x14ac:dyDescent="0.2">
      <c r="A89">
        <v>0</v>
      </c>
      <c r="D89">
        <v>0</v>
      </c>
      <c r="I89">
        <v>2</v>
      </c>
      <c r="L89">
        <v>0.2</v>
      </c>
      <c r="M89">
        <v>2</v>
      </c>
      <c r="N89">
        <f>COUNT(D89:D96)</f>
        <v>8</v>
      </c>
      <c r="O89" s="11" t="s">
        <v>324</v>
      </c>
      <c r="P89">
        <v>0</v>
      </c>
    </row>
    <row r="90" spans="1:16" x14ac:dyDescent="0.2">
      <c r="A90" s="7">
        <v>1</v>
      </c>
      <c r="D90" s="7">
        <v>0.68715365184900001</v>
      </c>
    </row>
    <row r="91" spans="1:16" x14ac:dyDescent="0.2">
      <c r="A91" s="7">
        <v>2</v>
      </c>
      <c r="D91" s="7">
        <v>0.72053484444390004</v>
      </c>
    </row>
    <row r="92" spans="1:16" x14ac:dyDescent="0.2">
      <c r="A92" s="7">
        <v>5</v>
      </c>
      <c r="D92" s="7">
        <v>0.88744080741819997</v>
      </c>
    </row>
    <row r="93" spans="1:16" x14ac:dyDescent="0.2">
      <c r="A93" s="7">
        <v>10</v>
      </c>
      <c r="D93" s="7">
        <v>1.1544903481769999</v>
      </c>
    </row>
    <row r="94" spans="1:16" x14ac:dyDescent="0.2">
      <c r="A94" s="7">
        <v>15</v>
      </c>
      <c r="D94" s="7">
        <v>1.705280025992</v>
      </c>
    </row>
    <row r="95" spans="1:16" x14ac:dyDescent="0.2">
      <c r="A95" s="7">
        <v>20</v>
      </c>
      <c r="D95" s="7">
        <v>2.2226885112130002</v>
      </c>
    </row>
    <row r="96" spans="1:16" x14ac:dyDescent="0.2">
      <c r="A96" s="7">
        <v>30</v>
      </c>
      <c r="D96" s="7">
        <v>3.3743396557350001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7"/>
  <sheetViews>
    <sheetView topLeftCell="A7" workbookViewId="0">
      <selection activeCell="P21" sqref="P2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2</v>
      </c>
      <c r="N2">
        <v>2</v>
      </c>
      <c r="O2" s="11" t="s">
        <v>325</v>
      </c>
      <c r="P2">
        <v>1</v>
      </c>
    </row>
    <row r="3" spans="1:18" x14ac:dyDescent="0.2">
      <c r="D3">
        <v>4</v>
      </c>
      <c r="G3">
        <v>2.5000000000000001E-2</v>
      </c>
    </row>
    <row r="4" spans="1:18" x14ac:dyDescent="0.2">
      <c r="A4">
        <v>0</v>
      </c>
      <c r="B4">
        <v>0.48</v>
      </c>
      <c r="E4">
        <v>1</v>
      </c>
      <c r="I4">
        <v>1</v>
      </c>
      <c r="M4">
        <v>7</v>
      </c>
      <c r="N4">
        <f>COUNT(E4:E10)</f>
        <v>7</v>
      </c>
      <c r="O4" s="11" t="s">
        <v>326</v>
      </c>
      <c r="P4">
        <v>0</v>
      </c>
    </row>
    <row r="5" spans="1:18" x14ac:dyDescent="0.2">
      <c r="A5" s="7">
        <v>0.2453835448367</v>
      </c>
      <c r="B5" s="7"/>
      <c r="E5">
        <v>0.45006213746820001</v>
      </c>
    </row>
    <row r="6" spans="1:18" x14ac:dyDescent="0.2">
      <c r="A6" s="7">
        <v>0.49917096042819997</v>
      </c>
      <c r="B6" s="7"/>
      <c r="E6">
        <v>0.20520801485300003</v>
      </c>
    </row>
    <row r="7" spans="1:18" x14ac:dyDescent="0.2">
      <c r="A7" s="7">
        <v>0.73483070347750001</v>
      </c>
      <c r="B7" s="7"/>
      <c r="E7">
        <v>6.7629660082259999E-2</v>
      </c>
    </row>
    <row r="8" spans="1:18" x14ac:dyDescent="0.2">
      <c r="A8" s="7">
        <v>0.99768195534009996</v>
      </c>
      <c r="B8" s="7"/>
      <c r="E8">
        <v>4.1342324494050002E-2</v>
      </c>
    </row>
    <row r="9" spans="1:18" x14ac:dyDescent="0.2">
      <c r="A9" s="7">
        <v>1.4780652777100001</v>
      </c>
      <c r="B9" s="7"/>
      <c r="E9">
        <v>7.8218447845669996E-3</v>
      </c>
    </row>
    <row r="10" spans="1:18" x14ac:dyDescent="0.2">
      <c r="A10" s="7">
        <v>1.9947039451640001</v>
      </c>
      <c r="B10" s="7"/>
      <c r="E10">
        <v>2.1127377620230002E-3</v>
      </c>
    </row>
    <row r="11" spans="1:18" x14ac:dyDescent="0.2">
      <c r="A11" s="7">
        <v>5</v>
      </c>
      <c r="B11">
        <v>0.43</v>
      </c>
      <c r="E11">
        <v>5.9999999999999997E-7</v>
      </c>
    </row>
    <row r="12" spans="1:18" x14ac:dyDescent="0.2">
      <c r="A12">
        <v>0</v>
      </c>
      <c r="B12">
        <v>0.52</v>
      </c>
      <c r="F12">
        <v>100</v>
      </c>
      <c r="I12">
        <v>1</v>
      </c>
      <c r="M12">
        <v>2</v>
      </c>
      <c r="N12">
        <v>8</v>
      </c>
      <c r="O12" s="11" t="s">
        <v>635</v>
      </c>
      <c r="P12">
        <v>0</v>
      </c>
    </row>
    <row r="13" spans="1:18" x14ac:dyDescent="0.2">
      <c r="A13" s="7">
        <v>0.52058399997079996</v>
      </c>
      <c r="F13" s="7">
        <v>5.2167637633170001</v>
      </c>
    </row>
    <row r="14" spans="1:18" x14ac:dyDescent="0.2">
      <c r="A14" s="7">
        <v>0.9628661409857</v>
      </c>
      <c r="F14" s="7">
        <v>1.8567516203709999</v>
      </c>
    </row>
    <row r="15" spans="1:18" x14ac:dyDescent="0.2">
      <c r="A15" s="7">
        <v>2</v>
      </c>
      <c r="B15">
        <v>0.49</v>
      </c>
      <c r="F15" s="7">
        <v>1.0189533355760001</v>
      </c>
    </row>
    <row r="16" spans="1:18" x14ac:dyDescent="0.2">
      <c r="A16" s="7">
        <v>3</v>
      </c>
      <c r="F16" s="7">
        <v>0.71091327778339997</v>
      </c>
    </row>
    <row r="17" spans="1:16" x14ac:dyDescent="0.2">
      <c r="A17" s="7">
        <v>4</v>
      </c>
      <c r="B17">
        <v>0.51</v>
      </c>
      <c r="F17" s="7">
        <v>9.8295918575769997E-2</v>
      </c>
    </row>
    <row r="18" spans="1:16" x14ac:dyDescent="0.2">
      <c r="A18" s="7">
        <v>4.9830276689610002</v>
      </c>
      <c r="F18" s="7">
        <v>0.1661065144626</v>
      </c>
    </row>
    <row r="19" spans="1:16" x14ac:dyDescent="0.2">
      <c r="A19" s="7">
        <v>5.9990250902459996</v>
      </c>
      <c r="B19">
        <v>0.5</v>
      </c>
      <c r="F19" s="7">
        <v>0.2328832602908</v>
      </c>
    </row>
    <row r="20" spans="1:16" x14ac:dyDescent="0.2">
      <c r="A20">
        <v>0</v>
      </c>
      <c r="B20">
        <v>0.51</v>
      </c>
      <c r="F20">
        <v>100</v>
      </c>
      <c r="I20">
        <v>1</v>
      </c>
      <c r="M20">
        <v>4</v>
      </c>
      <c r="N20">
        <v>7</v>
      </c>
      <c r="O20" s="11" t="s">
        <v>636</v>
      </c>
      <c r="P20">
        <v>0</v>
      </c>
    </row>
    <row r="21" spans="1:16" x14ac:dyDescent="0.2">
      <c r="A21" s="7">
        <v>0.99910826933160002</v>
      </c>
      <c r="F21" s="7">
        <v>1.6565014023710001</v>
      </c>
    </row>
    <row r="22" spans="1:16" x14ac:dyDescent="0.2">
      <c r="A22" s="7">
        <v>2.0110706713240001</v>
      </c>
      <c r="B22">
        <v>0.51</v>
      </c>
      <c r="F22" s="7">
        <v>1.470447117075</v>
      </c>
    </row>
    <row r="23" spans="1:16" x14ac:dyDescent="0.2">
      <c r="A23" s="7">
        <v>3.0048615836049999</v>
      </c>
      <c r="F23" s="7">
        <v>0.21341383406469999</v>
      </c>
    </row>
    <row r="24" spans="1:16" x14ac:dyDescent="0.2">
      <c r="A24" s="7">
        <v>4.0170551749900003</v>
      </c>
      <c r="B24">
        <v>0.5</v>
      </c>
      <c r="F24" s="7">
        <v>0.2035592014266</v>
      </c>
    </row>
    <row r="25" spans="1:16" x14ac:dyDescent="0.2">
      <c r="A25" s="7">
        <v>5.0039566420529997</v>
      </c>
      <c r="F25" s="7">
        <v>0.16108513248360001</v>
      </c>
    </row>
    <row r="26" spans="1:16" x14ac:dyDescent="0.2">
      <c r="A26" s="7">
        <v>5.9980712195450003</v>
      </c>
      <c r="F26" s="7">
        <v>2.585374256158E-2</v>
      </c>
    </row>
    <row r="27" spans="1:16" x14ac:dyDescent="0.2">
      <c r="A27" s="7">
        <v>7.0294741771889999</v>
      </c>
      <c r="B27">
        <v>0.54</v>
      </c>
      <c r="F27" s="7">
        <v>5.6926080550289996E-3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87"/>
  <sheetViews>
    <sheetView zoomScale="107" workbookViewId="0">
      <selection activeCell="D10" sqref="D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B2">
        <v>0.4</v>
      </c>
      <c r="D2">
        <v>0</v>
      </c>
      <c r="I2">
        <v>1</v>
      </c>
      <c r="M2">
        <v>2</v>
      </c>
      <c r="N2">
        <f>COUNT(D2:D5)</f>
        <v>4</v>
      </c>
      <c r="O2" s="11" t="s">
        <v>327</v>
      </c>
      <c r="P2">
        <v>0</v>
      </c>
    </row>
    <row r="3" spans="1:18" x14ac:dyDescent="0.2">
      <c r="A3">
        <v>0.5</v>
      </c>
      <c r="D3">
        <v>1.95</v>
      </c>
    </row>
    <row r="4" spans="1:18" x14ac:dyDescent="0.2">
      <c r="A4">
        <v>1.5</v>
      </c>
      <c r="D4">
        <v>3.1</v>
      </c>
    </row>
    <row r="5" spans="1:18" x14ac:dyDescent="0.2">
      <c r="A5">
        <v>2.5</v>
      </c>
      <c r="D5">
        <v>4.0999999999999996</v>
      </c>
    </row>
    <row r="6" spans="1:18" x14ac:dyDescent="0.2">
      <c r="A6">
        <v>15</v>
      </c>
      <c r="B6">
        <v>0.28000000000000003</v>
      </c>
      <c r="D6">
        <v>10</v>
      </c>
    </row>
    <row r="7" spans="1:18" x14ac:dyDescent="0.2">
      <c r="A7">
        <v>0</v>
      </c>
      <c r="B7">
        <v>0.41</v>
      </c>
      <c r="D7">
        <v>0</v>
      </c>
      <c r="I7">
        <v>1</v>
      </c>
      <c r="M7">
        <v>2</v>
      </c>
      <c r="N7">
        <v>2</v>
      </c>
      <c r="O7" s="11" t="s">
        <v>328</v>
      </c>
      <c r="P7">
        <v>0</v>
      </c>
    </row>
    <row r="8" spans="1:18" x14ac:dyDescent="0.2">
      <c r="A8">
        <v>0.5</v>
      </c>
      <c r="B8">
        <v>0.40799999999999997</v>
      </c>
      <c r="D8" s="7">
        <v>2.9818168722289999</v>
      </c>
    </row>
    <row r="9" spans="1:18" x14ac:dyDescent="0.2">
      <c r="A9">
        <v>0</v>
      </c>
      <c r="B9">
        <v>0.42</v>
      </c>
      <c r="D9">
        <v>0</v>
      </c>
      <c r="I9">
        <v>1</v>
      </c>
      <c r="M9">
        <v>2</v>
      </c>
      <c r="N9">
        <v>2</v>
      </c>
      <c r="O9" s="11" t="s">
        <v>329</v>
      </c>
      <c r="P9">
        <v>0</v>
      </c>
    </row>
    <row r="10" spans="1:18" x14ac:dyDescent="0.2">
      <c r="A10">
        <v>0.5</v>
      </c>
      <c r="B10">
        <v>0.40799999999999997</v>
      </c>
      <c r="D10" s="7">
        <v>2.676648880998</v>
      </c>
    </row>
    <row r="11" spans="1:18" x14ac:dyDescent="0.2">
      <c r="A11">
        <v>0</v>
      </c>
      <c r="B11">
        <v>0.41</v>
      </c>
      <c r="D11">
        <v>0</v>
      </c>
      <c r="I11">
        <v>1</v>
      </c>
      <c r="M11">
        <v>2</v>
      </c>
      <c r="N11">
        <v>5</v>
      </c>
      <c r="O11" s="11" t="s">
        <v>330</v>
      </c>
      <c r="P11">
        <v>0</v>
      </c>
    </row>
    <row r="12" spans="1:18" x14ac:dyDescent="0.2">
      <c r="A12">
        <v>0.5</v>
      </c>
      <c r="D12" s="7">
        <v>1.613410908923</v>
      </c>
    </row>
    <row r="13" spans="1:18" x14ac:dyDescent="0.2">
      <c r="A13">
        <v>1.5</v>
      </c>
      <c r="D13" s="7">
        <v>2.3920435370800002</v>
      </c>
    </row>
    <row r="14" spans="1:18" x14ac:dyDescent="0.2">
      <c r="A14">
        <v>2.5</v>
      </c>
      <c r="D14" s="7">
        <v>3.5047746989149999</v>
      </c>
    </row>
    <row r="15" spans="1:18" x14ac:dyDescent="0.2">
      <c r="A15">
        <v>5</v>
      </c>
      <c r="D15" s="7">
        <v>5.013759820303</v>
      </c>
    </row>
    <row r="16" spans="1:18" x14ac:dyDescent="0.2">
      <c r="A16">
        <v>15</v>
      </c>
      <c r="B16">
        <v>0.08</v>
      </c>
      <c r="D16" s="7">
        <v>10</v>
      </c>
    </row>
    <row r="17" spans="1:16" x14ac:dyDescent="0.2">
      <c r="A17">
        <v>0</v>
      </c>
      <c r="B17">
        <v>0.4</v>
      </c>
      <c r="D17">
        <v>0</v>
      </c>
      <c r="I17">
        <v>1</v>
      </c>
      <c r="M17">
        <v>4</v>
      </c>
      <c r="N17">
        <f>COUNT(D17:D20)</f>
        <v>4</v>
      </c>
      <c r="O17" s="11" t="s">
        <v>331</v>
      </c>
      <c r="P17">
        <v>0</v>
      </c>
    </row>
    <row r="18" spans="1:16" x14ac:dyDescent="0.2">
      <c r="A18">
        <v>0.5</v>
      </c>
      <c r="D18">
        <v>1.41</v>
      </c>
    </row>
    <row r="19" spans="1:16" x14ac:dyDescent="0.2">
      <c r="A19">
        <v>1.5</v>
      </c>
      <c r="D19">
        <v>3.31</v>
      </c>
    </row>
    <row r="20" spans="1:16" x14ac:dyDescent="0.2">
      <c r="A20">
        <v>2.5</v>
      </c>
      <c r="D20">
        <v>5.3</v>
      </c>
    </row>
    <row r="21" spans="1:16" x14ac:dyDescent="0.2">
      <c r="A21">
        <v>15</v>
      </c>
      <c r="B21">
        <v>0.28000000000000003</v>
      </c>
      <c r="D21">
        <v>10</v>
      </c>
    </row>
    <row r="22" spans="1:16" x14ac:dyDescent="0.2">
      <c r="A22">
        <v>0</v>
      </c>
      <c r="B22">
        <v>0.42</v>
      </c>
      <c r="D22">
        <v>0</v>
      </c>
      <c r="I22">
        <v>1</v>
      </c>
      <c r="M22">
        <v>2</v>
      </c>
      <c r="N22">
        <f>COUNT(D22:D26)</f>
        <v>5</v>
      </c>
      <c r="O22" s="11" t="s">
        <v>332</v>
      </c>
      <c r="P22">
        <v>0</v>
      </c>
    </row>
    <row r="23" spans="1:16" x14ac:dyDescent="0.2">
      <c r="A23">
        <v>0.5</v>
      </c>
      <c r="D23">
        <v>3.05</v>
      </c>
    </row>
    <row r="24" spans="1:16" x14ac:dyDescent="0.2">
      <c r="A24">
        <v>1.5</v>
      </c>
      <c r="D24">
        <v>3.93</v>
      </c>
    </row>
    <row r="25" spans="1:16" x14ac:dyDescent="0.2">
      <c r="A25">
        <v>2.5</v>
      </c>
      <c r="D25">
        <v>4.26</v>
      </c>
    </row>
    <row r="26" spans="1:16" x14ac:dyDescent="0.2">
      <c r="A26">
        <v>5</v>
      </c>
      <c r="D26">
        <v>5.23</v>
      </c>
    </row>
    <row r="27" spans="1:16" x14ac:dyDescent="0.2">
      <c r="A27">
        <v>15</v>
      </c>
      <c r="B27">
        <v>0.06</v>
      </c>
      <c r="D27">
        <v>10</v>
      </c>
    </row>
    <row r="28" spans="1:16" x14ac:dyDescent="0.2">
      <c r="A28">
        <v>0</v>
      </c>
      <c r="B28">
        <v>0.4</v>
      </c>
      <c r="D28">
        <v>0</v>
      </c>
      <c r="I28">
        <v>1</v>
      </c>
      <c r="M28">
        <v>2</v>
      </c>
      <c r="N28">
        <f>COUNT(D28:D33)</f>
        <v>6</v>
      </c>
      <c r="O28" s="11" t="s">
        <v>333</v>
      </c>
      <c r="P28">
        <v>0</v>
      </c>
    </row>
    <row r="29" spans="1:16" x14ac:dyDescent="0.2">
      <c r="A29">
        <v>1.5</v>
      </c>
      <c r="D29" s="7">
        <v>1.7937191743109999</v>
      </c>
    </row>
    <row r="30" spans="1:16" x14ac:dyDescent="0.2">
      <c r="A30">
        <v>2.5</v>
      </c>
      <c r="D30" s="7">
        <v>2.0907334427349999</v>
      </c>
    </row>
    <row r="31" spans="1:16" x14ac:dyDescent="0.2">
      <c r="A31">
        <v>5</v>
      </c>
      <c r="D31" s="7">
        <v>2.7548267647559999</v>
      </c>
    </row>
    <row r="32" spans="1:16" x14ac:dyDescent="0.2">
      <c r="A32">
        <v>10</v>
      </c>
      <c r="D32" s="7">
        <v>3.299798332615</v>
      </c>
    </row>
    <row r="33" spans="1:16" x14ac:dyDescent="0.2">
      <c r="A33">
        <v>15</v>
      </c>
      <c r="B33">
        <v>0.28000000000000003</v>
      </c>
      <c r="D33" s="7">
        <v>3.7926686572369999</v>
      </c>
    </row>
    <row r="34" spans="1:16" x14ac:dyDescent="0.2">
      <c r="A34">
        <v>0</v>
      </c>
      <c r="B34">
        <v>0.41</v>
      </c>
      <c r="D34">
        <v>0</v>
      </c>
      <c r="I34">
        <v>1</v>
      </c>
      <c r="M34">
        <v>2</v>
      </c>
      <c r="N34">
        <v>4</v>
      </c>
      <c r="O34" s="11" t="s">
        <v>334</v>
      </c>
      <c r="P34">
        <v>0</v>
      </c>
    </row>
    <row r="35" spans="1:16" x14ac:dyDescent="0.2">
      <c r="A35">
        <v>0.5</v>
      </c>
      <c r="D35" s="7">
        <v>1.74070253422</v>
      </c>
    </row>
    <row r="36" spans="1:16" x14ac:dyDescent="0.2">
      <c r="A36">
        <v>1.5</v>
      </c>
      <c r="D36" s="7">
        <v>3.2830849141580001</v>
      </c>
    </row>
    <row r="37" spans="1:16" x14ac:dyDescent="0.2">
      <c r="A37">
        <v>2.5</v>
      </c>
      <c r="D37" s="7">
        <v>4.6981546774370004</v>
      </c>
    </row>
    <row r="38" spans="1:16" x14ac:dyDescent="0.2">
      <c r="A38">
        <v>15</v>
      </c>
      <c r="B38">
        <v>0.08</v>
      </c>
      <c r="D38" s="7">
        <v>10</v>
      </c>
    </row>
    <row r="39" spans="1:16" x14ac:dyDescent="0.2">
      <c r="A39">
        <v>0</v>
      </c>
      <c r="B39">
        <v>0.42</v>
      </c>
      <c r="D39">
        <v>0</v>
      </c>
      <c r="I39">
        <v>1</v>
      </c>
      <c r="M39">
        <v>2</v>
      </c>
      <c r="N39">
        <f>COUNT(D39:D43)</f>
        <v>5</v>
      </c>
      <c r="O39" s="11" t="s">
        <v>335</v>
      </c>
      <c r="P39">
        <v>0</v>
      </c>
    </row>
    <row r="40" spans="1:16" x14ac:dyDescent="0.2">
      <c r="A40">
        <v>0.5</v>
      </c>
      <c r="D40">
        <v>1.68</v>
      </c>
    </row>
    <row r="41" spans="1:16" x14ac:dyDescent="0.2">
      <c r="A41">
        <v>1.5</v>
      </c>
      <c r="D41">
        <v>3.11</v>
      </c>
    </row>
    <row r="42" spans="1:16" x14ac:dyDescent="0.2">
      <c r="A42">
        <v>2.5</v>
      </c>
      <c r="D42">
        <v>3.57</v>
      </c>
    </row>
    <row r="43" spans="1:16" x14ac:dyDescent="0.2">
      <c r="A43">
        <v>5</v>
      </c>
      <c r="D43">
        <v>4.63</v>
      </c>
    </row>
    <row r="44" spans="1:16" x14ac:dyDescent="0.2">
      <c r="A44">
        <v>15</v>
      </c>
      <c r="B44">
        <v>0.06</v>
      </c>
      <c r="D44">
        <v>10</v>
      </c>
    </row>
    <row r="45" spans="1:16" x14ac:dyDescent="0.2">
      <c r="A45">
        <v>0</v>
      </c>
      <c r="B45">
        <v>0.41</v>
      </c>
      <c r="D45">
        <v>0</v>
      </c>
      <c r="I45">
        <v>1</v>
      </c>
      <c r="M45">
        <v>2</v>
      </c>
      <c r="N45">
        <v>4</v>
      </c>
      <c r="O45" s="11" t="s">
        <v>336</v>
      </c>
      <c r="P45">
        <v>0</v>
      </c>
    </row>
    <row r="46" spans="1:16" x14ac:dyDescent="0.2">
      <c r="A46">
        <v>0.5</v>
      </c>
      <c r="D46" s="7">
        <v>3.30825399676</v>
      </c>
    </row>
    <row r="47" spans="1:16" x14ac:dyDescent="0.2">
      <c r="A47">
        <v>1.5</v>
      </c>
      <c r="D47" s="7">
        <v>3.6233468996339999</v>
      </c>
    </row>
    <row r="48" spans="1:16" x14ac:dyDescent="0.2">
      <c r="A48">
        <v>2.5</v>
      </c>
      <c r="D48" s="7">
        <v>4.337098063449</v>
      </c>
    </row>
    <row r="49" spans="1:16" x14ac:dyDescent="0.2">
      <c r="A49">
        <v>15</v>
      </c>
      <c r="B49">
        <v>0.08</v>
      </c>
      <c r="D49" s="7">
        <v>10</v>
      </c>
    </row>
    <row r="50" spans="1:16" x14ac:dyDescent="0.2">
      <c r="A50">
        <v>0</v>
      </c>
      <c r="B50">
        <v>0.42</v>
      </c>
      <c r="D50">
        <v>0</v>
      </c>
      <c r="I50">
        <v>1</v>
      </c>
      <c r="M50">
        <v>2</v>
      </c>
      <c r="N50">
        <f>COUNT(D50:D55)</f>
        <v>6</v>
      </c>
      <c r="O50" s="11" t="s">
        <v>337</v>
      </c>
      <c r="P50">
        <v>0</v>
      </c>
    </row>
    <row r="51" spans="1:16" x14ac:dyDescent="0.2">
      <c r="A51">
        <v>0.5</v>
      </c>
      <c r="D51">
        <v>2.76</v>
      </c>
    </row>
    <row r="52" spans="1:16" x14ac:dyDescent="0.2">
      <c r="A52">
        <v>1.5</v>
      </c>
      <c r="D52">
        <v>3.31</v>
      </c>
    </row>
    <row r="53" spans="1:16" x14ac:dyDescent="0.2">
      <c r="A53">
        <v>2.5</v>
      </c>
      <c r="D53">
        <v>3.41</v>
      </c>
    </row>
    <row r="54" spans="1:16" x14ac:dyDescent="0.2">
      <c r="A54">
        <v>5</v>
      </c>
      <c r="D54">
        <v>3.79</v>
      </c>
    </row>
    <row r="55" spans="1:16" x14ac:dyDescent="0.2">
      <c r="A55">
        <v>10</v>
      </c>
      <c r="D55">
        <v>5.21</v>
      </c>
    </row>
    <row r="56" spans="1:16" x14ac:dyDescent="0.2">
      <c r="A56">
        <v>15</v>
      </c>
      <c r="B56">
        <v>0.06</v>
      </c>
      <c r="D56">
        <v>10</v>
      </c>
    </row>
    <row r="57" spans="1:16" x14ac:dyDescent="0.2">
      <c r="A57">
        <v>0</v>
      </c>
      <c r="B57">
        <v>0.4</v>
      </c>
      <c r="D57">
        <v>0</v>
      </c>
      <c r="I57">
        <v>1</v>
      </c>
      <c r="M57">
        <v>2</v>
      </c>
      <c r="N57">
        <v>2</v>
      </c>
      <c r="O57" s="11" t="s">
        <v>338</v>
      </c>
      <c r="P57">
        <v>0</v>
      </c>
    </row>
    <row r="58" spans="1:16" ht="16" x14ac:dyDescent="0.2">
      <c r="A58">
        <v>0.626</v>
      </c>
      <c r="B58" s="20">
        <v>0.39600000000000002</v>
      </c>
      <c r="D58">
        <v>3.19</v>
      </c>
    </row>
    <row r="59" spans="1:16" x14ac:dyDescent="0.2">
      <c r="A59">
        <v>0</v>
      </c>
      <c r="B59">
        <v>0.41</v>
      </c>
      <c r="D59">
        <v>0</v>
      </c>
      <c r="I59">
        <v>1</v>
      </c>
      <c r="M59">
        <v>2</v>
      </c>
      <c r="N59">
        <v>2</v>
      </c>
      <c r="O59" s="11" t="s">
        <v>339</v>
      </c>
      <c r="P59">
        <v>0</v>
      </c>
    </row>
    <row r="60" spans="1:16" x14ac:dyDescent="0.2">
      <c r="A60">
        <v>0.5</v>
      </c>
      <c r="B60">
        <v>0.40799999999999997</v>
      </c>
      <c r="D60" s="7">
        <v>4.5066793416650004</v>
      </c>
    </row>
    <row r="61" spans="1:16" ht="16" x14ac:dyDescent="0.2">
      <c r="A61">
        <v>0</v>
      </c>
      <c r="B61" s="22">
        <v>0.42</v>
      </c>
      <c r="D61">
        <v>0</v>
      </c>
      <c r="I61">
        <v>1</v>
      </c>
      <c r="M61">
        <v>2</v>
      </c>
      <c r="N61">
        <v>2</v>
      </c>
      <c r="O61" s="11" t="s">
        <v>340</v>
      </c>
      <c r="P61">
        <v>0</v>
      </c>
    </row>
    <row r="62" spans="1:16" ht="16" x14ac:dyDescent="0.2">
      <c r="A62">
        <v>0.5</v>
      </c>
      <c r="B62" s="22">
        <v>0.40799999999999997</v>
      </c>
      <c r="D62">
        <v>3.42</v>
      </c>
    </row>
    <row r="63" spans="1:16" x14ac:dyDescent="0.2">
      <c r="A63">
        <v>0</v>
      </c>
      <c r="B63">
        <v>0.4</v>
      </c>
      <c r="D63">
        <v>0</v>
      </c>
      <c r="I63">
        <v>1</v>
      </c>
      <c r="M63">
        <v>2</v>
      </c>
      <c r="N63">
        <f>COUNT(D63:D65)</f>
        <v>3</v>
      </c>
      <c r="O63" s="11" t="s">
        <v>341</v>
      </c>
      <c r="P63">
        <v>0</v>
      </c>
    </row>
    <row r="64" spans="1:16" x14ac:dyDescent="0.2">
      <c r="A64" s="7">
        <v>0.62562456530489996</v>
      </c>
      <c r="D64" s="7">
        <v>3.341079696619</v>
      </c>
    </row>
    <row r="65" spans="1:16" x14ac:dyDescent="0.2">
      <c r="A65" s="7">
        <v>1.258157732163</v>
      </c>
      <c r="D65" s="7">
        <v>4.005800406494</v>
      </c>
    </row>
    <row r="66" spans="1:16" x14ac:dyDescent="0.2">
      <c r="A66">
        <v>15</v>
      </c>
      <c r="B66">
        <v>0.28000000000000003</v>
      </c>
      <c r="D66">
        <v>10</v>
      </c>
    </row>
    <row r="67" spans="1:16" x14ac:dyDescent="0.2">
      <c r="A67">
        <v>0</v>
      </c>
      <c r="B67">
        <v>0.41</v>
      </c>
      <c r="D67">
        <v>0</v>
      </c>
      <c r="I67">
        <v>1</v>
      </c>
      <c r="M67">
        <v>2</v>
      </c>
      <c r="N67">
        <f>COUNT(D67:D73)</f>
        <v>7</v>
      </c>
      <c r="O67" s="11" t="s">
        <v>342</v>
      </c>
      <c r="P67">
        <v>0</v>
      </c>
    </row>
    <row r="68" spans="1:16" x14ac:dyDescent="0.2">
      <c r="A68">
        <v>0.5</v>
      </c>
      <c r="D68" s="7">
        <v>0.69054662551989998</v>
      </c>
    </row>
    <row r="69" spans="1:16" x14ac:dyDescent="0.2">
      <c r="A69">
        <v>1.5</v>
      </c>
      <c r="D69" s="7">
        <v>0.83272112719150004</v>
      </c>
    </row>
    <row r="70" spans="1:16" x14ac:dyDescent="0.2">
      <c r="A70">
        <v>2.5</v>
      </c>
      <c r="D70" s="7">
        <v>0.87938492716429995</v>
      </c>
    </row>
    <row r="71" spans="1:16" x14ac:dyDescent="0.2">
      <c r="A71">
        <v>5</v>
      </c>
      <c r="D71" s="7">
        <v>1.2586568740420001</v>
      </c>
    </row>
    <row r="72" spans="1:16" x14ac:dyDescent="0.2">
      <c r="A72">
        <v>10</v>
      </c>
      <c r="D72" s="7">
        <v>1.7002311863349999</v>
      </c>
    </row>
    <row r="73" spans="1:16" x14ac:dyDescent="0.2">
      <c r="A73">
        <v>15</v>
      </c>
      <c r="B73">
        <v>0.08</v>
      </c>
      <c r="D73" s="7">
        <v>2.441415222881</v>
      </c>
    </row>
    <row r="74" spans="1:16" x14ac:dyDescent="0.2">
      <c r="A74">
        <v>0</v>
      </c>
      <c r="B74">
        <v>0.42</v>
      </c>
      <c r="D74">
        <v>0</v>
      </c>
      <c r="I74">
        <v>1</v>
      </c>
      <c r="M74">
        <v>2</v>
      </c>
      <c r="N74">
        <f>COUNT(D74:D80)</f>
        <v>7</v>
      </c>
      <c r="O74" s="11" t="s">
        <v>343</v>
      </c>
      <c r="P74">
        <v>0</v>
      </c>
    </row>
    <row r="75" spans="1:16" x14ac:dyDescent="0.2">
      <c r="A75">
        <v>0.5</v>
      </c>
      <c r="D75">
        <v>0.39100000000000001</v>
      </c>
    </row>
    <row r="76" spans="1:16" x14ac:dyDescent="0.2">
      <c r="A76">
        <v>1.5</v>
      </c>
      <c r="D76">
        <v>0.72699999999999998</v>
      </c>
    </row>
    <row r="77" spans="1:16" x14ac:dyDescent="0.2">
      <c r="A77">
        <v>2.5</v>
      </c>
      <c r="D77">
        <v>0.94</v>
      </c>
    </row>
    <row r="78" spans="1:16" x14ac:dyDescent="0.2">
      <c r="A78">
        <v>5</v>
      </c>
      <c r="D78">
        <v>1.72</v>
      </c>
    </row>
    <row r="79" spans="1:16" x14ac:dyDescent="0.2">
      <c r="A79">
        <v>10</v>
      </c>
      <c r="D79">
        <v>2.68</v>
      </c>
    </row>
    <row r="80" spans="1:16" x14ac:dyDescent="0.2">
      <c r="A80">
        <v>15</v>
      </c>
      <c r="B80">
        <v>0.06</v>
      </c>
      <c r="D80">
        <v>3.1</v>
      </c>
    </row>
    <row r="81" spans="1:16" x14ac:dyDescent="0.2">
      <c r="A81">
        <v>0</v>
      </c>
      <c r="B81">
        <v>0.4</v>
      </c>
      <c r="D81">
        <v>0</v>
      </c>
      <c r="I81">
        <v>1</v>
      </c>
      <c r="M81">
        <v>2</v>
      </c>
      <c r="N81">
        <f>COUNT(D81:D87)</f>
        <v>7</v>
      </c>
      <c r="O81" s="11" t="s">
        <v>344</v>
      </c>
      <c r="P81">
        <v>0</v>
      </c>
    </row>
    <row r="82" spans="1:16" x14ac:dyDescent="0.2">
      <c r="A82">
        <v>0.5</v>
      </c>
      <c r="D82">
        <v>1.1100000000000001</v>
      </c>
    </row>
    <row r="83" spans="1:16" x14ac:dyDescent="0.2">
      <c r="A83">
        <v>1.5</v>
      </c>
      <c r="D83">
        <v>1.31</v>
      </c>
    </row>
    <row r="84" spans="1:16" x14ac:dyDescent="0.2">
      <c r="A84">
        <v>2.5</v>
      </c>
      <c r="D84">
        <v>1.71</v>
      </c>
    </row>
    <row r="85" spans="1:16" x14ac:dyDescent="0.2">
      <c r="A85">
        <v>5</v>
      </c>
      <c r="D85">
        <v>2.15</v>
      </c>
    </row>
    <row r="86" spans="1:16" x14ac:dyDescent="0.2">
      <c r="A86">
        <v>10</v>
      </c>
      <c r="D86">
        <v>3.02</v>
      </c>
    </row>
    <row r="87" spans="1:16" x14ac:dyDescent="0.2">
      <c r="A87">
        <v>15</v>
      </c>
      <c r="B87">
        <v>0.28000000000000003</v>
      </c>
      <c r="D87">
        <v>3.39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2"/>
  <sheetViews>
    <sheetView workbookViewId="0">
      <selection activeCell="H29" sqref="H2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0.5</v>
      </c>
      <c r="M2">
        <v>5</v>
      </c>
      <c r="N2">
        <f>COUNT(D2:D8)</f>
        <v>7</v>
      </c>
      <c r="O2" s="11" t="s">
        <v>345</v>
      </c>
      <c r="P2">
        <v>0</v>
      </c>
    </row>
    <row r="3" spans="1:18" x14ac:dyDescent="0.2">
      <c r="A3" s="7">
        <v>0.92162219738890006</v>
      </c>
      <c r="D3" s="7">
        <v>0.43296698438070003</v>
      </c>
    </row>
    <row r="4" spans="1:18" x14ac:dyDescent="0.2">
      <c r="A4" s="7">
        <v>1.7795836540400001</v>
      </c>
      <c r="D4" s="7">
        <v>1.2278103713890001</v>
      </c>
    </row>
    <row r="5" spans="1:18" x14ac:dyDescent="0.2">
      <c r="A5" s="7">
        <v>2.9126075536929998</v>
      </c>
      <c r="D5" s="7">
        <v>1.7290805482710001</v>
      </c>
    </row>
    <row r="6" spans="1:18" x14ac:dyDescent="0.2">
      <c r="A6" s="7">
        <v>3.9111030969430001</v>
      </c>
      <c r="D6" s="7">
        <v>1.980919282071</v>
      </c>
    </row>
    <row r="7" spans="1:18" x14ac:dyDescent="0.2">
      <c r="A7" s="7">
        <v>6.9939302029809998</v>
      </c>
      <c r="D7" s="7">
        <v>3.212150540269</v>
      </c>
    </row>
    <row r="8" spans="1:18" x14ac:dyDescent="0.2">
      <c r="A8" s="7">
        <v>12.03376739164</v>
      </c>
      <c r="D8" s="7">
        <v>4.2224195642310001</v>
      </c>
    </row>
    <row r="9" spans="1:18" x14ac:dyDescent="0.2">
      <c r="A9">
        <v>0</v>
      </c>
      <c r="D9">
        <v>0</v>
      </c>
      <c r="I9">
        <v>2</v>
      </c>
      <c r="L9">
        <v>0.5</v>
      </c>
      <c r="M9">
        <v>5</v>
      </c>
      <c r="N9">
        <f>COUNT(D9:D15)</f>
        <v>7</v>
      </c>
      <c r="O9" s="11" t="s">
        <v>346</v>
      </c>
      <c r="P9">
        <v>0</v>
      </c>
    </row>
    <row r="10" spans="1:18" x14ac:dyDescent="0.2">
      <c r="A10" s="7">
        <v>0.99474188218320003</v>
      </c>
      <c r="D10" s="7">
        <v>0.74724837675790001</v>
      </c>
    </row>
    <row r="11" spans="1:18" x14ac:dyDescent="0.2">
      <c r="A11" s="7">
        <v>1.9477726398099999</v>
      </c>
      <c r="D11" s="7">
        <v>0.99801414511039999</v>
      </c>
    </row>
    <row r="12" spans="1:18" x14ac:dyDescent="0.2">
      <c r="A12" s="7">
        <v>2.9408050471729998</v>
      </c>
      <c r="D12" s="7">
        <v>1.970695463202</v>
      </c>
    </row>
    <row r="13" spans="1:18" x14ac:dyDescent="0.2">
      <c r="A13" s="7">
        <v>3.9846087792040001</v>
      </c>
      <c r="D13" s="7">
        <v>2.2442695944229998</v>
      </c>
    </row>
    <row r="14" spans="1:18" x14ac:dyDescent="0.2">
      <c r="A14" s="7">
        <v>9.9776764564900002</v>
      </c>
      <c r="D14" s="7">
        <v>3.478950546334</v>
      </c>
    </row>
    <row r="15" spans="1:18" x14ac:dyDescent="0.2">
      <c r="A15" s="7">
        <v>13.066008952860001</v>
      </c>
      <c r="D15" s="7">
        <v>3.9837638864340001</v>
      </c>
    </row>
    <row r="16" spans="1:18" x14ac:dyDescent="0.2">
      <c r="A16">
        <v>0</v>
      </c>
      <c r="D16">
        <v>0</v>
      </c>
      <c r="I16">
        <v>2</v>
      </c>
      <c r="L16">
        <v>0.5</v>
      </c>
      <c r="M16">
        <v>5</v>
      </c>
      <c r="N16">
        <f>COUNT(D16:D22)</f>
        <v>7</v>
      </c>
      <c r="O16" s="11" t="s">
        <v>347</v>
      </c>
      <c r="P16">
        <v>0</v>
      </c>
    </row>
    <row r="17" spans="1:4" x14ac:dyDescent="0.2">
      <c r="A17" s="7">
        <v>0.90481886534519995</v>
      </c>
      <c r="D17" s="7">
        <v>0.4736842105263</v>
      </c>
    </row>
    <row r="18" spans="1:4" x14ac:dyDescent="0.2">
      <c r="A18" s="7">
        <v>1.9885509227610001</v>
      </c>
      <c r="D18" s="7">
        <v>1.421052631579</v>
      </c>
    </row>
    <row r="19" spans="1:4" x14ac:dyDescent="0.2">
      <c r="A19" s="7">
        <v>2.9391660970609998</v>
      </c>
      <c r="D19" s="7">
        <v>1.9398496240600001</v>
      </c>
    </row>
    <row r="20" spans="1:4" x14ac:dyDescent="0.2">
      <c r="A20" s="7">
        <v>4.4771018455230003</v>
      </c>
      <c r="D20" s="7">
        <v>2.9323308270680002</v>
      </c>
    </row>
    <row r="21" spans="1:4" x14ac:dyDescent="0.2">
      <c r="A21" s="7">
        <v>10.015379357480001</v>
      </c>
      <c r="D21" s="7">
        <v>3.8796992481200001</v>
      </c>
    </row>
    <row r="22" spans="1:4" x14ac:dyDescent="0.2">
      <c r="A22" s="7">
        <v>16.007518796989999</v>
      </c>
      <c r="D22" s="7">
        <v>4.9172932330829999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93"/>
  <sheetViews>
    <sheetView topLeftCell="A165" workbookViewId="0">
      <selection activeCell="M190" sqref="M19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0.5</v>
      </c>
      <c r="M2">
        <v>3</v>
      </c>
      <c r="N2">
        <f>COUNT(E2:E8)</f>
        <v>7</v>
      </c>
      <c r="O2" s="11" t="s">
        <v>348</v>
      </c>
      <c r="P2">
        <v>0</v>
      </c>
    </row>
    <row r="3" spans="1:18" x14ac:dyDescent="0.2">
      <c r="A3" s="7">
        <v>0.1905608929715</v>
      </c>
      <c r="E3">
        <v>1.4811781340009999E-2</v>
      </c>
    </row>
    <row r="4" spans="1:18" x14ac:dyDescent="0.2">
      <c r="A4" s="7">
        <v>0.22834280475919999</v>
      </c>
      <c r="E4">
        <v>8.2859161354010002E-3</v>
      </c>
    </row>
    <row r="5" spans="1:18" x14ac:dyDescent="0.2">
      <c r="A5" s="7">
        <v>0.34422670170839997</v>
      </c>
      <c r="E5">
        <v>6.5521819084230007E-3</v>
      </c>
    </row>
    <row r="6" spans="1:18" x14ac:dyDescent="0.2">
      <c r="A6" s="7">
        <v>0.46743457103870001</v>
      </c>
      <c r="E6">
        <v>4.0180582962669993E-3</v>
      </c>
    </row>
    <row r="7" spans="1:18" x14ac:dyDescent="0.2">
      <c r="A7" s="7">
        <v>0.66779643746810002</v>
      </c>
      <c r="E7">
        <v>1.9832514124340003E-3</v>
      </c>
    </row>
    <row r="8" spans="1:18" x14ac:dyDescent="0.2">
      <c r="A8" s="7">
        <v>0.96167274032299999</v>
      </c>
      <c r="E8">
        <v>1.3105811245769999E-3</v>
      </c>
    </row>
    <row r="9" spans="1:18" x14ac:dyDescent="0.2">
      <c r="A9">
        <v>0</v>
      </c>
      <c r="E9">
        <v>1</v>
      </c>
      <c r="I9">
        <v>2</v>
      </c>
      <c r="L9">
        <v>0.5</v>
      </c>
      <c r="M9">
        <v>5</v>
      </c>
      <c r="N9">
        <f>COUNT(E9:E20)</f>
        <v>12</v>
      </c>
      <c r="O9" s="11" t="s">
        <v>349</v>
      </c>
      <c r="P9">
        <v>0</v>
      </c>
    </row>
    <row r="10" spans="1:18" x14ac:dyDescent="0.2">
      <c r="A10" s="7">
        <v>0.40638391316950001</v>
      </c>
      <c r="E10">
        <v>1.6049634228880002E-2</v>
      </c>
    </row>
    <row r="11" spans="1:18" x14ac:dyDescent="0.2">
      <c r="A11" s="7">
        <v>0.58184095921430001</v>
      </c>
      <c r="E11">
        <v>2.5716132434989998E-2</v>
      </c>
    </row>
    <row r="12" spans="1:18" x14ac:dyDescent="0.2">
      <c r="A12" s="7">
        <v>0.81961678694100004</v>
      </c>
      <c r="E12">
        <v>0.10579608345369999</v>
      </c>
    </row>
    <row r="13" spans="1:18" x14ac:dyDescent="0.2">
      <c r="A13" s="7">
        <v>1.8048470497210001</v>
      </c>
      <c r="E13">
        <v>8.1796823820120008E-3</v>
      </c>
    </row>
    <row r="14" spans="1:18" x14ac:dyDescent="0.2">
      <c r="A14" s="7">
        <v>2.354216785857</v>
      </c>
      <c r="E14">
        <v>5.3682001068639995E-3</v>
      </c>
    </row>
    <row r="15" spans="1:18" x14ac:dyDescent="0.2">
      <c r="A15" s="7">
        <v>3.2066486924339999</v>
      </c>
      <c r="E15">
        <v>4.3847667529449998E-3</v>
      </c>
    </row>
    <row r="16" spans="1:18" x14ac:dyDescent="0.2">
      <c r="A16" s="7">
        <v>3.6117207733660002</v>
      </c>
      <c r="E16">
        <v>2.8777956316929998E-3</v>
      </c>
    </row>
    <row r="17" spans="1:16" x14ac:dyDescent="0.2">
      <c r="A17" s="7">
        <v>4.6440610675359997</v>
      </c>
      <c r="E17">
        <v>4.0287464528730001E-3</v>
      </c>
    </row>
    <row r="18" spans="1:16" x14ac:dyDescent="0.2">
      <c r="A18" s="7">
        <v>5.6352264523809996</v>
      </c>
      <c r="E18">
        <v>3.024836797958E-3</v>
      </c>
    </row>
    <row r="19" spans="1:16" x14ac:dyDescent="0.2">
      <c r="A19" s="7">
        <v>7.7818859142439996</v>
      </c>
      <c r="E19">
        <v>2.3087520953020001E-3</v>
      </c>
    </row>
    <row r="20" spans="1:16" x14ac:dyDescent="0.2">
      <c r="A20" s="7">
        <v>9.6811249750249999</v>
      </c>
      <c r="E20">
        <v>3.2860413703680001E-3</v>
      </c>
    </row>
    <row r="21" spans="1:16" x14ac:dyDescent="0.2">
      <c r="A21">
        <v>0</v>
      </c>
      <c r="E21">
        <v>1</v>
      </c>
      <c r="I21">
        <v>2</v>
      </c>
      <c r="L21">
        <v>0.5</v>
      </c>
      <c r="M21">
        <v>13</v>
      </c>
      <c r="N21">
        <f>COUNT(E21:E33)</f>
        <v>13</v>
      </c>
      <c r="O21" s="11" t="s">
        <v>350</v>
      </c>
      <c r="P21">
        <v>0</v>
      </c>
    </row>
    <row r="22" spans="1:16" x14ac:dyDescent="0.2">
      <c r="A22" s="7">
        <v>0.25912183681459999</v>
      </c>
      <c r="E22">
        <v>0.72332054966269999</v>
      </c>
    </row>
    <row r="23" spans="1:16" x14ac:dyDescent="0.2">
      <c r="A23" s="7">
        <v>0.49873346751539999</v>
      </c>
      <c r="E23">
        <v>0.47767391350380001</v>
      </c>
    </row>
    <row r="24" spans="1:16" x14ac:dyDescent="0.2">
      <c r="A24" s="7">
        <v>0.7383756784762</v>
      </c>
      <c r="E24">
        <v>0.32123433046780003</v>
      </c>
    </row>
    <row r="25" spans="1:16" x14ac:dyDescent="0.2">
      <c r="A25" s="7">
        <v>0.99300221705979996</v>
      </c>
      <c r="E25">
        <v>0.15866053227099999</v>
      </c>
    </row>
    <row r="26" spans="1:16" x14ac:dyDescent="0.2">
      <c r="A26" s="7">
        <v>1.233378354262</v>
      </c>
      <c r="E26">
        <v>0.16501077544179998</v>
      </c>
    </row>
    <row r="27" spans="1:16" x14ac:dyDescent="0.2">
      <c r="A27" s="7">
        <v>1.4650238271210001</v>
      </c>
      <c r="E27">
        <v>9.5949850549099991E-2</v>
      </c>
    </row>
    <row r="28" spans="1:16" x14ac:dyDescent="0.2">
      <c r="A28" s="7">
        <v>1.7128156774850001</v>
      </c>
      <c r="E28">
        <v>8.1722509912319996E-2</v>
      </c>
    </row>
    <row r="29" spans="1:16" x14ac:dyDescent="0.2">
      <c r="A29" s="7">
        <v>1.944797533204</v>
      </c>
      <c r="E29">
        <v>5.8031055791709994E-2</v>
      </c>
    </row>
    <row r="30" spans="1:16" x14ac:dyDescent="0.2">
      <c r="A30" s="7">
        <v>2.2073596493699998</v>
      </c>
      <c r="E30">
        <v>3.1965863664550002E-2</v>
      </c>
    </row>
    <row r="31" spans="1:16" x14ac:dyDescent="0.2">
      <c r="A31" s="7">
        <v>2.4408705180919998</v>
      </c>
      <c r="E31">
        <v>5.6297689744630001E-2</v>
      </c>
    </row>
    <row r="32" spans="1:16" x14ac:dyDescent="0.2">
      <c r="A32" s="7">
        <v>2.6957416987570002</v>
      </c>
      <c r="E32">
        <v>3.2155493905210004E-2</v>
      </c>
    </row>
    <row r="33" spans="1:16" x14ac:dyDescent="0.2">
      <c r="A33" s="7">
        <v>2.9196350755929998</v>
      </c>
      <c r="E33">
        <v>1.8695901376740001E-2</v>
      </c>
    </row>
    <row r="34" spans="1:16" x14ac:dyDescent="0.2">
      <c r="A34">
        <v>0</v>
      </c>
      <c r="E34">
        <v>1</v>
      </c>
      <c r="I34">
        <v>2</v>
      </c>
      <c r="L34">
        <v>0.5</v>
      </c>
      <c r="M34">
        <v>6</v>
      </c>
      <c r="N34">
        <f>COUNT(E34:E47)</f>
        <v>14</v>
      </c>
      <c r="O34" s="11" t="s">
        <v>352</v>
      </c>
      <c r="P34">
        <v>0</v>
      </c>
    </row>
    <row r="35" spans="1:16" x14ac:dyDescent="0.2">
      <c r="A35" s="7">
        <v>0.26831762384680002</v>
      </c>
      <c r="E35">
        <v>0.84819604585530006</v>
      </c>
    </row>
    <row r="36" spans="1:16" x14ac:dyDescent="0.2">
      <c r="A36" s="7">
        <v>0.48787691812340001</v>
      </c>
      <c r="E36">
        <v>0.49041446810959999</v>
      </c>
    </row>
    <row r="37" spans="1:16" x14ac:dyDescent="0.2">
      <c r="A37" s="7">
        <v>0.73656575627270005</v>
      </c>
      <c r="E37">
        <v>0.25153700830119996</v>
      </c>
    </row>
    <row r="38" spans="1:16" x14ac:dyDescent="0.2">
      <c r="A38" s="7">
        <v>0.98843815119580003</v>
      </c>
      <c r="E38">
        <v>0.36002980618199998</v>
      </c>
    </row>
    <row r="39" spans="1:16" x14ac:dyDescent="0.2">
      <c r="A39" s="7">
        <v>1.4735060749390001</v>
      </c>
      <c r="E39">
        <v>0.20803318156199999</v>
      </c>
    </row>
    <row r="40" spans="1:16" x14ac:dyDescent="0.2">
      <c r="A40" s="7">
        <v>1.9901973286950001</v>
      </c>
      <c r="E40">
        <v>0.2382475324644</v>
      </c>
    </row>
    <row r="41" spans="1:16" x14ac:dyDescent="0.2">
      <c r="A41" s="7">
        <v>2.4605678323040001</v>
      </c>
      <c r="E41">
        <v>0.1400444894465</v>
      </c>
    </row>
    <row r="42" spans="1:16" x14ac:dyDescent="0.2">
      <c r="A42" s="7">
        <v>2.9607045911399998</v>
      </c>
      <c r="E42">
        <v>8.9663319666509991E-2</v>
      </c>
    </row>
    <row r="43" spans="1:16" x14ac:dyDescent="0.2">
      <c r="A43" s="7">
        <v>3.4750612365950002</v>
      </c>
      <c r="E43">
        <v>4.8379954124970002E-2</v>
      </c>
    </row>
    <row r="44" spans="1:16" x14ac:dyDescent="0.2">
      <c r="A44" s="7">
        <v>3.9454317402029999</v>
      </c>
      <c r="E44">
        <v>2.8438262947760001E-2</v>
      </c>
    </row>
    <row r="45" spans="1:16" x14ac:dyDescent="0.2">
      <c r="A45" s="7">
        <v>4.458727200067</v>
      </c>
      <c r="E45">
        <v>1.089902681127E-2</v>
      </c>
    </row>
    <row r="46" spans="1:16" x14ac:dyDescent="0.2">
      <c r="A46" s="7">
        <v>4.913816631465</v>
      </c>
      <c r="E46">
        <v>5.3995491982910008E-3</v>
      </c>
    </row>
    <row r="47" spans="1:16" x14ac:dyDescent="0.2">
      <c r="A47" s="7">
        <v>5.3374949699689997</v>
      </c>
      <c r="E47">
        <v>1.445236212482E-3</v>
      </c>
    </row>
    <row r="48" spans="1:16" x14ac:dyDescent="0.2">
      <c r="A48">
        <v>0</v>
      </c>
      <c r="E48">
        <v>1</v>
      </c>
      <c r="I48">
        <v>2</v>
      </c>
      <c r="L48">
        <v>0.5</v>
      </c>
      <c r="M48">
        <v>12</v>
      </c>
      <c r="N48">
        <f>COUNT(E48:E64)</f>
        <v>17</v>
      </c>
      <c r="O48" s="11" t="s">
        <v>351</v>
      </c>
      <c r="P48">
        <v>0</v>
      </c>
    </row>
    <row r="49" spans="1:5" x14ac:dyDescent="0.2">
      <c r="A49" s="7">
        <v>3.5438378147480001</v>
      </c>
      <c r="E49">
        <v>0.72071029938489994</v>
      </c>
    </row>
    <row r="50" spans="1:5" x14ac:dyDescent="0.2">
      <c r="A50" s="7">
        <v>5.2731840064200002</v>
      </c>
      <c r="E50">
        <v>0.69643490485610005</v>
      </c>
    </row>
    <row r="51" spans="1:5" x14ac:dyDescent="0.2">
      <c r="A51" s="7">
        <v>8.1613627812710003</v>
      </c>
      <c r="E51">
        <v>0.7195855418435001</v>
      </c>
    </row>
    <row r="52" spans="1:5" x14ac:dyDescent="0.2">
      <c r="A52" s="7">
        <v>10.177078612580001</v>
      </c>
      <c r="E52">
        <v>0.67225493590410001</v>
      </c>
    </row>
    <row r="53" spans="1:5" x14ac:dyDescent="0.2">
      <c r="A53" s="7">
        <v>12.19279444388</v>
      </c>
      <c r="E53">
        <v>0.62803749181729995</v>
      </c>
    </row>
    <row r="54" spans="1:5" x14ac:dyDescent="0.2">
      <c r="A54" s="7">
        <v>15.20523983697</v>
      </c>
      <c r="E54">
        <v>0.47921868622469999</v>
      </c>
    </row>
    <row r="55" spans="1:5" x14ac:dyDescent="0.2">
      <c r="A55" s="7">
        <v>20.398842588920001</v>
      </c>
      <c r="E55">
        <v>0.47038962990200001</v>
      </c>
    </row>
    <row r="56" spans="1:5" x14ac:dyDescent="0.2">
      <c r="A56" s="7">
        <v>24.976305481499999</v>
      </c>
      <c r="E56">
        <v>0.25616180917589998</v>
      </c>
    </row>
    <row r="57" spans="1:5" x14ac:dyDescent="0.2">
      <c r="A57" s="7">
        <v>30.01559505977</v>
      </c>
      <c r="E57">
        <v>0.21609429876419997</v>
      </c>
    </row>
    <row r="58" spans="1:5" x14ac:dyDescent="0.2">
      <c r="A58" s="7">
        <v>35.19695662246</v>
      </c>
      <c r="E58">
        <v>0.17624840797989999</v>
      </c>
    </row>
    <row r="59" spans="1:5" x14ac:dyDescent="0.2">
      <c r="A59" s="7">
        <v>39.650152896809999</v>
      </c>
      <c r="E59">
        <v>0.1299677412677</v>
      </c>
    </row>
    <row r="60" spans="1:5" x14ac:dyDescent="0.2">
      <c r="A60" s="7">
        <v>44.390831646179997</v>
      </c>
      <c r="E60">
        <v>9.4230311738569994E-2</v>
      </c>
    </row>
    <row r="61" spans="1:5" x14ac:dyDescent="0.2">
      <c r="A61" s="7">
        <v>49.26801820304</v>
      </c>
      <c r="E61">
        <v>6.072032113393E-2</v>
      </c>
    </row>
    <row r="62" spans="1:5" x14ac:dyDescent="0.2">
      <c r="A62" s="7">
        <v>54.419333210280001</v>
      </c>
      <c r="E62">
        <v>3.1431648604130003E-2</v>
      </c>
    </row>
    <row r="63" spans="1:5" x14ac:dyDescent="0.2">
      <c r="A63" s="7">
        <v>58.53942075874</v>
      </c>
      <c r="E63">
        <v>1.1819611243529999E-2</v>
      </c>
    </row>
    <row r="64" spans="1:5" x14ac:dyDescent="0.2">
      <c r="A64" s="7">
        <v>68.887677024089996</v>
      </c>
      <c r="E64">
        <v>6.3168278685229997E-3</v>
      </c>
    </row>
    <row r="65" spans="1:16" x14ac:dyDescent="0.2">
      <c r="A65" s="7">
        <v>0</v>
      </c>
      <c r="D65">
        <v>0</v>
      </c>
      <c r="I65">
        <v>2</v>
      </c>
      <c r="L65">
        <v>0.48499999999999999</v>
      </c>
      <c r="M65">
        <v>2</v>
      </c>
      <c r="N65">
        <v>2</v>
      </c>
      <c r="O65" s="11" t="s">
        <v>353</v>
      </c>
      <c r="P65">
        <v>0</v>
      </c>
    </row>
    <row r="66" spans="1:16" x14ac:dyDescent="0.2">
      <c r="A66" s="7">
        <v>0.5</v>
      </c>
      <c r="D66">
        <v>2</v>
      </c>
    </row>
    <row r="67" spans="1:16" x14ac:dyDescent="0.2">
      <c r="A67">
        <v>0</v>
      </c>
      <c r="E67">
        <v>1</v>
      </c>
      <c r="I67">
        <v>2</v>
      </c>
      <c r="L67">
        <v>0.5</v>
      </c>
      <c r="M67">
        <v>10</v>
      </c>
      <c r="N67">
        <f>COUNT(E67:E80)</f>
        <v>14</v>
      </c>
      <c r="O67" s="11" t="s">
        <v>354</v>
      </c>
      <c r="P67">
        <v>0</v>
      </c>
    </row>
    <row r="68" spans="1:16" x14ac:dyDescent="0.2">
      <c r="A68" s="7">
        <v>0.20506775823519999</v>
      </c>
      <c r="E68">
        <v>0.41071714754529998</v>
      </c>
    </row>
    <row r="69" spans="1:16" x14ac:dyDescent="0.2">
      <c r="A69" s="7">
        <v>0.38044979738239998</v>
      </c>
      <c r="E69">
        <v>0.24944491299180002</v>
      </c>
    </row>
    <row r="70" spans="1:16" x14ac:dyDescent="0.2">
      <c r="A70" s="7">
        <v>0.51673682517980002</v>
      </c>
      <c r="E70">
        <v>0.10350790570419999</v>
      </c>
    </row>
    <row r="71" spans="1:16" x14ac:dyDescent="0.2">
      <c r="A71" s="7">
        <v>0.51755509287549994</v>
      </c>
      <c r="E71">
        <v>0.13475069037689999</v>
      </c>
    </row>
    <row r="72" spans="1:16" x14ac:dyDescent="0.2">
      <c r="A72" s="7">
        <v>0.86690993236059999</v>
      </c>
      <c r="E72">
        <v>3.1557398835269999E-2</v>
      </c>
    </row>
    <row r="73" spans="1:16" x14ac:dyDescent="0.2">
      <c r="A73" s="7">
        <v>0.96646583326250002</v>
      </c>
      <c r="E73">
        <v>1.9169507069269998E-2</v>
      </c>
    </row>
    <row r="74" spans="1:16" x14ac:dyDescent="0.2">
      <c r="A74" s="7">
        <v>1.1419387910429999</v>
      </c>
      <c r="E74">
        <v>1.1988680064379999E-2</v>
      </c>
    </row>
    <row r="75" spans="1:16" x14ac:dyDescent="0.2">
      <c r="A75" s="7">
        <v>1.303501198255</v>
      </c>
      <c r="E75">
        <v>4.9744407643920003E-3</v>
      </c>
    </row>
    <row r="76" spans="1:16" x14ac:dyDescent="0.2">
      <c r="A76" s="7">
        <v>1.453835154569</v>
      </c>
      <c r="E76">
        <v>3.2510494729389998E-3</v>
      </c>
    </row>
    <row r="77" spans="1:16" x14ac:dyDescent="0.2">
      <c r="A77" s="7">
        <v>1.7441838026280001</v>
      </c>
      <c r="E77">
        <v>2.9320725741429996E-3</v>
      </c>
    </row>
    <row r="78" spans="1:16" x14ac:dyDescent="0.2">
      <c r="A78" s="7">
        <v>1.969889304024</v>
      </c>
      <c r="E78">
        <v>1.654752543089E-3</v>
      </c>
    </row>
    <row r="79" spans="1:16" x14ac:dyDescent="0.2">
      <c r="A79" s="7">
        <v>2.436029125078</v>
      </c>
      <c r="E79">
        <v>1.0341767018679998E-3</v>
      </c>
    </row>
    <row r="80" spans="1:16" x14ac:dyDescent="0.2">
      <c r="A80" s="7">
        <v>2.9404456897859998</v>
      </c>
      <c r="E80">
        <v>7.2666109914259992E-4</v>
      </c>
    </row>
    <row r="81" spans="1:16" x14ac:dyDescent="0.2">
      <c r="A81" s="7">
        <v>0</v>
      </c>
      <c r="D81">
        <v>0</v>
      </c>
      <c r="I81">
        <v>2</v>
      </c>
      <c r="L81">
        <v>0.5</v>
      </c>
      <c r="M81">
        <v>2</v>
      </c>
      <c r="N81">
        <v>2</v>
      </c>
      <c r="O81" s="11" t="s">
        <v>355</v>
      </c>
      <c r="P81">
        <v>0</v>
      </c>
    </row>
    <row r="82" spans="1:16" x14ac:dyDescent="0.2">
      <c r="A82" s="7">
        <v>96</v>
      </c>
      <c r="D82">
        <v>2</v>
      </c>
    </row>
    <row r="83" spans="1:16" x14ac:dyDescent="0.2">
      <c r="A83" s="7">
        <v>0</v>
      </c>
      <c r="D83">
        <v>0</v>
      </c>
      <c r="I83">
        <v>2</v>
      </c>
      <c r="L83">
        <v>0.435</v>
      </c>
      <c r="M83">
        <v>2</v>
      </c>
      <c r="N83">
        <v>2</v>
      </c>
      <c r="O83" s="11" t="s">
        <v>356</v>
      </c>
      <c r="P83">
        <v>0</v>
      </c>
    </row>
    <row r="84" spans="1:16" x14ac:dyDescent="0.2">
      <c r="A84" s="7">
        <v>1.3</v>
      </c>
      <c r="D84">
        <v>2</v>
      </c>
    </row>
    <row r="85" spans="1:16" x14ac:dyDescent="0.2">
      <c r="A85">
        <v>0</v>
      </c>
      <c r="E85">
        <v>1</v>
      </c>
      <c r="I85">
        <v>2</v>
      </c>
      <c r="L85">
        <v>0.5</v>
      </c>
      <c r="M85">
        <v>2</v>
      </c>
      <c r="N85">
        <f>COUNT(E85:E93)</f>
        <v>9</v>
      </c>
      <c r="O85" s="11" t="s">
        <v>357</v>
      </c>
      <c r="P85">
        <v>0</v>
      </c>
    </row>
    <row r="86" spans="1:16" x14ac:dyDescent="0.2">
      <c r="A86" s="7">
        <v>0.2740841894728</v>
      </c>
      <c r="E86">
        <v>0.1177144941085</v>
      </c>
    </row>
    <row r="87" spans="1:16" x14ac:dyDescent="0.2">
      <c r="A87" s="7">
        <v>0.76564532307199995</v>
      </c>
      <c r="E87">
        <v>8.6775367982929993E-2</v>
      </c>
    </row>
    <row r="88" spans="1:16" x14ac:dyDescent="0.2">
      <c r="A88" s="7">
        <v>0.96289548883620002</v>
      </c>
      <c r="E88">
        <v>4.7820522992430003E-2</v>
      </c>
    </row>
    <row r="89" spans="1:16" x14ac:dyDescent="0.2">
      <c r="A89" s="7">
        <v>1.2641043699059999</v>
      </c>
      <c r="E89">
        <v>2.0166403547140003E-2</v>
      </c>
    </row>
    <row r="90" spans="1:16" x14ac:dyDescent="0.2">
      <c r="A90" s="7">
        <v>1.493733265371</v>
      </c>
      <c r="E90">
        <v>1.505709909786E-2</v>
      </c>
    </row>
    <row r="91" spans="1:16" x14ac:dyDescent="0.2">
      <c r="A91" s="7">
        <v>1.734368667189</v>
      </c>
      <c r="E91">
        <v>1.3326701382309999E-2</v>
      </c>
    </row>
    <row r="92" spans="1:16" x14ac:dyDescent="0.2">
      <c r="A92" s="7">
        <v>1.9733832479519999</v>
      </c>
      <c r="E92">
        <v>6.9950218678099998E-3</v>
      </c>
    </row>
    <row r="93" spans="1:16" x14ac:dyDescent="0.2">
      <c r="A93" s="7">
        <v>2.2328654075380001</v>
      </c>
      <c r="E93">
        <v>3.134958153975E-3</v>
      </c>
    </row>
    <row r="94" spans="1:16" x14ac:dyDescent="0.2">
      <c r="A94" s="7">
        <v>0</v>
      </c>
      <c r="D94">
        <v>0</v>
      </c>
      <c r="I94">
        <v>2</v>
      </c>
      <c r="L94">
        <v>0.5</v>
      </c>
      <c r="M94">
        <v>2</v>
      </c>
      <c r="N94">
        <v>2</v>
      </c>
      <c r="O94" s="11" t="s">
        <v>358</v>
      </c>
      <c r="P94">
        <v>0</v>
      </c>
    </row>
    <row r="95" spans="1:16" x14ac:dyDescent="0.2">
      <c r="A95" s="7">
        <v>27</v>
      </c>
      <c r="D95">
        <v>2</v>
      </c>
    </row>
    <row r="96" spans="1:16" x14ac:dyDescent="0.2">
      <c r="E96">
        <v>1</v>
      </c>
      <c r="G96">
        <v>0</v>
      </c>
      <c r="I96">
        <v>3</v>
      </c>
      <c r="M96">
        <v>6</v>
      </c>
      <c r="N96">
        <f>COUNT(G96:G101)</f>
        <v>6</v>
      </c>
      <c r="O96" s="11" t="s">
        <v>359</v>
      </c>
      <c r="P96">
        <v>0</v>
      </c>
    </row>
    <row r="97" spans="1:16" x14ac:dyDescent="0.2">
      <c r="E97">
        <v>1.0900000000000001</v>
      </c>
      <c r="G97">
        <v>7.9999999999999988E-2</v>
      </c>
    </row>
    <row r="98" spans="1:16" x14ac:dyDescent="0.2">
      <c r="E98">
        <v>0.43</v>
      </c>
      <c r="G98">
        <v>8.1666666666666665E-2</v>
      </c>
    </row>
    <row r="99" spans="1:16" x14ac:dyDescent="0.2">
      <c r="E99">
        <v>1.9E-3</v>
      </c>
      <c r="G99">
        <v>0.15999999999999998</v>
      </c>
    </row>
    <row r="100" spans="1:16" x14ac:dyDescent="0.2">
      <c r="E100">
        <v>5.6000000000000008E-3</v>
      </c>
      <c r="G100">
        <v>0.16333333333333333</v>
      </c>
    </row>
    <row r="101" spans="1:16" x14ac:dyDescent="0.2">
      <c r="E101">
        <v>8.9999999999999998E-4</v>
      </c>
      <c r="G101">
        <v>0.24</v>
      </c>
    </row>
    <row r="102" spans="1:16" x14ac:dyDescent="0.2">
      <c r="A102">
        <v>0</v>
      </c>
      <c r="E102">
        <v>1</v>
      </c>
      <c r="I102">
        <v>2</v>
      </c>
      <c r="L102">
        <v>0.5</v>
      </c>
      <c r="M102">
        <v>2</v>
      </c>
      <c r="N102">
        <f>COUNT(E102:E114)</f>
        <v>13</v>
      </c>
      <c r="O102" s="11" t="s">
        <v>360</v>
      </c>
      <c r="P102">
        <v>0</v>
      </c>
    </row>
    <row r="103" spans="1:16" x14ac:dyDescent="0.2">
      <c r="A103">
        <v>0.28620709290140001</v>
      </c>
      <c r="E103">
        <v>0.15165789636560001</v>
      </c>
    </row>
    <row r="104" spans="1:16" x14ac:dyDescent="0.2">
      <c r="A104">
        <v>0.54605099371870003</v>
      </c>
      <c r="E104">
        <v>0.1445652945758</v>
      </c>
    </row>
    <row r="105" spans="1:16" x14ac:dyDescent="0.2">
      <c r="A105">
        <v>0.78965650274749999</v>
      </c>
      <c r="E105">
        <v>7.7812190252190008E-2</v>
      </c>
    </row>
    <row r="106" spans="1:16" x14ac:dyDescent="0.2">
      <c r="A106">
        <v>1.0492337146499999</v>
      </c>
      <c r="E106">
        <v>6.3165028573799992E-2</v>
      </c>
    </row>
    <row r="107" spans="1:16" x14ac:dyDescent="0.2">
      <c r="A107">
        <v>1.277815748057</v>
      </c>
      <c r="E107">
        <v>3.991037432057E-2</v>
      </c>
    </row>
    <row r="108" spans="1:16" x14ac:dyDescent="0.2">
      <c r="A108">
        <v>1.55220901087</v>
      </c>
      <c r="E108">
        <v>2.4357001520039997E-2</v>
      </c>
    </row>
    <row r="109" spans="1:16" x14ac:dyDescent="0.2">
      <c r="A109">
        <v>1.795933048305</v>
      </c>
      <c r="E109">
        <v>1.4080442040279998E-2</v>
      </c>
    </row>
    <row r="110" spans="1:16" x14ac:dyDescent="0.2">
      <c r="A110">
        <v>2.0246928743220001</v>
      </c>
      <c r="E110">
        <v>9.9023597624229992E-3</v>
      </c>
    </row>
    <row r="111" spans="1:16" x14ac:dyDescent="0.2">
      <c r="A111">
        <v>2.268446543859</v>
      </c>
      <c r="E111">
        <v>5.8275147911669998E-3</v>
      </c>
    </row>
    <row r="112" spans="1:16" x14ac:dyDescent="0.2">
      <c r="A112">
        <v>2.526927368001</v>
      </c>
      <c r="E112">
        <v>2.4438828287680001E-3</v>
      </c>
    </row>
    <row r="113" spans="1:16" x14ac:dyDescent="0.2">
      <c r="A113">
        <v>2.7855859847539999</v>
      </c>
      <c r="E113">
        <v>1.14075053906E-3</v>
      </c>
    </row>
    <row r="114" spans="1:16" x14ac:dyDescent="0.2">
      <c r="A114">
        <v>3.0138420650429998</v>
      </c>
      <c r="E114">
        <v>5.9227771215990006E-4</v>
      </c>
    </row>
    <row r="115" spans="1:16" x14ac:dyDescent="0.2">
      <c r="A115">
        <v>0</v>
      </c>
      <c r="E115">
        <v>1</v>
      </c>
      <c r="I115">
        <v>2</v>
      </c>
      <c r="L115">
        <v>0.5</v>
      </c>
      <c r="M115">
        <v>3</v>
      </c>
      <c r="N115">
        <v>3</v>
      </c>
      <c r="O115" s="11" t="s">
        <v>361</v>
      </c>
      <c r="P115">
        <v>0</v>
      </c>
    </row>
    <row r="116" spans="1:16" x14ac:dyDescent="0.2">
      <c r="A116">
        <v>0.29548194080840001</v>
      </c>
      <c r="E116">
        <v>4.0486408200100001E-3</v>
      </c>
    </row>
    <row r="117" spans="1:16" x14ac:dyDescent="0.2">
      <c r="A117">
        <v>0.52210825550810003</v>
      </c>
      <c r="E117">
        <v>7.8753882557970004E-4</v>
      </c>
    </row>
    <row r="118" spans="1:16" x14ac:dyDescent="0.2">
      <c r="A118">
        <v>0</v>
      </c>
      <c r="E118">
        <v>1</v>
      </c>
      <c r="I118">
        <v>2</v>
      </c>
      <c r="L118">
        <v>0.5</v>
      </c>
      <c r="M118">
        <v>3</v>
      </c>
      <c r="N118">
        <f>COUNT(E118:E131)</f>
        <v>14</v>
      </c>
      <c r="O118" s="11" t="s">
        <v>362</v>
      </c>
      <c r="P118">
        <v>0</v>
      </c>
    </row>
    <row r="119" spans="1:16" x14ac:dyDescent="0.2">
      <c r="A119" s="7">
        <v>0.24774483864659999</v>
      </c>
      <c r="E119">
        <v>9.4706651297370006E-2</v>
      </c>
    </row>
    <row r="120" spans="1:16" x14ac:dyDescent="0.2">
      <c r="A120" s="7">
        <v>0.474213702066</v>
      </c>
      <c r="E120">
        <v>4.1468680576350003E-2</v>
      </c>
    </row>
    <row r="121" spans="1:16" x14ac:dyDescent="0.2">
      <c r="A121" s="7">
        <v>0.7373419244403</v>
      </c>
      <c r="E121">
        <v>3.1398740203819997E-2</v>
      </c>
    </row>
    <row r="122" spans="1:16" x14ac:dyDescent="0.2">
      <c r="A122" s="7">
        <v>0.95021343125699997</v>
      </c>
      <c r="E122">
        <v>1.3532832553380001E-2</v>
      </c>
    </row>
    <row r="123" spans="1:16" x14ac:dyDescent="0.2">
      <c r="A123" s="7">
        <v>1.1998734442429999</v>
      </c>
      <c r="E123">
        <v>9.9295143693139999E-3</v>
      </c>
    </row>
    <row r="124" spans="1:16" x14ac:dyDescent="0.2">
      <c r="A124" s="7">
        <v>1.460997803783</v>
      </c>
      <c r="E124">
        <v>7.1849985175679995E-3</v>
      </c>
    </row>
    <row r="125" spans="1:16" x14ac:dyDescent="0.2">
      <c r="A125" s="7">
        <v>1.7235568152459999</v>
      </c>
      <c r="E125">
        <v>4.6315649372870001E-3</v>
      </c>
    </row>
    <row r="126" spans="1:16" x14ac:dyDescent="0.2">
      <c r="A126" s="7">
        <v>1.976345317542</v>
      </c>
      <c r="E126">
        <v>2.9182633457270003E-3</v>
      </c>
    </row>
    <row r="127" spans="1:16" x14ac:dyDescent="0.2">
      <c r="A127" s="7">
        <v>2.2210497266179998</v>
      </c>
      <c r="E127">
        <v>1.465411366369E-3</v>
      </c>
    </row>
    <row r="128" spans="1:16" x14ac:dyDescent="0.2">
      <c r="A128" s="7">
        <v>2.4599453679069998</v>
      </c>
      <c r="E128">
        <v>1.4865169036619998E-3</v>
      </c>
    </row>
    <row r="129" spans="1:16" x14ac:dyDescent="0.2">
      <c r="A129" s="7">
        <v>2.721005342337</v>
      </c>
      <c r="E129">
        <v>1.148887343101E-3</v>
      </c>
    </row>
    <row r="130" spans="1:16" x14ac:dyDescent="0.2">
      <c r="A130" s="7">
        <v>2.9334938403759998</v>
      </c>
      <c r="E130">
        <v>7.6575009016649996E-4</v>
      </c>
    </row>
    <row r="131" spans="1:16" x14ac:dyDescent="0.2">
      <c r="A131" s="7">
        <v>3.4491224235779998</v>
      </c>
      <c r="E131">
        <v>3.0061360508839999E-4</v>
      </c>
    </row>
    <row r="132" spans="1:16" x14ac:dyDescent="0.2">
      <c r="A132">
        <v>0</v>
      </c>
      <c r="E132">
        <v>1</v>
      </c>
      <c r="I132">
        <v>2</v>
      </c>
      <c r="L132">
        <v>0.5</v>
      </c>
      <c r="M132">
        <v>5</v>
      </c>
      <c r="N132">
        <f>COUNT(E132:E145)</f>
        <v>14</v>
      </c>
      <c r="O132" s="11" t="s">
        <v>363</v>
      </c>
      <c r="P132">
        <v>0</v>
      </c>
    </row>
    <row r="133" spans="1:16" x14ac:dyDescent="0.2">
      <c r="A133" s="7">
        <v>0.25117230304990001</v>
      </c>
      <c r="E133">
        <v>0.23277791963049999</v>
      </c>
    </row>
    <row r="134" spans="1:16" x14ac:dyDescent="0.2">
      <c r="A134" s="7">
        <v>0.45447374200040003</v>
      </c>
      <c r="E134">
        <v>9.2216575817970006E-2</v>
      </c>
    </row>
    <row r="135" spans="1:16" x14ac:dyDescent="0.2">
      <c r="A135" s="7">
        <v>0.7202249654631</v>
      </c>
      <c r="E135">
        <v>5.1070868592650004E-2</v>
      </c>
    </row>
    <row r="136" spans="1:16" x14ac:dyDescent="0.2">
      <c r="A136" s="7">
        <v>0.99344094684390005</v>
      </c>
      <c r="E136">
        <v>1.1457886312609999E-2</v>
      </c>
    </row>
    <row r="137" spans="1:16" x14ac:dyDescent="0.2">
      <c r="A137" s="7">
        <v>1.23234241496</v>
      </c>
      <c r="E137">
        <v>1.177990026581E-2</v>
      </c>
    </row>
    <row r="138" spans="1:16" x14ac:dyDescent="0.2">
      <c r="A138" s="7">
        <v>1.4556423930860001</v>
      </c>
      <c r="E138">
        <v>5.7612164500249995E-3</v>
      </c>
    </row>
    <row r="139" spans="1:16" x14ac:dyDescent="0.2">
      <c r="A139" s="7">
        <v>1.715667226913</v>
      </c>
      <c r="E139">
        <v>6.3815022693150007E-3</v>
      </c>
    </row>
    <row r="140" spans="1:16" x14ac:dyDescent="0.2">
      <c r="A140" s="7">
        <v>1.9597837998759999</v>
      </c>
      <c r="E140">
        <v>3.4897516463430001E-3</v>
      </c>
    </row>
    <row r="141" spans="1:16" x14ac:dyDescent="0.2">
      <c r="A141" s="7">
        <v>2.2090424369320001</v>
      </c>
      <c r="E141">
        <v>3.817411960354E-3</v>
      </c>
    </row>
    <row r="142" spans="1:16" x14ac:dyDescent="0.2">
      <c r="A142" s="7">
        <v>2.4398363891799999</v>
      </c>
      <c r="E142">
        <v>2.8093202816739998E-3</v>
      </c>
    </row>
    <row r="143" spans="1:16" x14ac:dyDescent="0.2">
      <c r="A143" s="7">
        <v>2.7096778912459998</v>
      </c>
      <c r="E143">
        <v>9.4827372534530001E-4</v>
      </c>
    </row>
    <row r="144" spans="1:16" x14ac:dyDescent="0.2">
      <c r="A144" s="7">
        <v>2.9579139587240002</v>
      </c>
      <c r="E144">
        <v>1.1739947908910001E-3</v>
      </c>
    </row>
    <row r="145" spans="1:16" x14ac:dyDescent="0.2">
      <c r="A145" s="7">
        <v>3.4570447745830002</v>
      </c>
      <c r="E145">
        <v>1.3042487282069999E-3</v>
      </c>
    </row>
    <row r="146" spans="1:16" x14ac:dyDescent="0.2">
      <c r="A146">
        <v>0</v>
      </c>
      <c r="E146">
        <v>1</v>
      </c>
      <c r="I146">
        <v>2</v>
      </c>
      <c r="L146">
        <v>0.5</v>
      </c>
      <c r="M146">
        <v>7</v>
      </c>
      <c r="N146">
        <f>COUNT(E146:E159)</f>
        <v>14</v>
      </c>
      <c r="O146" s="11" t="s">
        <v>364</v>
      </c>
      <c r="P146">
        <v>0</v>
      </c>
    </row>
    <row r="147" spans="1:16" x14ac:dyDescent="0.2">
      <c r="A147" s="7">
        <v>1.0356862063250001</v>
      </c>
      <c r="E147">
        <v>0.63526607736999996</v>
      </c>
    </row>
    <row r="148" spans="1:16" x14ac:dyDescent="0.2">
      <c r="A148" s="7">
        <v>2.0932751410339998</v>
      </c>
      <c r="E148">
        <v>0.3685551320671</v>
      </c>
    </row>
    <row r="149" spans="1:16" x14ac:dyDescent="0.2">
      <c r="A149" s="7">
        <v>3.263747373508</v>
      </c>
      <c r="E149">
        <v>0.34430696868900001</v>
      </c>
    </row>
    <row r="150" spans="1:16" x14ac:dyDescent="0.2">
      <c r="A150" s="7">
        <v>4.0426180591509997</v>
      </c>
      <c r="E150">
        <v>0.31443939052309999</v>
      </c>
    </row>
    <row r="151" spans="1:16" x14ac:dyDescent="0.2">
      <c r="A151" s="7">
        <v>5.2000930675759998</v>
      </c>
      <c r="E151">
        <v>0.1952721887129</v>
      </c>
    </row>
    <row r="152" spans="1:16" x14ac:dyDescent="0.2">
      <c r="A152" s="7">
        <v>6.174403492633</v>
      </c>
      <c r="E152">
        <v>0.1783329226207</v>
      </c>
    </row>
    <row r="153" spans="1:16" x14ac:dyDescent="0.2">
      <c r="A153" s="7">
        <v>8.1208581387390009</v>
      </c>
      <c r="E153">
        <v>0.13894954943729998</v>
      </c>
    </row>
    <row r="154" spans="1:16" x14ac:dyDescent="0.2">
      <c r="A154" s="7">
        <v>10.17008713057</v>
      </c>
      <c r="E154">
        <v>0.12689610031679999</v>
      </c>
    </row>
    <row r="155" spans="1:16" x14ac:dyDescent="0.2">
      <c r="A155" s="7">
        <v>12.119430048690001</v>
      </c>
      <c r="E155">
        <v>0.10826367338740001</v>
      </c>
    </row>
    <row r="156" spans="1:16" x14ac:dyDescent="0.2">
      <c r="A156" s="7">
        <v>15.1487460096</v>
      </c>
      <c r="E156">
        <v>0.10826367338740001</v>
      </c>
    </row>
    <row r="157" spans="1:16" x14ac:dyDescent="0.2">
      <c r="A157" s="7">
        <v>20.120184208600001</v>
      </c>
      <c r="E157">
        <v>7.3619874690420001E-2</v>
      </c>
    </row>
    <row r="158" spans="1:16" x14ac:dyDescent="0.2">
      <c r="A158" s="7">
        <v>25.269010446949999</v>
      </c>
      <c r="E158">
        <v>2.8392391213459999E-2</v>
      </c>
    </row>
    <row r="159" spans="1:16" x14ac:dyDescent="0.2">
      <c r="A159" s="7">
        <v>30.20434524581</v>
      </c>
      <c r="E159">
        <v>6.2101694189159997E-3</v>
      </c>
    </row>
    <row r="160" spans="1:16" x14ac:dyDescent="0.2">
      <c r="A160">
        <v>0</v>
      </c>
      <c r="E160">
        <v>1</v>
      </c>
      <c r="I160">
        <v>2</v>
      </c>
      <c r="L160">
        <v>0.5</v>
      </c>
      <c r="M160">
        <v>4</v>
      </c>
      <c r="N160">
        <v>4</v>
      </c>
      <c r="O160" s="11" t="s">
        <v>365</v>
      </c>
      <c r="P160">
        <v>0</v>
      </c>
    </row>
    <row r="161" spans="1:16" x14ac:dyDescent="0.2">
      <c r="A161" s="7">
        <v>0.56176890718009997</v>
      </c>
      <c r="E161">
        <v>4.6768209011059998E-2</v>
      </c>
    </row>
    <row r="162" spans="1:16" x14ac:dyDescent="0.2">
      <c r="A162" s="7">
        <v>0.79427480406880002</v>
      </c>
      <c r="E162">
        <v>6.956079422694E-3</v>
      </c>
    </row>
    <row r="163" spans="1:16" x14ac:dyDescent="0.2">
      <c r="A163" s="7">
        <v>1.0869530345209999</v>
      </c>
      <c r="E163">
        <v>3.1802631290450001E-4</v>
      </c>
    </row>
    <row r="164" spans="1:16" x14ac:dyDescent="0.2">
      <c r="A164">
        <v>0</v>
      </c>
      <c r="E164">
        <v>1</v>
      </c>
      <c r="I164">
        <v>2</v>
      </c>
      <c r="L164">
        <v>0.5</v>
      </c>
      <c r="M164">
        <v>3</v>
      </c>
      <c r="N164">
        <f>COUNT(E164:E176)</f>
        <v>13</v>
      </c>
      <c r="O164" s="11" t="s">
        <v>366</v>
      </c>
      <c r="P164">
        <v>0</v>
      </c>
    </row>
    <row r="165" spans="1:16" x14ac:dyDescent="0.2">
      <c r="A165" s="7">
        <v>0.28496042216360001</v>
      </c>
      <c r="E165">
        <v>0.15275660253920001</v>
      </c>
    </row>
    <row r="166" spans="1:16" x14ac:dyDescent="0.2">
      <c r="A166" s="7">
        <v>0.49076517150400001</v>
      </c>
      <c r="E166">
        <v>5.6493695623380004E-2</v>
      </c>
    </row>
    <row r="167" spans="1:16" x14ac:dyDescent="0.2">
      <c r="A167" s="7">
        <v>0.79155672823220002</v>
      </c>
      <c r="E167">
        <v>2.4660392327420001E-2</v>
      </c>
    </row>
    <row r="168" spans="1:16" x14ac:dyDescent="0.2">
      <c r="A168" s="7">
        <v>0.98153034300789999</v>
      </c>
      <c r="E168">
        <v>1.8030176579999998E-2</v>
      </c>
    </row>
    <row r="169" spans="1:16" x14ac:dyDescent="0.2">
      <c r="A169" s="7">
        <v>1.2506596306069999</v>
      </c>
      <c r="E169">
        <v>7.8704574605930003E-3</v>
      </c>
    </row>
    <row r="170" spans="1:16" x14ac:dyDescent="0.2">
      <c r="A170" s="7">
        <v>1.472295514512</v>
      </c>
      <c r="E170">
        <v>5.1522861351809999E-3</v>
      </c>
    </row>
    <row r="171" spans="1:16" x14ac:dyDescent="0.2">
      <c r="A171" s="7">
        <v>1.7414248021109999</v>
      </c>
      <c r="E171">
        <v>3.9810714537620003E-3</v>
      </c>
    </row>
    <row r="172" spans="1:16" x14ac:dyDescent="0.2">
      <c r="A172" s="7">
        <v>1.9947229551450001</v>
      </c>
      <c r="E172">
        <v>2.4660391677600001E-3</v>
      </c>
    </row>
    <row r="173" spans="1:16" x14ac:dyDescent="0.2">
      <c r="A173" s="7">
        <v>2.2005277044849998</v>
      </c>
      <c r="E173">
        <v>1.8365382109410001E-3</v>
      </c>
    </row>
    <row r="174" spans="1:16" x14ac:dyDescent="0.2">
      <c r="A174" s="7">
        <v>2.4063324538259998</v>
      </c>
      <c r="E174">
        <v>1.2246161052949999E-3</v>
      </c>
    </row>
    <row r="175" spans="1:16" x14ac:dyDescent="0.2">
      <c r="A175" s="7">
        <v>2.6912928759889998</v>
      </c>
      <c r="E175">
        <v>9.462370859645E-4</v>
      </c>
    </row>
    <row r="176" spans="1:16" x14ac:dyDescent="0.2">
      <c r="A176" s="7">
        <v>2.9287598944590001</v>
      </c>
      <c r="E176">
        <v>8.6297847809060002E-4</v>
      </c>
    </row>
    <row r="177" spans="1:16" x14ac:dyDescent="0.2">
      <c r="A177">
        <v>0</v>
      </c>
      <c r="E177">
        <v>1</v>
      </c>
      <c r="I177">
        <v>2</v>
      </c>
      <c r="L177">
        <v>0.5</v>
      </c>
      <c r="M177">
        <v>6</v>
      </c>
      <c r="N177">
        <f>COUNT(E177:E188)</f>
        <v>12</v>
      </c>
      <c r="O177" s="11" t="s">
        <v>367</v>
      </c>
      <c r="P177">
        <v>0</v>
      </c>
    </row>
    <row r="178" spans="1:16" x14ac:dyDescent="0.2">
      <c r="A178" s="7">
        <v>5.8925134575460003</v>
      </c>
      <c r="E178">
        <v>0.4164251958795</v>
      </c>
    </row>
    <row r="179" spans="1:16" x14ac:dyDescent="0.2">
      <c r="A179" s="7">
        <v>9.5711105796199991</v>
      </c>
      <c r="E179">
        <v>0.28274283161809999</v>
      </c>
    </row>
    <row r="180" spans="1:16" x14ac:dyDescent="0.2">
      <c r="A180" s="7">
        <v>14.33735089608</v>
      </c>
      <c r="E180">
        <v>0.23479119874859999</v>
      </c>
    </row>
    <row r="181" spans="1:16" x14ac:dyDescent="0.2">
      <c r="A181" s="7">
        <v>19.31324277006</v>
      </c>
      <c r="E181">
        <v>0.1206345567111</v>
      </c>
    </row>
    <row r="182" spans="1:16" x14ac:dyDescent="0.2">
      <c r="A182" s="7">
        <v>23.54747711173</v>
      </c>
      <c r="E182">
        <v>0.10017559779890001</v>
      </c>
    </row>
    <row r="183" spans="1:16" x14ac:dyDescent="0.2">
      <c r="A183" s="7">
        <v>28.852994555230001</v>
      </c>
      <c r="E183">
        <v>8.8502475023460009E-2</v>
      </c>
    </row>
    <row r="184" spans="1:16" x14ac:dyDescent="0.2">
      <c r="A184" s="7">
        <v>33.595603626909998</v>
      </c>
      <c r="E184">
        <v>6.0091081521849998E-2</v>
      </c>
    </row>
    <row r="185" spans="1:16" x14ac:dyDescent="0.2">
      <c r="A185" s="7">
        <v>38.890214342050001</v>
      </c>
      <c r="E185">
        <v>4.8378076728219997E-2</v>
      </c>
    </row>
    <row r="186" spans="1:16" x14ac:dyDescent="0.2">
      <c r="A186" s="7">
        <v>48.420877186920002</v>
      </c>
      <c r="E186">
        <v>3.2847566712399995E-2</v>
      </c>
    </row>
    <row r="187" spans="1:16" x14ac:dyDescent="0.2">
      <c r="A187" s="7">
        <v>67.13621721458</v>
      </c>
      <c r="E187">
        <v>7.6608421831789999E-3</v>
      </c>
    </row>
    <row r="188" spans="1:16" x14ac:dyDescent="0.2">
      <c r="A188" s="7">
        <v>76.874713828889995</v>
      </c>
      <c r="E188">
        <v>3.1688743101400004E-3</v>
      </c>
    </row>
    <row r="189" spans="1:16" x14ac:dyDescent="0.2">
      <c r="A189">
        <v>0</v>
      </c>
      <c r="B189">
        <v>0.5</v>
      </c>
      <c r="E189">
        <v>1</v>
      </c>
      <c r="I189">
        <v>1</v>
      </c>
      <c r="M189">
        <v>5</v>
      </c>
      <c r="N189">
        <v>5</v>
      </c>
      <c r="O189" s="11" t="s">
        <v>368</v>
      </c>
      <c r="P189">
        <v>0</v>
      </c>
    </row>
    <row r="190" spans="1:16" x14ac:dyDescent="0.2">
      <c r="A190">
        <v>0.16666666666666666</v>
      </c>
      <c r="B190">
        <v>0.49</v>
      </c>
      <c r="E190">
        <v>1.1299999999999999E-2</v>
      </c>
    </row>
    <row r="191" spans="1:16" x14ac:dyDescent="0.2">
      <c r="A191">
        <v>0.16666666666666666</v>
      </c>
      <c r="B191">
        <v>0.48</v>
      </c>
      <c r="E191">
        <v>1.67E-2</v>
      </c>
    </row>
    <row r="192" spans="1:16" x14ac:dyDescent="0.2">
      <c r="A192">
        <v>0.16666666666666666</v>
      </c>
      <c r="B192">
        <v>0.48</v>
      </c>
      <c r="E192">
        <v>6.8999999999999999E-3</v>
      </c>
    </row>
    <row r="193" spans="1:5" x14ac:dyDescent="0.2">
      <c r="A193">
        <v>0.33333333333333331</v>
      </c>
      <c r="B193">
        <v>0.48</v>
      </c>
      <c r="E193">
        <v>2.0000000000000001E-4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60"/>
  <sheetViews>
    <sheetView zoomScale="134" workbookViewId="0">
      <selection activeCell="E15" sqref="E1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0.18504900000000002</v>
      </c>
      <c r="M2">
        <v>4</v>
      </c>
      <c r="N2">
        <v>4</v>
      </c>
      <c r="O2" s="11" t="s">
        <v>369</v>
      </c>
      <c r="P2">
        <v>0</v>
      </c>
    </row>
    <row r="3" spans="1:18" x14ac:dyDescent="0.2">
      <c r="A3">
        <v>0.2533333333333333</v>
      </c>
      <c r="D3">
        <v>1.71</v>
      </c>
    </row>
    <row r="4" spans="1:18" x14ac:dyDescent="0.2">
      <c r="A4">
        <v>0.33500000000000002</v>
      </c>
      <c r="D4">
        <v>3.99</v>
      </c>
    </row>
    <row r="5" spans="1:18" x14ac:dyDescent="0.2">
      <c r="A5">
        <v>0.75166666666666671</v>
      </c>
      <c r="D5">
        <v>5.16</v>
      </c>
    </row>
    <row r="6" spans="1:18" x14ac:dyDescent="0.2">
      <c r="A6">
        <v>0</v>
      </c>
      <c r="D6">
        <v>0</v>
      </c>
      <c r="I6">
        <v>2</v>
      </c>
      <c r="L6">
        <v>1.4180000000000001</v>
      </c>
      <c r="M6">
        <v>5</v>
      </c>
      <c r="N6">
        <v>5</v>
      </c>
      <c r="O6" s="11" t="s">
        <v>370</v>
      </c>
      <c r="P6">
        <v>0</v>
      </c>
    </row>
    <row r="7" spans="1:18" x14ac:dyDescent="0.2">
      <c r="A7">
        <v>3.3166666666666664E-2</v>
      </c>
      <c r="D7">
        <v>0.52</v>
      </c>
    </row>
    <row r="8" spans="1:18" x14ac:dyDescent="0.2">
      <c r="A8">
        <v>6.6666666666666666E-2</v>
      </c>
      <c r="D8">
        <v>1.03</v>
      </c>
    </row>
    <row r="9" spans="1:18" x14ac:dyDescent="0.2">
      <c r="A9">
        <v>0.1</v>
      </c>
      <c r="D9">
        <v>1.7</v>
      </c>
    </row>
    <row r="10" spans="1:18" x14ac:dyDescent="0.2">
      <c r="A10">
        <v>0.13416666666666668</v>
      </c>
      <c r="D10">
        <v>2</v>
      </c>
    </row>
    <row r="11" spans="1:18" x14ac:dyDescent="0.2">
      <c r="A11">
        <v>0</v>
      </c>
      <c r="D11">
        <v>0</v>
      </c>
      <c r="I11">
        <v>2</v>
      </c>
      <c r="L11">
        <v>1.4180000000000001</v>
      </c>
      <c r="M11">
        <v>5</v>
      </c>
      <c r="N11">
        <v>5</v>
      </c>
      <c r="O11" s="11" t="s">
        <v>371</v>
      </c>
      <c r="P11">
        <v>0</v>
      </c>
    </row>
    <row r="12" spans="1:18" x14ac:dyDescent="0.2">
      <c r="A12">
        <v>3.3166666666666664E-2</v>
      </c>
      <c r="D12">
        <v>0.441</v>
      </c>
    </row>
    <row r="13" spans="1:18" x14ac:dyDescent="0.2">
      <c r="A13">
        <v>6.7333333333333328E-2</v>
      </c>
      <c r="D13">
        <v>0.76200000000000001</v>
      </c>
    </row>
    <row r="14" spans="1:18" x14ac:dyDescent="0.2">
      <c r="A14">
        <v>0.10016666666666667</v>
      </c>
      <c r="D14">
        <v>1.3</v>
      </c>
    </row>
    <row r="15" spans="1:18" x14ac:dyDescent="0.2">
      <c r="A15">
        <v>0.13466666666666666</v>
      </c>
      <c r="D15">
        <v>2</v>
      </c>
    </row>
    <row r="16" spans="1:18" x14ac:dyDescent="0.2">
      <c r="A16">
        <v>0</v>
      </c>
      <c r="D16">
        <v>0</v>
      </c>
      <c r="I16">
        <v>2</v>
      </c>
      <c r="L16">
        <v>0.18292200000000003</v>
      </c>
      <c r="M16">
        <v>2</v>
      </c>
      <c r="N16">
        <v>2</v>
      </c>
      <c r="O16" s="11" t="s">
        <v>372</v>
      </c>
      <c r="P16">
        <v>0</v>
      </c>
    </row>
    <row r="17" spans="1:16" x14ac:dyDescent="0.2">
      <c r="A17">
        <v>0.26833333333333337</v>
      </c>
      <c r="D17">
        <v>0.73599999999999999</v>
      </c>
    </row>
    <row r="18" spans="1:16" x14ac:dyDescent="0.2">
      <c r="A18">
        <v>0</v>
      </c>
      <c r="D18">
        <v>0</v>
      </c>
      <c r="I18">
        <v>2</v>
      </c>
      <c r="L18">
        <v>1.4180000000000001</v>
      </c>
      <c r="M18">
        <v>4</v>
      </c>
      <c r="N18">
        <v>4</v>
      </c>
      <c r="O18" s="11" t="s">
        <v>373</v>
      </c>
      <c r="P18">
        <v>0</v>
      </c>
    </row>
    <row r="19" spans="1:16" x14ac:dyDescent="0.2">
      <c r="A19">
        <v>6.7499999999999991E-2</v>
      </c>
      <c r="D19">
        <v>0.40600000000000003</v>
      </c>
    </row>
    <row r="20" spans="1:16" x14ac:dyDescent="0.2">
      <c r="A20">
        <v>0.13516666666666666</v>
      </c>
      <c r="D20">
        <v>1.1000000000000001</v>
      </c>
    </row>
    <row r="21" spans="1:16" x14ac:dyDescent="0.2">
      <c r="A21">
        <v>0.20166666666666666</v>
      </c>
      <c r="D21">
        <v>2</v>
      </c>
    </row>
    <row r="22" spans="1:16" x14ac:dyDescent="0.2">
      <c r="A22">
        <v>0</v>
      </c>
      <c r="D22">
        <v>0</v>
      </c>
      <c r="I22">
        <v>2</v>
      </c>
      <c r="L22">
        <v>0.24106000000000002</v>
      </c>
      <c r="M22">
        <v>4</v>
      </c>
      <c r="N22">
        <v>4</v>
      </c>
      <c r="O22" s="11" t="s">
        <v>374</v>
      </c>
      <c r="P22">
        <v>0</v>
      </c>
    </row>
    <row r="23" spans="1:16" x14ac:dyDescent="0.2">
      <c r="A23">
        <v>6.7333333333333328E-2</v>
      </c>
      <c r="D23">
        <v>1.04</v>
      </c>
    </row>
    <row r="24" spans="1:16" x14ac:dyDescent="0.2">
      <c r="A24">
        <v>0.13550000000000001</v>
      </c>
      <c r="D24">
        <v>3.12</v>
      </c>
    </row>
    <row r="25" spans="1:16" x14ac:dyDescent="0.2">
      <c r="A25">
        <v>0.20166666666666666</v>
      </c>
      <c r="D25">
        <v>4.7</v>
      </c>
    </row>
    <row r="26" spans="1:16" x14ac:dyDescent="0.2">
      <c r="A26">
        <v>0</v>
      </c>
      <c r="D26">
        <v>0</v>
      </c>
      <c r="I26">
        <v>2</v>
      </c>
      <c r="L26">
        <v>0.23184299999999999</v>
      </c>
      <c r="M26">
        <v>5</v>
      </c>
      <c r="N26">
        <v>5</v>
      </c>
      <c r="O26" s="11" t="s">
        <v>375</v>
      </c>
      <c r="P26">
        <v>0</v>
      </c>
    </row>
    <row r="27" spans="1:16" x14ac:dyDescent="0.2">
      <c r="A27">
        <v>6.8166666666666667E-2</v>
      </c>
      <c r="D27">
        <v>0.34399999999999997</v>
      </c>
    </row>
    <row r="28" spans="1:16" x14ac:dyDescent="0.2">
      <c r="A28">
        <v>0.13516666666666666</v>
      </c>
      <c r="D28">
        <v>0.65700000000000003</v>
      </c>
    </row>
    <row r="29" spans="1:16" x14ac:dyDescent="0.2">
      <c r="A29">
        <v>0.20166666666666666</v>
      </c>
      <c r="D29">
        <v>1.2</v>
      </c>
    </row>
    <row r="30" spans="1:16" x14ac:dyDescent="0.2">
      <c r="A30">
        <v>0.26833333333333337</v>
      </c>
      <c r="D30">
        <v>1.58</v>
      </c>
    </row>
    <row r="31" spans="1:16" x14ac:dyDescent="0.2">
      <c r="A31">
        <v>0</v>
      </c>
      <c r="D31">
        <v>0</v>
      </c>
      <c r="I31">
        <v>2</v>
      </c>
      <c r="L31">
        <v>0.82243999999999995</v>
      </c>
      <c r="M31">
        <v>4</v>
      </c>
      <c r="N31">
        <f>COUNT(D31:D36)</f>
        <v>6</v>
      </c>
      <c r="O31" s="11" t="s">
        <v>376</v>
      </c>
      <c r="P31">
        <v>0</v>
      </c>
    </row>
    <row r="32" spans="1:16" x14ac:dyDescent="0.2">
      <c r="A32">
        <v>3.5499999999999997E-2</v>
      </c>
      <c r="D32">
        <v>1.52</v>
      </c>
    </row>
    <row r="33" spans="1:16" x14ac:dyDescent="0.2">
      <c r="A33">
        <v>6.6166666666666665E-2</v>
      </c>
      <c r="D33">
        <v>2.86</v>
      </c>
    </row>
    <row r="34" spans="1:16" x14ac:dyDescent="0.2">
      <c r="A34">
        <v>9.8666666666666666E-2</v>
      </c>
      <c r="D34">
        <v>3.93</v>
      </c>
    </row>
    <row r="35" spans="1:16" x14ac:dyDescent="0.2">
      <c r="A35">
        <v>0.13083333333333333</v>
      </c>
      <c r="D35">
        <v>4.32</v>
      </c>
    </row>
    <row r="36" spans="1:16" x14ac:dyDescent="0.2">
      <c r="A36">
        <v>0.16583333333333333</v>
      </c>
      <c r="D36">
        <v>4.76</v>
      </c>
    </row>
    <row r="37" spans="1:16" x14ac:dyDescent="0.2">
      <c r="A37">
        <v>0</v>
      </c>
      <c r="D37">
        <v>0</v>
      </c>
      <c r="I37">
        <v>2</v>
      </c>
      <c r="L37">
        <v>0.72672499999999995</v>
      </c>
      <c r="M37">
        <v>4</v>
      </c>
      <c r="N37">
        <v>5</v>
      </c>
      <c r="O37" s="11" t="s">
        <v>377</v>
      </c>
      <c r="P37">
        <v>0</v>
      </c>
    </row>
    <row r="38" spans="1:16" x14ac:dyDescent="0.2">
      <c r="A38">
        <v>6.8666666666666668E-2</v>
      </c>
      <c r="D38">
        <v>0.44600000000000001</v>
      </c>
    </row>
    <row r="39" spans="1:16" x14ac:dyDescent="0.2">
      <c r="A39">
        <v>0.13550000000000001</v>
      </c>
      <c r="D39">
        <v>1.1200000000000001</v>
      </c>
    </row>
    <row r="40" spans="1:16" x14ac:dyDescent="0.2">
      <c r="A40">
        <v>0.20166666666666666</v>
      </c>
      <c r="D40">
        <v>1.46</v>
      </c>
    </row>
    <row r="41" spans="1:16" x14ac:dyDescent="0.2">
      <c r="A41">
        <v>0.26666666666666666</v>
      </c>
      <c r="D41">
        <v>1.66</v>
      </c>
    </row>
    <row r="42" spans="1:16" x14ac:dyDescent="0.2">
      <c r="A42">
        <v>0</v>
      </c>
      <c r="D42">
        <v>0</v>
      </c>
      <c r="I42">
        <v>2</v>
      </c>
      <c r="L42">
        <v>6.629150000000001</v>
      </c>
      <c r="M42">
        <v>3</v>
      </c>
      <c r="N42">
        <f>COUNT(D42:D47)</f>
        <v>6</v>
      </c>
      <c r="O42" s="11" t="s">
        <v>378</v>
      </c>
      <c r="P42">
        <v>0</v>
      </c>
    </row>
    <row r="43" spans="1:16" x14ac:dyDescent="0.2">
      <c r="A43">
        <v>1.6150000000000001E-2</v>
      </c>
      <c r="D43">
        <v>1.58</v>
      </c>
    </row>
    <row r="44" spans="1:16" x14ac:dyDescent="0.2">
      <c r="A44">
        <v>3.2833333333333332E-2</v>
      </c>
      <c r="D44">
        <v>2.38</v>
      </c>
    </row>
    <row r="45" spans="1:16" x14ac:dyDescent="0.2">
      <c r="A45">
        <v>4.4166666666666667E-2</v>
      </c>
      <c r="D45">
        <v>2.74</v>
      </c>
    </row>
    <row r="46" spans="1:16" x14ac:dyDescent="0.2">
      <c r="A46">
        <v>6.5333333333333327E-2</v>
      </c>
      <c r="D46">
        <v>3.45</v>
      </c>
    </row>
    <row r="47" spans="1:16" x14ac:dyDescent="0.2">
      <c r="A47">
        <v>9.8333333333333342E-2</v>
      </c>
      <c r="D47">
        <v>4.2</v>
      </c>
    </row>
    <row r="48" spans="1:16" x14ac:dyDescent="0.2">
      <c r="A48">
        <v>0</v>
      </c>
      <c r="D48">
        <v>0</v>
      </c>
      <c r="I48">
        <v>2</v>
      </c>
      <c r="L48">
        <v>5.8988800000000001</v>
      </c>
      <c r="M48">
        <v>4</v>
      </c>
      <c r="N48">
        <v>4</v>
      </c>
      <c r="O48" s="11" t="s">
        <v>379</v>
      </c>
      <c r="P48">
        <v>0</v>
      </c>
    </row>
    <row r="49" spans="1:16" x14ac:dyDescent="0.2">
      <c r="A49">
        <v>6.7333333333333328E-2</v>
      </c>
      <c r="D49">
        <v>0.92900000000000005</v>
      </c>
    </row>
    <row r="50" spans="1:16" x14ac:dyDescent="0.2">
      <c r="A50">
        <v>0.13383333333333333</v>
      </c>
      <c r="D50">
        <v>1.44</v>
      </c>
    </row>
    <row r="51" spans="1:16" x14ac:dyDescent="0.2">
      <c r="A51">
        <v>0.20166666666666666</v>
      </c>
      <c r="D51">
        <v>2.0299999999999998</v>
      </c>
    </row>
    <row r="52" spans="1:16" x14ac:dyDescent="0.2">
      <c r="A52">
        <v>0</v>
      </c>
      <c r="D52">
        <v>0</v>
      </c>
      <c r="I52">
        <v>2</v>
      </c>
      <c r="L52">
        <v>0.70900000000000007</v>
      </c>
      <c r="M52">
        <v>3</v>
      </c>
      <c r="N52">
        <v>3</v>
      </c>
      <c r="O52" s="11" t="s">
        <v>380</v>
      </c>
      <c r="P52">
        <v>0</v>
      </c>
    </row>
    <row r="53" spans="1:16" x14ac:dyDescent="0.2">
      <c r="A53">
        <v>0.5066666666666666</v>
      </c>
      <c r="D53">
        <v>0.42699999999999999</v>
      </c>
    </row>
    <row r="54" spans="1:16" x14ac:dyDescent="0.2">
      <c r="A54">
        <v>1.0049999999999999</v>
      </c>
      <c r="D54">
        <v>0.61799999999999999</v>
      </c>
    </row>
    <row r="55" spans="1:16" x14ac:dyDescent="0.2">
      <c r="A55">
        <v>0</v>
      </c>
      <c r="D55">
        <v>0</v>
      </c>
      <c r="I55">
        <v>2</v>
      </c>
      <c r="L55">
        <v>0.70900000000000007</v>
      </c>
      <c r="M55">
        <v>2</v>
      </c>
      <c r="N55">
        <v>3</v>
      </c>
      <c r="O55" s="11" t="s">
        <v>381</v>
      </c>
      <c r="P55">
        <v>0</v>
      </c>
    </row>
    <row r="56" spans="1:16" x14ac:dyDescent="0.2">
      <c r="A56">
        <v>2.5166666666666667E-2</v>
      </c>
      <c r="D56">
        <v>2.5299999999999998</v>
      </c>
    </row>
    <row r="57" spans="1:16" x14ac:dyDescent="0.2">
      <c r="A57">
        <v>0.10233333333333333</v>
      </c>
      <c r="D57">
        <v>3.99</v>
      </c>
    </row>
    <row r="58" spans="1:16" x14ac:dyDescent="0.2">
      <c r="A58">
        <v>0</v>
      </c>
      <c r="D58">
        <v>0</v>
      </c>
      <c r="I58">
        <v>2</v>
      </c>
      <c r="L58">
        <v>0.70900000000000007</v>
      </c>
      <c r="M58">
        <v>3</v>
      </c>
      <c r="N58">
        <v>3</v>
      </c>
      <c r="O58" s="11" t="s">
        <v>633</v>
      </c>
      <c r="P58">
        <v>0</v>
      </c>
    </row>
    <row r="59" spans="1:16" x14ac:dyDescent="0.2">
      <c r="A59">
        <v>0.5033333333333333</v>
      </c>
      <c r="D59">
        <v>0.629</v>
      </c>
    </row>
    <row r="60" spans="1:16" x14ac:dyDescent="0.2">
      <c r="A60">
        <v>1.0083333333333333</v>
      </c>
      <c r="D60">
        <v>1.22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26"/>
  <sheetViews>
    <sheetView topLeftCell="A77" workbookViewId="0">
      <selection activeCell="O103" sqref="O10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1.4179999999999999</v>
      </c>
      <c r="M2">
        <v>12</v>
      </c>
      <c r="N2">
        <f>COUNT(D2:D13)</f>
        <v>12</v>
      </c>
      <c r="O2" s="11" t="s">
        <v>382</v>
      </c>
      <c r="P2">
        <v>0</v>
      </c>
    </row>
    <row r="3" spans="1:18" x14ac:dyDescent="0.2">
      <c r="A3">
        <v>6.8254443322966665E-2</v>
      </c>
      <c r="D3" s="7">
        <v>1.275586054451</v>
      </c>
    </row>
    <row r="4" spans="1:18" x14ac:dyDescent="0.2">
      <c r="A4">
        <v>6.8327970237350003E-2</v>
      </c>
      <c r="D4" s="7">
        <v>1.3604655244270001</v>
      </c>
    </row>
    <row r="5" spans="1:18" x14ac:dyDescent="0.2">
      <c r="A5">
        <v>0.13428161244836667</v>
      </c>
      <c r="D5" s="7">
        <v>0.99077219885580003</v>
      </c>
    </row>
    <row r="6" spans="1:18" x14ac:dyDescent="0.2">
      <c r="A6">
        <v>0.20060288923133335</v>
      </c>
      <c r="D6" s="7">
        <v>1.0454762231650001</v>
      </c>
    </row>
    <row r="7" spans="1:18" x14ac:dyDescent="0.2">
      <c r="A7">
        <v>0.268223141502</v>
      </c>
      <c r="D7" s="7">
        <v>1.005830510924</v>
      </c>
    </row>
    <row r="8" spans="1:18" x14ac:dyDescent="0.2">
      <c r="A8">
        <v>0.26831300773066669</v>
      </c>
      <c r="D8" s="7">
        <v>1.1095720853390001</v>
      </c>
    </row>
    <row r="9" spans="1:18" x14ac:dyDescent="0.2">
      <c r="A9">
        <v>0.41913304846616667</v>
      </c>
      <c r="D9" s="7">
        <v>1.4825398094969999</v>
      </c>
    </row>
    <row r="10" spans="1:18" x14ac:dyDescent="0.2">
      <c r="A10">
        <v>0.50108287938633334</v>
      </c>
      <c r="D10" s="7">
        <v>2.0460892957630001</v>
      </c>
    </row>
    <row r="11" spans="1:18" x14ac:dyDescent="0.2">
      <c r="A11">
        <v>0.58420097127966675</v>
      </c>
      <c r="D11" s="7">
        <v>2.3643922099669998</v>
      </c>
    </row>
    <row r="12" spans="1:18" x14ac:dyDescent="0.2">
      <c r="A12">
        <v>0.66637955260016668</v>
      </c>
      <c r="D12" s="7">
        <v>3.1920111583809998</v>
      </c>
    </row>
    <row r="13" spans="1:18" x14ac:dyDescent="0.2">
      <c r="A13">
        <v>0.75261028386949991</v>
      </c>
      <c r="D13" s="7">
        <v>3.9157708893169998</v>
      </c>
    </row>
    <row r="14" spans="1:18" x14ac:dyDescent="0.2">
      <c r="A14">
        <v>0</v>
      </c>
      <c r="D14">
        <v>0</v>
      </c>
      <c r="I14">
        <v>2</v>
      </c>
      <c r="L14">
        <v>1.4179999999999999</v>
      </c>
      <c r="M14">
        <v>12</v>
      </c>
      <c r="N14">
        <f>COUNT(D14:D25)</f>
        <v>12</v>
      </c>
      <c r="O14" s="11" t="s">
        <v>383</v>
      </c>
      <c r="P14">
        <v>0</v>
      </c>
    </row>
    <row r="15" spans="1:18" x14ac:dyDescent="0.2">
      <c r="A15" s="7">
        <v>0.1125793331856</v>
      </c>
      <c r="D15" s="7">
        <v>-3.8875518320119998E-2</v>
      </c>
    </row>
    <row r="16" spans="1:18" x14ac:dyDescent="0.2">
      <c r="A16" s="7">
        <v>0.22639024652949999</v>
      </c>
      <c r="D16" s="7">
        <v>8.7331447836069998E-2</v>
      </c>
    </row>
    <row r="17" spans="1:16" x14ac:dyDescent="0.2">
      <c r="A17" s="7">
        <v>0.23974816681809999</v>
      </c>
      <c r="D17" s="7">
        <v>0.16955659680599999</v>
      </c>
    </row>
    <row r="18" spans="1:16" x14ac:dyDescent="0.2">
      <c r="A18" s="7">
        <v>0.5118844570951</v>
      </c>
      <c r="D18" s="7">
        <v>0.32886409986940002</v>
      </c>
    </row>
    <row r="19" spans="1:16" x14ac:dyDescent="0.2">
      <c r="A19" s="7">
        <v>0.97335941913059998</v>
      </c>
      <c r="D19" s="7">
        <v>0.35690126730369998</v>
      </c>
    </row>
    <row r="20" spans="1:16" x14ac:dyDescent="0.2">
      <c r="A20" s="7">
        <v>2.0394145696720001</v>
      </c>
      <c r="D20" s="7">
        <v>0.50634016398269999</v>
      </c>
    </row>
    <row r="21" spans="1:16" x14ac:dyDescent="0.2">
      <c r="A21" s="7">
        <v>3.0175867808339998</v>
      </c>
      <c r="D21" s="7">
        <v>0.7543062736992</v>
      </c>
    </row>
    <row r="22" spans="1:16" x14ac:dyDescent="0.2">
      <c r="A22" s="7">
        <v>4.0572842119860004</v>
      </c>
      <c r="D22" s="7">
        <v>0.71189310823200003</v>
      </c>
    </row>
    <row r="23" spans="1:16" x14ac:dyDescent="0.2">
      <c r="A23" s="7">
        <v>7.0388937816119999</v>
      </c>
      <c r="D23" s="7">
        <v>1.1653923058469999</v>
      </c>
    </row>
    <row r="24" spans="1:16" x14ac:dyDescent="0.2">
      <c r="A24" s="7">
        <v>10.923219428219999</v>
      </c>
      <c r="D24" s="7">
        <v>2.1188545621229999</v>
      </c>
    </row>
    <row r="25" spans="1:16" x14ac:dyDescent="0.2">
      <c r="A25" s="7">
        <v>15.767202640280001</v>
      </c>
      <c r="D25" s="7">
        <v>3.632643225831</v>
      </c>
    </row>
    <row r="26" spans="1:16" x14ac:dyDescent="0.2">
      <c r="A26">
        <v>0</v>
      </c>
      <c r="D26">
        <v>0</v>
      </c>
      <c r="I26">
        <v>2</v>
      </c>
      <c r="L26">
        <v>1.4179999999999999</v>
      </c>
      <c r="M26">
        <v>9</v>
      </c>
      <c r="N26">
        <f>COUNT(D26:D34)</f>
        <v>9</v>
      </c>
      <c r="O26" s="11" t="s">
        <v>384</v>
      </c>
      <c r="P26">
        <v>0</v>
      </c>
    </row>
    <row r="27" spans="1:16" x14ac:dyDescent="0.2">
      <c r="A27">
        <v>7.9033833889370006E-2</v>
      </c>
      <c r="D27" s="7">
        <v>1.0603266198620001</v>
      </c>
    </row>
    <row r="28" spans="1:16" x14ac:dyDescent="0.2">
      <c r="A28">
        <v>0.1072844506254</v>
      </c>
      <c r="D28" s="7">
        <v>1.6125612527190001</v>
      </c>
    </row>
    <row r="29" spans="1:16" x14ac:dyDescent="0.2">
      <c r="A29">
        <v>0.12704228071029999</v>
      </c>
      <c r="D29" s="7">
        <v>1.4577042581649999</v>
      </c>
    </row>
    <row r="30" spans="1:16" x14ac:dyDescent="0.2">
      <c r="A30">
        <v>0.22561141075509999</v>
      </c>
      <c r="D30" s="7">
        <v>2.0571743001059999</v>
      </c>
    </row>
    <row r="31" spans="1:16" x14ac:dyDescent="0.2">
      <c r="A31">
        <v>0.2949618343937</v>
      </c>
      <c r="D31" s="7">
        <v>2.1784834188910001</v>
      </c>
    </row>
    <row r="32" spans="1:16" x14ac:dyDescent="0.2">
      <c r="A32">
        <v>0.3009463887178</v>
      </c>
      <c r="D32" s="7">
        <v>1.7205732134709999</v>
      </c>
    </row>
    <row r="33" spans="1:16" x14ac:dyDescent="0.2">
      <c r="A33">
        <v>0.36726053178989998</v>
      </c>
      <c r="D33" s="7">
        <v>3.431124451084</v>
      </c>
    </row>
    <row r="34" spans="1:16" x14ac:dyDescent="0.2">
      <c r="A34">
        <v>0.56409076334810004</v>
      </c>
      <c r="D34" s="7">
        <v>3.296713361908</v>
      </c>
    </row>
    <row r="35" spans="1:16" x14ac:dyDescent="0.2">
      <c r="A35">
        <v>0</v>
      </c>
      <c r="D35">
        <v>0</v>
      </c>
      <c r="I35">
        <v>2</v>
      </c>
      <c r="L35">
        <v>0.70899999999999996</v>
      </c>
      <c r="M35">
        <v>5</v>
      </c>
      <c r="N35">
        <v>5</v>
      </c>
      <c r="O35" s="11" t="s">
        <v>385</v>
      </c>
      <c r="P35">
        <v>0</v>
      </c>
    </row>
    <row r="36" spans="1:16" x14ac:dyDescent="0.2">
      <c r="A36">
        <v>0.50478224692700002</v>
      </c>
      <c r="D36" s="7">
        <v>1.499073573689</v>
      </c>
    </row>
    <row r="37" spans="1:16" x14ac:dyDescent="0.2">
      <c r="A37">
        <v>0.75443698156583328</v>
      </c>
      <c r="D37" s="7">
        <v>2.2882729869529999</v>
      </c>
    </row>
    <row r="38" spans="1:16" x14ac:dyDescent="0.2">
      <c r="A38">
        <v>1.0044348370605001</v>
      </c>
      <c r="D38" s="7">
        <v>2.759013355979</v>
      </c>
    </row>
    <row r="39" spans="1:16" x14ac:dyDescent="0.2">
      <c r="A39">
        <v>1.2571605033583333</v>
      </c>
      <c r="D39" s="7">
        <v>3.198004323323</v>
      </c>
    </row>
    <row r="40" spans="1:16" x14ac:dyDescent="0.2">
      <c r="A40">
        <v>0</v>
      </c>
      <c r="D40">
        <v>0</v>
      </c>
      <c r="I40">
        <v>2</v>
      </c>
      <c r="L40">
        <v>1.4179999999999999</v>
      </c>
      <c r="M40">
        <v>18</v>
      </c>
      <c r="N40">
        <f>COUNT(D40:D57)</f>
        <v>18</v>
      </c>
      <c r="O40" s="11" t="s">
        <v>386</v>
      </c>
      <c r="P40">
        <v>0</v>
      </c>
    </row>
    <row r="41" spans="1:16" x14ac:dyDescent="0.2">
      <c r="A41">
        <v>1.3600734616738334E-2</v>
      </c>
      <c r="D41" s="7">
        <v>0.20865233763800001</v>
      </c>
    </row>
    <row r="42" spans="1:16" x14ac:dyDescent="0.2">
      <c r="A42">
        <v>2.0847881532666666E-2</v>
      </c>
      <c r="D42" s="7">
        <v>0.61159370616319997</v>
      </c>
    </row>
    <row r="43" spans="1:16" x14ac:dyDescent="0.2">
      <c r="A43">
        <v>3.5894338939050002E-2</v>
      </c>
      <c r="D43" s="7">
        <v>1.2162128202910001</v>
      </c>
    </row>
    <row r="44" spans="1:16" x14ac:dyDescent="0.2">
      <c r="A44">
        <v>6.9024153411816655E-2</v>
      </c>
      <c r="D44" s="7">
        <v>1.3185011224759999</v>
      </c>
    </row>
    <row r="45" spans="1:16" x14ac:dyDescent="0.2">
      <c r="A45">
        <v>0.10052048397656667</v>
      </c>
      <c r="D45" s="7">
        <v>1.0013521693459999</v>
      </c>
    </row>
    <row r="46" spans="1:16" x14ac:dyDescent="0.2">
      <c r="A46">
        <v>0.13921794782601668</v>
      </c>
      <c r="D46" s="7">
        <v>1.103916553318</v>
      </c>
    </row>
    <row r="47" spans="1:16" x14ac:dyDescent="0.2">
      <c r="A47">
        <v>0.15433342567923333</v>
      </c>
      <c r="D47" s="7">
        <v>0.66853557478829995</v>
      </c>
    </row>
    <row r="48" spans="1:16" x14ac:dyDescent="0.2">
      <c r="A48">
        <v>0.25468915535300002</v>
      </c>
      <c r="D48" s="7">
        <v>0.62318914122869995</v>
      </c>
    </row>
    <row r="49" spans="1:16" x14ac:dyDescent="0.2">
      <c r="A49">
        <v>0.25413699177850002</v>
      </c>
      <c r="D49" s="7">
        <v>0.82445276415080004</v>
      </c>
    </row>
    <row r="50" spans="1:16" x14ac:dyDescent="0.2">
      <c r="A50">
        <v>0.25271056921083335</v>
      </c>
      <c r="D50" s="7">
        <v>1.344383790033</v>
      </c>
    </row>
    <row r="51" spans="1:16" x14ac:dyDescent="0.2">
      <c r="A51">
        <v>0.4193259278301667</v>
      </c>
      <c r="D51" s="7">
        <v>1.5036139608429999</v>
      </c>
    </row>
    <row r="52" spans="1:16" x14ac:dyDescent="0.2">
      <c r="A52">
        <v>0.41787649844699998</v>
      </c>
      <c r="D52" s="7">
        <v>3.0467731108059999</v>
      </c>
    </row>
    <row r="53" spans="1:16" x14ac:dyDescent="0.2">
      <c r="A53">
        <v>0.5863324023148333</v>
      </c>
      <c r="D53" s="7">
        <v>2.535124538542</v>
      </c>
    </row>
    <row r="54" spans="1:16" x14ac:dyDescent="0.2">
      <c r="A54">
        <v>0.58545814332183332</v>
      </c>
      <c r="D54" s="7">
        <v>2.8537919415020001</v>
      </c>
    </row>
    <row r="55" spans="1:16" x14ac:dyDescent="0.2">
      <c r="A55">
        <v>0.75165937926033333</v>
      </c>
      <c r="D55" s="7">
        <v>3.1639698295029999</v>
      </c>
    </row>
    <row r="56" spans="1:16" x14ac:dyDescent="0.2">
      <c r="A56">
        <v>0.75366097221799999</v>
      </c>
      <c r="D56" s="7">
        <v>3.4492313362029998</v>
      </c>
    </row>
    <row r="57" spans="1:16" x14ac:dyDescent="0.2">
      <c r="A57">
        <v>0.91528385185083339</v>
      </c>
      <c r="D57" s="7">
        <v>4.4133779578079997</v>
      </c>
    </row>
    <row r="58" spans="1:16" x14ac:dyDescent="0.2">
      <c r="A58">
        <v>0</v>
      </c>
      <c r="D58">
        <v>0</v>
      </c>
      <c r="I58">
        <v>2</v>
      </c>
      <c r="L58">
        <v>1.4179999999999999</v>
      </c>
      <c r="M58">
        <v>8</v>
      </c>
      <c r="N58">
        <f>COUNT(D58:D70)</f>
        <v>13</v>
      </c>
      <c r="O58" s="11" t="s">
        <v>387</v>
      </c>
      <c r="P58">
        <v>0</v>
      </c>
    </row>
    <row r="59" spans="1:16" x14ac:dyDescent="0.2">
      <c r="A59">
        <v>0.1062147336091</v>
      </c>
      <c r="D59" s="7">
        <v>0.7404060646806</v>
      </c>
    </row>
    <row r="60" spans="1:16" x14ac:dyDescent="0.2">
      <c r="A60">
        <v>0.17681245520290001</v>
      </c>
      <c r="D60" s="7">
        <v>0.96239594640250004</v>
      </c>
    </row>
    <row r="61" spans="1:16" x14ac:dyDescent="0.2">
      <c r="A61">
        <v>0.17720759170440001</v>
      </c>
      <c r="D61" s="7">
        <v>0.85987997630199997</v>
      </c>
    </row>
    <row r="62" spans="1:16" x14ac:dyDescent="0.2">
      <c r="A62">
        <v>0.26743042620390001</v>
      </c>
      <c r="D62" s="7">
        <v>1.2868652115120001</v>
      </c>
    </row>
    <row r="63" spans="1:16" x14ac:dyDescent="0.2">
      <c r="A63">
        <v>0.29762544052369999</v>
      </c>
      <c r="D63" s="7">
        <v>1.397869299051</v>
      </c>
    </row>
    <row r="64" spans="1:16" x14ac:dyDescent="0.2">
      <c r="A64">
        <v>0.52100927601460001</v>
      </c>
      <c r="D64" s="7">
        <v>1.705014755508</v>
      </c>
    </row>
    <row r="65" spans="1:16" x14ac:dyDescent="0.2">
      <c r="A65">
        <v>0.5470224290272</v>
      </c>
      <c r="D65" s="7">
        <v>2.9009795266110001</v>
      </c>
    </row>
    <row r="66" spans="1:16" x14ac:dyDescent="0.2">
      <c r="A66">
        <v>1.0032075199599999</v>
      </c>
      <c r="D66" s="7">
        <v>3.72028408637</v>
      </c>
    </row>
    <row r="67" spans="1:16" x14ac:dyDescent="0.2">
      <c r="A67">
        <v>1.0267839978810001</v>
      </c>
      <c r="D67" s="7">
        <v>2.9001197388529998</v>
      </c>
    </row>
    <row r="68" spans="1:16" x14ac:dyDescent="0.2">
      <c r="A68">
        <v>1.502923482138</v>
      </c>
      <c r="D68" s="7">
        <v>3.8389896770159999</v>
      </c>
    </row>
    <row r="69" spans="1:16" x14ac:dyDescent="0.2">
      <c r="A69">
        <v>2.0026723723559998</v>
      </c>
      <c r="D69" s="7">
        <v>3.9491522701539998</v>
      </c>
    </row>
    <row r="70" spans="1:16" x14ac:dyDescent="0.2">
      <c r="A70">
        <v>2.0119251520989998</v>
      </c>
      <c r="D70" s="7">
        <v>4.1968809045409996</v>
      </c>
    </row>
    <row r="71" spans="1:16" x14ac:dyDescent="0.2">
      <c r="A71">
        <v>0</v>
      </c>
      <c r="D71">
        <v>0</v>
      </c>
      <c r="I71">
        <v>2</v>
      </c>
      <c r="L71">
        <v>1.4179999999999999</v>
      </c>
      <c r="M71">
        <v>7</v>
      </c>
      <c r="N71">
        <f>COUNT(D71:D77)</f>
        <v>7</v>
      </c>
      <c r="O71" s="11" t="s">
        <v>388</v>
      </c>
      <c r="P71">
        <v>0</v>
      </c>
    </row>
    <row r="72" spans="1:16" x14ac:dyDescent="0.2">
      <c r="A72">
        <v>1.0392625493030001</v>
      </c>
      <c r="D72" s="7">
        <v>0.35297612057830002</v>
      </c>
    </row>
    <row r="73" spans="1:16" x14ac:dyDescent="0.2">
      <c r="A73">
        <v>1.5395906582209999</v>
      </c>
      <c r="D73" s="7">
        <v>0.54562786231860005</v>
      </c>
    </row>
    <row r="74" spans="1:16" x14ac:dyDescent="0.2">
      <c r="A74">
        <v>2.0221387175430001</v>
      </c>
      <c r="D74" s="7">
        <v>0.35121469375350001</v>
      </c>
    </row>
    <row r="75" spans="1:16" x14ac:dyDescent="0.2">
      <c r="A75">
        <v>2.5207261223050001</v>
      </c>
      <c r="D75" s="7">
        <v>0.99548245826110004</v>
      </c>
    </row>
    <row r="76" spans="1:16" x14ac:dyDescent="0.2">
      <c r="A76">
        <v>4.0434070830079998</v>
      </c>
      <c r="D76" s="7">
        <v>0.94436654256090002</v>
      </c>
    </row>
    <row r="77" spans="1:16" x14ac:dyDescent="0.2">
      <c r="A77">
        <v>6.0268151330739999</v>
      </c>
      <c r="D77" s="7">
        <v>1.360166886557</v>
      </c>
    </row>
    <row r="78" spans="1:16" x14ac:dyDescent="0.2">
      <c r="A78">
        <v>0</v>
      </c>
      <c r="D78">
        <v>0</v>
      </c>
      <c r="I78">
        <v>2</v>
      </c>
      <c r="L78">
        <v>1.4179999999999999</v>
      </c>
      <c r="M78">
        <v>6</v>
      </c>
      <c r="N78">
        <f>COUNT(D78:D87)</f>
        <v>10</v>
      </c>
      <c r="O78" s="11" t="s">
        <v>389</v>
      </c>
      <c r="P78">
        <v>0</v>
      </c>
    </row>
    <row r="79" spans="1:16" x14ac:dyDescent="0.2">
      <c r="A79">
        <v>0.24767494734619999</v>
      </c>
      <c r="D79" s="7">
        <v>0.75054159167779999</v>
      </c>
    </row>
    <row r="80" spans="1:16" x14ac:dyDescent="0.2">
      <c r="A80">
        <v>0.2529315912158</v>
      </c>
      <c r="D80" s="7">
        <v>0.99425265980199995</v>
      </c>
    </row>
    <row r="81" spans="1:16" x14ac:dyDescent="0.2">
      <c r="A81">
        <v>0.51320541809770004</v>
      </c>
      <c r="D81" s="7">
        <v>0.9834151346294</v>
      </c>
    </row>
    <row r="82" spans="1:16" x14ac:dyDescent="0.2">
      <c r="A82">
        <v>1.0025130172300001</v>
      </c>
      <c r="D82" s="7">
        <v>1.0292081200929999</v>
      </c>
    </row>
    <row r="83" spans="1:16" x14ac:dyDescent="0.2">
      <c r="A83">
        <v>1.0140056796820001</v>
      </c>
      <c r="D83" s="7">
        <v>1.262536927934</v>
      </c>
    </row>
    <row r="84" spans="1:16" x14ac:dyDescent="0.2">
      <c r="A84">
        <v>2.0108292527190001</v>
      </c>
      <c r="D84" s="7">
        <v>1.4526155712790001</v>
      </c>
    </row>
    <row r="85" spans="1:16" x14ac:dyDescent="0.2">
      <c r="A85">
        <v>1.7851733238680001</v>
      </c>
      <c r="D85" s="7">
        <v>2.1271404730599999</v>
      </c>
    </row>
    <row r="86" spans="1:16" x14ac:dyDescent="0.2">
      <c r="A86">
        <v>4.0141702097299996</v>
      </c>
      <c r="D86" s="7">
        <v>2.5328036975799999</v>
      </c>
    </row>
    <row r="87" spans="1:16" x14ac:dyDescent="0.2">
      <c r="A87">
        <v>4.0052159266369998</v>
      </c>
      <c r="D87" s="7">
        <v>3.2484245836480001</v>
      </c>
    </row>
    <row r="88" spans="1:16" x14ac:dyDescent="0.2">
      <c r="A88">
        <v>0</v>
      </c>
      <c r="D88">
        <v>0</v>
      </c>
      <c r="I88">
        <v>2</v>
      </c>
      <c r="L88">
        <v>1.4179999999999999</v>
      </c>
      <c r="M88">
        <v>6</v>
      </c>
      <c r="N88">
        <f>COUNT(D88:D94)</f>
        <v>7</v>
      </c>
      <c r="O88" s="11" t="s">
        <v>390</v>
      </c>
      <c r="P88">
        <v>0</v>
      </c>
    </row>
    <row r="89" spans="1:16" x14ac:dyDescent="0.2">
      <c r="A89" s="7">
        <v>0.223866626667</v>
      </c>
      <c r="D89" s="7">
        <v>1.9960072433110001</v>
      </c>
    </row>
    <row r="90" spans="1:16" x14ac:dyDescent="0.2">
      <c r="A90" s="7">
        <v>0.25547754678360002</v>
      </c>
      <c r="D90" s="7">
        <v>1.7396624379900001</v>
      </c>
    </row>
    <row r="91" spans="1:16" x14ac:dyDescent="0.2">
      <c r="A91" s="7">
        <v>0.38353470129779998</v>
      </c>
      <c r="D91" s="7">
        <v>2.9439872730349999</v>
      </c>
    </row>
    <row r="92" spans="1:16" x14ac:dyDescent="0.2">
      <c r="A92" s="7">
        <v>0.51689327053980005</v>
      </c>
      <c r="D92" s="7">
        <v>2.7728895092329999</v>
      </c>
    </row>
    <row r="93" spans="1:16" x14ac:dyDescent="0.2">
      <c r="A93" s="7">
        <v>0.59473516132699999</v>
      </c>
      <c r="D93" s="7">
        <v>3.7637308733519999</v>
      </c>
    </row>
    <row r="94" spans="1:16" x14ac:dyDescent="0.2">
      <c r="A94" s="7">
        <v>0.75651063063229995</v>
      </c>
      <c r="D94" s="7">
        <v>4.1649590625400004</v>
      </c>
    </row>
    <row r="95" spans="1:16" x14ac:dyDescent="0.2">
      <c r="A95">
        <v>0</v>
      </c>
      <c r="D95">
        <v>0</v>
      </c>
      <c r="I95">
        <v>2</v>
      </c>
      <c r="L95">
        <v>0.70899999999999996</v>
      </c>
      <c r="M95">
        <v>5</v>
      </c>
      <c r="N95">
        <v>5</v>
      </c>
      <c r="O95" s="11" t="s">
        <v>391</v>
      </c>
      <c r="P95">
        <v>0</v>
      </c>
    </row>
    <row r="96" spans="1:16" x14ac:dyDescent="0.2">
      <c r="A96">
        <v>0.50478224692700002</v>
      </c>
      <c r="D96" s="7">
        <v>1.499073573689</v>
      </c>
    </row>
    <row r="97" spans="1:16" x14ac:dyDescent="0.2">
      <c r="A97">
        <v>0.75443698156583328</v>
      </c>
      <c r="D97" s="7">
        <v>2.2882729869529999</v>
      </c>
    </row>
    <row r="98" spans="1:16" x14ac:dyDescent="0.2">
      <c r="A98">
        <v>1.0044348370605001</v>
      </c>
      <c r="D98" s="7">
        <v>2.759013355979</v>
      </c>
    </row>
    <row r="99" spans="1:16" x14ac:dyDescent="0.2">
      <c r="A99">
        <v>1.2571605033583333</v>
      </c>
      <c r="D99" s="7">
        <v>3.198004323323</v>
      </c>
    </row>
    <row r="100" spans="1:16" x14ac:dyDescent="0.2">
      <c r="A100">
        <v>0</v>
      </c>
      <c r="D100">
        <v>0</v>
      </c>
      <c r="I100">
        <v>2</v>
      </c>
      <c r="L100">
        <v>1.0634999999999999</v>
      </c>
      <c r="M100">
        <v>6</v>
      </c>
      <c r="N100">
        <f>COUNT(D100:D105)</f>
        <v>6</v>
      </c>
      <c r="O100" s="11" t="s">
        <v>392</v>
      </c>
      <c r="P100">
        <v>0</v>
      </c>
    </row>
    <row r="101" spans="1:16" x14ac:dyDescent="0.2">
      <c r="A101">
        <v>0.25487017164616665</v>
      </c>
      <c r="D101" s="7">
        <v>0.94871844360379998</v>
      </c>
    </row>
    <row r="102" spans="1:16" x14ac:dyDescent="0.2">
      <c r="A102">
        <v>0.41845303962183333</v>
      </c>
      <c r="D102" s="7">
        <v>1.623369103683</v>
      </c>
    </row>
    <row r="103" spans="1:16" x14ac:dyDescent="0.2">
      <c r="A103">
        <v>0.58701116000583331</v>
      </c>
      <c r="D103" s="7">
        <v>2.680363622327</v>
      </c>
    </row>
    <row r="104" spans="1:16" x14ac:dyDescent="0.2">
      <c r="A104">
        <v>0.75405954862449998</v>
      </c>
      <c r="D104" s="7">
        <v>2.6385779356130001</v>
      </c>
    </row>
    <row r="105" spans="1:16" x14ac:dyDescent="0.2">
      <c r="A105">
        <v>0.91735076387283343</v>
      </c>
      <c r="D105" s="7">
        <v>3.583918783293</v>
      </c>
    </row>
    <row r="106" spans="1:16" x14ac:dyDescent="0.2">
      <c r="A106">
        <v>0</v>
      </c>
      <c r="D106">
        <v>0</v>
      </c>
      <c r="I106">
        <v>2</v>
      </c>
      <c r="L106">
        <v>1.4179999999999999</v>
      </c>
      <c r="M106">
        <v>5</v>
      </c>
      <c r="N106">
        <f>COUNT(D106:D110)</f>
        <v>5</v>
      </c>
      <c r="O106" s="11" t="s">
        <v>393</v>
      </c>
      <c r="P106">
        <v>0</v>
      </c>
    </row>
    <row r="107" spans="1:16" x14ac:dyDescent="0.2">
      <c r="A107">
        <v>0.25466429913283334</v>
      </c>
      <c r="D107">
        <v>1.139793870146</v>
      </c>
    </row>
    <row r="108" spans="1:16" x14ac:dyDescent="0.2">
      <c r="A108">
        <v>0.42030589224283332</v>
      </c>
      <c r="D108">
        <v>2.4036902648040002</v>
      </c>
    </row>
    <row r="109" spans="1:16" x14ac:dyDescent="0.2">
      <c r="A109">
        <v>0.58884685658400004</v>
      </c>
      <c r="D109">
        <v>3.47660773566</v>
      </c>
    </row>
    <row r="110" spans="1:16" x14ac:dyDescent="0.2">
      <c r="A110">
        <v>0.75253266081650005</v>
      </c>
      <c r="D110">
        <v>4.0557206824670002</v>
      </c>
    </row>
    <row r="111" spans="1:16" x14ac:dyDescent="0.2">
      <c r="A111">
        <v>0</v>
      </c>
      <c r="D111">
        <v>0</v>
      </c>
      <c r="I111">
        <v>2</v>
      </c>
      <c r="L111">
        <v>2.1269999999999998</v>
      </c>
      <c r="M111">
        <v>3</v>
      </c>
      <c r="N111">
        <f>COUNT(D111:D116)</f>
        <v>6</v>
      </c>
      <c r="O111" s="11" t="s">
        <v>394</v>
      </c>
      <c r="P111">
        <v>0</v>
      </c>
    </row>
    <row r="112" spans="1:16" x14ac:dyDescent="0.2">
      <c r="A112">
        <v>0.24805922265966668</v>
      </c>
      <c r="D112" s="7">
        <v>2.2701304717049999</v>
      </c>
    </row>
    <row r="113" spans="1:16" x14ac:dyDescent="0.2">
      <c r="A113">
        <v>0.41955102636033337</v>
      </c>
      <c r="D113" s="7">
        <v>3.1043001621249999</v>
      </c>
    </row>
    <row r="114" spans="1:16" x14ac:dyDescent="0.2">
      <c r="A114">
        <v>0.50551995676683326</v>
      </c>
      <c r="D114" s="7">
        <v>3.3143866285799999</v>
      </c>
    </row>
    <row r="115" spans="1:16" x14ac:dyDescent="0.2">
      <c r="A115">
        <v>0.58318536246433328</v>
      </c>
      <c r="D115" s="7">
        <v>3.7311819655680001</v>
      </c>
    </row>
    <row r="116" spans="1:16" x14ac:dyDescent="0.2">
      <c r="A116">
        <v>0.665757396399</v>
      </c>
      <c r="D116" s="7">
        <v>4.5940129699680003</v>
      </c>
    </row>
    <row r="117" spans="1:16" x14ac:dyDescent="0.2">
      <c r="A117">
        <v>0</v>
      </c>
      <c r="D117">
        <v>0</v>
      </c>
      <c r="I117">
        <v>2</v>
      </c>
      <c r="L117">
        <v>0.49630000000000002</v>
      </c>
      <c r="M117">
        <v>6</v>
      </c>
      <c r="N117">
        <f>COUNT(D117:D122)</f>
        <v>6</v>
      </c>
      <c r="O117" s="11" t="s">
        <v>395</v>
      </c>
      <c r="P117">
        <v>0</v>
      </c>
    </row>
    <row r="118" spans="1:16" x14ac:dyDescent="0.2">
      <c r="A118">
        <v>0.24157303370783334</v>
      </c>
      <c r="D118" s="7">
        <v>0.97026022304829995</v>
      </c>
    </row>
    <row r="119" spans="1:16" x14ac:dyDescent="0.2">
      <c r="A119">
        <v>0.5</v>
      </c>
      <c r="D119" s="7">
        <v>1.0260223048329999</v>
      </c>
    </row>
    <row r="120" spans="1:16" x14ac:dyDescent="0.2">
      <c r="A120">
        <v>1.0112359550561667</v>
      </c>
      <c r="D120" s="7">
        <v>0.76951672862450005</v>
      </c>
    </row>
    <row r="121" spans="1:16" x14ac:dyDescent="0.2">
      <c r="A121">
        <v>2.0112359550566667</v>
      </c>
      <c r="D121" s="7">
        <v>1.5278810408920001</v>
      </c>
    </row>
    <row r="122" spans="1:16" x14ac:dyDescent="0.2">
      <c r="A122">
        <v>4</v>
      </c>
      <c r="D122" s="7">
        <v>3.0557620817840001</v>
      </c>
    </row>
    <row r="123" spans="1:16" x14ac:dyDescent="0.2">
      <c r="A123">
        <v>0</v>
      </c>
      <c r="D123">
        <v>0</v>
      </c>
      <c r="I123">
        <v>2</v>
      </c>
      <c r="L123">
        <v>0.49630000000000002</v>
      </c>
      <c r="M123">
        <v>3</v>
      </c>
      <c r="N123">
        <v>4</v>
      </c>
      <c r="O123" s="11" t="s">
        <v>396</v>
      </c>
      <c r="P123">
        <v>0</v>
      </c>
    </row>
    <row r="124" spans="1:16" x14ac:dyDescent="0.2">
      <c r="A124">
        <v>0.24157303370783334</v>
      </c>
      <c r="D124" s="7">
        <v>0.28996282527880002</v>
      </c>
    </row>
    <row r="125" spans="1:16" x14ac:dyDescent="0.2">
      <c r="A125">
        <v>0.49438202247183333</v>
      </c>
      <c r="D125" s="7">
        <v>0.70260223048329995</v>
      </c>
    </row>
    <row r="126" spans="1:16" x14ac:dyDescent="0.2">
      <c r="A126">
        <v>4.0056179775283338</v>
      </c>
      <c r="D126" s="7">
        <v>3.2007434944240001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41"/>
  <sheetViews>
    <sheetView zoomScale="125" workbookViewId="0">
      <selection activeCell="D47" sqref="D4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0.70899999999999996</v>
      </c>
      <c r="M2">
        <v>3</v>
      </c>
      <c r="N2">
        <f>COUNT(D2:D6)</f>
        <v>5</v>
      </c>
      <c r="O2" s="11" t="s">
        <v>397</v>
      </c>
      <c r="P2">
        <v>0</v>
      </c>
    </row>
    <row r="3" spans="1:18" x14ac:dyDescent="0.2">
      <c r="A3">
        <v>0.25606183186316667</v>
      </c>
      <c r="D3" s="7">
        <v>0.45868057464669998</v>
      </c>
    </row>
    <row r="4" spans="1:18" x14ac:dyDescent="0.2">
      <c r="A4">
        <v>0.50380558151950006</v>
      </c>
      <c r="D4" s="7">
        <v>0.77933910912479998</v>
      </c>
    </row>
    <row r="5" spans="1:18" x14ac:dyDescent="0.2">
      <c r="A5">
        <v>0.7533559023823333</v>
      </c>
      <c r="D5" s="7">
        <v>1.3758846307920001</v>
      </c>
    </row>
    <row r="6" spans="1:18" x14ac:dyDescent="0.2">
      <c r="A6">
        <v>1.0024820717445</v>
      </c>
      <c r="D6" s="7">
        <v>2.2207001641619999</v>
      </c>
    </row>
    <row r="7" spans="1:18" x14ac:dyDescent="0.2">
      <c r="A7">
        <v>0</v>
      </c>
      <c r="D7">
        <v>0</v>
      </c>
      <c r="I7">
        <v>2</v>
      </c>
      <c r="L7">
        <v>1.4179999999999999</v>
      </c>
      <c r="M7">
        <v>6</v>
      </c>
      <c r="N7">
        <f>COUNT(D7:D12)</f>
        <v>6</v>
      </c>
      <c r="O7" s="11" t="s">
        <v>398</v>
      </c>
      <c r="P7">
        <v>0</v>
      </c>
    </row>
    <row r="8" spans="1:18" x14ac:dyDescent="0.2">
      <c r="A8">
        <v>0.25467155749999998</v>
      </c>
      <c r="D8" s="7">
        <v>1.2724545018969999</v>
      </c>
    </row>
    <row r="9" spans="1:18" x14ac:dyDescent="0.2">
      <c r="A9">
        <v>0.42482700117033334</v>
      </c>
      <c r="D9" s="7">
        <v>1.674801473534</v>
      </c>
    </row>
    <row r="10" spans="1:18" x14ac:dyDescent="0.2">
      <c r="A10">
        <v>0.58492848334416658</v>
      </c>
      <c r="D10" s="7">
        <v>2.6287339077710001</v>
      </c>
    </row>
    <row r="11" spans="1:18" x14ac:dyDescent="0.2">
      <c r="A11">
        <v>0.75071673748949996</v>
      </c>
      <c r="D11" s="7">
        <v>2.920675814724</v>
      </c>
    </row>
    <row r="12" spans="1:18" x14ac:dyDescent="0.2">
      <c r="A12">
        <v>0.91710980025599997</v>
      </c>
      <c r="D12" s="7">
        <v>4.1919364086939996</v>
      </c>
    </row>
    <row r="13" spans="1:18" x14ac:dyDescent="0.2">
      <c r="A13">
        <v>0</v>
      </c>
      <c r="D13">
        <v>0</v>
      </c>
      <c r="I13">
        <v>2</v>
      </c>
      <c r="L13">
        <v>2.1269999999999998</v>
      </c>
      <c r="M13">
        <v>3</v>
      </c>
      <c r="N13">
        <f>COUNT(D13:D17)</f>
        <v>5</v>
      </c>
      <c r="O13" s="11" t="s">
        <v>399</v>
      </c>
      <c r="P13">
        <v>0</v>
      </c>
    </row>
    <row r="14" spans="1:18" x14ac:dyDescent="0.2">
      <c r="A14">
        <v>7.33860642668E-2</v>
      </c>
      <c r="D14" s="7">
        <v>0.71822987440399999</v>
      </c>
    </row>
    <row r="15" spans="1:18" x14ac:dyDescent="0.2">
      <c r="A15">
        <v>0.14322182338016667</v>
      </c>
      <c r="D15" s="7">
        <v>1.1743655400469999</v>
      </c>
    </row>
    <row r="16" spans="1:18" x14ac:dyDescent="0.2">
      <c r="A16">
        <v>0.2097700532125</v>
      </c>
      <c r="D16" s="7">
        <v>1.4046714569609999</v>
      </c>
    </row>
    <row r="17" spans="1:16" x14ac:dyDescent="0.2">
      <c r="A17">
        <v>0.27133914054333336</v>
      </c>
      <c r="D17" s="7">
        <v>2.18302922718</v>
      </c>
    </row>
    <row r="18" spans="1:16" x14ac:dyDescent="0.2">
      <c r="A18">
        <v>0</v>
      </c>
      <c r="D18">
        <v>0</v>
      </c>
      <c r="I18">
        <v>2</v>
      </c>
      <c r="L18">
        <v>2.8359999999999999</v>
      </c>
      <c r="M18">
        <v>5</v>
      </c>
      <c r="N18">
        <v>5</v>
      </c>
      <c r="O18" s="11" t="s">
        <v>400</v>
      </c>
      <c r="P18">
        <v>0</v>
      </c>
    </row>
    <row r="19" spans="1:16" x14ac:dyDescent="0.2">
      <c r="A19">
        <v>6.8382647490833337E-2</v>
      </c>
      <c r="D19" s="7">
        <v>0.98022982727609997</v>
      </c>
    </row>
    <row r="20" spans="1:16" x14ac:dyDescent="0.2">
      <c r="A20">
        <v>0.13812415071516665</v>
      </c>
      <c r="D20" s="7">
        <v>1.4915366066310001</v>
      </c>
    </row>
    <row r="21" spans="1:16" x14ac:dyDescent="0.2">
      <c r="A21">
        <v>0.20528147164866667</v>
      </c>
      <c r="D21" s="7">
        <v>2.1821180869200001</v>
      </c>
    </row>
    <row r="22" spans="1:16" x14ac:dyDescent="0.2">
      <c r="A22">
        <v>0.27225028080399999</v>
      </c>
      <c r="D22" s="7">
        <v>2.9830417946319998</v>
      </c>
    </row>
    <row r="23" spans="1:16" x14ac:dyDescent="0.2">
      <c r="A23">
        <v>0</v>
      </c>
      <c r="D23">
        <v>0</v>
      </c>
      <c r="I23">
        <v>2</v>
      </c>
      <c r="L23">
        <v>1.4179999999999999</v>
      </c>
      <c r="M23">
        <v>6</v>
      </c>
      <c r="N23">
        <f>COUNT(D23:D29)</f>
        <v>7</v>
      </c>
      <c r="O23" s="11" t="s">
        <v>401</v>
      </c>
      <c r="P23">
        <v>0</v>
      </c>
    </row>
    <row r="24" spans="1:16" x14ac:dyDescent="0.2">
      <c r="A24">
        <v>6.9600425178733341E-2</v>
      </c>
      <c r="D24" s="7">
        <v>0.41121909794599998</v>
      </c>
    </row>
    <row r="25" spans="1:16" x14ac:dyDescent="0.2">
      <c r="A25">
        <v>0.1365751877576</v>
      </c>
      <c r="D25" s="7">
        <v>1.0625255097520001</v>
      </c>
    </row>
    <row r="26" spans="1:16" x14ac:dyDescent="0.2">
      <c r="A26">
        <v>0.20341294280316669</v>
      </c>
      <c r="D26" s="7">
        <v>1.968665933499</v>
      </c>
    </row>
    <row r="27" spans="1:16" x14ac:dyDescent="0.2">
      <c r="A27">
        <v>0.25490585411900002</v>
      </c>
      <c r="D27" s="7">
        <v>2.518285354089</v>
      </c>
    </row>
    <row r="28" spans="1:16" x14ac:dyDescent="0.2">
      <c r="A28">
        <v>0.26168498686666669</v>
      </c>
      <c r="D28" s="7">
        <v>2.7526230390470001</v>
      </c>
    </row>
    <row r="29" spans="1:16" x14ac:dyDescent="0.2">
      <c r="A29">
        <v>0.50579952940116668</v>
      </c>
      <c r="D29" s="7">
        <v>4.6446970739340001</v>
      </c>
    </row>
    <row r="30" spans="1:16" x14ac:dyDescent="0.2">
      <c r="A30">
        <v>0</v>
      </c>
      <c r="D30">
        <v>0</v>
      </c>
      <c r="I30">
        <v>2</v>
      </c>
      <c r="L30">
        <v>1.4179999999999999</v>
      </c>
      <c r="M30">
        <v>3</v>
      </c>
      <c r="N30">
        <f>COUNT(D30:D36)</f>
        <v>7</v>
      </c>
      <c r="O30" s="11" t="s">
        <v>402</v>
      </c>
      <c r="P30">
        <v>0</v>
      </c>
    </row>
    <row r="31" spans="1:16" x14ac:dyDescent="0.2">
      <c r="A31">
        <v>0.26009135382800003</v>
      </c>
      <c r="D31" s="7">
        <v>0.50513349032319999</v>
      </c>
    </row>
    <row r="32" spans="1:16" x14ac:dyDescent="0.2">
      <c r="A32">
        <v>0.765718888722</v>
      </c>
      <c r="D32" s="7">
        <v>1.034907620227</v>
      </c>
    </row>
    <row r="33" spans="1:16" x14ac:dyDescent="0.2">
      <c r="A33">
        <v>1.2670015770588334</v>
      </c>
      <c r="D33" s="7">
        <v>1.2443532064680001</v>
      </c>
    </row>
    <row r="34" spans="1:16" x14ac:dyDescent="0.2">
      <c r="A34">
        <v>2.0215601375516665</v>
      </c>
      <c r="D34" s="7">
        <v>1.540041092926</v>
      </c>
    </row>
    <row r="35" spans="1:16" x14ac:dyDescent="0.2">
      <c r="A35">
        <v>2.2728919829983334</v>
      </c>
      <c r="D35" s="7">
        <v>2.3778234378900001</v>
      </c>
    </row>
    <row r="36" spans="1:16" x14ac:dyDescent="0.2">
      <c r="A36">
        <v>3.2642499926216666</v>
      </c>
      <c r="D36" s="7">
        <v>3.1293634826369998</v>
      </c>
    </row>
    <row r="37" spans="1:16" x14ac:dyDescent="0.2">
      <c r="A37">
        <v>0</v>
      </c>
      <c r="D37">
        <v>0</v>
      </c>
      <c r="I37">
        <v>2</v>
      </c>
      <c r="L37">
        <v>1.4179999999999999</v>
      </c>
      <c r="M37">
        <v>4</v>
      </c>
      <c r="N37">
        <v>5</v>
      </c>
      <c r="O37" s="11" t="s">
        <v>403</v>
      </c>
      <c r="P37">
        <v>0</v>
      </c>
    </row>
    <row r="38" spans="1:16" x14ac:dyDescent="0.2">
      <c r="A38">
        <v>8.5383905041216665E-2</v>
      </c>
      <c r="D38" s="7">
        <v>2.045174565625</v>
      </c>
    </row>
    <row r="39" spans="1:16" x14ac:dyDescent="0.2">
      <c r="A39">
        <v>0.16027673695118333</v>
      </c>
      <c r="D39" s="7">
        <v>3.092402496829</v>
      </c>
    </row>
    <row r="40" spans="1:16" x14ac:dyDescent="0.2">
      <c r="A40">
        <v>0.19320833678783333</v>
      </c>
      <c r="D40" s="7">
        <v>4.3613963428779998</v>
      </c>
    </row>
    <row r="41" spans="1:16" x14ac:dyDescent="0.2">
      <c r="A41">
        <v>0.26877042379483329</v>
      </c>
      <c r="D41" s="7">
        <v>5.1498973734320002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02"/>
  <sheetViews>
    <sheetView topLeftCell="A7" workbookViewId="0">
      <selection activeCell="L28" sqref="L2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9.9260000000000001E-2</v>
      </c>
      <c r="M2">
        <v>4</v>
      </c>
      <c r="N2">
        <f>COUNT(D2:D7)</f>
        <v>6</v>
      </c>
      <c r="O2" s="11" t="s">
        <v>404</v>
      </c>
      <c r="P2">
        <v>0</v>
      </c>
    </row>
    <row r="3" spans="1:18" x14ac:dyDescent="0.2">
      <c r="A3">
        <v>3.4196023264450003E-2</v>
      </c>
      <c r="D3" s="7">
        <v>0.238431733077</v>
      </c>
    </row>
    <row r="4" spans="1:18" x14ac:dyDescent="0.2">
      <c r="A4">
        <v>6.7377497390816679E-2</v>
      </c>
      <c r="D4" s="7">
        <v>0.55377157370079999</v>
      </c>
    </row>
    <row r="5" spans="1:18" x14ac:dyDescent="0.2">
      <c r="A5">
        <v>0.10058684193483333</v>
      </c>
      <c r="D5" s="7">
        <v>0.7440289798627</v>
      </c>
    </row>
    <row r="6" spans="1:18" x14ac:dyDescent="0.2">
      <c r="A6">
        <v>0.13419856563383331</v>
      </c>
      <c r="D6" s="7">
        <v>1.4971991467300001</v>
      </c>
    </row>
    <row r="7" spans="1:18" x14ac:dyDescent="0.2">
      <c r="A7">
        <v>0.16709698083083332</v>
      </c>
      <c r="D7" s="7">
        <v>1.8985122582330001</v>
      </c>
    </row>
    <row r="8" spans="1:18" x14ac:dyDescent="0.2">
      <c r="A8">
        <v>0</v>
      </c>
      <c r="D8">
        <v>0</v>
      </c>
      <c r="I8">
        <v>2</v>
      </c>
      <c r="L8">
        <v>0.70899999999999996</v>
      </c>
      <c r="M8">
        <v>3</v>
      </c>
      <c r="N8">
        <f>COUNT(D8:D12)</f>
        <v>5</v>
      </c>
      <c r="O8" s="11" t="s">
        <v>405</v>
      </c>
      <c r="P8">
        <v>0</v>
      </c>
    </row>
    <row r="9" spans="1:18" x14ac:dyDescent="0.2">
      <c r="A9">
        <v>1.7586125287466666E-2</v>
      </c>
      <c r="D9" s="7">
        <v>0.16675599391320001</v>
      </c>
    </row>
    <row r="10" spans="1:18" x14ac:dyDescent="0.2">
      <c r="A10">
        <v>3.4150733834083333E-2</v>
      </c>
      <c r="D10" s="7">
        <v>0.44169069653319998</v>
      </c>
    </row>
    <row r="11" spans="1:18" x14ac:dyDescent="0.2">
      <c r="A11">
        <v>5.0675278655333326E-2</v>
      </c>
      <c r="D11" s="7">
        <v>0.89643139869220001</v>
      </c>
    </row>
    <row r="12" spans="1:18" x14ac:dyDescent="0.2">
      <c r="A12">
        <v>6.7189372069933334E-2</v>
      </c>
      <c r="D12" s="7">
        <v>1.398078013775</v>
      </c>
    </row>
    <row r="13" spans="1:18" x14ac:dyDescent="0.2">
      <c r="A13">
        <v>0</v>
      </c>
      <c r="D13">
        <v>0</v>
      </c>
      <c r="I13">
        <v>2</v>
      </c>
      <c r="L13">
        <v>1.4179999999999999</v>
      </c>
      <c r="M13">
        <v>2</v>
      </c>
      <c r="N13">
        <f>COUNT(D13:D17)</f>
        <v>5</v>
      </c>
      <c r="O13" s="11" t="s">
        <v>406</v>
      </c>
      <c r="P13">
        <v>0</v>
      </c>
    </row>
    <row r="14" spans="1:18" x14ac:dyDescent="0.2">
      <c r="A14">
        <v>1.7829120493099999E-2</v>
      </c>
      <c r="D14" s="7">
        <v>0.2605887151174</v>
      </c>
    </row>
    <row r="15" spans="1:18" x14ac:dyDescent="0.2">
      <c r="A15">
        <v>3.4558338694033332E-2</v>
      </c>
      <c r="D15" s="7">
        <v>0.98115049332140003</v>
      </c>
    </row>
    <row r="16" spans="1:18" x14ac:dyDescent="0.2">
      <c r="A16">
        <v>5.0698794321883331E-2</v>
      </c>
      <c r="D16" s="7">
        <v>1.975288291284</v>
      </c>
    </row>
    <row r="17" spans="1:16" x14ac:dyDescent="0.2">
      <c r="A17">
        <v>6.7056116637166666E-2</v>
      </c>
      <c r="D17" s="7">
        <v>3.1805236002149999</v>
      </c>
    </row>
    <row r="18" spans="1:16" x14ac:dyDescent="0.2">
      <c r="A18">
        <v>0</v>
      </c>
      <c r="D18">
        <v>0</v>
      </c>
      <c r="I18">
        <v>2</v>
      </c>
      <c r="L18">
        <v>2.9777999999999998</v>
      </c>
      <c r="M18">
        <v>2</v>
      </c>
      <c r="N18">
        <f>COUNT(D18:D21)</f>
        <v>4</v>
      </c>
      <c r="O18" s="11" t="s">
        <v>407</v>
      </c>
      <c r="P18">
        <v>0</v>
      </c>
    </row>
    <row r="19" spans="1:16" x14ac:dyDescent="0.2">
      <c r="A19">
        <v>1.725603502995E-2</v>
      </c>
      <c r="D19" s="7">
        <v>0.46380586549160002</v>
      </c>
    </row>
    <row r="20" spans="1:16" x14ac:dyDescent="0.2">
      <c r="A20">
        <v>3.382674023045E-2</v>
      </c>
      <c r="D20" s="7">
        <v>1.8957739896979999</v>
      </c>
    </row>
    <row r="21" spans="1:16" x14ac:dyDescent="0.2">
      <c r="A21">
        <v>5.0150966424750004E-2</v>
      </c>
      <c r="D21" s="7">
        <v>3.2495446895520002</v>
      </c>
    </row>
    <row r="22" spans="1:16" x14ac:dyDescent="0.2">
      <c r="A22">
        <v>6.7041310477783334E-2</v>
      </c>
      <c r="D22" s="7">
        <v>4.4313688476479998</v>
      </c>
    </row>
    <row r="23" spans="1:16" x14ac:dyDescent="0.2">
      <c r="A23">
        <v>0</v>
      </c>
      <c r="D23">
        <v>0</v>
      </c>
      <c r="I23">
        <v>2</v>
      </c>
      <c r="L23">
        <v>0.15598000000000001</v>
      </c>
      <c r="M23">
        <v>4</v>
      </c>
      <c r="N23">
        <f>COUNT(D23:D27)</f>
        <v>5</v>
      </c>
      <c r="O23" s="11" t="s">
        <v>408</v>
      </c>
      <c r="P23">
        <v>0</v>
      </c>
    </row>
    <row r="24" spans="1:16" x14ac:dyDescent="0.2">
      <c r="A24">
        <v>3.3569665458749995E-2</v>
      </c>
      <c r="D24" s="7">
        <v>0.1982038758469</v>
      </c>
    </row>
    <row r="25" spans="1:16" x14ac:dyDescent="0.2">
      <c r="A25">
        <v>6.6322380360516672E-2</v>
      </c>
      <c r="D25" s="7">
        <v>0.25446842777869999</v>
      </c>
    </row>
    <row r="26" spans="1:16" x14ac:dyDescent="0.2">
      <c r="A26">
        <v>9.9114775717900006E-2</v>
      </c>
      <c r="D26" s="7">
        <v>0.51191288972920002</v>
      </c>
    </row>
    <row r="27" spans="1:16" x14ac:dyDescent="0.2">
      <c r="A27">
        <v>0.13268910946553333</v>
      </c>
      <c r="D27" s="7">
        <v>0.73378499028410005</v>
      </c>
    </row>
    <row r="28" spans="1:16" x14ac:dyDescent="0.2">
      <c r="A28">
        <v>0</v>
      </c>
      <c r="D28">
        <v>0</v>
      </c>
      <c r="I28">
        <v>2</v>
      </c>
      <c r="L28">
        <v>0.77989999999999993</v>
      </c>
      <c r="M28">
        <v>3</v>
      </c>
      <c r="N28">
        <f>COUNT(D28:D31)</f>
        <v>4</v>
      </c>
      <c r="O28" s="11" t="s">
        <v>409</v>
      </c>
      <c r="P28">
        <v>0</v>
      </c>
    </row>
    <row r="29" spans="1:16" x14ac:dyDescent="0.2">
      <c r="A29">
        <v>3.3586004469883336E-2</v>
      </c>
      <c r="D29" s="7">
        <v>0.28104266232519998</v>
      </c>
    </row>
    <row r="30" spans="1:16" x14ac:dyDescent="0.2">
      <c r="A30">
        <v>6.6397072982866664E-2</v>
      </c>
      <c r="D30" s="7">
        <v>0.63316002310800001</v>
      </c>
    </row>
    <row r="31" spans="1:16" x14ac:dyDescent="0.2">
      <c r="A31">
        <v>9.925015609591667E-2</v>
      </c>
      <c r="D31" s="7">
        <v>1.198291406264</v>
      </c>
    </row>
    <row r="32" spans="1:16" x14ac:dyDescent="0.2">
      <c r="A32">
        <v>0.13289918246589999</v>
      </c>
      <c r="D32" s="7">
        <v>1.7988551021479999</v>
      </c>
    </row>
    <row r="33" spans="1:16" x14ac:dyDescent="0.2">
      <c r="A33">
        <v>0</v>
      </c>
      <c r="D33">
        <v>0</v>
      </c>
      <c r="I33">
        <v>2</v>
      </c>
      <c r="L33">
        <v>1.5598000000000001</v>
      </c>
      <c r="M33">
        <v>3</v>
      </c>
      <c r="N33">
        <f>COUNT(D33:D37)</f>
        <v>5</v>
      </c>
      <c r="O33" s="11" t="s">
        <v>410</v>
      </c>
      <c r="P33">
        <v>0</v>
      </c>
    </row>
    <row r="34" spans="1:16" x14ac:dyDescent="0.2">
      <c r="A34">
        <v>3.3205538924783333E-2</v>
      </c>
      <c r="D34" s="7">
        <v>0.35208234861609999</v>
      </c>
    </row>
    <row r="35" spans="1:16" x14ac:dyDescent="0.2">
      <c r="A35">
        <v>6.681255069469999E-2</v>
      </c>
      <c r="D35" s="7">
        <v>0.73963202212769996</v>
      </c>
    </row>
    <row r="36" spans="1:16" x14ac:dyDescent="0.2">
      <c r="A36">
        <v>9.9691309396683331E-2</v>
      </c>
      <c r="D36" s="7">
        <v>1.4349386411780001</v>
      </c>
    </row>
    <row r="37" spans="1:16" x14ac:dyDescent="0.2">
      <c r="A37">
        <v>0.13297620923271666</v>
      </c>
      <c r="D37" s="7">
        <v>2.1893808098309999</v>
      </c>
    </row>
    <row r="38" spans="1:16" x14ac:dyDescent="0.2">
      <c r="A38">
        <v>0</v>
      </c>
      <c r="D38">
        <v>0</v>
      </c>
      <c r="I38">
        <v>2</v>
      </c>
      <c r="L38">
        <v>2.4815</v>
      </c>
      <c r="M38">
        <v>5</v>
      </c>
      <c r="N38">
        <f>COUNT(D38:D42)</f>
        <v>5</v>
      </c>
      <c r="O38" s="11" t="s">
        <v>411</v>
      </c>
      <c r="P38">
        <v>0</v>
      </c>
    </row>
    <row r="39" spans="1:16" x14ac:dyDescent="0.2">
      <c r="A39">
        <v>3.2857751401949999E-2</v>
      </c>
      <c r="D39" s="7">
        <v>0.5887996078637</v>
      </c>
    </row>
    <row r="40" spans="1:16" x14ac:dyDescent="0.2">
      <c r="A40">
        <v>6.6602477694333334E-2</v>
      </c>
      <c r="D40" s="7">
        <v>1.6745619102639999</v>
      </c>
    </row>
    <row r="41" spans="1:16" x14ac:dyDescent="0.2">
      <c r="A41">
        <v>9.9838360496933329E-2</v>
      </c>
      <c r="D41" s="7">
        <v>2.1804877194830001</v>
      </c>
    </row>
    <row r="42" spans="1:16" x14ac:dyDescent="0.2">
      <c r="A42">
        <v>0.13356908192263334</v>
      </c>
      <c r="D42" s="7">
        <v>3.1952453477580001</v>
      </c>
    </row>
    <row r="43" spans="1:16" x14ac:dyDescent="0.2">
      <c r="A43">
        <v>0</v>
      </c>
      <c r="D43">
        <v>0</v>
      </c>
      <c r="I43">
        <v>2</v>
      </c>
      <c r="L43">
        <v>0.24815000000000001</v>
      </c>
      <c r="M43">
        <v>2</v>
      </c>
      <c r="N43">
        <f>COUNT(D43:D46)</f>
        <v>4</v>
      </c>
      <c r="O43" s="11" t="s">
        <v>412</v>
      </c>
      <c r="P43">
        <v>0</v>
      </c>
    </row>
    <row r="44" spans="1:16" x14ac:dyDescent="0.2">
      <c r="A44">
        <v>0.99446412326233324</v>
      </c>
      <c r="D44" s="7">
        <v>0.1325674513922</v>
      </c>
    </row>
    <row r="45" spans="1:16" x14ac:dyDescent="0.2">
      <c r="A45">
        <v>2.0382889463300002</v>
      </c>
      <c r="D45" s="7">
        <v>0.46094326264559998</v>
      </c>
    </row>
    <row r="46" spans="1:16" x14ac:dyDescent="0.2">
      <c r="A46">
        <v>2.994520077951667</v>
      </c>
      <c r="D46" s="7">
        <v>0.8874929817585</v>
      </c>
    </row>
    <row r="47" spans="1:16" x14ac:dyDescent="0.2">
      <c r="A47">
        <v>0</v>
      </c>
      <c r="D47">
        <v>0</v>
      </c>
      <c r="I47">
        <v>2</v>
      </c>
      <c r="L47">
        <v>0.53174999999999994</v>
      </c>
      <c r="M47">
        <v>5</v>
      </c>
      <c r="N47">
        <f>COUNT(D47:D52)</f>
        <v>6</v>
      </c>
      <c r="O47" s="11" t="s">
        <v>413</v>
      </c>
      <c r="P47">
        <v>0</v>
      </c>
    </row>
    <row r="48" spans="1:16" x14ac:dyDescent="0.2">
      <c r="A48">
        <v>0.49809987173333331</v>
      </c>
      <c r="D48" s="7">
        <v>0.45737812373469999</v>
      </c>
    </row>
    <row r="49" spans="1:16" x14ac:dyDescent="0.2">
      <c r="A49">
        <v>1.0017635975494998</v>
      </c>
      <c r="D49" s="7">
        <v>0.91510071034929996</v>
      </c>
    </row>
    <row r="50" spans="1:16" x14ac:dyDescent="0.2">
      <c r="A50">
        <v>1.4981278490783334</v>
      </c>
      <c r="D50" s="7">
        <v>1.333724624776</v>
      </c>
    </row>
    <row r="51" spans="1:16" x14ac:dyDescent="0.2">
      <c r="A51">
        <v>2.0236899977566667</v>
      </c>
      <c r="D51" s="7">
        <v>1.6837564451160001</v>
      </c>
    </row>
    <row r="52" spans="1:16" x14ac:dyDescent="0.2">
      <c r="A52">
        <v>2.987220603665</v>
      </c>
      <c r="D52" s="7">
        <v>2.1885329725629998</v>
      </c>
    </row>
    <row r="53" spans="1:16" x14ac:dyDescent="0.2">
      <c r="A53">
        <v>0</v>
      </c>
      <c r="D53">
        <v>0</v>
      </c>
      <c r="I53">
        <v>2</v>
      </c>
      <c r="L53">
        <v>1.0634999999999999</v>
      </c>
      <c r="M53">
        <v>5</v>
      </c>
      <c r="N53">
        <f>COUNT(D53:D58)</f>
        <v>6</v>
      </c>
      <c r="O53" s="11" t="s">
        <v>414</v>
      </c>
      <c r="P53">
        <v>0</v>
      </c>
    </row>
    <row r="54" spans="1:16" x14ac:dyDescent="0.2">
      <c r="A54">
        <v>0.49080039744616666</v>
      </c>
      <c r="D54" s="7">
        <v>0.85847098318659998</v>
      </c>
    </row>
    <row r="55" spans="1:16" x14ac:dyDescent="0.2">
      <c r="A55">
        <v>1.0163625461238335</v>
      </c>
      <c r="D55" s="7">
        <v>1.7073865393850001</v>
      </c>
    </row>
    <row r="56" spans="1:16" x14ac:dyDescent="0.2">
      <c r="A56">
        <v>1.4908283747911668</v>
      </c>
      <c r="D56" s="7">
        <v>2.2532652881590001</v>
      </c>
    </row>
    <row r="57" spans="1:16" x14ac:dyDescent="0.2">
      <c r="A57">
        <v>1.9944921006066667</v>
      </c>
      <c r="D57" s="7">
        <v>2.7207699088099999</v>
      </c>
    </row>
    <row r="58" spans="1:16" x14ac:dyDescent="0.2">
      <c r="A58">
        <v>3.0018195522400002</v>
      </c>
      <c r="D58" s="7">
        <v>3.5090486395660001</v>
      </c>
    </row>
    <row r="59" spans="1:16" x14ac:dyDescent="0.2">
      <c r="A59">
        <v>0</v>
      </c>
      <c r="D59">
        <v>0</v>
      </c>
      <c r="I59">
        <v>2</v>
      </c>
      <c r="L59">
        <v>2.13</v>
      </c>
      <c r="M59">
        <v>3</v>
      </c>
      <c r="N59">
        <f>COUNT(D59:D64)</f>
        <v>6</v>
      </c>
      <c r="O59" s="11" t="s">
        <v>415</v>
      </c>
      <c r="P59">
        <v>0</v>
      </c>
    </row>
    <row r="60" spans="1:16" x14ac:dyDescent="0.2">
      <c r="A60">
        <v>0.50195736326766671</v>
      </c>
      <c r="D60" s="7">
        <v>0.97138337829709998</v>
      </c>
    </row>
    <row r="61" spans="1:16" x14ac:dyDescent="0.2">
      <c r="A61">
        <v>1.0211135088843333</v>
      </c>
      <c r="D61" s="7">
        <v>1.8997109053500001</v>
      </c>
    </row>
    <row r="62" spans="1:16" x14ac:dyDescent="0.2">
      <c r="A62">
        <v>1.5215049745391667</v>
      </c>
      <c r="D62" s="7">
        <v>2.383858112475</v>
      </c>
    </row>
    <row r="63" spans="1:16" x14ac:dyDescent="0.2">
      <c r="A63">
        <v>2.0093866535516667</v>
      </c>
      <c r="D63" s="7">
        <v>2.951877713324</v>
      </c>
    </row>
    <row r="64" spans="1:16" x14ac:dyDescent="0.2">
      <c r="A64">
        <v>3.0039146915416666</v>
      </c>
      <c r="D64" s="7">
        <v>3.593291970573</v>
      </c>
    </row>
    <row r="65" spans="1:16" x14ac:dyDescent="0.2">
      <c r="A65">
        <v>0</v>
      </c>
      <c r="D65">
        <v>0</v>
      </c>
      <c r="I65">
        <v>2</v>
      </c>
      <c r="L65">
        <v>0.10635</v>
      </c>
      <c r="M65">
        <v>6</v>
      </c>
      <c r="N65">
        <f>COUNT(D65:D70)</f>
        <v>6</v>
      </c>
      <c r="O65" s="11" t="s">
        <v>416</v>
      </c>
      <c r="P65">
        <v>0</v>
      </c>
    </row>
    <row r="66" spans="1:16" x14ac:dyDescent="0.2">
      <c r="A66">
        <v>6.7632850241549997E-2</v>
      </c>
      <c r="D66" s="7">
        <v>6.8965517241380003E-2</v>
      </c>
    </row>
    <row r="67" spans="1:16" x14ac:dyDescent="0.2">
      <c r="A67">
        <v>0.13429951690821668</v>
      </c>
      <c r="D67" s="7">
        <v>0.183908045977</v>
      </c>
    </row>
    <row r="68" spans="1:16" x14ac:dyDescent="0.2">
      <c r="A68">
        <v>0.20096618357483334</v>
      </c>
      <c r="D68" s="7">
        <v>0.32183908045979998</v>
      </c>
    </row>
    <row r="69" spans="1:16" x14ac:dyDescent="0.2">
      <c r="A69">
        <v>0.26763285024150002</v>
      </c>
      <c r="D69" s="7">
        <v>0.32183908045979998</v>
      </c>
    </row>
    <row r="70" spans="1:16" x14ac:dyDescent="0.2">
      <c r="A70">
        <v>0.33526570048316662</v>
      </c>
      <c r="D70" s="7">
        <v>0.59770114942529995</v>
      </c>
    </row>
    <row r="71" spans="1:16" x14ac:dyDescent="0.2">
      <c r="A71">
        <v>0</v>
      </c>
      <c r="D71">
        <v>0</v>
      </c>
      <c r="I71">
        <v>2</v>
      </c>
      <c r="L71">
        <v>0.77990000000000004</v>
      </c>
      <c r="M71">
        <v>3</v>
      </c>
      <c r="N71">
        <f>COUNT(D71:D75)</f>
        <v>5</v>
      </c>
      <c r="O71" s="11" t="s">
        <v>417</v>
      </c>
      <c r="P71">
        <v>0</v>
      </c>
    </row>
    <row r="72" spans="1:16" x14ac:dyDescent="0.2">
      <c r="A72">
        <v>6.6666666666666666E-2</v>
      </c>
      <c r="D72" s="7">
        <v>0.183908045977</v>
      </c>
    </row>
    <row r="73" spans="1:16" x14ac:dyDescent="0.2">
      <c r="A73">
        <v>0.13429951690821668</v>
      </c>
      <c r="D73" s="7">
        <v>0.34482758620690002</v>
      </c>
    </row>
    <row r="74" spans="1:16" x14ac:dyDescent="0.2">
      <c r="A74">
        <v>0.20096618357483334</v>
      </c>
      <c r="D74" s="7">
        <v>0.97701149425290001</v>
      </c>
    </row>
    <row r="75" spans="1:16" x14ac:dyDescent="0.2">
      <c r="A75">
        <v>0.26763285024150002</v>
      </c>
      <c r="D75" s="7">
        <v>1.459770114943</v>
      </c>
    </row>
    <row r="76" spans="1:16" x14ac:dyDescent="0.2">
      <c r="A76">
        <v>0</v>
      </c>
      <c r="D76">
        <v>0</v>
      </c>
      <c r="I76">
        <v>2</v>
      </c>
      <c r="L76">
        <v>1.4179999999999999</v>
      </c>
      <c r="M76">
        <v>5</v>
      </c>
      <c r="N76">
        <f>COUNT(D76:D80)</f>
        <v>5</v>
      </c>
      <c r="O76" s="11" t="s">
        <v>418</v>
      </c>
      <c r="P76">
        <v>0</v>
      </c>
    </row>
    <row r="77" spans="1:16" x14ac:dyDescent="0.2">
      <c r="A77">
        <v>6.6666666666666666E-2</v>
      </c>
      <c r="D77" s="7">
        <v>0.51724137931030001</v>
      </c>
    </row>
    <row r="78" spans="1:16" x14ac:dyDescent="0.2">
      <c r="A78">
        <v>0.13429951690821668</v>
      </c>
      <c r="D78" s="7">
        <v>0.83908045977010004</v>
      </c>
    </row>
    <row r="79" spans="1:16" x14ac:dyDescent="0.2">
      <c r="A79">
        <v>0.20096618357483334</v>
      </c>
      <c r="D79" s="7">
        <v>1.2873563218390001</v>
      </c>
    </row>
    <row r="80" spans="1:16" x14ac:dyDescent="0.2">
      <c r="A80">
        <v>0.26859903381649997</v>
      </c>
      <c r="D80" s="7">
        <v>2</v>
      </c>
    </row>
    <row r="81" spans="1:16" x14ac:dyDescent="0.2">
      <c r="A81">
        <v>0</v>
      </c>
      <c r="D81">
        <v>0</v>
      </c>
      <c r="I81">
        <v>2</v>
      </c>
      <c r="L81">
        <v>2.9068999999999998</v>
      </c>
      <c r="M81">
        <v>5</v>
      </c>
      <c r="N81">
        <f>COUNT(D81:D85)</f>
        <v>5</v>
      </c>
      <c r="O81" s="11" t="s">
        <v>419</v>
      </c>
      <c r="P81">
        <v>0</v>
      </c>
    </row>
    <row r="82" spans="1:16" x14ac:dyDescent="0.2">
      <c r="A82">
        <v>6.7632850241549997E-2</v>
      </c>
      <c r="D82" s="7">
        <v>0.74712643678159996</v>
      </c>
    </row>
    <row r="83" spans="1:16" x14ac:dyDescent="0.2">
      <c r="A83">
        <v>0.13429951690821668</v>
      </c>
      <c r="D83" s="7">
        <v>1.6321839080460001</v>
      </c>
    </row>
    <row r="84" spans="1:16" x14ac:dyDescent="0.2">
      <c r="A84">
        <v>0.20096618357483334</v>
      </c>
      <c r="D84" s="7">
        <v>2.5172413793100001</v>
      </c>
    </row>
    <row r="85" spans="1:16" x14ac:dyDescent="0.2">
      <c r="A85">
        <v>0.26763285024150002</v>
      </c>
      <c r="D85" s="7">
        <v>3.609195402299</v>
      </c>
    </row>
    <row r="86" spans="1:16" x14ac:dyDescent="0.2">
      <c r="A86">
        <v>0</v>
      </c>
      <c r="D86">
        <v>0</v>
      </c>
      <c r="I86">
        <v>2</v>
      </c>
      <c r="L86">
        <v>9.9260000000000001E-2</v>
      </c>
      <c r="M86">
        <v>2</v>
      </c>
      <c r="N86">
        <v>2</v>
      </c>
      <c r="O86" s="11" t="s">
        <v>420</v>
      </c>
      <c r="P86">
        <v>0</v>
      </c>
    </row>
    <row r="87" spans="1:16" x14ac:dyDescent="0.2">
      <c r="A87">
        <v>0.25180840664716669</v>
      </c>
      <c r="D87" s="7">
        <v>8.7719298245610006E-2</v>
      </c>
    </row>
    <row r="88" spans="1:16" x14ac:dyDescent="0.2">
      <c r="A88">
        <v>0</v>
      </c>
      <c r="D88">
        <v>0</v>
      </c>
      <c r="I88">
        <v>2</v>
      </c>
      <c r="L88">
        <v>0.70899999999999996</v>
      </c>
      <c r="M88">
        <v>4</v>
      </c>
      <c r="N88">
        <f>COUNT(D88:D92)</f>
        <v>5</v>
      </c>
      <c r="O88" s="11" t="s">
        <v>421</v>
      </c>
      <c r="P88">
        <v>0</v>
      </c>
    </row>
    <row r="89" spans="1:16" x14ac:dyDescent="0.2">
      <c r="A89">
        <v>6.7253176930599998E-2</v>
      </c>
      <c r="D89">
        <v>8.7719298245610006E-2</v>
      </c>
    </row>
    <row r="90" spans="1:16" x14ac:dyDescent="0.2">
      <c r="A90">
        <v>0.13372434017595</v>
      </c>
      <c r="D90">
        <v>0.26315789473680001</v>
      </c>
    </row>
    <row r="91" spans="1:16" x14ac:dyDescent="0.2">
      <c r="A91">
        <v>0.20175953079183331</v>
      </c>
      <c r="D91">
        <v>0.42982456140350001</v>
      </c>
    </row>
    <row r="92" spans="1:16" x14ac:dyDescent="0.2">
      <c r="A92">
        <v>0.26823069403716665</v>
      </c>
      <c r="D92">
        <v>1.140350877193</v>
      </c>
    </row>
    <row r="93" spans="1:16" x14ac:dyDescent="0.2">
      <c r="A93">
        <v>0</v>
      </c>
      <c r="D93">
        <v>0</v>
      </c>
      <c r="I93">
        <v>2</v>
      </c>
      <c r="L93">
        <v>1.5598000000000001</v>
      </c>
      <c r="M93">
        <v>3</v>
      </c>
      <c r="N93">
        <f>COUNT(D93:D97)</f>
        <v>5</v>
      </c>
      <c r="O93" s="11" t="s">
        <v>422</v>
      </c>
      <c r="P93">
        <v>0</v>
      </c>
    </row>
    <row r="94" spans="1:16" x14ac:dyDescent="0.2">
      <c r="A94">
        <v>6.7253176930599998E-2</v>
      </c>
      <c r="D94" s="7">
        <v>0.35087719298249997</v>
      </c>
    </row>
    <row r="95" spans="1:16" x14ac:dyDescent="0.2">
      <c r="A95">
        <v>0.1345063538612</v>
      </c>
      <c r="D95" s="7">
        <v>0.80701754385960001</v>
      </c>
    </row>
    <row r="96" spans="1:16" x14ac:dyDescent="0.2">
      <c r="A96">
        <v>0.2009775171065</v>
      </c>
      <c r="D96" s="7">
        <v>1.666666666667</v>
      </c>
    </row>
    <row r="97" spans="1:16" x14ac:dyDescent="0.2">
      <c r="A97">
        <v>0.26666666666666666</v>
      </c>
      <c r="D97" s="7">
        <v>2.280701754386</v>
      </c>
    </row>
    <row r="98" spans="1:16" x14ac:dyDescent="0.2">
      <c r="A98">
        <v>0</v>
      </c>
      <c r="D98">
        <v>0</v>
      </c>
      <c r="I98">
        <v>2</v>
      </c>
      <c r="L98">
        <v>2.8359999999999999</v>
      </c>
      <c r="M98">
        <v>3</v>
      </c>
      <c r="N98">
        <f>COUNT(D98:D102)</f>
        <v>5</v>
      </c>
      <c r="O98" s="11" t="s">
        <v>423</v>
      </c>
      <c r="P98">
        <v>0</v>
      </c>
    </row>
    <row r="99" spans="1:16" x14ac:dyDescent="0.2">
      <c r="A99">
        <v>6.8035190615833338E-2</v>
      </c>
      <c r="D99" s="7">
        <v>0.64912280701750003</v>
      </c>
    </row>
    <row r="100" spans="1:16" x14ac:dyDescent="0.2">
      <c r="A100">
        <v>0.13372434017595</v>
      </c>
      <c r="D100" s="7">
        <v>1.2543859649119999</v>
      </c>
    </row>
    <row r="101" spans="1:16" x14ac:dyDescent="0.2">
      <c r="A101">
        <v>0.20019550342133333</v>
      </c>
      <c r="D101" s="7">
        <v>2.1228070175439999</v>
      </c>
    </row>
    <row r="102" spans="1:16" x14ac:dyDescent="0.2">
      <c r="A102">
        <v>0.26666666666666666</v>
      </c>
      <c r="D102" s="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1"/>
  <sheetViews>
    <sheetView workbookViewId="0">
      <selection activeCell="H9" sqref="H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0.1</v>
      </c>
      <c r="M2">
        <v>6</v>
      </c>
      <c r="N2">
        <f>COUNT(D2:D7)</f>
        <v>6</v>
      </c>
      <c r="O2" s="11" t="s">
        <v>424</v>
      </c>
      <c r="P2">
        <v>0</v>
      </c>
    </row>
    <row r="3" spans="1:18" x14ac:dyDescent="0.2">
      <c r="A3">
        <v>0.26060960122566668</v>
      </c>
      <c r="D3" s="7">
        <v>1.9956914110949999</v>
      </c>
    </row>
    <row r="4" spans="1:18" x14ac:dyDescent="0.2">
      <c r="A4">
        <v>0.25869917068866666</v>
      </c>
      <c r="D4" s="7">
        <v>3.0157783971110002</v>
      </c>
    </row>
    <row r="5" spans="1:18" x14ac:dyDescent="0.2">
      <c r="A5">
        <v>0.25374018078366667</v>
      </c>
      <c r="D5" s="7">
        <v>5.0008149049919997</v>
      </c>
    </row>
    <row r="6" spans="1:18" x14ac:dyDescent="0.2">
      <c r="A6">
        <v>0.35897645015899998</v>
      </c>
      <c r="D6" s="7">
        <v>5.6485045117250001</v>
      </c>
      <c r="E6" s="7"/>
    </row>
    <row r="7" spans="1:18" x14ac:dyDescent="0.2">
      <c r="A7">
        <v>0.41515123744249999</v>
      </c>
      <c r="D7" s="7">
        <v>6.1446538905579997</v>
      </c>
      <c r="E7" s="7"/>
    </row>
    <row r="8" spans="1:18" x14ac:dyDescent="0.2">
      <c r="A8">
        <v>0</v>
      </c>
      <c r="D8">
        <v>0</v>
      </c>
      <c r="I8">
        <v>2</v>
      </c>
      <c r="L8">
        <v>0.15</v>
      </c>
      <c r="M8">
        <v>6</v>
      </c>
      <c r="N8">
        <f>COUNT(D8:D14)</f>
        <v>7</v>
      </c>
      <c r="O8" s="11" t="s">
        <v>425</v>
      </c>
      <c r="P8">
        <v>0</v>
      </c>
    </row>
    <row r="9" spans="1:18" x14ac:dyDescent="0.2">
      <c r="A9">
        <v>0.51542851691283331</v>
      </c>
      <c r="D9" s="7">
        <v>0.98890589931369999</v>
      </c>
    </row>
    <row r="10" spans="1:18" x14ac:dyDescent="0.2">
      <c r="A10">
        <v>0.84349415234299996</v>
      </c>
      <c r="D10" s="7">
        <v>1.305331728603</v>
      </c>
    </row>
    <row r="11" spans="1:18" x14ac:dyDescent="0.2">
      <c r="A11">
        <v>1.1798112217951666</v>
      </c>
      <c r="D11" s="7">
        <v>2.0215041729740002</v>
      </c>
    </row>
    <row r="12" spans="1:18" x14ac:dyDescent="0.2">
      <c r="A12">
        <v>1.6800188428583334</v>
      </c>
      <c r="D12" s="7">
        <v>2.8889973489709999</v>
      </c>
    </row>
    <row r="13" spans="1:18" x14ac:dyDescent="0.2">
      <c r="A13">
        <v>3.0275633783283333</v>
      </c>
      <c r="D13" s="7">
        <v>5.8639620547540003</v>
      </c>
    </row>
    <row r="14" spans="1:18" x14ac:dyDescent="0.2">
      <c r="A14">
        <v>4.2084939824849998</v>
      </c>
      <c r="D14" s="7">
        <v>6.3303916380220002</v>
      </c>
    </row>
    <row r="15" spans="1:18" x14ac:dyDescent="0.2">
      <c r="A15">
        <v>0</v>
      </c>
      <c r="D15">
        <v>0</v>
      </c>
      <c r="I15">
        <v>2</v>
      </c>
      <c r="L15">
        <v>0.25</v>
      </c>
      <c r="M15">
        <v>6</v>
      </c>
      <c r="N15">
        <f>COUNT(D15:D20)</f>
        <v>6</v>
      </c>
      <c r="O15" s="11" t="s">
        <v>426</v>
      </c>
      <c r="P15">
        <v>0</v>
      </c>
    </row>
    <row r="16" spans="1:18" x14ac:dyDescent="0.2">
      <c r="A16">
        <v>1.1251270547166667</v>
      </c>
      <c r="D16" s="7">
        <v>0.53933952214269998</v>
      </c>
    </row>
    <row r="17" spans="1:5" x14ac:dyDescent="0.2">
      <c r="A17">
        <v>2.5133348739599999</v>
      </c>
      <c r="D17" s="7">
        <v>0.93491604524930005</v>
      </c>
    </row>
    <row r="18" spans="1:5" x14ac:dyDescent="0.2">
      <c r="A18">
        <v>3.6208010882083332</v>
      </c>
      <c r="D18" s="7">
        <v>1.8726221275299999</v>
      </c>
    </row>
    <row r="19" spans="1:5" x14ac:dyDescent="0.2">
      <c r="A19">
        <v>5.5614738159249999</v>
      </c>
      <c r="D19" s="7">
        <v>3.318470045148</v>
      </c>
    </row>
    <row r="20" spans="1:5" x14ac:dyDescent="0.2">
      <c r="A20">
        <v>8.4572880088533324</v>
      </c>
      <c r="D20" s="7">
        <v>6.0368284888139998</v>
      </c>
      <c r="E20" s="7"/>
    </row>
    <row r="21" spans="1:5" x14ac:dyDescent="0.2">
      <c r="E21" s="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"/>
  <sheetViews>
    <sheetView zoomScale="113" workbookViewId="0">
      <selection activeCell="G4" sqref="G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F2">
        <v>1</v>
      </c>
      <c r="I2">
        <v>2</v>
      </c>
      <c r="L2">
        <v>1</v>
      </c>
      <c r="M2">
        <v>3</v>
      </c>
      <c r="N2">
        <v>3</v>
      </c>
      <c r="O2" s="11" t="s">
        <v>427</v>
      </c>
      <c r="P2">
        <v>0</v>
      </c>
    </row>
    <row r="3" spans="1:18" x14ac:dyDescent="0.2">
      <c r="A3">
        <v>2</v>
      </c>
      <c r="F3">
        <v>1.2E-2</v>
      </c>
    </row>
    <row r="4" spans="1:18" x14ac:dyDescent="0.2">
      <c r="A4">
        <v>4</v>
      </c>
      <c r="F4">
        <v>3.0000000000000001E-3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1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9.3224471408266674E-3</v>
      </c>
      <c r="D2" s="23">
        <v>0.48319546136370001</v>
      </c>
      <c r="I2">
        <v>2</v>
      </c>
      <c r="L2">
        <v>1.4179999999999999</v>
      </c>
      <c r="M2">
        <v>20</v>
      </c>
      <c r="N2">
        <f>COUNT(D2:D21)</f>
        <v>20</v>
      </c>
      <c r="O2" s="11" t="s">
        <v>428</v>
      </c>
      <c r="P2">
        <v>0</v>
      </c>
    </row>
    <row r="3" spans="1:18" x14ac:dyDescent="0.2">
      <c r="A3">
        <v>1.4186332605606667E-2</v>
      </c>
      <c r="D3" s="23">
        <v>1.611913920366</v>
      </c>
    </row>
    <row r="4" spans="1:18" x14ac:dyDescent="0.2">
      <c r="A4">
        <v>3.1414140664066663E-2</v>
      </c>
      <c r="D4" s="23">
        <v>1.449512126298</v>
      </c>
    </row>
    <row r="5" spans="1:18" x14ac:dyDescent="0.2">
      <c r="A5">
        <v>4.8703830216983331E-2</v>
      </c>
      <c r="D5" s="23">
        <v>1.555923544176</v>
      </c>
    </row>
    <row r="6" spans="1:18" x14ac:dyDescent="0.2">
      <c r="A6">
        <v>6.4802301001483334E-2</v>
      </c>
      <c r="D6" s="23">
        <v>1.487680632082</v>
      </c>
    </row>
    <row r="7" spans="1:18" x14ac:dyDescent="0.2">
      <c r="A7">
        <v>6.3660587428650009E-2</v>
      </c>
      <c r="D7" s="23">
        <v>1.528076871668</v>
      </c>
    </row>
    <row r="8" spans="1:18" x14ac:dyDescent="0.2">
      <c r="A8">
        <v>6.4851806197066666E-2</v>
      </c>
      <c r="D8" s="23">
        <v>1.70273120164</v>
      </c>
    </row>
    <row r="9" spans="1:18" x14ac:dyDescent="0.2">
      <c r="A9">
        <v>9.8230684310316674E-2</v>
      </c>
      <c r="D9" s="23">
        <v>1.700577725632</v>
      </c>
    </row>
    <row r="10" spans="1:18" x14ac:dyDescent="0.2">
      <c r="A10">
        <v>0.13157862167635001</v>
      </c>
      <c r="D10" s="23">
        <v>1.5640176436519999</v>
      </c>
    </row>
    <row r="11" spans="1:18" x14ac:dyDescent="0.2">
      <c r="A11">
        <v>0.25000123762983334</v>
      </c>
      <c r="D11" s="23">
        <v>0.99186134584819996</v>
      </c>
    </row>
    <row r="12" spans="1:18" x14ac:dyDescent="0.2">
      <c r="A12">
        <v>0.25007240134850001</v>
      </c>
      <c r="D12" s="23">
        <v>1.300996539587</v>
      </c>
    </row>
    <row r="13" spans="1:18" x14ac:dyDescent="0.2">
      <c r="A13">
        <v>0.25009405987166666</v>
      </c>
      <c r="D13" s="23">
        <v>1.3950811637680001</v>
      </c>
    </row>
    <row r="14" spans="1:18" x14ac:dyDescent="0.2">
      <c r="A14">
        <v>0.24900803964383333</v>
      </c>
      <c r="D14" s="23">
        <v>1.6774092941050001</v>
      </c>
    </row>
    <row r="15" spans="1:18" x14ac:dyDescent="0.2">
      <c r="A15">
        <v>0.31575032549666665</v>
      </c>
      <c r="D15" s="23">
        <v>1.605899039104</v>
      </c>
    </row>
    <row r="16" spans="1:18" x14ac:dyDescent="0.2">
      <c r="A16">
        <v>0.31478188010833336</v>
      </c>
      <c r="D16" s="23">
        <v>2.39897227214</v>
      </c>
    </row>
    <row r="17" spans="1:4" x14ac:dyDescent="0.2">
      <c r="A17">
        <v>0.31492111347083335</v>
      </c>
      <c r="D17" s="23">
        <v>3.0038019990199998</v>
      </c>
    </row>
    <row r="18" spans="1:4" x14ac:dyDescent="0.2">
      <c r="A18">
        <v>0.34945408145583329</v>
      </c>
      <c r="D18" s="23">
        <v>3.0150149258160002</v>
      </c>
    </row>
    <row r="19" spans="1:4" x14ac:dyDescent="0.2">
      <c r="A19">
        <v>0.38288246476466664</v>
      </c>
      <c r="D19" s="23">
        <v>3.2279120193659998</v>
      </c>
    </row>
    <row r="20" spans="1:4" x14ac:dyDescent="0.2">
      <c r="A20">
        <v>0.38298766330533335</v>
      </c>
      <c r="D20" s="23">
        <v>3.6848944796760001</v>
      </c>
    </row>
    <row r="21" spans="1:4" x14ac:dyDescent="0.2">
      <c r="A21">
        <v>0.38317640186333335</v>
      </c>
      <c r="D21" s="23">
        <v>4.5047747761129999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selection activeCell="N3" sqref="N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H2">
        <v>0</v>
      </c>
      <c r="I2">
        <v>2</v>
      </c>
      <c r="L2">
        <v>0.8</v>
      </c>
      <c r="M2">
        <v>11</v>
      </c>
      <c r="N2">
        <f>COUNT(H2:H13)</f>
        <v>12</v>
      </c>
      <c r="O2" s="11" t="s">
        <v>429</v>
      </c>
      <c r="P2">
        <v>0</v>
      </c>
    </row>
    <row r="3" spans="1:18" x14ac:dyDescent="0.2">
      <c r="A3">
        <v>0.33333333333333331</v>
      </c>
      <c r="H3">
        <v>-2.3978952727983707</v>
      </c>
    </row>
    <row r="4" spans="1:18" x14ac:dyDescent="0.2">
      <c r="A4">
        <v>0.66666666666666663</v>
      </c>
      <c r="H4">
        <v>-4.2304767365466809</v>
      </c>
    </row>
    <row r="5" spans="1:18" x14ac:dyDescent="0.2">
      <c r="A5">
        <v>1</v>
      </c>
      <c r="H5">
        <v>-5.6167710976665717</v>
      </c>
    </row>
    <row r="6" spans="1:18" x14ac:dyDescent="0.2">
      <c r="A6">
        <v>1.5</v>
      </c>
      <c r="H6">
        <v>-7.2907475312382424</v>
      </c>
    </row>
    <row r="7" spans="1:18" x14ac:dyDescent="0.2">
      <c r="A7">
        <v>2</v>
      </c>
      <c r="H7">
        <v>-10.578616227593395</v>
      </c>
    </row>
    <row r="8" spans="1:18" x14ac:dyDescent="0.2">
      <c r="A8">
        <v>0.33333333333333331</v>
      </c>
      <c r="H8">
        <v>-2.3715779644809971</v>
      </c>
    </row>
    <row r="9" spans="1:18" x14ac:dyDescent="0.2">
      <c r="A9">
        <v>0.66666666666666663</v>
      </c>
      <c r="H9">
        <v>-3.7578723256008879</v>
      </c>
    </row>
    <row r="10" spans="1:18" x14ac:dyDescent="0.2">
      <c r="A10">
        <v>1</v>
      </c>
      <c r="H10">
        <v>-5.7871640835952523</v>
      </c>
    </row>
    <row r="11" spans="1:18" x14ac:dyDescent="0.2">
      <c r="A11">
        <v>1.5</v>
      </c>
      <c r="H11">
        <v>-7.7595074897187208</v>
      </c>
    </row>
    <row r="12" spans="1:18" x14ac:dyDescent="0.2">
      <c r="A12">
        <v>2</v>
      </c>
      <c r="H12">
        <v>-10.062092582712767</v>
      </c>
    </row>
    <row r="13" spans="1:18" x14ac:dyDescent="0.2">
      <c r="A13">
        <v>2.5</v>
      </c>
      <c r="H13">
        <v>-10.755239763272712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6"/>
  <sheetViews>
    <sheetView zoomScale="113" workbookViewId="0">
      <selection activeCell="H19" sqref="H1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</row>
    <row r="2" spans="1:18" x14ac:dyDescent="0.2">
      <c r="A2">
        <v>0</v>
      </c>
      <c r="F2">
        <v>4400</v>
      </c>
      <c r="I2">
        <v>2</v>
      </c>
      <c r="L2">
        <v>7.0000000000000007E-2</v>
      </c>
      <c r="M2">
        <v>2</v>
      </c>
      <c r="N2">
        <f>COUNT(F2:F5)</f>
        <v>4</v>
      </c>
      <c r="O2" s="11" t="s">
        <v>430</v>
      </c>
      <c r="P2">
        <v>0</v>
      </c>
    </row>
    <row r="3" spans="1:18" x14ac:dyDescent="0.2">
      <c r="A3">
        <v>0.25</v>
      </c>
      <c r="F3">
        <v>96</v>
      </c>
    </row>
    <row r="4" spans="1:18" x14ac:dyDescent="0.2">
      <c r="A4">
        <v>0.43333333333333335</v>
      </c>
      <c r="F4">
        <v>34</v>
      </c>
    </row>
    <row r="5" spans="1:18" ht="16" thickBot="1" x14ac:dyDescent="0.25">
      <c r="A5">
        <v>0.66666666666666663</v>
      </c>
      <c r="F5" s="6">
        <v>12</v>
      </c>
    </row>
    <row r="6" spans="1:18" x14ac:dyDescent="0.2">
      <c r="A6">
        <v>0</v>
      </c>
      <c r="F6">
        <v>19600</v>
      </c>
      <c r="I6">
        <v>2</v>
      </c>
      <c r="L6">
        <v>0.09</v>
      </c>
      <c r="M6">
        <v>2</v>
      </c>
      <c r="N6">
        <f>COUNT(F6:F9)</f>
        <v>4</v>
      </c>
      <c r="O6" s="11" t="s">
        <v>431</v>
      </c>
      <c r="P6">
        <v>0</v>
      </c>
    </row>
    <row r="7" spans="1:18" x14ac:dyDescent="0.2">
      <c r="A7">
        <v>0.25</v>
      </c>
      <c r="F7">
        <v>288</v>
      </c>
    </row>
    <row r="8" spans="1:18" x14ac:dyDescent="0.2">
      <c r="A8">
        <v>0.45</v>
      </c>
      <c r="F8">
        <v>86</v>
      </c>
    </row>
    <row r="9" spans="1:18" ht="16" thickBot="1" x14ac:dyDescent="0.25">
      <c r="A9">
        <v>0.68333333333333335</v>
      </c>
      <c r="F9" s="6">
        <v>20</v>
      </c>
    </row>
    <row r="10" spans="1:18" x14ac:dyDescent="0.2">
      <c r="A10">
        <v>0</v>
      </c>
      <c r="F10">
        <v>4400</v>
      </c>
      <c r="I10">
        <v>2</v>
      </c>
      <c r="L10">
        <v>0.1</v>
      </c>
      <c r="M10">
        <v>2</v>
      </c>
      <c r="N10">
        <f>COUNT(F10:F13)</f>
        <v>4</v>
      </c>
      <c r="O10" s="11" t="s">
        <v>432</v>
      </c>
      <c r="P10">
        <v>0</v>
      </c>
    </row>
    <row r="11" spans="1:18" x14ac:dyDescent="0.2">
      <c r="A11">
        <v>0.23333333333333334</v>
      </c>
      <c r="F11">
        <v>88</v>
      </c>
    </row>
    <row r="12" spans="1:18" x14ac:dyDescent="0.2">
      <c r="A12">
        <v>0.43333333333333335</v>
      </c>
      <c r="F12">
        <v>24</v>
      </c>
    </row>
    <row r="13" spans="1:18" ht="16" thickBot="1" x14ac:dyDescent="0.25">
      <c r="A13">
        <v>0.6333333333333333</v>
      </c>
      <c r="F13" s="6">
        <v>4</v>
      </c>
    </row>
    <row r="14" spans="1:18" x14ac:dyDescent="0.2">
      <c r="A14">
        <v>0</v>
      </c>
      <c r="F14">
        <v>19600</v>
      </c>
      <c r="I14">
        <v>2</v>
      </c>
      <c r="L14">
        <v>0.12</v>
      </c>
      <c r="M14">
        <v>2</v>
      </c>
      <c r="N14">
        <f>COUNT(F14:F17)</f>
        <v>4</v>
      </c>
      <c r="O14" s="11" t="s">
        <v>433</v>
      </c>
      <c r="P14">
        <v>0</v>
      </c>
    </row>
    <row r="15" spans="1:18" x14ac:dyDescent="0.2">
      <c r="A15">
        <v>0.25</v>
      </c>
      <c r="F15">
        <v>282</v>
      </c>
    </row>
    <row r="16" spans="1:18" x14ac:dyDescent="0.2">
      <c r="A16">
        <v>0.46666666666666667</v>
      </c>
      <c r="F16">
        <v>44</v>
      </c>
    </row>
    <row r="17" spans="1:16" ht="16" thickBot="1" x14ac:dyDescent="0.25">
      <c r="A17">
        <v>0.68333333333333335</v>
      </c>
      <c r="F17" s="6">
        <v>6</v>
      </c>
    </row>
    <row r="18" spans="1:16" x14ac:dyDescent="0.2">
      <c r="A18">
        <v>0</v>
      </c>
      <c r="E18">
        <v>1</v>
      </c>
      <c r="I18">
        <v>2</v>
      </c>
      <c r="L18">
        <v>0.26</v>
      </c>
      <c r="M18">
        <v>5</v>
      </c>
      <c r="N18">
        <f>COUNT(F18:F22)</f>
        <v>0</v>
      </c>
      <c r="O18" s="11" t="s">
        <v>434</v>
      </c>
      <c r="P18">
        <v>0</v>
      </c>
    </row>
    <row r="19" spans="1:16" x14ac:dyDescent="0.2">
      <c r="A19">
        <v>0.23333333333333334</v>
      </c>
      <c r="E19">
        <v>8.2178217821782182E-3</v>
      </c>
    </row>
    <row r="20" spans="1:16" x14ac:dyDescent="0.2">
      <c r="A20">
        <v>0.46666666666666667</v>
      </c>
      <c r="E20">
        <v>4.9504950495049506E-4</v>
      </c>
    </row>
    <row r="21" spans="1:16" x14ac:dyDescent="0.2">
      <c r="A21">
        <v>0.23333333333333334</v>
      </c>
      <c r="E21">
        <v>6.5322580645161294E-3</v>
      </c>
    </row>
    <row r="22" spans="1:16" x14ac:dyDescent="0.2">
      <c r="A22">
        <v>0.5</v>
      </c>
      <c r="E22">
        <v>4.8387096774193548E-4</v>
      </c>
    </row>
    <row r="23" spans="1:16" x14ac:dyDescent="0.2">
      <c r="A23">
        <v>0</v>
      </c>
      <c r="F23">
        <v>22000</v>
      </c>
      <c r="I23">
        <v>2</v>
      </c>
      <c r="L23">
        <v>0.37</v>
      </c>
      <c r="M23">
        <v>2</v>
      </c>
      <c r="N23">
        <v>2</v>
      </c>
      <c r="O23" s="11" t="s">
        <v>435</v>
      </c>
      <c r="P23">
        <v>0</v>
      </c>
    </row>
    <row r="24" spans="1:16" x14ac:dyDescent="0.2">
      <c r="A24">
        <v>0.33333333333333331</v>
      </c>
      <c r="F24">
        <v>40</v>
      </c>
    </row>
    <row r="25" spans="1:16" x14ac:dyDescent="0.2">
      <c r="A25">
        <v>0</v>
      </c>
      <c r="F25">
        <v>56000</v>
      </c>
      <c r="I25">
        <v>2</v>
      </c>
      <c r="L25">
        <v>0.6</v>
      </c>
      <c r="M25">
        <v>2</v>
      </c>
      <c r="N25">
        <v>2</v>
      </c>
      <c r="O25" s="11" t="s">
        <v>436</v>
      </c>
      <c r="P25">
        <v>0</v>
      </c>
    </row>
    <row r="26" spans="1:16" x14ac:dyDescent="0.2">
      <c r="A26">
        <v>0.18333333333333332</v>
      </c>
      <c r="F2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T12"/>
  <sheetViews>
    <sheetView workbookViewId="0">
      <selection activeCell="P22" sqref="P2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605</v>
      </c>
      <c r="Q1" s="13" t="s">
        <v>606</v>
      </c>
      <c r="R1" s="40" t="s">
        <v>607</v>
      </c>
      <c r="S1" s="16"/>
    </row>
    <row r="2" spans="1:20" x14ac:dyDescent="0.2">
      <c r="I2">
        <v>0</v>
      </c>
      <c r="N2">
        <v>0</v>
      </c>
      <c r="O2" t="s">
        <v>622</v>
      </c>
      <c r="R2">
        <v>3.106203932629978</v>
      </c>
      <c r="S2" s="3"/>
      <c r="T2" s="3"/>
    </row>
    <row r="3" spans="1:20" x14ac:dyDescent="0.2">
      <c r="I3">
        <v>0</v>
      </c>
      <c r="N3">
        <v>0</v>
      </c>
      <c r="O3" t="s">
        <v>623</v>
      </c>
      <c r="R3">
        <v>7.320199860790245</v>
      </c>
      <c r="S3" s="3"/>
      <c r="T3" s="3"/>
    </row>
    <row r="4" spans="1:20" x14ac:dyDescent="0.2">
      <c r="I4">
        <v>0</v>
      </c>
      <c r="N4">
        <v>0</v>
      </c>
      <c r="O4" t="s">
        <v>624</v>
      </c>
      <c r="R4">
        <v>34.549038575615661</v>
      </c>
      <c r="S4" s="3"/>
      <c r="T4" s="3"/>
    </row>
    <row r="5" spans="1:20" x14ac:dyDescent="0.2">
      <c r="I5">
        <v>0</v>
      </c>
      <c r="N5">
        <v>0</v>
      </c>
      <c r="O5" t="s">
        <v>625</v>
      </c>
      <c r="R5">
        <v>57.230629315781592</v>
      </c>
      <c r="S5" s="3"/>
      <c r="T5" s="3"/>
    </row>
    <row r="6" spans="1:20" ht="16" x14ac:dyDescent="0.2">
      <c r="I6">
        <v>0</v>
      </c>
      <c r="N6">
        <v>0</v>
      </c>
      <c r="O6" t="s">
        <v>626</v>
      </c>
      <c r="R6">
        <v>30.069499620093477</v>
      </c>
      <c r="S6" s="19"/>
      <c r="T6" s="3"/>
    </row>
    <row r="7" spans="1:20" x14ac:dyDescent="0.2">
      <c r="I7">
        <v>0</v>
      </c>
      <c r="N7">
        <v>0</v>
      </c>
      <c r="O7" t="s">
        <v>627</v>
      </c>
      <c r="R7">
        <v>29.959688739674171</v>
      </c>
      <c r="S7" s="3"/>
      <c r="T7" s="3"/>
    </row>
    <row r="8" spans="1:20" x14ac:dyDescent="0.2">
      <c r="I8">
        <v>0</v>
      </c>
      <c r="N8">
        <v>0</v>
      </c>
      <c r="O8" t="s">
        <v>628</v>
      </c>
      <c r="R8">
        <v>2.378666834055625</v>
      </c>
      <c r="S8" s="3"/>
      <c r="T8" s="3"/>
    </row>
    <row r="9" spans="1:20" x14ac:dyDescent="0.2">
      <c r="I9">
        <v>0</v>
      </c>
      <c r="N9">
        <v>0</v>
      </c>
      <c r="O9" t="s">
        <v>629</v>
      </c>
      <c r="R9">
        <v>12.152998340501718</v>
      </c>
      <c r="S9" s="3"/>
      <c r="T9" s="3"/>
    </row>
    <row r="10" spans="1:20" x14ac:dyDescent="0.2">
      <c r="I10">
        <v>0</v>
      </c>
      <c r="N10">
        <v>0</v>
      </c>
      <c r="O10" t="s">
        <v>630</v>
      </c>
      <c r="R10">
        <v>109.90875991832436</v>
      </c>
      <c r="S10" s="3"/>
      <c r="T10" s="3"/>
    </row>
    <row r="11" spans="1:20" x14ac:dyDescent="0.2">
      <c r="I11">
        <v>0</v>
      </c>
      <c r="N11">
        <v>0</v>
      </c>
      <c r="O11" t="s">
        <v>631</v>
      </c>
      <c r="R11">
        <v>48.8987631077255</v>
      </c>
      <c r="S11" s="3"/>
      <c r="T11" s="3"/>
    </row>
    <row r="12" spans="1:20" x14ac:dyDescent="0.2">
      <c r="I12">
        <v>0</v>
      </c>
      <c r="N12">
        <v>0</v>
      </c>
      <c r="O12" t="s">
        <v>632</v>
      </c>
      <c r="R12">
        <v>381.56244187797483</v>
      </c>
      <c r="S12" s="3"/>
      <c r="T12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64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13" t="s">
        <v>89</v>
      </c>
      <c r="Q1" s="40" t="s">
        <v>607</v>
      </c>
    </row>
    <row r="2" spans="1:17" x14ac:dyDescent="0.2">
      <c r="A2">
        <v>0</v>
      </c>
      <c r="E2">
        <v>1</v>
      </c>
      <c r="I2">
        <v>2</v>
      </c>
      <c r="L2">
        <v>0.1</v>
      </c>
      <c r="M2">
        <v>2</v>
      </c>
      <c r="N2">
        <f>COUNT(E2:E6)</f>
        <v>5</v>
      </c>
      <c r="O2" s="11" t="s">
        <v>437</v>
      </c>
      <c r="P2">
        <v>0</v>
      </c>
    </row>
    <row r="3" spans="1:17" x14ac:dyDescent="0.2">
      <c r="A3">
        <v>1</v>
      </c>
      <c r="E3">
        <v>0.24199999999999999</v>
      </c>
    </row>
    <row r="4" spans="1:17" x14ac:dyDescent="0.2">
      <c r="A4">
        <v>2.5</v>
      </c>
      <c r="E4">
        <v>0.1</v>
      </c>
    </row>
    <row r="5" spans="1:17" x14ac:dyDescent="0.2">
      <c r="A5">
        <v>5</v>
      </c>
      <c r="E5">
        <v>4.8000000000000001E-2</v>
      </c>
    </row>
    <row r="6" spans="1:17" x14ac:dyDescent="0.2">
      <c r="A6">
        <v>10</v>
      </c>
      <c r="E6">
        <v>4.7999999999999996E-3</v>
      </c>
    </row>
    <row r="7" spans="1:17" x14ac:dyDescent="0.2">
      <c r="A7">
        <v>0</v>
      </c>
      <c r="E7">
        <v>1</v>
      </c>
      <c r="I7">
        <v>2</v>
      </c>
      <c r="L7">
        <v>0.39</v>
      </c>
      <c r="M7">
        <v>2</v>
      </c>
      <c r="N7">
        <v>3</v>
      </c>
      <c r="O7" s="11" t="s">
        <v>438</v>
      </c>
      <c r="P7">
        <v>0</v>
      </c>
    </row>
    <row r="8" spans="1:17" x14ac:dyDescent="0.2">
      <c r="A8">
        <v>1</v>
      </c>
      <c r="E8">
        <v>5.9500000000000004E-2</v>
      </c>
    </row>
    <row r="9" spans="1:17" x14ac:dyDescent="0.2">
      <c r="A9">
        <v>2.5</v>
      </c>
      <c r="E9">
        <v>7.4999999999999997E-3</v>
      </c>
    </row>
    <row r="10" spans="1:17" x14ac:dyDescent="0.2">
      <c r="A10">
        <v>0</v>
      </c>
      <c r="E10">
        <v>1</v>
      </c>
      <c r="I10">
        <v>2</v>
      </c>
      <c r="L10">
        <v>0.8</v>
      </c>
      <c r="M10">
        <v>2</v>
      </c>
      <c r="N10">
        <v>2</v>
      </c>
      <c r="O10" s="11" t="s">
        <v>439</v>
      </c>
      <c r="P10">
        <v>0</v>
      </c>
    </row>
    <row r="11" spans="1:17" x14ac:dyDescent="0.2">
      <c r="A11">
        <v>1</v>
      </c>
      <c r="E11">
        <v>3.4500000000000003E-2</v>
      </c>
    </row>
    <row r="12" spans="1:17" x14ac:dyDescent="0.2">
      <c r="A12">
        <v>0</v>
      </c>
      <c r="E12">
        <v>1</v>
      </c>
      <c r="I12">
        <v>2</v>
      </c>
      <c r="L12">
        <v>1.65</v>
      </c>
      <c r="M12">
        <v>2</v>
      </c>
      <c r="N12">
        <v>2</v>
      </c>
      <c r="O12" s="11" t="s">
        <v>440</v>
      </c>
      <c r="P12">
        <v>0</v>
      </c>
    </row>
    <row r="13" spans="1:17" x14ac:dyDescent="0.2">
      <c r="A13">
        <v>1</v>
      </c>
      <c r="E13">
        <v>3.7000000000000002E-3</v>
      </c>
    </row>
    <row r="14" spans="1:17" x14ac:dyDescent="0.2">
      <c r="A14">
        <v>0</v>
      </c>
      <c r="E14">
        <v>1</v>
      </c>
      <c r="I14">
        <v>2</v>
      </c>
      <c r="L14">
        <v>0.04</v>
      </c>
      <c r="M14">
        <v>2</v>
      </c>
      <c r="N14">
        <f>COUNT(E14:E20)</f>
        <v>7</v>
      </c>
      <c r="O14" s="11" t="s">
        <v>441</v>
      </c>
      <c r="P14">
        <v>0</v>
      </c>
    </row>
    <row r="15" spans="1:17" x14ac:dyDescent="0.2">
      <c r="A15">
        <v>1</v>
      </c>
      <c r="E15">
        <v>0.32700000000000001</v>
      </c>
    </row>
    <row r="16" spans="1:17" x14ac:dyDescent="0.2">
      <c r="A16">
        <v>2.5</v>
      </c>
      <c r="E16">
        <v>0.21199999999999999</v>
      </c>
    </row>
    <row r="17" spans="1:16" x14ac:dyDescent="0.2">
      <c r="A17">
        <v>5</v>
      </c>
      <c r="E17">
        <v>0.11800000000000001</v>
      </c>
    </row>
    <row r="18" spans="1:16" x14ac:dyDescent="0.2">
      <c r="A18">
        <v>10</v>
      </c>
      <c r="E18">
        <v>5.2000000000000005E-2</v>
      </c>
    </row>
    <row r="19" spans="1:16" x14ac:dyDescent="0.2">
      <c r="A19">
        <v>20</v>
      </c>
      <c r="E19">
        <v>2.7000000000000003E-2</v>
      </c>
    </row>
    <row r="20" spans="1:16" x14ac:dyDescent="0.2">
      <c r="A20">
        <v>30</v>
      </c>
      <c r="E20">
        <v>1.1000000000000001E-2</v>
      </c>
    </row>
    <row r="21" spans="1:16" x14ac:dyDescent="0.2">
      <c r="A21">
        <v>0</v>
      </c>
      <c r="E21">
        <v>1</v>
      </c>
      <c r="I21">
        <v>2</v>
      </c>
      <c r="L21">
        <v>0.12</v>
      </c>
      <c r="M21">
        <v>2</v>
      </c>
      <c r="N21">
        <f>COUNT(E21:E26)</f>
        <v>6</v>
      </c>
      <c r="O21" s="11" t="s">
        <v>442</v>
      </c>
      <c r="P21">
        <v>0</v>
      </c>
    </row>
    <row r="22" spans="1:16" x14ac:dyDescent="0.2">
      <c r="A22">
        <v>1</v>
      </c>
      <c r="E22">
        <v>0.32</v>
      </c>
    </row>
    <row r="23" spans="1:16" x14ac:dyDescent="0.2">
      <c r="A23">
        <v>2.5</v>
      </c>
      <c r="E23">
        <v>0.20899999999999999</v>
      </c>
    </row>
    <row r="24" spans="1:16" x14ac:dyDescent="0.2">
      <c r="A24">
        <v>5</v>
      </c>
      <c r="E24">
        <v>6.3E-2</v>
      </c>
    </row>
    <row r="25" spans="1:16" x14ac:dyDescent="0.2">
      <c r="A25">
        <v>10</v>
      </c>
      <c r="E25">
        <v>1.3000000000000001E-2</v>
      </c>
    </row>
    <row r="26" spans="1:16" x14ac:dyDescent="0.2">
      <c r="A26">
        <v>20</v>
      </c>
      <c r="E26">
        <v>5.0000000000000001E-4</v>
      </c>
    </row>
    <row r="27" spans="1:16" x14ac:dyDescent="0.2">
      <c r="A27">
        <v>0</v>
      </c>
      <c r="E27">
        <v>1</v>
      </c>
      <c r="I27">
        <v>2</v>
      </c>
      <c r="L27">
        <v>0.23</v>
      </c>
      <c r="M27">
        <v>2</v>
      </c>
      <c r="N27">
        <f>COUNT(E27:E31)</f>
        <v>5</v>
      </c>
      <c r="O27" s="11" t="s">
        <v>443</v>
      </c>
      <c r="P27">
        <v>0</v>
      </c>
    </row>
    <row r="28" spans="1:16" x14ac:dyDescent="0.2">
      <c r="A28">
        <v>1</v>
      </c>
      <c r="E28">
        <v>0.252</v>
      </c>
    </row>
    <row r="29" spans="1:16" x14ac:dyDescent="0.2">
      <c r="A29">
        <v>2.5</v>
      </c>
      <c r="E29">
        <v>0.10099999999999999</v>
      </c>
    </row>
    <row r="30" spans="1:16" x14ac:dyDescent="0.2">
      <c r="A30">
        <v>5</v>
      </c>
      <c r="E30">
        <v>2.5000000000000001E-2</v>
      </c>
    </row>
    <row r="31" spans="1:16" x14ac:dyDescent="0.2">
      <c r="A31">
        <v>10</v>
      </c>
      <c r="E31">
        <v>1.1000000000000001E-3</v>
      </c>
    </row>
    <row r="32" spans="1:16" x14ac:dyDescent="0.2">
      <c r="A32">
        <v>0</v>
      </c>
      <c r="E32">
        <v>1</v>
      </c>
      <c r="I32">
        <v>2</v>
      </c>
      <c r="L32">
        <v>0.53</v>
      </c>
      <c r="M32">
        <v>2</v>
      </c>
      <c r="N32">
        <v>4</v>
      </c>
      <c r="O32" s="11" t="s">
        <v>444</v>
      </c>
      <c r="P32">
        <v>0</v>
      </c>
    </row>
    <row r="33" spans="1:16" x14ac:dyDescent="0.2">
      <c r="A33">
        <v>1</v>
      </c>
      <c r="E33">
        <v>0.10300000000000001</v>
      </c>
    </row>
    <row r="34" spans="1:16" x14ac:dyDescent="0.2">
      <c r="A34">
        <v>2.5</v>
      </c>
      <c r="E34">
        <v>2.6000000000000002E-2</v>
      </c>
    </row>
    <row r="35" spans="1:16" x14ac:dyDescent="0.2">
      <c r="A35">
        <v>5</v>
      </c>
      <c r="E35">
        <v>1.7000000000000001E-3</v>
      </c>
    </row>
    <row r="36" spans="1:16" x14ac:dyDescent="0.2">
      <c r="A36">
        <v>0</v>
      </c>
      <c r="E36">
        <v>1</v>
      </c>
      <c r="I36">
        <v>2</v>
      </c>
      <c r="L36">
        <v>0.2</v>
      </c>
      <c r="M36">
        <v>6</v>
      </c>
      <c r="N36">
        <f>COUNT(E36:E42)</f>
        <v>7</v>
      </c>
      <c r="O36" s="11" t="s">
        <v>445</v>
      </c>
      <c r="P36">
        <v>0</v>
      </c>
    </row>
    <row r="37" spans="1:16" x14ac:dyDescent="0.2">
      <c r="A37">
        <v>1</v>
      </c>
      <c r="E37">
        <v>0.82599999999999996</v>
      </c>
    </row>
    <row r="38" spans="1:16" x14ac:dyDescent="0.2">
      <c r="A38">
        <v>2.5</v>
      </c>
      <c r="E38">
        <v>0.65300000000000002</v>
      </c>
    </row>
    <row r="39" spans="1:16" x14ac:dyDescent="0.2">
      <c r="A39">
        <v>5</v>
      </c>
      <c r="E39">
        <v>0.50800000000000001</v>
      </c>
    </row>
    <row r="40" spans="1:16" x14ac:dyDescent="0.2">
      <c r="A40">
        <v>10</v>
      </c>
      <c r="E40">
        <v>0.22899999999999998</v>
      </c>
    </row>
    <row r="41" spans="1:16" x14ac:dyDescent="0.2">
      <c r="A41">
        <v>20</v>
      </c>
      <c r="E41">
        <v>4.0999999999999995E-2</v>
      </c>
    </row>
    <row r="42" spans="1:16" x14ac:dyDescent="0.2">
      <c r="A42">
        <v>30</v>
      </c>
      <c r="E42">
        <v>1.9E-2</v>
      </c>
    </row>
    <row r="43" spans="1:16" x14ac:dyDescent="0.2">
      <c r="A43">
        <v>0</v>
      </c>
      <c r="E43">
        <v>1</v>
      </c>
      <c r="I43">
        <v>2</v>
      </c>
      <c r="L43">
        <v>0.53</v>
      </c>
      <c r="M43">
        <v>5</v>
      </c>
      <c r="N43">
        <f>COUNT(E43:E48)</f>
        <v>6</v>
      </c>
      <c r="O43" s="11" t="s">
        <v>446</v>
      </c>
      <c r="P43">
        <v>0</v>
      </c>
    </row>
    <row r="44" spans="1:16" x14ac:dyDescent="0.2">
      <c r="A44">
        <v>1</v>
      </c>
      <c r="E44">
        <v>0.68599999999999994</v>
      </c>
    </row>
    <row r="45" spans="1:16" x14ac:dyDescent="0.2">
      <c r="A45">
        <v>2.5</v>
      </c>
      <c r="E45">
        <v>0.36099999999999999</v>
      </c>
    </row>
    <row r="46" spans="1:16" x14ac:dyDescent="0.2">
      <c r="A46">
        <v>5</v>
      </c>
      <c r="E46">
        <v>0.19399999999999998</v>
      </c>
    </row>
    <row r="47" spans="1:16" x14ac:dyDescent="0.2">
      <c r="A47">
        <v>10</v>
      </c>
      <c r="E47">
        <v>3.9E-2</v>
      </c>
    </row>
    <row r="48" spans="1:16" x14ac:dyDescent="0.2">
      <c r="A48">
        <v>20</v>
      </c>
      <c r="E48">
        <v>1.8E-3</v>
      </c>
    </row>
    <row r="49" spans="1:16" x14ac:dyDescent="0.2">
      <c r="A49">
        <v>0</v>
      </c>
      <c r="E49">
        <v>1</v>
      </c>
      <c r="I49">
        <v>2</v>
      </c>
      <c r="L49">
        <v>0.59</v>
      </c>
      <c r="M49">
        <v>6</v>
      </c>
      <c r="N49">
        <f>COUNT(E49:E55)</f>
        <v>7</v>
      </c>
      <c r="O49" s="11" t="s">
        <v>447</v>
      </c>
      <c r="P49">
        <v>0</v>
      </c>
    </row>
    <row r="50" spans="1:16" x14ac:dyDescent="0.2">
      <c r="A50">
        <v>1</v>
      </c>
      <c r="E50">
        <v>0.70099999999999996</v>
      </c>
    </row>
    <row r="51" spans="1:16" x14ac:dyDescent="0.2">
      <c r="A51">
        <v>2.5</v>
      </c>
      <c r="E51">
        <v>0.41600000000000004</v>
      </c>
    </row>
    <row r="52" spans="1:16" x14ac:dyDescent="0.2">
      <c r="A52">
        <v>5</v>
      </c>
      <c r="E52">
        <v>0.14699999999999999</v>
      </c>
    </row>
    <row r="53" spans="1:16" x14ac:dyDescent="0.2">
      <c r="A53">
        <v>10</v>
      </c>
      <c r="E53">
        <v>2.5000000000000001E-2</v>
      </c>
    </row>
    <row r="54" spans="1:16" x14ac:dyDescent="0.2">
      <c r="A54">
        <v>20</v>
      </c>
      <c r="E54">
        <v>1.0199999999999999E-3</v>
      </c>
    </row>
    <row r="55" spans="1:16" x14ac:dyDescent="0.2">
      <c r="A55">
        <v>30</v>
      </c>
      <c r="E55">
        <v>2.8E-5</v>
      </c>
    </row>
    <row r="56" spans="1:16" x14ac:dyDescent="0.2">
      <c r="A56">
        <v>0</v>
      </c>
      <c r="E56">
        <v>1</v>
      </c>
      <c r="I56">
        <v>2</v>
      </c>
      <c r="L56">
        <v>1.95</v>
      </c>
      <c r="M56">
        <v>4</v>
      </c>
      <c r="N56">
        <f>COUNT(E56:E60)</f>
        <v>5</v>
      </c>
      <c r="O56" s="11" t="s">
        <v>448</v>
      </c>
      <c r="P56">
        <v>0</v>
      </c>
    </row>
    <row r="57" spans="1:16" x14ac:dyDescent="0.2">
      <c r="A57">
        <v>1</v>
      </c>
      <c r="E57">
        <v>0.46200000000000002</v>
      </c>
    </row>
    <row r="58" spans="1:16" x14ac:dyDescent="0.2">
      <c r="A58">
        <v>2.5</v>
      </c>
      <c r="E58">
        <v>0.16300000000000001</v>
      </c>
    </row>
    <row r="59" spans="1:16" x14ac:dyDescent="0.2">
      <c r="A59">
        <v>5</v>
      </c>
      <c r="E59">
        <v>2.86E-2</v>
      </c>
    </row>
    <row r="60" spans="1:16" x14ac:dyDescent="0.2">
      <c r="A60">
        <v>10</v>
      </c>
      <c r="E60">
        <v>1.1000000000000001E-3</v>
      </c>
    </row>
    <row r="61" spans="1:16" x14ac:dyDescent="0.2">
      <c r="A61">
        <v>0</v>
      </c>
      <c r="E61">
        <v>1</v>
      </c>
      <c r="I61">
        <v>2</v>
      </c>
      <c r="L61">
        <v>5</v>
      </c>
      <c r="M61">
        <v>3</v>
      </c>
      <c r="N61">
        <v>4</v>
      </c>
      <c r="O61" s="11" t="s">
        <v>449</v>
      </c>
      <c r="P61">
        <v>0</v>
      </c>
    </row>
    <row r="62" spans="1:16" x14ac:dyDescent="0.2">
      <c r="A62">
        <v>1</v>
      </c>
      <c r="E62">
        <v>0.153</v>
      </c>
    </row>
    <row r="63" spans="1:16" x14ac:dyDescent="0.2">
      <c r="A63">
        <v>2.5</v>
      </c>
      <c r="E63">
        <v>1.5800000000000002E-2</v>
      </c>
    </row>
    <row r="64" spans="1:16" x14ac:dyDescent="0.2">
      <c r="A64">
        <v>5</v>
      </c>
      <c r="E64">
        <v>1.7000000000000001E-3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6"/>
  <sheetViews>
    <sheetView zoomScale="94" workbookViewId="0">
      <selection activeCell="M7" sqref="M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A2" s="4">
        <v>0</v>
      </c>
      <c r="E2">
        <v>0.95499999999999996</v>
      </c>
      <c r="I2">
        <v>1</v>
      </c>
      <c r="J2">
        <v>4.8000000000000001E-2</v>
      </c>
      <c r="K2">
        <v>2</v>
      </c>
      <c r="M2">
        <v>2</v>
      </c>
      <c r="N2">
        <f>COUNT(E2:E6)</f>
        <v>5</v>
      </c>
      <c r="O2" s="11" t="s">
        <v>450</v>
      </c>
      <c r="P2">
        <v>0</v>
      </c>
    </row>
    <row r="3" spans="1:18" x14ac:dyDescent="0.2">
      <c r="A3">
        <v>0.246</v>
      </c>
      <c r="E3">
        <v>0.17899999999999999</v>
      </c>
    </row>
    <row r="4" spans="1:18" x14ac:dyDescent="0.2">
      <c r="A4">
        <v>0.495</v>
      </c>
      <c r="E4">
        <v>0.104</v>
      </c>
    </row>
    <row r="5" spans="1:18" x14ac:dyDescent="0.2">
      <c r="A5">
        <v>0.99199999999999999</v>
      </c>
      <c r="E5">
        <v>3.2699999999999999E-3</v>
      </c>
    </row>
    <row r="6" spans="1:18" x14ac:dyDescent="0.2">
      <c r="A6">
        <v>1.49</v>
      </c>
      <c r="E6">
        <v>1.63E-4</v>
      </c>
    </row>
    <row r="7" spans="1:18" x14ac:dyDescent="0.2">
      <c r="A7">
        <v>0</v>
      </c>
      <c r="E7">
        <v>1.1200000000000001</v>
      </c>
      <c r="I7">
        <v>1</v>
      </c>
      <c r="J7">
        <v>3.3000000000000002E-2</v>
      </c>
      <c r="K7">
        <v>2</v>
      </c>
      <c r="M7">
        <v>3</v>
      </c>
      <c r="N7">
        <f>COUNT(E7:E11)</f>
        <v>5</v>
      </c>
      <c r="O7" s="11" t="s">
        <v>451</v>
      </c>
      <c r="P7">
        <v>0</v>
      </c>
    </row>
    <row r="8" spans="1:18" x14ac:dyDescent="0.2">
      <c r="A8">
        <v>0.24399999999999999</v>
      </c>
      <c r="E8">
        <v>0.17699999999999999</v>
      </c>
    </row>
    <row r="9" spans="1:18" x14ac:dyDescent="0.2">
      <c r="A9">
        <v>0.49399999999999999</v>
      </c>
      <c r="E9">
        <v>2.6499999999999999E-2</v>
      </c>
    </row>
    <row r="10" spans="1:18" x14ac:dyDescent="0.2">
      <c r="A10">
        <v>0.74299999999999999</v>
      </c>
      <c r="E10">
        <v>8.2900000000000005E-3</v>
      </c>
    </row>
    <row r="11" spans="1:18" x14ac:dyDescent="0.2">
      <c r="A11">
        <v>0.98899999999999999</v>
      </c>
      <c r="E11">
        <v>2.5000000000000001E-3</v>
      </c>
    </row>
    <row r="12" spans="1:18" x14ac:dyDescent="0.2">
      <c r="A12">
        <v>0</v>
      </c>
      <c r="E12">
        <v>0.54800000000000004</v>
      </c>
      <c r="I12">
        <v>1</v>
      </c>
      <c r="J12">
        <v>8.0000000000000002E-3</v>
      </c>
      <c r="K12">
        <v>2</v>
      </c>
      <c r="M12">
        <v>5</v>
      </c>
      <c r="N12">
        <f>COUNT(E12:E16)</f>
        <v>5</v>
      </c>
      <c r="O12" s="11" t="s">
        <v>452</v>
      </c>
      <c r="P12">
        <v>0</v>
      </c>
    </row>
    <row r="13" spans="1:18" x14ac:dyDescent="0.2">
      <c r="A13">
        <v>0.23899999999999999</v>
      </c>
      <c r="E13">
        <v>0.154</v>
      </c>
    </row>
    <row r="14" spans="1:18" x14ac:dyDescent="0.2">
      <c r="A14">
        <v>0.496</v>
      </c>
      <c r="E14">
        <v>1.12E-2</v>
      </c>
    </row>
    <row r="15" spans="1:18" x14ac:dyDescent="0.2">
      <c r="A15">
        <v>0.74399999999999999</v>
      </c>
      <c r="E15">
        <v>1.9599999999999999E-3</v>
      </c>
    </row>
    <row r="16" spans="1:18" x14ac:dyDescent="0.2">
      <c r="A16">
        <v>0.995</v>
      </c>
      <c r="E16">
        <v>3.2200000000000002E-4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O2" s="1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19"/>
  <sheetViews>
    <sheetView zoomScale="125" workbookViewId="0">
      <selection activeCell="M204" sqref="M20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A2">
        <v>0</v>
      </c>
      <c r="E2">
        <v>1</v>
      </c>
      <c r="I2">
        <v>2</v>
      </c>
      <c r="L2">
        <v>0.21</v>
      </c>
      <c r="M2">
        <v>3</v>
      </c>
      <c r="N2">
        <v>6</v>
      </c>
      <c r="O2" s="11" t="s">
        <v>453</v>
      </c>
      <c r="P2">
        <v>0</v>
      </c>
    </row>
    <row r="3" spans="1:18" x14ac:dyDescent="0.2">
      <c r="A3">
        <v>1</v>
      </c>
      <c r="E3">
        <v>0.1</v>
      </c>
    </row>
    <row r="4" spans="1:18" x14ac:dyDescent="0.2">
      <c r="A4">
        <v>2</v>
      </c>
      <c r="E4">
        <v>0.01</v>
      </c>
    </row>
    <row r="5" spans="1:18" x14ac:dyDescent="0.2">
      <c r="A5">
        <v>4</v>
      </c>
      <c r="E5">
        <v>0.01</v>
      </c>
    </row>
    <row r="6" spans="1:18" x14ac:dyDescent="0.2">
      <c r="A6">
        <v>8</v>
      </c>
      <c r="E6">
        <v>1E-3</v>
      </c>
    </row>
    <row r="7" spans="1:18" x14ac:dyDescent="0.2">
      <c r="A7">
        <v>0</v>
      </c>
      <c r="E7">
        <v>1</v>
      </c>
      <c r="I7">
        <v>2</v>
      </c>
      <c r="L7">
        <v>0.3</v>
      </c>
      <c r="M7">
        <v>3</v>
      </c>
      <c r="N7">
        <v>5</v>
      </c>
      <c r="O7" s="11" t="s">
        <v>454</v>
      </c>
      <c r="P7">
        <v>0</v>
      </c>
    </row>
    <row r="8" spans="1:18" x14ac:dyDescent="0.2">
      <c r="A8">
        <v>1</v>
      </c>
      <c r="E8">
        <v>1</v>
      </c>
    </row>
    <row r="9" spans="1:18" x14ac:dyDescent="0.2">
      <c r="A9">
        <v>2</v>
      </c>
      <c r="E9">
        <v>0.1</v>
      </c>
    </row>
    <row r="10" spans="1:18" x14ac:dyDescent="0.2">
      <c r="A10">
        <v>4</v>
      </c>
      <c r="E10">
        <v>0.1</v>
      </c>
    </row>
    <row r="11" spans="1:18" x14ac:dyDescent="0.2">
      <c r="A11">
        <v>8</v>
      </c>
      <c r="E11">
        <v>3.0000000000000001E-3</v>
      </c>
    </row>
    <row r="12" spans="1:18" x14ac:dyDescent="0.2">
      <c r="A12">
        <v>0</v>
      </c>
      <c r="E12">
        <v>1</v>
      </c>
      <c r="I12">
        <v>2</v>
      </c>
      <c r="L12">
        <v>0.26</v>
      </c>
      <c r="M12">
        <v>4</v>
      </c>
      <c r="N12">
        <v>7</v>
      </c>
      <c r="O12" s="11" t="s">
        <v>455</v>
      </c>
      <c r="P12">
        <v>0</v>
      </c>
    </row>
    <row r="13" spans="1:18" x14ac:dyDescent="0.2">
      <c r="A13">
        <v>1</v>
      </c>
      <c r="E13">
        <v>0.1</v>
      </c>
    </row>
    <row r="14" spans="1:18" x14ac:dyDescent="0.2">
      <c r="A14">
        <v>2</v>
      </c>
      <c r="E14">
        <v>0.03</v>
      </c>
    </row>
    <row r="15" spans="1:18" x14ac:dyDescent="0.2">
      <c r="A15">
        <v>4</v>
      </c>
      <c r="E15">
        <v>1E-3</v>
      </c>
    </row>
    <row r="16" spans="1:18" x14ac:dyDescent="0.2">
      <c r="A16">
        <v>0</v>
      </c>
      <c r="E16">
        <v>1</v>
      </c>
      <c r="I16">
        <v>2</v>
      </c>
      <c r="L16">
        <v>0.26</v>
      </c>
      <c r="M16">
        <v>2</v>
      </c>
      <c r="N16">
        <v>4</v>
      </c>
      <c r="O16" s="11" t="s">
        <v>456</v>
      </c>
      <c r="P16">
        <v>0</v>
      </c>
    </row>
    <row r="17" spans="1:16" x14ac:dyDescent="0.2">
      <c r="A17">
        <v>1</v>
      </c>
      <c r="E17">
        <v>0.03</v>
      </c>
    </row>
    <row r="18" spans="1:16" x14ac:dyDescent="0.2">
      <c r="A18">
        <v>2</v>
      </c>
      <c r="E18">
        <v>0.03</v>
      </c>
    </row>
    <row r="19" spans="1:16" x14ac:dyDescent="0.2">
      <c r="A19">
        <v>4</v>
      </c>
      <c r="E19">
        <v>0.03</v>
      </c>
    </row>
    <row r="20" spans="1:16" x14ac:dyDescent="0.2">
      <c r="A20">
        <v>0</v>
      </c>
      <c r="E20">
        <v>1</v>
      </c>
      <c r="I20">
        <v>2</v>
      </c>
      <c r="L20">
        <v>0.35</v>
      </c>
      <c r="M20">
        <v>3</v>
      </c>
      <c r="N20">
        <v>3</v>
      </c>
      <c r="O20" s="11" t="s">
        <v>457</v>
      </c>
      <c r="P20">
        <v>0</v>
      </c>
    </row>
    <row r="21" spans="1:16" x14ac:dyDescent="0.2">
      <c r="A21">
        <v>1</v>
      </c>
      <c r="E21">
        <v>0.03</v>
      </c>
    </row>
    <row r="22" spans="1:16" x14ac:dyDescent="0.2">
      <c r="A22">
        <v>2</v>
      </c>
      <c r="E22">
        <v>3.0000000000000001E-3</v>
      </c>
    </row>
    <row r="23" spans="1:16" x14ac:dyDescent="0.2">
      <c r="A23">
        <v>0</v>
      </c>
      <c r="E23">
        <v>1</v>
      </c>
      <c r="I23">
        <v>2</v>
      </c>
      <c r="L23">
        <v>0.25</v>
      </c>
      <c r="M23">
        <v>5</v>
      </c>
      <c r="N23">
        <v>7</v>
      </c>
      <c r="O23" s="11" t="s">
        <v>458</v>
      </c>
      <c r="P23">
        <v>0</v>
      </c>
    </row>
    <row r="24" spans="1:16" x14ac:dyDescent="0.2">
      <c r="A24">
        <v>1</v>
      </c>
      <c r="E24">
        <v>1</v>
      </c>
    </row>
    <row r="25" spans="1:16" x14ac:dyDescent="0.2">
      <c r="A25">
        <v>2</v>
      </c>
      <c r="E25">
        <v>0.3</v>
      </c>
    </row>
    <row r="26" spans="1:16" x14ac:dyDescent="0.2">
      <c r="A26">
        <v>4</v>
      </c>
      <c r="E26">
        <v>0.3</v>
      </c>
    </row>
    <row r="27" spans="1:16" x14ac:dyDescent="0.2">
      <c r="A27">
        <v>8</v>
      </c>
      <c r="E27">
        <v>0.03</v>
      </c>
    </row>
    <row r="28" spans="1:16" x14ac:dyDescent="0.2">
      <c r="A28">
        <v>16</v>
      </c>
      <c r="E28">
        <v>3.0000000000000001E-3</v>
      </c>
    </row>
    <row r="29" spans="1:16" x14ac:dyDescent="0.2">
      <c r="A29">
        <v>30</v>
      </c>
      <c r="E29">
        <v>3.0000000000000001E-3</v>
      </c>
    </row>
    <row r="30" spans="1:16" ht="16" x14ac:dyDescent="0.2">
      <c r="A30" s="22">
        <v>0</v>
      </c>
      <c r="E30">
        <v>1</v>
      </c>
      <c r="I30">
        <v>2</v>
      </c>
      <c r="L30">
        <v>0.25</v>
      </c>
      <c r="M30">
        <v>4</v>
      </c>
      <c r="N30">
        <v>4</v>
      </c>
      <c r="O30" s="11" t="s">
        <v>459</v>
      </c>
      <c r="P30">
        <v>0</v>
      </c>
    </row>
    <row r="31" spans="1:16" ht="16" x14ac:dyDescent="0.2">
      <c r="A31" s="22">
        <v>1</v>
      </c>
      <c r="E31">
        <v>1</v>
      </c>
    </row>
    <row r="32" spans="1:16" ht="16" x14ac:dyDescent="0.2">
      <c r="A32" s="22">
        <v>2</v>
      </c>
      <c r="E32">
        <v>0.1</v>
      </c>
    </row>
    <row r="33" spans="1:16" ht="16" x14ac:dyDescent="0.2">
      <c r="A33" s="22">
        <v>4</v>
      </c>
      <c r="E33">
        <v>0.01</v>
      </c>
    </row>
    <row r="34" spans="1:16" x14ac:dyDescent="0.2">
      <c r="A34">
        <v>0</v>
      </c>
      <c r="E34">
        <v>1</v>
      </c>
      <c r="I34">
        <v>2</v>
      </c>
      <c r="L34">
        <v>0.27</v>
      </c>
      <c r="M34">
        <v>3</v>
      </c>
      <c r="N34">
        <v>3</v>
      </c>
      <c r="O34" s="11" t="s">
        <v>460</v>
      </c>
      <c r="P34">
        <v>0</v>
      </c>
    </row>
    <row r="35" spans="1:16" x14ac:dyDescent="0.2">
      <c r="A35">
        <v>1</v>
      </c>
      <c r="E35">
        <v>0.1</v>
      </c>
    </row>
    <row r="36" spans="1:16" x14ac:dyDescent="0.2">
      <c r="A36">
        <v>2</v>
      </c>
      <c r="E36">
        <v>0.01</v>
      </c>
    </row>
    <row r="37" spans="1:16" x14ac:dyDescent="0.2">
      <c r="A37">
        <v>0</v>
      </c>
      <c r="E37">
        <v>1</v>
      </c>
      <c r="I37">
        <v>2</v>
      </c>
      <c r="L37">
        <v>0.24</v>
      </c>
      <c r="M37">
        <v>2</v>
      </c>
      <c r="N37">
        <v>2</v>
      </c>
      <c r="O37" s="11" t="s">
        <v>461</v>
      </c>
      <c r="P37">
        <v>0</v>
      </c>
    </row>
    <row r="38" spans="1:16" x14ac:dyDescent="0.2">
      <c r="A38">
        <v>1</v>
      </c>
      <c r="E38">
        <v>0.1</v>
      </c>
    </row>
    <row r="39" spans="1:16" x14ac:dyDescent="0.2">
      <c r="A39">
        <v>0</v>
      </c>
      <c r="E39">
        <v>1</v>
      </c>
      <c r="I39">
        <v>2</v>
      </c>
      <c r="L39">
        <v>0.28999999999999998</v>
      </c>
      <c r="M39">
        <v>3</v>
      </c>
      <c r="N39">
        <v>3</v>
      </c>
      <c r="O39" s="11" t="s">
        <v>462</v>
      </c>
      <c r="P39">
        <v>0</v>
      </c>
    </row>
    <row r="40" spans="1:16" x14ac:dyDescent="0.2">
      <c r="A40">
        <v>1</v>
      </c>
      <c r="E40">
        <v>0.01</v>
      </c>
    </row>
    <row r="41" spans="1:16" x14ac:dyDescent="0.2">
      <c r="A41">
        <v>2</v>
      </c>
      <c r="E41">
        <v>2.9999999999999997E-4</v>
      </c>
    </row>
    <row r="42" spans="1:16" x14ac:dyDescent="0.2">
      <c r="A42">
        <v>0</v>
      </c>
      <c r="E42">
        <v>1</v>
      </c>
      <c r="I42">
        <v>2</v>
      </c>
      <c r="L42">
        <v>0.31</v>
      </c>
      <c r="M42">
        <v>3</v>
      </c>
      <c r="N42">
        <v>3</v>
      </c>
      <c r="O42" s="11" t="s">
        <v>463</v>
      </c>
      <c r="P42">
        <v>0</v>
      </c>
    </row>
    <row r="43" spans="1:16" x14ac:dyDescent="0.2">
      <c r="A43">
        <v>1</v>
      </c>
      <c r="E43">
        <v>0.01</v>
      </c>
    </row>
    <row r="44" spans="1:16" x14ac:dyDescent="0.2">
      <c r="A44">
        <v>2</v>
      </c>
      <c r="E44">
        <v>2.9999999999999997E-4</v>
      </c>
    </row>
    <row r="45" spans="1:16" x14ac:dyDescent="0.2">
      <c r="A45">
        <v>0</v>
      </c>
      <c r="E45">
        <v>1</v>
      </c>
      <c r="I45">
        <v>2</v>
      </c>
      <c r="L45">
        <v>0.3</v>
      </c>
      <c r="M45">
        <v>4</v>
      </c>
      <c r="N45">
        <v>6</v>
      </c>
      <c r="O45" s="11" t="s">
        <v>464</v>
      </c>
      <c r="P45">
        <v>0</v>
      </c>
    </row>
    <row r="46" spans="1:16" x14ac:dyDescent="0.2">
      <c r="A46">
        <v>1</v>
      </c>
      <c r="E46">
        <v>1</v>
      </c>
    </row>
    <row r="47" spans="1:16" x14ac:dyDescent="0.2">
      <c r="A47">
        <v>2</v>
      </c>
      <c r="E47">
        <v>0.1</v>
      </c>
    </row>
    <row r="48" spans="1:16" x14ac:dyDescent="0.2">
      <c r="A48">
        <v>4</v>
      </c>
      <c r="E48">
        <v>0.03</v>
      </c>
    </row>
    <row r="49" spans="1:16" x14ac:dyDescent="0.2">
      <c r="A49">
        <v>8</v>
      </c>
      <c r="E49">
        <v>0.03</v>
      </c>
    </row>
    <row r="50" spans="1:16" x14ac:dyDescent="0.2">
      <c r="A50">
        <v>16</v>
      </c>
      <c r="E50">
        <v>3.0000000000000001E-3</v>
      </c>
    </row>
    <row r="51" spans="1:16" x14ac:dyDescent="0.2">
      <c r="A51">
        <v>0</v>
      </c>
      <c r="E51">
        <v>1</v>
      </c>
      <c r="I51">
        <v>2</v>
      </c>
      <c r="L51">
        <v>0.26</v>
      </c>
      <c r="M51">
        <v>5</v>
      </c>
      <c r="N51">
        <v>6</v>
      </c>
      <c r="O51" s="11" t="s">
        <v>465</v>
      </c>
      <c r="P51">
        <v>0</v>
      </c>
    </row>
    <row r="52" spans="1:16" x14ac:dyDescent="0.2">
      <c r="A52">
        <v>1</v>
      </c>
      <c r="E52">
        <v>1</v>
      </c>
    </row>
    <row r="53" spans="1:16" x14ac:dyDescent="0.2">
      <c r="A53">
        <v>2</v>
      </c>
      <c r="E53">
        <v>0.1</v>
      </c>
    </row>
    <row r="54" spans="1:16" x14ac:dyDescent="0.2">
      <c r="A54">
        <v>4</v>
      </c>
      <c r="E54">
        <v>0.3</v>
      </c>
    </row>
    <row r="55" spans="1:16" x14ac:dyDescent="0.2">
      <c r="A55">
        <v>8</v>
      </c>
      <c r="E55">
        <v>0.03</v>
      </c>
    </row>
    <row r="56" spans="1:16" x14ac:dyDescent="0.2">
      <c r="A56">
        <v>16</v>
      </c>
      <c r="E56">
        <v>0.03</v>
      </c>
    </row>
    <row r="57" spans="1:16" x14ac:dyDescent="0.2">
      <c r="A57">
        <v>0</v>
      </c>
      <c r="E57">
        <v>1</v>
      </c>
      <c r="I57">
        <v>2</v>
      </c>
      <c r="L57">
        <v>0.22</v>
      </c>
      <c r="M57">
        <v>2</v>
      </c>
      <c r="N57">
        <v>3</v>
      </c>
      <c r="O57" s="11" t="s">
        <v>466</v>
      </c>
      <c r="P57">
        <v>0</v>
      </c>
    </row>
    <row r="58" spans="1:16" x14ac:dyDescent="0.2">
      <c r="A58">
        <v>1</v>
      </c>
      <c r="E58">
        <v>0.33</v>
      </c>
    </row>
    <row r="59" spans="1:16" x14ac:dyDescent="0.2">
      <c r="A59">
        <v>2</v>
      </c>
      <c r="E59">
        <v>0.33</v>
      </c>
    </row>
    <row r="60" spans="1:16" x14ac:dyDescent="0.2">
      <c r="A60">
        <v>0</v>
      </c>
      <c r="E60">
        <v>1</v>
      </c>
      <c r="I60">
        <v>2</v>
      </c>
      <c r="L60">
        <v>0.19</v>
      </c>
      <c r="M60">
        <v>5</v>
      </c>
      <c r="N60">
        <v>6</v>
      </c>
      <c r="O60" s="11" t="s">
        <v>467</v>
      </c>
      <c r="P60">
        <v>0</v>
      </c>
    </row>
    <row r="61" spans="1:16" x14ac:dyDescent="0.2">
      <c r="A61">
        <v>1</v>
      </c>
      <c r="E61">
        <v>1</v>
      </c>
    </row>
    <row r="62" spans="1:16" x14ac:dyDescent="0.2">
      <c r="A62">
        <v>2</v>
      </c>
      <c r="E62">
        <v>1</v>
      </c>
    </row>
    <row r="63" spans="1:16" x14ac:dyDescent="0.2">
      <c r="A63">
        <v>4</v>
      </c>
      <c r="E63">
        <v>0.33</v>
      </c>
    </row>
    <row r="64" spans="1:16" x14ac:dyDescent="0.2">
      <c r="A64">
        <v>8</v>
      </c>
      <c r="E64">
        <v>0.1</v>
      </c>
    </row>
    <row r="65" spans="1:16" x14ac:dyDescent="0.2">
      <c r="A65">
        <v>16</v>
      </c>
      <c r="E65">
        <v>0.03</v>
      </c>
    </row>
    <row r="66" spans="1:16" x14ac:dyDescent="0.2">
      <c r="A66">
        <v>0</v>
      </c>
      <c r="E66">
        <v>1</v>
      </c>
      <c r="I66">
        <v>2</v>
      </c>
      <c r="L66">
        <v>0.3</v>
      </c>
      <c r="M66">
        <v>3</v>
      </c>
      <c r="N66">
        <v>4</v>
      </c>
      <c r="O66" s="11" t="s">
        <v>468</v>
      </c>
      <c r="P66">
        <v>0</v>
      </c>
    </row>
    <row r="67" spans="1:16" x14ac:dyDescent="0.2">
      <c r="A67">
        <v>1</v>
      </c>
      <c r="E67">
        <v>0.33</v>
      </c>
    </row>
    <row r="68" spans="1:16" x14ac:dyDescent="0.2">
      <c r="A68">
        <v>2</v>
      </c>
      <c r="E68">
        <v>0.1</v>
      </c>
    </row>
    <row r="69" spans="1:16" x14ac:dyDescent="0.2">
      <c r="A69">
        <v>4</v>
      </c>
      <c r="E69">
        <v>0.1</v>
      </c>
    </row>
    <row r="70" spans="1:16" x14ac:dyDescent="0.2">
      <c r="A70">
        <v>0</v>
      </c>
      <c r="E70">
        <v>1</v>
      </c>
      <c r="I70">
        <v>2</v>
      </c>
      <c r="L70">
        <v>0.3</v>
      </c>
      <c r="M70">
        <v>4</v>
      </c>
      <c r="N70">
        <v>9</v>
      </c>
      <c r="O70" s="11" t="s">
        <v>469</v>
      </c>
      <c r="P70">
        <v>0</v>
      </c>
    </row>
    <row r="71" spans="1:16" x14ac:dyDescent="0.2">
      <c r="A71">
        <v>1</v>
      </c>
      <c r="E71">
        <v>0.33</v>
      </c>
    </row>
    <row r="72" spans="1:16" x14ac:dyDescent="0.2">
      <c r="A72">
        <v>2</v>
      </c>
      <c r="E72">
        <v>0.1</v>
      </c>
    </row>
    <row r="73" spans="1:16" x14ac:dyDescent="0.2">
      <c r="A73">
        <v>4</v>
      </c>
      <c r="E73">
        <v>0.01</v>
      </c>
    </row>
    <row r="74" spans="1:16" x14ac:dyDescent="0.2">
      <c r="A74">
        <v>8</v>
      </c>
      <c r="E74">
        <v>0.01</v>
      </c>
    </row>
    <row r="75" spans="1:16" x14ac:dyDescent="0.2">
      <c r="A75">
        <v>16</v>
      </c>
      <c r="E75">
        <v>3.0000000000000001E-3</v>
      </c>
    </row>
    <row r="76" spans="1:16" x14ac:dyDescent="0.2">
      <c r="A76">
        <v>30</v>
      </c>
      <c r="E76">
        <v>3.0000000000000001E-3</v>
      </c>
    </row>
    <row r="77" spans="1:16" x14ac:dyDescent="0.2">
      <c r="A77">
        <v>60</v>
      </c>
      <c r="E77">
        <v>1E-3</v>
      </c>
    </row>
    <row r="78" spans="1:16" x14ac:dyDescent="0.2">
      <c r="A78">
        <v>120</v>
      </c>
      <c r="E78">
        <v>1E-3</v>
      </c>
    </row>
    <row r="79" spans="1:16" x14ac:dyDescent="0.2">
      <c r="A79">
        <v>0</v>
      </c>
      <c r="E79">
        <v>1</v>
      </c>
      <c r="I79">
        <v>2</v>
      </c>
      <c r="L79">
        <v>0.06</v>
      </c>
      <c r="M79">
        <v>3</v>
      </c>
      <c r="N79">
        <v>4</v>
      </c>
      <c r="O79" s="11" t="s">
        <v>470</v>
      </c>
      <c r="P79">
        <v>0</v>
      </c>
    </row>
    <row r="80" spans="1:16" x14ac:dyDescent="0.2">
      <c r="A80">
        <v>1</v>
      </c>
      <c r="E80">
        <v>0.1</v>
      </c>
    </row>
    <row r="81" spans="1:16" x14ac:dyDescent="0.2">
      <c r="A81">
        <v>2</v>
      </c>
      <c r="E81">
        <v>1E-3</v>
      </c>
    </row>
    <row r="82" spans="1:16" x14ac:dyDescent="0.2">
      <c r="A82">
        <v>4</v>
      </c>
      <c r="E82">
        <v>1E-3</v>
      </c>
    </row>
    <row r="83" spans="1:16" x14ac:dyDescent="0.2">
      <c r="A83">
        <v>0</v>
      </c>
      <c r="E83">
        <v>1</v>
      </c>
      <c r="I83">
        <v>2</v>
      </c>
      <c r="L83">
        <v>0.15</v>
      </c>
      <c r="M83">
        <v>2</v>
      </c>
      <c r="N83">
        <v>2</v>
      </c>
      <c r="O83" s="11" t="s">
        <v>471</v>
      </c>
      <c r="P83">
        <v>0</v>
      </c>
    </row>
    <row r="84" spans="1:16" x14ac:dyDescent="0.2">
      <c r="A84">
        <v>4</v>
      </c>
      <c r="E84">
        <v>2.0000000000000001E-4</v>
      </c>
    </row>
    <row r="85" spans="1:16" x14ac:dyDescent="0.2">
      <c r="A85">
        <v>0</v>
      </c>
      <c r="E85">
        <v>1</v>
      </c>
      <c r="I85">
        <v>2</v>
      </c>
      <c r="L85">
        <v>0.28000000000000003</v>
      </c>
      <c r="M85">
        <v>3</v>
      </c>
      <c r="N85">
        <v>3</v>
      </c>
      <c r="O85" s="11" t="s">
        <v>472</v>
      </c>
      <c r="P85">
        <v>0</v>
      </c>
    </row>
    <row r="86" spans="1:16" x14ac:dyDescent="0.2">
      <c r="A86">
        <v>1</v>
      </c>
      <c r="E86">
        <v>0.1</v>
      </c>
    </row>
    <row r="87" spans="1:16" x14ac:dyDescent="0.2">
      <c r="A87">
        <v>2</v>
      </c>
      <c r="E87">
        <v>0.01</v>
      </c>
    </row>
    <row r="88" spans="1:16" x14ac:dyDescent="0.2">
      <c r="A88">
        <v>0</v>
      </c>
      <c r="E88">
        <v>1</v>
      </c>
      <c r="I88">
        <v>2</v>
      </c>
      <c r="L88">
        <v>0.21</v>
      </c>
      <c r="M88">
        <v>3</v>
      </c>
      <c r="N88">
        <v>3</v>
      </c>
      <c r="O88" s="11" t="s">
        <v>473</v>
      </c>
      <c r="P88">
        <v>0</v>
      </c>
    </row>
    <row r="89" spans="1:16" x14ac:dyDescent="0.2">
      <c r="A89">
        <v>1</v>
      </c>
      <c r="E89">
        <v>0.03</v>
      </c>
    </row>
    <row r="90" spans="1:16" x14ac:dyDescent="0.2">
      <c r="A90">
        <v>2</v>
      </c>
      <c r="E90">
        <v>2.9999999999999997E-4</v>
      </c>
    </row>
    <row r="91" spans="1:16" x14ac:dyDescent="0.2">
      <c r="A91">
        <v>0</v>
      </c>
      <c r="E91">
        <v>1</v>
      </c>
      <c r="I91">
        <v>2</v>
      </c>
      <c r="L91">
        <v>0.23</v>
      </c>
      <c r="M91">
        <v>4</v>
      </c>
      <c r="N91">
        <v>6</v>
      </c>
      <c r="O91" s="11" t="s">
        <v>474</v>
      </c>
      <c r="P91">
        <v>0</v>
      </c>
    </row>
    <row r="92" spans="1:16" x14ac:dyDescent="0.2">
      <c r="A92">
        <v>1</v>
      </c>
      <c r="E92">
        <v>0.03</v>
      </c>
    </row>
    <row r="93" spans="1:16" x14ac:dyDescent="0.2">
      <c r="A93">
        <v>2</v>
      </c>
      <c r="E93">
        <v>0.01</v>
      </c>
    </row>
    <row r="94" spans="1:16" x14ac:dyDescent="0.2">
      <c r="A94">
        <v>4</v>
      </c>
      <c r="E94">
        <v>2.9999999999999997E-4</v>
      </c>
    </row>
    <row r="95" spans="1:16" x14ac:dyDescent="0.2">
      <c r="A95">
        <v>8</v>
      </c>
      <c r="E95">
        <v>1.0000000000000001E-5</v>
      </c>
    </row>
    <row r="96" spans="1:16" x14ac:dyDescent="0.2">
      <c r="A96">
        <v>16</v>
      </c>
      <c r="E96">
        <v>1.0000000000000001E-5</v>
      </c>
    </row>
    <row r="97" spans="1:16" x14ac:dyDescent="0.2">
      <c r="A97">
        <v>0</v>
      </c>
      <c r="E97">
        <v>1</v>
      </c>
      <c r="I97">
        <v>2</v>
      </c>
      <c r="L97">
        <v>0.28999999999999998</v>
      </c>
      <c r="M97">
        <v>2</v>
      </c>
      <c r="N97">
        <v>3</v>
      </c>
      <c r="O97" s="11" t="s">
        <v>475</v>
      </c>
      <c r="P97">
        <v>0</v>
      </c>
    </row>
    <row r="98" spans="1:16" x14ac:dyDescent="0.2">
      <c r="A98">
        <v>1</v>
      </c>
      <c r="E98">
        <v>0.03</v>
      </c>
    </row>
    <row r="99" spans="1:16" x14ac:dyDescent="0.2">
      <c r="A99">
        <v>2</v>
      </c>
      <c r="E99">
        <v>0.01</v>
      </c>
    </row>
    <row r="100" spans="1:16" x14ac:dyDescent="0.2">
      <c r="A100">
        <v>0</v>
      </c>
      <c r="E100">
        <v>1</v>
      </c>
      <c r="I100">
        <v>2</v>
      </c>
      <c r="L100">
        <v>0.3</v>
      </c>
      <c r="M100">
        <v>4</v>
      </c>
      <c r="N100">
        <v>4</v>
      </c>
      <c r="O100" s="11" t="s">
        <v>476</v>
      </c>
      <c r="P100">
        <v>0</v>
      </c>
    </row>
    <row r="101" spans="1:16" x14ac:dyDescent="0.2">
      <c r="A101">
        <v>1</v>
      </c>
      <c r="E101">
        <v>1</v>
      </c>
    </row>
    <row r="102" spans="1:16" x14ac:dyDescent="0.2">
      <c r="A102">
        <v>2</v>
      </c>
      <c r="E102">
        <v>0.03</v>
      </c>
    </row>
    <row r="103" spans="1:16" x14ac:dyDescent="0.2">
      <c r="A103">
        <v>4</v>
      </c>
      <c r="E103">
        <v>3.0000000000000001E-3</v>
      </c>
    </row>
    <row r="104" spans="1:16" x14ac:dyDescent="0.2">
      <c r="A104">
        <v>0</v>
      </c>
      <c r="E104">
        <v>1</v>
      </c>
      <c r="I104">
        <v>2</v>
      </c>
      <c r="L104">
        <v>0.3</v>
      </c>
      <c r="M104">
        <v>3</v>
      </c>
      <c r="N104">
        <v>6</v>
      </c>
      <c r="O104" s="11" t="s">
        <v>477</v>
      </c>
      <c r="P104">
        <v>0</v>
      </c>
    </row>
    <row r="105" spans="1:16" x14ac:dyDescent="0.2">
      <c r="A105">
        <v>1</v>
      </c>
      <c r="E105">
        <v>0.3</v>
      </c>
    </row>
    <row r="106" spans="1:16" x14ac:dyDescent="0.2">
      <c r="A106">
        <v>2</v>
      </c>
      <c r="E106">
        <v>0.03</v>
      </c>
    </row>
    <row r="107" spans="1:16" x14ac:dyDescent="0.2">
      <c r="A107">
        <v>4</v>
      </c>
      <c r="E107">
        <v>0.01</v>
      </c>
    </row>
    <row r="108" spans="1:16" x14ac:dyDescent="0.2">
      <c r="A108">
        <v>8</v>
      </c>
      <c r="E108">
        <v>1E-3</v>
      </c>
    </row>
    <row r="109" spans="1:16" x14ac:dyDescent="0.2">
      <c r="A109">
        <v>16</v>
      </c>
      <c r="E109">
        <v>1E-4</v>
      </c>
    </row>
    <row r="110" spans="1:16" x14ac:dyDescent="0.2">
      <c r="A110">
        <v>0</v>
      </c>
      <c r="E110">
        <v>1</v>
      </c>
      <c r="I110">
        <v>2</v>
      </c>
      <c r="L110">
        <v>0.3</v>
      </c>
      <c r="M110">
        <v>3</v>
      </c>
      <c r="N110">
        <v>7</v>
      </c>
      <c r="O110" s="11" t="s">
        <v>478</v>
      </c>
      <c r="P110">
        <v>0</v>
      </c>
    </row>
    <row r="111" spans="1:16" x14ac:dyDescent="0.2">
      <c r="A111">
        <v>1</v>
      </c>
      <c r="E111">
        <v>0.1</v>
      </c>
    </row>
    <row r="112" spans="1:16" x14ac:dyDescent="0.2">
      <c r="A112">
        <v>2</v>
      </c>
      <c r="E112">
        <v>3.0000000000000001E-3</v>
      </c>
    </row>
    <row r="113" spans="1:16" x14ac:dyDescent="0.2">
      <c r="A113">
        <v>4</v>
      </c>
      <c r="E113">
        <v>0.01</v>
      </c>
    </row>
    <row r="114" spans="1:16" x14ac:dyDescent="0.2">
      <c r="A114">
        <v>8</v>
      </c>
      <c r="E114">
        <v>3.0000000000000001E-3</v>
      </c>
    </row>
    <row r="115" spans="1:16" x14ac:dyDescent="0.2">
      <c r="A115">
        <v>16</v>
      </c>
      <c r="E115">
        <v>2.9999999999999997E-4</v>
      </c>
    </row>
    <row r="116" spans="1:16" x14ac:dyDescent="0.2">
      <c r="A116">
        <v>30</v>
      </c>
      <c r="E116">
        <v>1E-4</v>
      </c>
    </row>
    <row r="117" spans="1:16" x14ac:dyDescent="0.2">
      <c r="A117">
        <v>0</v>
      </c>
      <c r="E117">
        <v>1</v>
      </c>
      <c r="I117">
        <v>2</v>
      </c>
      <c r="L117">
        <v>0.28000000000000003</v>
      </c>
      <c r="M117">
        <v>3</v>
      </c>
      <c r="N117">
        <v>7</v>
      </c>
      <c r="O117" s="11" t="s">
        <v>479</v>
      </c>
      <c r="P117">
        <v>0</v>
      </c>
    </row>
    <row r="118" spans="1:16" x14ac:dyDescent="0.2">
      <c r="A118">
        <v>1</v>
      </c>
      <c r="E118">
        <v>0.3</v>
      </c>
    </row>
    <row r="119" spans="1:16" x14ac:dyDescent="0.2">
      <c r="A119">
        <v>2</v>
      </c>
      <c r="E119">
        <v>0.1</v>
      </c>
    </row>
    <row r="120" spans="1:16" x14ac:dyDescent="0.2">
      <c r="A120">
        <v>4</v>
      </c>
      <c r="E120">
        <v>0.03</v>
      </c>
    </row>
    <row r="121" spans="1:16" x14ac:dyDescent="0.2">
      <c r="A121">
        <v>8</v>
      </c>
      <c r="E121">
        <v>0.03</v>
      </c>
    </row>
    <row r="122" spans="1:16" x14ac:dyDescent="0.2">
      <c r="A122">
        <v>16</v>
      </c>
      <c r="E122">
        <v>3.0000000000000001E-3</v>
      </c>
    </row>
    <row r="123" spans="1:16" x14ac:dyDescent="0.2">
      <c r="A123">
        <v>30</v>
      </c>
      <c r="E123">
        <v>2.9999999999999997E-4</v>
      </c>
    </row>
    <row r="124" spans="1:16" x14ac:dyDescent="0.2">
      <c r="A124">
        <v>0</v>
      </c>
      <c r="E124">
        <v>1</v>
      </c>
      <c r="I124">
        <v>2</v>
      </c>
      <c r="L124">
        <v>0.22</v>
      </c>
      <c r="M124">
        <v>3</v>
      </c>
      <c r="N124">
        <v>7</v>
      </c>
      <c r="O124" s="11" t="s">
        <v>480</v>
      </c>
      <c r="P124">
        <v>0</v>
      </c>
    </row>
    <row r="125" spans="1:16" x14ac:dyDescent="0.2">
      <c r="A125">
        <v>1</v>
      </c>
      <c r="E125">
        <v>1</v>
      </c>
    </row>
    <row r="126" spans="1:16" x14ac:dyDescent="0.2">
      <c r="A126">
        <v>2</v>
      </c>
      <c r="E126">
        <v>0.3</v>
      </c>
    </row>
    <row r="127" spans="1:16" x14ac:dyDescent="0.2">
      <c r="A127">
        <v>4</v>
      </c>
      <c r="E127">
        <v>0.3</v>
      </c>
    </row>
    <row r="128" spans="1:16" x14ac:dyDescent="0.2">
      <c r="A128">
        <v>8</v>
      </c>
      <c r="E128">
        <v>0.3</v>
      </c>
    </row>
    <row r="129" spans="1:16" x14ac:dyDescent="0.2">
      <c r="A129">
        <v>16</v>
      </c>
      <c r="E129">
        <v>0.03</v>
      </c>
    </row>
    <row r="130" spans="1:16" x14ac:dyDescent="0.2">
      <c r="A130">
        <v>30</v>
      </c>
      <c r="E130">
        <v>0.01</v>
      </c>
    </row>
    <row r="131" spans="1:16" x14ac:dyDescent="0.2">
      <c r="A131">
        <v>0</v>
      </c>
      <c r="E131">
        <v>1</v>
      </c>
      <c r="I131">
        <v>2</v>
      </c>
      <c r="L131">
        <v>0.27</v>
      </c>
      <c r="M131">
        <v>5</v>
      </c>
      <c r="N131">
        <v>5</v>
      </c>
      <c r="O131" s="11" t="s">
        <v>481</v>
      </c>
      <c r="P131">
        <v>0</v>
      </c>
    </row>
    <row r="132" spans="1:16" x14ac:dyDescent="0.2">
      <c r="A132">
        <v>1</v>
      </c>
      <c r="E132">
        <v>1</v>
      </c>
    </row>
    <row r="133" spans="1:16" x14ac:dyDescent="0.2">
      <c r="A133">
        <v>2</v>
      </c>
      <c r="E133">
        <v>1</v>
      </c>
    </row>
    <row r="134" spans="1:16" x14ac:dyDescent="0.2">
      <c r="A134">
        <v>4</v>
      </c>
      <c r="E134">
        <v>0.1</v>
      </c>
    </row>
    <row r="135" spans="1:16" x14ac:dyDescent="0.2">
      <c r="A135">
        <v>8</v>
      </c>
      <c r="E135">
        <v>0.01</v>
      </c>
    </row>
    <row r="136" spans="1:16" x14ac:dyDescent="0.2">
      <c r="A136">
        <v>0</v>
      </c>
      <c r="E136">
        <v>1</v>
      </c>
      <c r="I136">
        <v>2</v>
      </c>
      <c r="L136">
        <v>0.31</v>
      </c>
      <c r="M136">
        <v>4</v>
      </c>
      <c r="N136">
        <v>5</v>
      </c>
      <c r="O136" s="11" t="s">
        <v>482</v>
      </c>
      <c r="P136">
        <v>0</v>
      </c>
    </row>
    <row r="137" spans="1:16" x14ac:dyDescent="0.2">
      <c r="A137">
        <v>1</v>
      </c>
      <c r="E137">
        <v>1</v>
      </c>
    </row>
    <row r="138" spans="1:16" x14ac:dyDescent="0.2">
      <c r="A138">
        <v>2</v>
      </c>
      <c r="E138">
        <v>1</v>
      </c>
    </row>
    <row r="139" spans="1:16" x14ac:dyDescent="0.2">
      <c r="A139">
        <v>4</v>
      </c>
      <c r="E139">
        <v>0.01</v>
      </c>
    </row>
    <row r="140" spans="1:16" x14ac:dyDescent="0.2">
      <c r="A140">
        <v>8</v>
      </c>
      <c r="E140">
        <v>0.1</v>
      </c>
    </row>
    <row r="141" spans="1:16" x14ac:dyDescent="0.2">
      <c r="A141">
        <v>0</v>
      </c>
      <c r="E141">
        <v>1</v>
      </c>
      <c r="I141">
        <v>2</v>
      </c>
      <c r="L141">
        <v>0.22</v>
      </c>
      <c r="M141">
        <v>3</v>
      </c>
      <c r="N141">
        <v>6</v>
      </c>
      <c r="O141" s="11" t="s">
        <v>483</v>
      </c>
      <c r="P141">
        <v>0</v>
      </c>
    </row>
    <row r="142" spans="1:16" x14ac:dyDescent="0.2">
      <c r="A142">
        <v>1</v>
      </c>
      <c r="E142">
        <v>1</v>
      </c>
    </row>
    <row r="143" spans="1:16" x14ac:dyDescent="0.2">
      <c r="A143">
        <v>2</v>
      </c>
      <c r="E143">
        <v>0.03</v>
      </c>
    </row>
    <row r="144" spans="1:16" x14ac:dyDescent="0.2">
      <c r="A144">
        <v>4</v>
      </c>
      <c r="E144">
        <v>3.0000000000000001E-3</v>
      </c>
    </row>
    <row r="145" spans="1:16" x14ac:dyDescent="0.2">
      <c r="A145">
        <v>8</v>
      </c>
      <c r="E145">
        <v>2.9999999999999997E-4</v>
      </c>
    </row>
    <row r="146" spans="1:16" x14ac:dyDescent="0.2">
      <c r="A146">
        <v>16</v>
      </c>
      <c r="E146">
        <v>2.9999999999999997E-4</v>
      </c>
    </row>
    <row r="147" spans="1:16" x14ac:dyDescent="0.2">
      <c r="A147">
        <v>0</v>
      </c>
      <c r="E147">
        <v>1</v>
      </c>
      <c r="I147">
        <v>2</v>
      </c>
      <c r="L147">
        <v>0.26</v>
      </c>
      <c r="M147">
        <v>4</v>
      </c>
      <c r="N147">
        <v>5</v>
      </c>
      <c r="O147" s="11" t="s">
        <v>484</v>
      </c>
      <c r="P147">
        <v>0</v>
      </c>
    </row>
    <row r="148" spans="1:16" x14ac:dyDescent="0.2">
      <c r="A148">
        <v>1</v>
      </c>
      <c r="E148">
        <v>0.33</v>
      </c>
    </row>
    <row r="149" spans="1:16" x14ac:dyDescent="0.2">
      <c r="A149">
        <v>2</v>
      </c>
      <c r="E149">
        <v>0.1</v>
      </c>
    </row>
    <row r="150" spans="1:16" x14ac:dyDescent="0.2">
      <c r="A150">
        <v>4</v>
      </c>
      <c r="E150">
        <v>0.01</v>
      </c>
    </row>
    <row r="151" spans="1:16" x14ac:dyDescent="0.2">
      <c r="A151">
        <v>0</v>
      </c>
      <c r="E151">
        <v>1</v>
      </c>
      <c r="I151">
        <v>2</v>
      </c>
      <c r="L151">
        <v>0.25</v>
      </c>
      <c r="M151">
        <v>3</v>
      </c>
      <c r="N151">
        <v>3</v>
      </c>
      <c r="O151" s="11" t="s">
        <v>485</v>
      </c>
      <c r="P151">
        <v>0</v>
      </c>
    </row>
    <row r="152" spans="1:16" x14ac:dyDescent="0.2">
      <c r="A152">
        <v>1</v>
      </c>
      <c r="E152">
        <v>1</v>
      </c>
    </row>
    <row r="153" spans="1:16" x14ac:dyDescent="0.2">
      <c r="A153">
        <v>2</v>
      </c>
      <c r="E153">
        <v>0.03</v>
      </c>
    </row>
    <row r="154" spans="1:16" x14ac:dyDescent="0.2">
      <c r="A154">
        <v>0</v>
      </c>
      <c r="E154">
        <v>1</v>
      </c>
      <c r="I154">
        <v>2</v>
      </c>
      <c r="L154">
        <v>0.3</v>
      </c>
      <c r="M154">
        <v>5</v>
      </c>
      <c r="N154">
        <v>6</v>
      </c>
      <c r="O154" s="11" t="s">
        <v>486</v>
      </c>
      <c r="P154">
        <v>0</v>
      </c>
    </row>
    <row r="155" spans="1:16" x14ac:dyDescent="0.2">
      <c r="A155">
        <v>1</v>
      </c>
      <c r="E155">
        <v>1</v>
      </c>
    </row>
    <row r="156" spans="1:16" x14ac:dyDescent="0.2">
      <c r="A156">
        <v>2</v>
      </c>
      <c r="E156">
        <v>0.1</v>
      </c>
    </row>
    <row r="157" spans="1:16" x14ac:dyDescent="0.2">
      <c r="A157">
        <v>4</v>
      </c>
      <c r="E157">
        <v>0.3</v>
      </c>
    </row>
    <row r="158" spans="1:16" x14ac:dyDescent="0.2">
      <c r="A158">
        <v>8</v>
      </c>
      <c r="E158">
        <v>0.03</v>
      </c>
    </row>
    <row r="159" spans="1:16" x14ac:dyDescent="0.2">
      <c r="A159">
        <v>16</v>
      </c>
      <c r="E159">
        <v>0.01</v>
      </c>
    </row>
    <row r="160" spans="1:16" x14ac:dyDescent="0.2">
      <c r="A160">
        <v>0</v>
      </c>
      <c r="E160">
        <v>1</v>
      </c>
      <c r="I160">
        <v>2</v>
      </c>
      <c r="L160">
        <v>0.25</v>
      </c>
      <c r="M160">
        <v>6</v>
      </c>
      <c r="N160">
        <v>8</v>
      </c>
      <c r="O160" s="11" t="s">
        <v>487</v>
      </c>
      <c r="P160">
        <v>0</v>
      </c>
    </row>
    <row r="161" spans="1:16" x14ac:dyDescent="0.2">
      <c r="A161">
        <v>1</v>
      </c>
      <c r="E161">
        <v>1</v>
      </c>
    </row>
    <row r="162" spans="1:16" x14ac:dyDescent="0.2">
      <c r="A162">
        <v>2</v>
      </c>
      <c r="E162">
        <v>0.1</v>
      </c>
    </row>
    <row r="163" spans="1:16" x14ac:dyDescent="0.2">
      <c r="A163">
        <v>4</v>
      </c>
      <c r="E163">
        <v>0.3</v>
      </c>
    </row>
    <row r="164" spans="1:16" x14ac:dyDescent="0.2">
      <c r="A164">
        <v>8</v>
      </c>
      <c r="E164">
        <v>0.3</v>
      </c>
    </row>
    <row r="165" spans="1:16" x14ac:dyDescent="0.2">
      <c r="A165">
        <v>16</v>
      </c>
      <c r="E165">
        <v>0.1</v>
      </c>
    </row>
    <row r="166" spans="1:16" x14ac:dyDescent="0.2">
      <c r="A166">
        <v>30</v>
      </c>
      <c r="E166">
        <v>0.1</v>
      </c>
    </row>
    <row r="167" spans="1:16" x14ac:dyDescent="0.2">
      <c r="A167">
        <v>60</v>
      </c>
      <c r="E167">
        <v>0.1</v>
      </c>
    </row>
    <row r="168" spans="1:16" x14ac:dyDescent="0.2">
      <c r="A168">
        <v>0</v>
      </c>
      <c r="E168">
        <v>1</v>
      </c>
      <c r="I168">
        <v>2</v>
      </c>
      <c r="L168">
        <v>0.08</v>
      </c>
      <c r="M168">
        <v>2</v>
      </c>
      <c r="N168">
        <v>5</v>
      </c>
      <c r="O168" s="11" t="s">
        <v>488</v>
      </c>
      <c r="P168">
        <v>0</v>
      </c>
    </row>
    <row r="169" spans="1:16" x14ac:dyDescent="0.2">
      <c r="A169">
        <v>4</v>
      </c>
      <c r="E169">
        <v>0.2</v>
      </c>
    </row>
    <row r="170" spans="1:16" x14ac:dyDescent="0.2">
      <c r="A170">
        <v>8</v>
      </c>
      <c r="E170">
        <v>0.2</v>
      </c>
    </row>
    <row r="171" spans="1:16" x14ac:dyDescent="0.2">
      <c r="A171">
        <v>16</v>
      </c>
      <c r="E171">
        <v>0.1</v>
      </c>
    </row>
    <row r="172" spans="1:16" x14ac:dyDescent="0.2">
      <c r="A172">
        <v>60</v>
      </c>
      <c r="E172">
        <v>0.02</v>
      </c>
    </row>
    <row r="173" spans="1:16" x14ac:dyDescent="0.2">
      <c r="A173">
        <v>0</v>
      </c>
      <c r="E173">
        <v>1</v>
      </c>
      <c r="I173">
        <v>2</v>
      </c>
      <c r="L173">
        <v>0.13</v>
      </c>
      <c r="M173">
        <v>4</v>
      </c>
      <c r="N173">
        <v>4</v>
      </c>
      <c r="O173" s="11" t="s">
        <v>489</v>
      </c>
      <c r="P173">
        <v>1</v>
      </c>
    </row>
    <row r="174" spans="1:16" x14ac:dyDescent="0.2">
      <c r="A174">
        <v>1</v>
      </c>
      <c r="E174">
        <v>1</v>
      </c>
    </row>
    <row r="175" spans="1:16" x14ac:dyDescent="0.2">
      <c r="A175">
        <v>2</v>
      </c>
      <c r="E175">
        <v>1</v>
      </c>
    </row>
    <row r="176" spans="1:16" x14ac:dyDescent="0.2">
      <c r="A176">
        <v>16</v>
      </c>
      <c r="E176">
        <v>0.03</v>
      </c>
    </row>
    <row r="177" spans="1:16" x14ac:dyDescent="0.2">
      <c r="A177">
        <v>60</v>
      </c>
      <c r="E177">
        <v>0.03</v>
      </c>
    </row>
    <row r="178" spans="1:16" x14ac:dyDescent="0.2">
      <c r="A178">
        <v>0</v>
      </c>
      <c r="E178">
        <v>1</v>
      </c>
      <c r="I178">
        <v>2</v>
      </c>
      <c r="L178">
        <v>0.23</v>
      </c>
      <c r="M178">
        <v>3</v>
      </c>
      <c r="N178">
        <v>5</v>
      </c>
      <c r="O178" s="11" t="s">
        <v>490</v>
      </c>
      <c r="P178">
        <v>0</v>
      </c>
    </row>
    <row r="179" spans="1:16" x14ac:dyDescent="0.2">
      <c r="A179">
        <v>1</v>
      </c>
      <c r="E179">
        <v>0.33</v>
      </c>
    </row>
    <row r="180" spans="1:16" x14ac:dyDescent="0.2">
      <c r="A180">
        <v>2</v>
      </c>
      <c r="E180">
        <v>0.03</v>
      </c>
    </row>
    <row r="181" spans="1:16" x14ac:dyDescent="0.2">
      <c r="A181">
        <v>4</v>
      </c>
      <c r="E181">
        <v>0.03</v>
      </c>
    </row>
    <row r="182" spans="1:16" x14ac:dyDescent="0.2">
      <c r="A182">
        <v>8</v>
      </c>
      <c r="E182">
        <v>0.01</v>
      </c>
    </row>
    <row r="183" spans="1:16" x14ac:dyDescent="0.2">
      <c r="A183">
        <v>0</v>
      </c>
      <c r="E183">
        <v>1</v>
      </c>
      <c r="I183">
        <v>2</v>
      </c>
      <c r="L183">
        <v>0.18</v>
      </c>
      <c r="M183">
        <v>2</v>
      </c>
      <c r="N183">
        <v>2</v>
      </c>
      <c r="O183" s="11" t="s">
        <v>491</v>
      </c>
      <c r="P183">
        <v>0</v>
      </c>
    </row>
    <row r="184" spans="1:16" x14ac:dyDescent="0.2">
      <c r="A184">
        <v>1</v>
      </c>
      <c r="E184">
        <v>0.1</v>
      </c>
    </row>
    <row r="185" spans="1:16" x14ac:dyDescent="0.2">
      <c r="A185">
        <v>0</v>
      </c>
      <c r="E185">
        <v>1</v>
      </c>
      <c r="I185">
        <v>2</v>
      </c>
      <c r="L185">
        <v>0.2</v>
      </c>
      <c r="M185">
        <v>3</v>
      </c>
      <c r="N185">
        <v>3</v>
      </c>
      <c r="O185" s="11" t="s">
        <v>492</v>
      </c>
      <c r="P185">
        <v>0</v>
      </c>
    </row>
    <row r="186" spans="1:16" x14ac:dyDescent="0.2">
      <c r="A186">
        <v>1</v>
      </c>
      <c r="E186">
        <v>0.02</v>
      </c>
    </row>
    <row r="187" spans="1:16" x14ac:dyDescent="0.2">
      <c r="A187">
        <v>2</v>
      </c>
      <c r="E187">
        <v>2E-3</v>
      </c>
    </row>
    <row r="188" spans="1:16" x14ac:dyDescent="0.2">
      <c r="A188">
        <v>0</v>
      </c>
      <c r="E188">
        <v>1</v>
      </c>
      <c r="I188">
        <v>2</v>
      </c>
      <c r="L188">
        <v>0.03</v>
      </c>
      <c r="M188">
        <v>2</v>
      </c>
      <c r="N188">
        <v>2</v>
      </c>
      <c r="O188" s="11" t="s">
        <v>493</v>
      </c>
      <c r="P188">
        <v>0</v>
      </c>
    </row>
    <row r="189" spans="1:16" x14ac:dyDescent="0.2">
      <c r="A189">
        <v>30</v>
      </c>
      <c r="E189">
        <v>0.03</v>
      </c>
    </row>
    <row r="190" spans="1:16" x14ac:dyDescent="0.2">
      <c r="A190">
        <v>0</v>
      </c>
      <c r="E190">
        <v>1</v>
      </c>
      <c r="I190">
        <v>2</v>
      </c>
      <c r="L190">
        <v>0.22</v>
      </c>
      <c r="M190">
        <v>2</v>
      </c>
      <c r="N190">
        <v>2</v>
      </c>
      <c r="O190" s="11" t="s">
        <v>494</v>
      </c>
      <c r="P190">
        <v>0</v>
      </c>
    </row>
    <row r="191" spans="1:16" x14ac:dyDescent="0.2">
      <c r="A191">
        <v>1</v>
      </c>
      <c r="E191">
        <v>0.1</v>
      </c>
    </row>
    <row r="192" spans="1:16" x14ac:dyDescent="0.2">
      <c r="A192">
        <v>0</v>
      </c>
      <c r="E192">
        <v>1</v>
      </c>
      <c r="I192">
        <v>2</v>
      </c>
      <c r="L192">
        <v>0.23</v>
      </c>
      <c r="M192">
        <v>3</v>
      </c>
      <c r="N192">
        <v>5</v>
      </c>
      <c r="O192" s="11" t="s">
        <v>495</v>
      </c>
      <c r="P192">
        <v>0</v>
      </c>
    </row>
    <row r="193" spans="1:16" x14ac:dyDescent="0.2">
      <c r="A193">
        <v>1</v>
      </c>
      <c r="E193">
        <v>0.3</v>
      </c>
    </row>
    <row r="194" spans="1:16" x14ac:dyDescent="0.2">
      <c r="A194">
        <v>2</v>
      </c>
      <c r="E194">
        <v>0.03</v>
      </c>
    </row>
    <row r="195" spans="1:16" x14ac:dyDescent="0.2">
      <c r="A195">
        <v>4</v>
      </c>
      <c r="E195">
        <v>0.01</v>
      </c>
    </row>
    <row r="196" spans="1:16" x14ac:dyDescent="0.2">
      <c r="A196">
        <v>8</v>
      </c>
      <c r="E196">
        <v>0.01</v>
      </c>
    </row>
    <row r="197" spans="1:16" x14ac:dyDescent="0.2">
      <c r="A197">
        <v>0</v>
      </c>
      <c r="E197">
        <v>1</v>
      </c>
      <c r="I197">
        <v>2</v>
      </c>
      <c r="L197">
        <v>0.16</v>
      </c>
      <c r="M197">
        <v>4</v>
      </c>
      <c r="N197">
        <v>6</v>
      </c>
      <c r="O197" s="11" t="s">
        <v>496</v>
      </c>
      <c r="P197">
        <v>0</v>
      </c>
    </row>
    <row r="198" spans="1:16" x14ac:dyDescent="0.2">
      <c r="A198">
        <v>1</v>
      </c>
      <c r="E198">
        <v>1</v>
      </c>
    </row>
    <row r="199" spans="1:16" x14ac:dyDescent="0.2">
      <c r="A199">
        <v>2</v>
      </c>
      <c r="E199">
        <v>1</v>
      </c>
    </row>
    <row r="200" spans="1:16" x14ac:dyDescent="0.2">
      <c r="A200">
        <v>4</v>
      </c>
      <c r="E200">
        <v>0.1</v>
      </c>
    </row>
    <row r="201" spans="1:16" x14ac:dyDescent="0.2">
      <c r="A201">
        <v>8</v>
      </c>
      <c r="E201">
        <v>3.0000000000000001E-3</v>
      </c>
    </row>
    <row r="202" spans="1:16" x14ac:dyDescent="0.2">
      <c r="A202">
        <v>16</v>
      </c>
      <c r="E202">
        <v>1E-3</v>
      </c>
    </row>
    <row r="203" spans="1:16" x14ac:dyDescent="0.2">
      <c r="A203">
        <v>0</v>
      </c>
      <c r="E203">
        <v>1</v>
      </c>
      <c r="I203">
        <v>2</v>
      </c>
      <c r="L203">
        <v>0.14000000000000001</v>
      </c>
      <c r="M203">
        <v>3</v>
      </c>
      <c r="N203">
        <v>5</v>
      </c>
      <c r="O203" s="11" t="s">
        <v>497</v>
      </c>
      <c r="P203">
        <v>0</v>
      </c>
    </row>
    <row r="204" spans="1:16" x14ac:dyDescent="0.2">
      <c r="A204">
        <v>1</v>
      </c>
      <c r="E204" s="7">
        <v>1</v>
      </c>
    </row>
    <row r="205" spans="1:16" x14ac:dyDescent="0.2">
      <c r="A205">
        <v>8</v>
      </c>
      <c r="E205" s="7">
        <v>0.01</v>
      </c>
    </row>
    <row r="206" spans="1:16" x14ac:dyDescent="0.2">
      <c r="A206">
        <v>16</v>
      </c>
      <c r="E206" s="7">
        <v>1E-3</v>
      </c>
    </row>
    <row r="207" spans="1:16" x14ac:dyDescent="0.2">
      <c r="A207">
        <v>60</v>
      </c>
      <c r="E207" s="7">
        <v>3.0000000000000001E-3</v>
      </c>
    </row>
    <row r="208" spans="1:16" x14ac:dyDescent="0.2">
      <c r="A208">
        <v>0</v>
      </c>
      <c r="E208">
        <v>1</v>
      </c>
      <c r="I208">
        <v>2</v>
      </c>
      <c r="L208">
        <v>0.17</v>
      </c>
      <c r="M208">
        <v>3</v>
      </c>
      <c r="N208">
        <v>4</v>
      </c>
      <c r="O208" s="11" t="s">
        <v>498</v>
      </c>
      <c r="P208">
        <v>0</v>
      </c>
    </row>
    <row r="209" spans="1:16" x14ac:dyDescent="0.2">
      <c r="A209">
        <v>1</v>
      </c>
      <c r="E209">
        <v>0.1</v>
      </c>
    </row>
    <row r="210" spans="1:16" x14ac:dyDescent="0.2">
      <c r="A210">
        <v>2</v>
      </c>
      <c r="E210">
        <v>3.0000000000000001E-3</v>
      </c>
    </row>
    <row r="211" spans="1:16" x14ac:dyDescent="0.2">
      <c r="A211">
        <v>4</v>
      </c>
      <c r="E211">
        <v>3.0000000000000001E-3</v>
      </c>
    </row>
    <row r="212" spans="1:16" x14ac:dyDescent="0.2">
      <c r="A212">
        <v>0</v>
      </c>
      <c r="E212">
        <v>1</v>
      </c>
      <c r="I212">
        <v>2</v>
      </c>
      <c r="L212">
        <v>0.22</v>
      </c>
      <c r="M212">
        <v>3</v>
      </c>
      <c r="N212">
        <v>5</v>
      </c>
      <c r="O212" s="11" t="s">
        <v>499</v>
      </c>
      <c r="P212">
        <v>0</v>
      </c>
    </row>
    <row r="213" spans="1:16" x14ac:dyDescent="0.2">
      <c r="A213">
        <v>1</v>
      </c>
      <c r="E213">
        <v>0.1</v>
      </c>
    </row>
    <row r="214" spans="1:16" x14ac:dyDescent="0.2">
      <c r="A214">
        <v>2</v>
      </c>
      <c r="E214">
        <v>0.03</v>
      </c>
    </row>
    <row r="215" spans="1:16" x14ac:dyDescent="0.2">
      <c r="A215">
        <v>4</v>
      </c>
      <c r="E215">
        <v>0.01</v>
      </c>
    </row>
    <row r="216" spans="1:16" x14ac:dyDescent="0.2">
      <c r="A216">
        <v>8</v>
      </c>
      <c r="E216">
        <v>0.03</v>
      </c>
    </row>
    <row r="217" spans="1:16" x14ac:dyDescent="0.2">
      <c r="A217">
        <v>0</v>
      </c>
      <c r="E217">
        <v>1</v>
      </c>
      <c r="I217">
        <v>2</v>
      </c>
      <c r="L217">
        <v>0.15</v>
      </c>
      <c r="M217">
        <v>2</v>
      </c>
      <c r="N217">
        <v>3</v>
      </c>
      <c r="O217" s="11" t="s">
        <v>500</v>
      </c>
      <c r="P217">
        <v>0</v>
      </c>
    </row>
    <row r="218" spans="1:16" x14ac:dyDescent="0.2">
      <c r="A218">
        <v>30</v>
      </c>
      <c r="E218">
        <v>2.9999999999999997E-4</v>
      </c>
    </row>
    <row r="219" spans="1:16" x14ac:dyDescent="0.2">
      <c r="A219">
        <v>60</v>
      </c>
      <c r="E219">
        <v>1E-4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3"/>
  <sheetViews>
    <sheetView zoomScale="102" workbookViewId="0">
      <selection activeCell="E2" sqref="E2:E134"/>
    </sheetView>
  </sheetViews>
  <sheetFormatPr baseColWidth="10" defaultColWidth="8.83203125" defaultRowHeight="15" x14ac:dyDescent="0.2"/>
  <sheetData>
    <row r="1" spans="1:1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634</v>
      </c>
      <c r="O1" s="2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F2">
        <v>1</v>
      </c>
      <c r="G2">
        <v>0</v>
      </c>
      <c r="I2">
        <v>3</v>
      </c>
      <c r="M2">
        <v>2</v>
      </c>
      <c r="N2">
        <v>2</v>
      </c>
      <c r="O2" s="11" t="s">
        <v>501</v>
      </c>
      <c r="P2">
        <v>0</v>
      </c>
    </row>
    <row r="3" spans="1:18" x14ac:dyDescent="0.2">
      <c r="F3">
        <v>3.3E-3</v>
      </c>
      <c r="G3">
        <v>2.5</v>
      </c>
    </row>
    <row r="4" spans="1:18" x14ac:dyDescent="0.2">
      <c r="A4">
        <v>0</v>
      </c>
      <c r="B4">
        <v>0.85</v>
      </c>
      <c r="F4">
        <v>4290</v>
      </c>
      <c r="I4">
        <v>1</v>
      </c>
      <c r="M4">
        <v>2</v>
      </c>
      <c r="N4">
        <v>2</v>
      </c>
      <c r="O4" s="11" t="s">
        <v>502</v>
      </c>
      <c r="P4">
        <v>1</v>
      </c>
    </row>
    <row r="5" spans="1:18" x14ac:dyDescent="0.2">
      <c r="A5">
        <v>5</v>
      </c>
      <c r="B5">
        <v>0.65</v>
      </c>
      <c r="F5">
        <v>0.82</v>
      </c>
    </row>
    <row r="6" spans="1:18" x14ac:dyDescent="0.2">
      <c r="A6">
        <v>0</v>
      </c>
      <c r="F6">
        <v>4290</v>
      </c>
      <c r="I6">
        <v>2</v>
      </c>
      <c r="L6">
        <v>1.5</v>
      </c>
      <c r="M6">
        <v>2</v>
      </c>
      <c r="N6">
        <v>2</v>
      </c>
      <c r="O6" s="11" t="s">
        <v>503</v>
      </c>
      <c r="P6">
        <v>1</v>
      </c>
    </row>
    <row r="7" spans="1:18" x14ac:dyDescent="0.2">
      <c r="A7">
        <v>5</v>
      </c>
      <c r="F7">
        <v>0.82</v>
      </c>
    </row>
    <row r="8" spans="1:18" x14ac:dyDescent="0.2">
      <c r="A8">
        <v>0</v>
      </c>
      <c r="F8">
        <v>5050</v>
      </c>
      <c r="I8">
        <v>2</v>
      </c>
      <c r="L8">
        <v>0.61</v>
      </c>
      <c r="M8">
        <v>2</v>
      </c>
      <c r="N8">
        <v>2</v>
      </c>
      <c r="O8" s="11" t="s">
        <v>504</v>
      </c>
      <c r="P8">
        <v>1</v>
      </c>
    </row>
    <row r="9" spans="1:18" x14ac:dyDescent="0.2">
      <c r="A9">
        <v>5</v>
      </c>
      <c r="F9">
        <v>0.82</v>
      </c>
    </row>
    <row r="10" spans="1:18" x14ac:dyDescent="0.2">
      <c r="A10">
        <v>0</v>
      </c>
      <c r="F10">
        <v>5050</v>
      </c>
      <c r="I10">
        <v>2</v>
      </c>
      <c r="L10">
        <v>1.5</v>
      </c>
      <c r="M10">
        <v>2</v>
      </c>
      <c r="N10">
        <v>2</v>
      </c>
      <c r="O10" s="11" t="s">
        <v>505</v>
      </c>
      <c r="P10">
        <v>1</v>
      </c>
    </row>
    <row r="11" spans="1:18" x14ac:dyDescent="0.2">
      <c r="A11">
        <v>5</v>
      </c>
      <c r="F11">
        <v>0.82</v>
      </c>
    </row>
    <row r="12" spans="1:18" x14ac:dyDescent="0.2">
      <c r="A12">
        <v>0</v>
      </c>
      <c r="B12">
        <v>0.5</v>
      </c>
      <c r="F12">
        <v>4500</v>
      </c>
      <c r="I12">
        <v>1</v>
      </c>
      <c r="M12">
        <v>2</v>
      </c>
      <c r="N12">
        <v>2</v>
      </c>
      <c r="O12" s="11" t="s">
        <v>506</v>
      </c>
      <c r="P12">
        <v>1</v>
      </c>
    </row>
    <row r="13" spans="1:18" x14ac:dyDescent="0.2">
      <c r="A13">
        <v>5</v>
      </c>
      <c r="B13">
        <v>0.15</v>
      </c>
      <c r="F13">
        <v>0.82</v>
      </c>
    </row>
    <row r="14" spans="1:18" x14ac:dyDescent="0.2">
      <c r="A14">
        <v>0</v>
      </c>
      <c r="F14">
        <v>4500</v>
      </c>
      <c r="I14">
        <v>2</v>
      </c>
      <c r="L14">
        <v>1.5</v>
      </c>
      <c r="M14">
        <v>2</v>
      </c>
      <c r="N14">
        <v>2</v>
      </c>
      <c r="O14" s="11" t="s">
        <v>507</v>
      </c>
      <c r="P14">
        <v>1</v>
      </c>
    </row>
    <row r="15" spans="1:18" x14ac:dyDescent="0.2">
      <c r="A15">
        <v>5</v>
      </c>
      <c r="F15">
        <v>0.82</v>
      </c>
    </row>
    <row r="16" spans="1:18" x14ac:dyDescent="0.2">
      <c r="A16">
        <v>0</v>
      </c>
      <c r="F16">
        <v>3920</v>
      </c>
      <c r="I16">
        <v>2</v>
      </c>
      <c r="M16">
        <v>2</v>
      </c>
      <c r="N16">
        <v>2</v>
      </c>
      <c r="O16" s="11" t="s">
        <v>508</v>
      </c>
      <c r="P16">
        <v>1</v>
      </c>
    </row>
    <row r="17" spans="1:16" x14ac:dyDescent="0.2">
      <c r="A17">
        <v>5</v>
      </c>
      <c r="F17">
        <v>0.82</v>
      </c>
    </row>
    <row r="18" spans="1:16" x14ac:dyDescent="0.2">
      <c r="A18">
        <v>0</v>
      </c>
      <c r="F18">
        <v>3920</v>
      </c>
      <c r="I18">
        <v>2</v>
      </c>
      <c r="L18">
        <v>1.5</v>
      </c>
      <c r="M18">
        <v>2</v>
      </c>
      <c r="N18">
        <v>2</v>
      </c>
      <c r="O18" s="11" t="s">
        <v>509</v>
      </c>
      <c r="P18">
        <v>0</v>
      </c>
    </row>
    <row r="19" spans="1:16" x14ac:dyDescent="0.2">
      <c r="A19">
        <v>5</v>
      </c>
      <c r="F19">
        <v>2.13</v>
      </c>
    </row>
    <row r="20" spans="1:16" x14ac:dyDescent="0.2">
      <c r="F20">
        <v>1</v>
      </c>
      <c r="G20">
        <v>0</v>
      </c>
      <c r="I20">
        <v>3</v>
      </c>
      <c r="M20">
        <v>2</v>
      </c>
      <c r="N20">
        <v>2</v>
      </c>
      <c r="O20" s="11" t="s">
        <v>510</v>
      </c>
      <c r="P20">
        <v>0</v>
      </c>
    </row>
    <row r="21" spans="1:16" x14ac:dyDescent="0.2">
      <c r="F21">
        <v>3.3E-3</v>
      </c>
      <c r="G21">
        <v>2.5</v>
      </c>
    </row>
    <row r="22" spans="1:16" x14ac:dyDescent="0.2">
      <c r="F22">
        <v>1</v>
      </c>
      <c r="G22">
        <v>0</v>
      </c>
      <c r="I22">
        <v>3</v>
      </c>
      <c r="M22">
        <v>2</v>
      </c>
      <c r="N22">
        <v>2</v>
      </c>
      <c r="O22" s="11" t="s">
        <v>511</v>
      </c>
      <c r="P22">
        <v>0</v>
      </c>
    </row>
    <row r="23" spans="1:16" x14ac:dyDescent="0.2">
      <c r="F23">
        <v>0.1862</v>
      </c>
      <c r="G23">
        <v>2.5</v>
      </c>
    </row>
    <row r="24" spans="1:16" x14ac:dyDescent="0.2">
      <c r="A24">
        <v>0</v>
      </c>
      <c r="B24">
        <v>0.5</v>
      </c>
      <c r="F24">
        <v>8070</v>
      </c>
      <c r="I24">
        <v>1</v>
      </c>
      <c r="M24">
        <v>3</v>
      </c>
      <c r="N24">
        <v>4</v>
      </c>
      <c r="O24" s="11" t="s">
        <v>512</v>
      </c>
      <c r="P24">
        <v>0</v>
      </c>
    </row>
    <row r="25" spans="1:16" ht="16" x14ac:dyDescent="0.2">
      <c r="A25">
        <v>0.25</v>
      </c>
      <c r="B25" s="20">
        <v>0.48749999999999999</v>
      </c>
      <c r="F25">
        <v>8730</v>
      </c>
    </row>
    <row r="26" spans="1:16" x14ac:dyDescent="0.2">
      <c r="A26">
        <v>5</v>
      </c>
      <c r="B26">
        <v>0.25</v>
      </c>
      <c r="F26">
        <v>1966</v>
      </c>
    </row>
    <row r="27" spans="1:16" x14ac:dyDescent="0.2">
      <c r="A27">
        <v>15</v>
      </c>
      <c r="B27">
        <v>0.53</v>
      </c>
      <c r="F27">
        <v>0.17</v>
      </c>
    </row>
    <row r="28" spans="1:16" x14ac:dyDescent="0.2">
      <c r="A28">
        <v>0</v>
      </c>
      <c r="B28">
        <v>1.5</v>
      </c>
      <c r="F28">
        <v>8070</v>
      </c>
      <c r="I28">
        <v>1</v>
      </c>
      <c r="M28">
        <v>2</v>
      </c>
      <c r="N28">
        <v>2</v>
      </c>
      <c r="O28" s="11" t="s">
        <v>513</v>
      </c>
      <c r="P28">
        <v>0</v>
      </c>
    </row>
    <row r="29" spans="1:16" x14ac:dyDescent="0.2">
      <c r="A29">
        <v>0.25</v>
      </c>
      <c r="B29">
        <v>1.496</v>
      </c>
      <c r="F29">
        <v>4.75</v>
      </c>
    </row>
    <row r="30" spans="1:16" x14ac:dyDescent="0.2">
      <c r="A30">
        <v>0</v>
      </c>
      <c r="B30">
        <v>0.55000000000000004</v>
      </c>
      <c r="F30">
        <v>8930</v>
      </c>
      <c r="I30">
        <v>1</v>
      </c>
      <c r="M30">
        <v>2</v>
      </c>
      <c r="N30">
        <v>2</v>
      </c>
      <c r="O30" s="11" t="s">
        <v>514</v>
      </c>
      <c r="P30">
        <v>0</v>
      </c>
    </row>
    <row r="31" spans="1:16" x14ac:dyDescent="0.2">
      <c r="A31">
        <v>5</v>
      </c>
      <c r="B31">
        <v>0.5</v>
      </c>
      <c r="F31">
        <v>6.43</v>
      </c>
    </row>
    <row r="32" spans="1:16" x14ac:dyDescent="0.2">
      <c r="A32">
        <v>0</v>
      </c>
      <c r="B32">
        <v>1.52</v>
      </c>
      <c r="F32">
        <v>8930</v>
      </c>
      <c r="I32">
        <v>1</v>
      </c>
      <c r="M32">
        <v>2</v>
      </c>
      <c r="N32">
        <v>2</v>
      </c>
      <c r="O32" s="11" t="s">
        <v>515</v>
      </c>
      <c r="P32">
        <v>1</v>
      </c>
    </row>
    <row r="33" spans="1:16" x14ac:dyDescent="0.2">
      <c r="A33">
        <v>5</v>
      </c>
      <c r="B33">
        <v>1.47</v>
      </c>
      <c r="F33">
        <v>0.17</v>
      </c>
    </row>
    <row r="34" spans="1:16" x14ac:dyDescent="0.2">
      <c r="A34">
        <v>0</v>
      </c>
      <c r="B34">
        <v>0.5</v>
      </c>
      <c r="F34">
        <v>91700</v>
      </c>
      <c r="I34">
        <v>1</v>
      </c>
      <c r="M34">
        <v>2</v>
      </c>
      <c r="N34">
        <v>2</v>
      </c>
      <c r="O34" s="11" t="s">
        <v>516</v>
      </c>
      <c r="P34">
        <v>0</v>
      </c>
    </row>
    <row r="35" spans="1:16" x14ac:dyDescent="0.2">
      <c r="A35">
        <v>5</v>
      </c>
      <c r="B35">
        <v>0.37</v>
      </c>
      <c r="F35">
        <v>17</v>
      </c>
    </row>
    <row r="36" spans="1:16" x14ac:dyDescent="0.2">
      <c r="A36">
        <v>0</v>
      </c>
      <c r="B36">
        <v>1.5</v>
      </c>
      <c r="F36">
        <v>91700</v>
      </c>
      <c r="I36">
        <v>1</v>
      </c>
      <c r="M36">
        <v>2</v>
      </c>
      <c r="N36">
        <v>2</v>
      </c>
      <c r="O36" s="11" t="s">
        <v>517</v>
      </c>
      <c r="P36">
        <v>1</v>
      </c>
    </row>
    <row r="37" spans="1:16" x14ac:dyDescent="0.2">
      <c r="A37">
        <v>5</v>
      </c>
      <c r="B37">
        <v>1.48</v>
      </c>
      <c r="F37">
        <v>0.17</v>
      </c>
    </row>
    <row r="38" spans="1:16" x14ac:dyDescent="0.2">
      <c r="A38">
        <v>0</v>
      </c>
      <c r="B38">
        <v>0.31</v>
      </c>
      <c r="F38">
        <v>103000</v>
      </c>
      <c r="I38">
        <v>1</v>
      </c>
      <c r="M38">
        <v>2</v>
      </c>
      <c r="N38">
        <v>2</v>
      </c>
      <c r="O38" s="11" t="s">
        <v>518</v>
      </c>
      <c r="P38">
        <v>1</v>
      </c>
    </row>
    <row r="39" spans="1:16" x14ac:dyDescent="0.2">
      <c r="A39">
        <v>0.25</v>
      </c>
      <c r="F39">
        <v>1970</v>
      </c>
    </row>
    <row r="40" spans="1:16" x14ac:dyDescent="0.2">
      <c r="A40">
        <v>5</v>
      </c>
      <c r="B40">
        <v>0.15</v>
      </c>
      <c r="F40">
        <v>163.5</v>
      </c>
    </row>
    <row r="41" spans="1:16" x14ac:dyDescent="0.2">
      <c r="A41">
        <v>0</v>
      </c>
      <c r="F41">
        <v>103000</v>
      </c>
      <c r="I41">
        <v>2</v>
      </c>
      <c r="L41">
        <v>1.4</v>
      </c>
      <c r="M41">
        <v>2</v>
      </c>
      <c r="N41">
        <v>2</v>
      </c>
      <c r="O41" s="11" t="s">
        <v>519</v>
      </c>
      <c r="P41">
        <v>1</v>
      </c>
    </row>
    <row r="42" spans="1:16" x14ac:dyDescent="0.2">
      <c r="A42">
        <v>5</v>
      </c>
      <c r="F42">
        <v>0.17</v>
      </c>
    </row>
    <row r="43" spans="1:16" x14ac:dyDescent="0.2">
      <c r="A43">
        <v>0</v>
      </c>
      <c r="F43">
        <v>21170</v>
      </c>
      <c r="I43">
        <v>2</v>
      </c>
      <c r="L43">
        <v>0.25</v>
      </c>
      <c r="M43">
        <v>2</v>
      </c>
      <c r="N43">
        <v>2</v>
      </c>
      <c r="O43" s="11" t="s">
        <v>520</v>
      </c>
      <c r="P43">
        <v>1</v>
      </c>
    </row>
    <row r="44" spans="1:16" x14ac:dyDescent="0.2">
      <c r="A44">
        <v>0.25</v>
      </c>
      <c r="F44">
        <v>5667</v>
      </c>
    </row>
    <row r="45" spans="1:16" x14ac:dyDescent="0.2">
      <c r="A45">
        <v>5</v>
      </c>
      <c r="F45">
        <v>630</v>
      </c>
    </row>
    <row r="46" spans="1:16" x14ac:dyDescent="0.2">
      <c r="A46">
        <v>0</v>
      </c>
      <c r="B46">
        <v>1.5</v>
      </c>
      <c r="F46">
        <v>21170</v>
      </c>
      <c r="I46">
        <v>1</v>
      </c>
      <c r="M46">
        <v>2</v>
      </c>
      <c r="N46">
        <v>2</v>
      </c>
      <c r="O46" s="11" t="s">
        <v>521</v>
      </c>
      <c r="P46">
        <v>0</v>
      </c>
    </row>
    <row r="47" spans="1:16" ht="16" x14ac:dyDescent="0.2">
      <c r="A47">
        <v>0.25</v>
      </c>
      <c r="B47" s="20">
        <v>1.496</v>
      </c>
      <c r="F47">
        <v>1193</v>
      </c>
    </row>
    <row r="48" spans="1:16" x14ac:dyDescent="0.2">
      <c r="A48">
        <v>5</v>
      </c>
      <c r="B48">
        <v>1.42</v>
      </c>
      <c r="F48">
        <v>0.17</v>
      </c>
    </row>
    <row r="49" spans="1:16" x14ac:dyDescent="0.2">
      <c r="A49">
        <v>0</v>
      </c>
      <c r="B49">
        <v>0.55000000000000004</v>
      </c>
      <c r="F49">
        <v>31500</v>
      </c>
      <c r="I49">
        <v>1</v>
      </c>
      <c r="M49">
        <v>2</v>
      </c>
      <c r="N49">
        <v>2</v>
      </c>
      <c r="O49" s="11" t="s">
        <v>522</v>
      </c>
      <c r="P49">
        <v>0</v>
      </c>
    </row>
    <row r="50" spans="1:16" x14ac:dyDescent="0.2">
      <c r="A50">
        <v>5</v>
      </c>
      <c r="B50">
        <v>0.35</v>
      </c>
      <c r="F50">
        <v>790</v>
      </c>
    </row>
    <row r="51" spans="1:16" x14ac:dyDescent="0.2">
      <c r="A51">
        <v>0</v>
      </c>
      <c r="B51">
        <v>1.55</v>
      </c>
      <c r="F51">
        <v>31500</v>
      </c>
      <c r="I51">
        <v>1</v>
      </c>
      <c r="M51">
        <v>2</v>
      </c>
      <c r="N51">
        <v>2</v>
      </c>
      <c r="O51" s="11" t="s">
        <v>523</v>
      </c>
      <c r="P51">
        <v>0</v>
      </c>
    </row>
    <row r="52" spans="1:16" x14ac:dyDescent="0.2">
      <c r="A52">
        <v>5</v>
      </c>
      <c r="B52">
        <v>1.35</v>
      </c>
      <c r="F52">
        <v>790</v>
      </c>
    </row>
    <row r="53" spans="1:16" x14ac:dyDescent="0.2">
      <c r="A53">
        <v>0</v>
      </c>
      <c r="B53">
        <v>0.51</v>
      </c>
      <c r="F53">
        <v>10130</v>
      </c>
      <c r="I53">
        <v>1</v>
      </c>
      <c r="M53">
        <v>2</v>
      </c>
      <c r="N53">
        <v>2</v>
      </c>
      <c r="O53" s="11" t="s">
        <v>524</v>
      </c>
      <c r="P53">
        <v>0</v>
      </c>
    </row>
    <row r="54" spans="1:16" x14ac:dyDescent="0.2">
      <c r="A54">
        <v>5</v>
      </c>
      <c r="B54">
        <v>0.06</v>
      </c>
      <c r="F54">
        <v>348.35</v>
      </c>
    </row>
    <row r="55" spans="1:16" x14ac:dyDescent="0.2">
      <c r="A55">
        <v>0</v>
      </c>
      <c r="B55">
        <v>1.52</v>
      </c>
      <c r="F55">
        <v>10130</v>
      </c>
      <c r="I55">
        <v>1</v>
      </c>
      <c r="M55">
        <v>2</v>
      </c>
      <c r="N55">
        <v>2</v>
      </c>
      <c r="O55" s="11" t="s">
        <v>525</v>
      </c>
      <c r="P55">
        <v>0</v>
      </c>
    </row>
    <row r="56" spans="1:16" x14ac:dyDescent="0.2">
      <c r="A56">
        <v>5</v>
      </c>
      <c r="B56">
        <v>1.45</v>
      </c>
      <c r="F56">
        <v>4.66</v>
      </c>
    </row>
    <row r="57" spans="1:16" x14ac:dyDescent="0.2">
      <c r="A57">
        <v>0</v>
      </c>
      <c r="F57">
        <v>8470</v>
      </c>
      <c r="I57">
        <v>2</v>
      </c>
      <c r="L57">
        <v>0.38</v>
      </c>
      <c r="M57">
        <v>2</v>
      </c>
      <c r="N57">
        <v>2</v>
      </c>
      <c r="O57" s="11" t="s">
        <v>526</v>
      </c>
      <c r="P57">
        <v>0</v>
      </c>
    </row>
    <row r="58" spans="1:16" x14ac:dyDescent="0.2">
      <c r="A58">
        <v>5</v>
      </c>
      <c r="F58">
        <v>1060</v>
      </c>
    </row>
    <row r="59" spans="1:16" x14ac:dyDescent="0.2">
      <c r="A59">
        <v>0</v>
      </c>
      <c r="B59">
        <v>1.1000000000000001</v>
      </c>
      <c r="F59">
        <v>8470</v>
      </c>
      <c r="I59">
        <v>1</v>
      </c>
      <c r="M59">
        <v>2</v>
      </c>
      <c r="N59">
        <v>2</v>
      </c>
      <c r="O59" s="11" t="s">
        <v>527</v>
      </c>
      <c r="P59">
        <v>0</v>
      </c>
    </row>
    <row r="60" spans="1:16" x14ac:dyDescent="0.2">
      <c r="A60">
        <v>5</v>
      </c>
      <c r="B60">
        <v>1.35</v>
      </c>
      <c r="F60">
        <v>40</v>
      </c>
    </row>
    <row r="61" spans="1:16" x14ac:dyDescent="0.2">
      <c r="F61">
        <v>1</v>
      </c>
      <c r="G61">
        <v>0</v>
      </c>
      <c r="I61">
        <v>3</v>
      </c>
      <c r="M61">
        <v>2</v>
      </c>
      <c r="N61">
        <v>2</v>
      </c>
      <c r="O61" s="11" t="s">
        <v>528</v>
      </c>
      <c r="P61">
        <v>0</v>
      </c>
    </row>
    <row r="62" spans="1:16" x14ac:dyDescent="0.2">
      <c r="F62">
        <v>7.2969999999999993E-2</v>
      </c>
      <c r="G62">
        <v>2.5</v>
      </c>
    </row>
    <row r="63" spans="1:16" x14ac:dyDescent="0.2">
      <c r="F63">
        <v>1</v>
      </c>
      <c r="G63">
        <v>0</v>
      </c>
      <c r="I63">
        <v>3</v>
      </c>
      <c r="M63">
        <v>2</v>
      </c>
      <c r="N63">
        <v>2</v>
      </c>
      <c r="O63" s="11" t="s">
        <v>529</v>
      </c>
      <c r="P63">
        <v>0</v>
      </c>
    </row>
    <row r="64" spans="1:16" x14ac:dyDescent="0.2">
      <c r="F64">
        <v>0.14532999999999999</v>
      </c>
      <c r="G64">
        <v>2.5</v>
      </c>
    </row>
    <row r="65" spans="1:16" x14ac:dyDescent="0.2">
      <c r="F65">
        <v>1</v>
      </c>
      <c r="G65">
        <v>0</v>
      </c>
      <c r="I65">
        <v>3</v>
      </c>
      <c r="M65">
        <v>2</v>
      </c>
      <c r="N65">
        <v>2</v>
      </c>
      <c r="O65" s="11" t="s">
        <v>530</v>
      </c>
      <c r="P65">
        <v>0</v>
      </c>
    </row>
    <row r="66" spans="1:16" x14ac:dyDescent="0.2">
      <c r="F66">
        <v>0.54166999999999998</v>
      </c>
      <c r="G66">
        <v>2.5</v>
      </c>
    </row>
    <row r="67" spans="1:16" x14ac:dyDescent="0.2">
      <c r="F67">
        <v>1</v>
      </c>
      <c r="G67">
        <v>0</v>
      </c>
      <c r="I67">
        <v>3</v>
      </c>
      <c r="M67">
        <v>2</v>
      </c>
      <c r="N67">
        <v>2</v>
      </c>
      <c r="O67" s="11" t="s">
        <v>531</v>
      </c>
      <c r="P67">
        <v>0</v>
      </c>
    </row>
    <row r="68" spans="1:16" x14ac:dyDescent="0.2">
      <c r="F68">
        <v>0.20832999999999999</v>
      </c>
      <c r="G68">
        <v>2.5</v>
      </c>
    </row>
    <row r="69" spans="1:16" x14ac:dyDescent="0.2">
      <c r="F69">
        <v>1</v>
      </c>
      <c r="G69">
        <v>0</v>
      </c>
      <c r="I69">
        <v>3</v>
      </c>
      <c r="M69">
        <v>2</v>
      </c>
      <c r="N69">
        <v>2</v>
      </c>
      <c r="O69" s="11" t="s">
        <v>532</v>
      </c>
      <c r="P69">
        <v>0</v>
      </c>
    </row>
    <row r="70" spans="1:16" x14ac:dyDescent="0.2">
      <c r="F70">
        <v>0.17272999999999999</v>
      </c>
      <c r="G70">
        <v>2.5</v>
      </c>
    </row>
    <row r="71" spans="1:16" x14ac:dyDescent="0.2">
      <c r="F71">
        <v>1</v>
      </c>
      <c r="G71">
        <v>0</v>
      </c>
      <c r="I71">
        <v>3</v>
      </c>
      <c r="M71">
        <v>2</v>
      </c>
      <c r="N71">
        <v>2</v>
      </c>
      <c r="O71" s="11" t="s">
        <v>533</v>
      </c>
      <c r="P71">
        <v>0</v>
      </c>
    </row>
    <row r="72" spans="1:16" x14ac:dyDescent="0.2">
      <c r="F72">
        <v>1.66E-2</v>
      </c>
      <c r="G72">
        <v>2.5</v>
      </c>
    </row>
    <row r="73" spans="1:16" x14ac:dyDescent="0.2">
      <c r="A73">
        <v>0</v>
      </c>
      <c r="B73">
        <v>0.5</v>
      </c>
      <c r="F73">
        <v>3800</v>
      </c>
      <c r="I73">
        <v>1</v>
      </c>
      <c r="M73">
        <v>2</v>
      </c>
      <c r="N73">
        <v>2</v>
      </c>
      <c r="O73" s="11" t="s">
        <v>534</v>
      </c>
      <c r="P73">
        <v>1</v>
      </c>
    </row>
    <row r="74" spans="1:16" x14ac:dyDescent="0.2">
      <c r="A74">
        <v>5</v>
      </c>
      <c r="B74">
        <v>0.3</v>
      </c>
      <c r="F74">
        <v>0.17</v>
      </c>
    </row>
    <row r="75" spans="1:16" x14ac:dyDescent="0.2">
      <c r="A75">
        <v>0</v>
      </c>
      <c r="B75">
        <v>1.5</v>
      </c>
      <c r="F75">
        <v>3800</v>
      </c>
      <c r="I75">
        <v>1</v>
      </c>
      <c r="M75">
        <v>2</v>
      </c>
      <c r="N75">
        <v>2</v>
      </c>
      <c r="O75" s="11" t="s">
        <v>535</v>
      </c>
      <c r="P75">
        <v>1</v>
      </c>
    </row>
    <row r="76" spans="1:16" x14ac:dyDescent="0.2">
      <c r="A76">
        <v>5</v>
      </c>
      <c r="B76">
        <v>1.35</v>
      </c>
      <c r="F76">
        <v>0.17</v>
      </c>
    </row>
    <row r="77" spans="1:16" x14ac:dyDescent="0.2">
      <c r="A77">
        <v>0</v>
      </c>
      <c r="B77">
        <v>0.5</v>
      </c>
      <c r="F77">
        <v>2480</v>
      </c>
      <c r="I77">
        <v>1</v>
      </c>
      <c r="M77">
        <v>2</v>
      </c>
      <c r="N77">
        <v>2</v>
      </c>
      <c r="O77" s="11" t="s">
        <v>536</v>
      </c>
      <c r="P77">
        <v>1</v>
      </c>
    </row>
    <row r="78" spans="1:16" x14ac:dyDescent="0.2">
      <c r="A78">
        <v>5</v>
      </c>
      <c r="B78">
        <v>0.48</v>
      </c>
      <c r="F78">
        <v>0.17</v>
      </c>
    </row>
    <row r="79" spans="1:16" x14ac:dyDescent="0.2">
      <c r="A79">
        <v>0</v>
      </c>
      <c r="B79">
        <v>1.55</v>
      </c>
      <c r="F79">
        <v>2480</v>
      </c>
      <c r="I79">
        <v>1</v>
      </c>
      <c r="M79">
        <v>2</v>
      </c>
      <c r="N79">
        <v>2</v>
      </c>
      <c r="O79" s="11" t="s">
        <v>537</v>
      </c>
      <c r="P79">
        <v>1</v>
      </c>
    </row>
    <row r="80" spans="1:16" x14ac:dyDescent="0.2">
      <c r="A80">
        <v>0.25</v>
      </c>
      <c r="B80">
        <v>1.5475000000000001</v>
      </c>
      <c r="F80">
        <v>0.17</v>
      </c>
    </row>
    <row r="81" spans="1:16" x14ac:dyDescent="0.2">
      <c r="A81">
        <v>0</v>
      </c>
      <c r="B81">
        <v>0.5</v>
      </c>
      <c r="F81">
        <v>9200</v>
      </c>
      <c r="I81">
        <v>1</v>
      </c>
      <c r="M81">
        <v>2</v>
      </c>
      <c r="N81">
        <v>2</v>
      </c>
      <c r="O81" s="11" t="s">
        <v>538</v>
      </c>
      <c r="P81">
        <v>1</v>
      </c>
    </row>
    <row r="82" spans="1:16" x14ac:dyDescent="0.2">
      <c r="A82">
        <v>5</v>
      </c>
      <c r="B82">
        <v>0.3</v>
      </c>
      <c r="F82">
        <v>0.17</v>
      </c>
    </row>
    <row r="83" spans="1:16" x14ac:dyDescent="0.2">
      <c r="A83">
        <v>0</v>
      </c>
      <c r="B83">
        <v>1.5</v>
      </c>
      <c r="F83">
        <v>9200</v>
      </c>
      <c r="I83">
        <v>1</v>
      </c>
      <c r="M83">
        <v>2</v>
      </c>
      <c r="N83">
        <v>2</v>
      </c>
      <c r="O83" s="11" t="s">
        <v>539</v>
      </c>
      <c r="P83">
        <v>1</v>
      </c>
    </row>
    <row r="84" spans="1:16" x14ac:dyDescent="0.2">
      <c r="A84">
        <v>5</v>
      </c>
      <c r="B84">
        <v>1.3</v>
      </c>
      <c r="F84">
        <v>0.17</v>
      </c>
    </row>
    <row r="85" spans="1:16" x14ac:dyDescent="0.2">
      <c r="A85">
        <v>0</v>
      </c>
      <c r="F85">
        <v>7870</v>
      </c>
      <c r="I85">
        <v>2</v>
      </c>
      <c r="L85">
        <v>0.21</v>
      </c>
      <c r="M85">
        <v>2</v>
      </c>
      <c r="N85">
        <v>3</v>
      </c>
      <c r="O85" s="11" t="s">
        <v>540</v>
      </c>
      <c r="P85">
        <v>1</v>
      </c>
    </row>
    <row r="86" spans="1:16" x14ac:dyDescent="0.2">
      <c r="A86">
        <v>0.25</v>
      </c>
      <c r="F86">
        <v>4668</v>
      </c>
    </row>
    <row r="87" spans="1:16" x14ac:dyDescent="0.2">
      <c r="A87">
        <v>5</v>
      </c>
      <c r="F87">
        <v>10.66</v>
      </c>
    </row>
    <row r="88" spans="1:16" x14ac:dyDescent="0.2">
      <c r="A88">
        <v>0</v>
      </c>
      <c r="B88">
        <v>1.55</v>
      </c>
      <c r="F88">
        <v>7870</v>
      </c>
      <c r="I88">
        <v>1</v>
      </c>
      <c r="M88">
        <v>2</v>
      </c>
      <c r="N88">
        <v>2</v>
      </c>
      <c r="O88" s="11" t="s">
        <v>541</v>
      </c>
      <c r="P88">
        <v>1</v>
      </c>
    </row>
    <row r="89" spans="1:16" x14ac:dyDescent="0.2">
      <c r="A89">
        <v>5</v>
      </c>
      <c r="B89">
        <v>1.5</v>
      </c>
      <c r="F89">
        <v>0.17</v>
      </c>
    </row>
    <row r="90" spans="1:16" x14ac:dyDescent="0.2">
      <c r="F90">
        <v>1</v>
      </c>
      <c r="G90">
        <v>0</v>
      </c>
      <c r="I90">
        <v>3</v>
      </c>
      <c r="M90">
        <v>2</v>
      </c>
      <c r="N90">
        <v>2</v>
      </c>
      <c r="O90" s="11" t="s">
        <v>542</v>
      </c>
      <c r="P90">
        <v>0</v>
      </c>
    </row>
    <row r="91" spans="1:16" x14ac:dyDescent="0.2">
      <c r="F91">
        <v>1.8870000000000001E-2</v>
      </c>
      <c r="G91">
        <v>2.5</v>
      </c>
    </row>
    <row r="92" spans="1:16" x14ac:dyDescent="0.2">
      <c r="A92">
        <v>0</v>
      </c>
      <c r="F92">
        <v>3467</v>
      </c>
      <c r="I92">
        <v>2</v>
      </c>
      <c r="L92">
        <v>0.51</v>
      </c>
      <c r="M92">
        <v>2</v>
      </c>
      <c r="N92">
        <v>3</v>
      </c>
      <c r="O92" s="11" t="s">
        <v>543</v>
      </c>
      <c r="P92">
        <v>0</v>
      </c>
    </row>
    <row r="93" spans="1:16" x14ac:dyDescent="0.2">
      <c r="A93">
        <v>0.25</v>
      </c>
      <c r="F93">
        <v>13.33</v>
      </c>
    </row>
    <row r="94" spans="1:16" x14ac:dyDescent="0.2">
      <c r="A94">
        <v>5</v>
      </c>
      <c r="F94">
        <v>2</v>
      </c>
    </row>
    <row r="95" spans="1:16" x14ac:dyDescent="0.2">
      <c r="A95">
        <v>0</v>
      </c>
      <c r="B95">
        <v>1.52</v>
      </c>
      <c r="F95">
        <v>3467</v>
      </c>
      <c r="I95">
        <v>1</v>
      </c>
      <c r="M95">
        <v>2</v>
      </c>
      <c r="N95">
        <v>3</v>
      </c>
      <c r="O95" s="11" t="s">
        <v>544</v>
      </c>
      <c r="P95">
        <v>0</v>
      </c>
    </row>
    <row r="96" spans="1:16" ht="16" x14ac:dyDescent="0.2">
      <c r="A96">
        <v>0.25</v>
      </c>
      <c r="B96" s="20">
        <v>1.5165</v>
      </c>
      <c r="F96">
        <v>2.34</v>
      </c>
    </row>
    <row r="97" spans="1:16" x14ac:dyDescent="0.2">
      <c r="A97">
        <v>5</v>
      </c>
      <c r="B97">
        <v>1.45</v>
      </c>
      <c r="F97">
        <v>1.34</v>
      </c>
    </row>
    <row r="98" spans="1:16" x14ac:dyDescent="0.2">
      <c r="A98">
        <v>0</v>
      </c>
      <c r="B98">
        <v>0.55000000000000004</v>
      </c>
      <c r="F98">
        <v>3733</v>
      </c>
      <c r="I98">
        <v>1</v>
      </c>
      <c r="M98">
        <v>2</v>
      </c>
      <c r="N98">
        <v>2</v>
      </c>
      <c r="O98" s="11" t="s">
        <v>545</v>
      </c>
      <c r="P98">
        <v>1</v>
      </c>
    </row>
    <row r="99" spans="1:16" x14ac:dyDescent="0.2">
      <c r="A99">
        <v>5</v>
      </c>
      <c r="B99">
        <v>0.35</v>
      </c>
      <c r="F99">
        <v>0.17</v>
      </c>
    </row>
    <row r="100" spans="1:16" x14ac:dyDescent="0.2">
      <c r="A100">
        <v>0</v>
      </c>
      <c r="B100">
        <v>1.6</v>
      </c>
      <c r="F100">
        <v>3733</v>
      </c>
      <c r="I100">
        <v>1</v>
      </c>
      <c r="M100">
        <v>2</v>
      </c>
      <c r="N100">
        <v>2</v>
      </c>
      <c r="O100" s="11" t="s">
        <v>546</v>
      </c>
      <c r="P100">
        <v>1</v>
      </c>
    </row>
    <row r="101" spans="1:16" x14ac:dyDescent="0.2">
      <c r="A101">
        <v>5</v>
      </c>
      <c r="B101">
        <v>1.5</v>
      </c>
      <c r="F101">
        <v>0.17</v>
      </c>
    </row>
    <row r="102" spans="1:16" x14ac:dyDescent="0.2">
      <c r="A102">
        <v>0</v>
      </c>
      <c r="B102">
        <v>0.52</v>
      </c>
      <c r="F102">
        <v>5100</v>
      </c>
      <c r="I102">
        <v>1</v>
      </c>
      <c r="M102">
        <v>2</v>
      </c>
      <c r="N102">
        <v>3</v>
      </c>
      <c r="O102" s="11" t="s">
        <v>548</v>
      </c>
      <c r="P102">
        <v>0</v>
      </c>
    </row>
    <row r="103" spans="1:16" x14ac:dyDescent="0.2">
      <c r="A103">
        <v>5</v>
      </c>
      <c r="B103">
        <v>0.46</v>
      </c>
      <c r="F103">
        <v>6.7</v>
      </c>
    </row>
    <row r="104" spans="1:16" x14ac:dyDescent="0.2">
      <c r="A104">
        <v>10</v>
      </c>
      <c r="B104">
        <v>0.6</v>
      </c>
      <c r="F104">
        <v>5</v>
      </c>
    </row>
    <row r="105" spans="1:16" x14ac:dyDescent="0.2">
      <c r="A105">
        <v>0</v>
      </c>
      <c r="B105">
        <v>1.52</v>
      </c>
      <c r="F105">
        <v>5100</v>
      </c>
      <c r="I105">
        <v>1</v>
      </c>
      <c r="M105">
        <v>2</v>
      </c>
      <c r="N105">
        <v>2</v>
      </c>
      <c r="O105" s="11" t="s">
        <v>547</v>
      </c>
      <c r="P105">
        <v>0</v>
      </c>
    </row>
    <row r="106" spans="1:16" x14ac:dyDescent="0.2">
      <c r="A106">
        <v>5</v>
      </c>
      <c r="B106">
        <v>1.45</v>
      </c>
      <c r="F106">
        <v>2</v>
      </c>
    </row>
    <row r="107" spans="1:16" x14ac:dyDescent="0.2">
      <c r="A107">
        <v>0</v>
      </c>
      <c r="B107">
        <v>0.56999999999999995</v>
      </c>
      <c r="F107">
        <f>7.63*10^3</f>
        <v>7630</v>
      </c>
      <c r="I107">
        <v>1</v>
      </c>
      <c r="M107">
        <v>2</v>
      </c>
      <c r="N107">
        <v>4</v>
      </c>
      <c r="O107" s="11" t="s">
        <v>549</v>
      </c>
      <c r="P107">
        <v>0</v>
      </c>
    </row>
    <row r="108" spans="1:16" x14ac:dyDescent="0.2">
      <c r="A108">
        <v>0.25</v>
      </c>
      <c r="B108">
        <v>0.56999999999999995</v>
      </c>
      <c r="F108">
        <v>4330</v>
      </c>
    </row>
    <row r="109" spans="1:16" x14ac:dyDescent="0.2">
      <c r="A109">
        <v>5</v>
      </c>
      <c r="B109">
        <v>0.56999999999999995</v>
      </c>
      <c r="F109">
        <v>85.3</v>
      </c>
    </row>
    <row r="110" spans="1:16" x14ac:dyDescent="0.2">
      <c r="A110">
        <v>10</v>
      </c>
      <c r="B110">
        <v>0.54500000000000004</v>
      </c>
      <c r="F110">
        <v>13.3</v>
      </c>
    </row>
    <row r="111" spans="1:16" x14ac:dyDescent="0.2">
      <c r="A111">
        <v>0</v>
      </c>
      <c r="F111">
        <f>7.63*10^3</f>
        <v>7630</v>
      </c>
      <c r="I111">
        <v>2</v>
      </c>
      <c r="L111">
        <v>1.51</v>
      </c>
      <c r="M111">
        <v>2</v>
      </c>
      <c r="N111">
        <v>3</v>
      </c>
      <c r="O111" s="11" t="s">
        <v>550</v>
      </c>
      <c r="P111">
        <v>0</v>
      </c>
    </row>
    <row r="112" spans="1:16" x14ac:dyDescent="0.2">
      <c r="A112">
        <v>0.25</v>
      </c>
      <c r="F112">
        <v>257</v>
      </c>
    </row>
    <row r="113" spans="1:16" x14ac:dyDescent="0.2">
      <c r="A113">
        <v>5</v>
      </c>
      <c r="F113">
        <v>41.3</v>
      </c>
    </row>
    <row r="114" spans="1:16" x14ac:dyDescent="0.2">
      <c r="F114">
        <v>1</v>
      </c>
      <c r="G114">
        <v>0</v>
      </c>
      <c r="I114">
        <v>3</v>
      </c>
      <c r="M114">
        <v>2</v>
      </c>
      <c r="N114">
        <v>2</v>
      </c>
      <c r="O114" s="11" t="s">
        <v>551</v>
      </c>
      <c r="P114">
        <v>0</v>
      </c>
    </row>
    <row r="115" spans="1:16" x14ac:dyDescent="0.2">
      <c r="F115">
        <v>0.2</v>
      </c>
      <c r="G115">
        <v>2.5</v>
      </c>
    </row>
    <row r="116" spans="1:16" x14ac:dyDescent="0.2">
      <c r="F116">
        <v>1</v>
      </c>
      <c r="G116">
        <v>0</v>
      </c>
      <c r="I116">
        <v>3</v>
      </c>
      <c r="M116">
        <v>2</v>
      </c>
      <c r="N116">
        <v>2</v>
      </c>
      <c r="O116" s="11" t="s">
        <v>552</v>
      </c>
      <c r="P116">
        <v>0</v>
      </c>
    </row>
    <row r="117" spans="1:16" x14ac:dyDescent="0.2">
      <c r="F117">
        <v>2.4199999999999999E-2</v>
      </c>
      <c r="G117">
        <v>2.5</v>
      </c>
    </row>
    <row r="118" spans="1:16" x14ac:dyDescent="0.2">
      <c r="F118">
        <v>1</v>
      </c>
      <c r="G118">
        <v>0</v>
      </c>
      <c r="I118">
        <v>3</v>
      </c>
      <c r="M118">
        <v>2</v>
      </c>
      <c r="N118">
        <v>2</v>
      </c>
      <c r="O118" s="11" t="s">
        <v>553</v>
      </c>
      <c r="P118">
        <v>0</v>
      </c>
    </row>
    <row r="119" spans="1:16" x14ac:dyDescent="0.2">
      <c r="F119">
        <v>5.0000000000000002E-5</v>
      </c>
      <c r="G119">
        <v>2.5</v>
      </c>
    </row>
    <row r="120" spans="1:16" x14ac:dyDescent="0.2">
      <c r="F120">
        <v>1</v>
      </c>
      <c r="G120">
        <v>0</v>
      </c>
      <c r="I120">
        <v>3</v>
      </c>
      <c r="M120">
        <v>2</v>
      </c>
      <c r="N120">
        <v>2</v>
      </c>
      <c r="O120" s="11" t="s">
        <v>554</v>
      </c>
      <c r="P120">
        <v>0</v>
      </c>
    </row>
    <row r="121" spans="1:16" x14ac:dyDescent="0.2">
      <c r="F121">
        <v>2.0000000000000002E-5</v>
      </c>
      <c r="G121">
        <v>2.5</v>
      </c>
    </row>
    <row r="122" spans="1:16" x14ac:dyDescent="0.2">
      <c r="A122">
        <v>0</v>
      </c>
      <c r="B122">
        <v>5</v>
      </c>
      <c r="F122">
        <v>4900</v>
      </c>
      <c r="I122">
        <v>1</v>
      </c>
      <c r="M122">
        <v>2</v>
      </c>
      <c r="N122">
        <v>2</v>
      </c>
      <c r="O122" s="11" t="s">
        <v>555</v>
      </c>
      <c r="P122">
        <v>1</v>
      </c>
    </row>
    <row r="123" spans="1:16" x14ac:dyDescent="0.2">
      <c r="A123">
        <v>5</v>
      </c>
      <c r="B123">
        <v>0.18</v>
      </c>
      <c r="F123">
        <v>0.33</v>
      </c>
    </row>
    <row r="124" spans="1:16" x14ac:dyDescent="0.2">
      <c r="A124">
        <v>0</v>
      </c>
      <c r="F124">
        <v>4900</v>
      </c>
      <c r="I124">
        <v>2</v>
      </c>
      <c r="L124">
        <v>0.53</v>
      </c>
      <c r="M124">
        <v>2</v>
      </c>
      <c r="N124">
        <v>2</v>
      </c>
      <c r="O124" s="11" t="s">
        <v>556</v>
      </c>
      <c r="P124">
        <v>1</v>
      </c>
    </row>
    <row r="125" spans="1:16" x14ac:dyDescent="0.2">
      <c r="A125">
        <v>5</v>
      </c>
      <c r="F125">
        <v>0.33</v>
      </c>
    </row>
    <row r="126" spans="1:16" x14ac:dyDescent="0.2">
      <c r="A126">
        <v>0</v>
      </c>
      <c r="B126">
        <v>0.52</v>
      </c>
      <c r="F126">
        <v>40000</v>
      </c>
      <c r="I126">
        <v>1</v>
      </c>
      <c r="M126">
        <v>2</v>
      </c>
      <c r="N126">
        <v>3</v>
      </c>
      <c r="O126" s="11" t="s">
        <v>557</v>
      </c>
      <c r="P126">
        <v>0</v>
      </c>
    </row>
    <row r="127" spans="1:16" x14ac:dyDescent="0.2">
      <c r="A127">
        <v>5</v>
      </c>
      <c r="B127">
        <v>0.25</v>
      </c>
      <c r="F127">
        <v>0.33</v>
      </c>
    </row>
    <row r="128" spans="1:16" x14ac:dyDescent="0.2">
      <c r="A128">
        <v>0</v>
      </c>
      <c r="F128">
        <v>40000</v>
      </c>
      <c r="I128">
        <v>2</v>
      </c>
      <c r="L128">
        <v>1.5</v>
      </c>
      <c r="M128">
        <v>2</v>
      </c>
      <c r="N128">
        <v>2</v>
      </c>
      <c r="O128" s="11" t="s">
        <v>558</v>
      </c>
      <c r="P128">
        <v>1</v>
      </c>
    </row>
    <row r="129" spans="1:16" x14ac:dyDescent="0.2">
      <c r="A129">
        <v>5</v>
      </c>
      <c r="F129">
        <v>0.33</v>
      </c>
    </row>
    <row r="130" spans="1:16" x14ac:dyDescent="0.2">
      <c r="A130">
        <v>0</v>
      </c>
      <c r="F130">
        <v>35000</v>
      </c>
      <c r="I130">
        <v>2</v>
      </c>
      <c r="L130">
        <v>0.5</v>
      </c>
      <c r="M130">
        <v>2</v>
      </c>
      <c r="N130">
        <v>2</v>
      </c>
      <c r="O130" s="11" t="s">
        <v>559</v>
      </c>
      <c r="P130">
        <v>1</v>
      </c>
    </row>
    <row r="131" spans="1:16" x14ac:dyDescent="0.2">
      <c r="A131">
        <v>5</v>
      </c>
      <c r="F131">
        <v>0.33</v>
      </c>
    </row>
    <row r="132" spans="1:16" x14ac:dyDescent="0.2">
      <c r="A132">
        <v>0</v>
      </c>
      <c r="F132">
        <v>35000</v>
      </c>
      <c r="I132">
        <v>2</v>
      </c>
      <c r="L132">
        <v>1.5</v>
      </c>
      <c r="M132">
        <v>2</v>
      </c>
      <c r="N132">
        <v>2</v>
      </c>
      <c r="O132" s="11" t="s">
        <v>560</v>
      </c>
      <c r="P132">
        <v>1</v>
      </c>
    </row>
    <row r="133" spans="1:16" x14ac:dyDescent="0.2">
      <c r="A133">
        <v>5</v>
      </c>
      <c r="F133">
        <v>0.33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6"/>
  <sheetViews>
    <sheetView workbookViewId="0">
      <selection activeCell="R38" sqref="R3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A2">
        <v>0</v>
      </c>
      <c r="D2">
        <v>0</v>
      </c>
      <c r="I2">
        <v>2</v>
      </c>
      <c r="L2">
        <v>0.2</v>
      </c>
      <c r="M2">
        <v>7</v>
      </c>
      <c r="N2">
        <f>COUNT(D2:D8)</f>
        <v>7</v>
      </c>
      <c r="O2" s="11" t="s">
        <v>561</v>
      </c>
      <c r="P2">
        <v>0</v>
      </c>
    </row>
    <row r="3" spans="1:18" ht="19" x14ac:dyDescent="0.25">
      <c r="A3">
        <v>0.33333333333333331</v>
      </c>
      <c r="D3">
        <v>0.38300000000000001</v>
      </c>
      <c r="Q3" s="3"/>
      <c r="R3" s="15"/>
    </row>
    <row r="4" spans="1:18" x14ac:dyDescent="0.2">
      <c r="A4">
        <v>0.66666666666666663</v>
      </c>
      <c r="D4">
        <v>0.67500000000000004</v>
      </c>
      <c r="Q4" s="3"/>
      <c r="R4" s="17"/>
    </row>
    <row r="5" spans="1:18" x14ac:dyDescent="0.2">
      <c r="A5">
        <v>1</v>
      </c>
      <c r="D5">
        <v>1.04</v>
      </c>
      <c r="Q5" s="3"/>
      <c r="R5" s="18"/>
    </row>
    <row r="6" spans="1:18" x14ac:dyDescent="0.2">
      <c r="A6">
        <v>1.3333333333333333</v>
      </c>
      <c r="D6">
        <v>1.39</v>
      </c>
      <c r="Q6" s="3"/>
      <c r="R6" s="17"/>
    </row>
    <row r="7" spans="1:18" ht="19" x14ac:dyDescent="0.25">
      <c r="A7">
        <v>1.6666666666666667</v>
      </c>
      <c r="D7">
        <v>1.75</v>
      </c>
      <c r="Q7" s="3"/>
      <c r="R7" s="15"/>
    </row>
    <row r="8" spans="1:18" x14ac:dyDescent="0.2">
      <c r="A8">
        <v>2</v>
      </c>
      <c r="D8">
        <v>2.13</v>
      </c>
      <c r="Q8" s="3"/>
      <c r="R8" s="17"/>
    </row>
    <row r="9" spans="1:18" ht="19" x14ac:dyDescent="0.25">
      <c r="A9">
        <v>0</v>
      </c>
      <c r="D9">
        <v>0</v>
      </c>
      <c r="I9">
        <v>2</v>
      </c>
      <c r="L9">
        <v>0.3</v>
      </c>
      <c r="M9">
        <v>7</v>
      </c>
      <c r="N9">
        <f>COUNT(D9:D15)</f>
        <v>7</v>
      </c>
      <c r="O9" s="11" t="s">
        <v>562</v>
      </c>
      <c r="P9">
        <v>0</v>
      </c>
      <c r="Q9" s="3"/>
      <c r="R9" s="15"/>
    </row>
    <row r="10" spans="1:18" ht="16" x14ac:dyDescent="0.2">
      <c r="A10">
        <v>0.33333333333333331</v>
      </c>
      <c r="D10">
        <v>0.93799999999999994</v>
      </c>
      <c r="Q10" s="3"/>
      <c r="R10" s="19"/>
    </row>
    <row r="11" spans="1:18" x14ac:dyDescent="0.2">
      <c r="A11">
        <v>0.66666666666666663</v>
      </c>
      <c r="D11">
        <v>1.33</v>
      </c>
      <c r="Q11" s="3"/>
      <c r="R11" s="3"/>
    </row>
    <row r="12" spans="1:18" ht="19" x14ac:dyDescent="0.25">
      <c r="A12">
        <v>1</v>
      </c>
      <c r="D12">
        <v>2.29</v>
      </c>
      <c r="Q12" s="3"/>
      <c r="R12" s="15"/>
    </row>
    <row r="13" spans="1:18" ht="19" x14ac:dyDescent="0.25">
      <c r="A13">
        <v>1.3333333333333333</v>
      </c>
      <c r="D13">
        <v>2.93</v>
      </c>
      <c r="Q13" s="3"/>
      <c r="R13" s="15"/>
    </row>
    <row r="14" spans="1:18" x14ac:dyDescent="0.2">
      <c r="A14">
        <v>1.6666666666666667</v>
      </c>
      <c r="D14">
        <v>4.09</v>
      </c>
      <c r="Q14" s="3"/>
      <c r="R14" s="17"/>
    </row>
    <row r="15" spans="1:18" ht="19" x14ac:dyDescent="0.25">
      <c r="A15">
        <v>2</v>
      </c>
      <c r="D15">
        <v>4.4800000000000004</v>
      </c>
      <c r="Q15" s="3"/>
      <c r="R15" s="15"/>
    </row>
    <row r="16" spans="1:18" x14ac:dyDescent="0.2">
      <c r="A16">
        <v>0</v>
      </c>
      <c r="D16">
        <v>0</v>
      </c>
      <c r="I16">
        <v>2</v>
      </c>
      <c r="L16">
        <v>0.4</v>
      </c>
      <c r="M16">
        <v>10</v>
      </c>
      <c r="N16">
        <f>COUNT(D16:D25)</f>
        <v>10</v>
      </c>
      <c r="O16" s="11" t="s">
        <v>563</v>
      </c>
      <c r="P16">
        <v>0</v>
      </c>
      <c r="Q16" s="3"/>
      <c r="R16" s="3"/>
    </row>
    <row r="17" spans="1:18" ht="19" x14ac:dyDescent="0.25">
      <c r="A17">
        <v>0.16666666666666666</v>
      </c>
      <c r="D17">
        <v>0.74099999999999999</v>
      </c>
      <c r="Q17" s="3"/>
      <c r="R17" s="15"/>
    </row>
    <row r="18" spans="1:18" ht="19" x14ac:dyDescent="0.25">
      <c r="A18">
        <v>0.33333333333333331</v>
      </c>
      <c r="D18">
        <v>1.1200000000000001</v>
      </c>
      <c r="Q18" s="3"/>
      <c r="R18" s="15"/>
    </row>
    <row r="19" spans="1:18" x14ac:dyDescent="0.2">
      <c r="A19">
        <v>0.5</v>
      </c>
      <c r="D19">
        <v>1.42</v>
      </c>
    </row>
    <row r="20" spans="1:18" x14ac:dyDescent="0.2">
      <c r="A20">
        <v>0.66666666666666663</v>
      </c>
      <c r="D20">
        <v>1.8</v>
      </c>
    </row>
    <row r="21" spans="1:18" x14ac:dyDescent="0.2">
      <c r="A21">
        <v>0.83333333333333337</v>
      </c>
      <c r="D21">
        <v>2.2200000000000002</v>
      </c>
    </row>
    <row r="22" spans="1:18" x14ac:dyDescent="0.2">
      <c r="A22">
        <v>1</v>
      </c>
      <c r="D22">
        <v>2.8</v>
      </c>
    </row>
    <row r="23" spans="1:18" x14ac:dyDescent="0.2">
      <c r="A23">
        <v>1.3333333333333333</v>
      </c>
      <c r="D23">
        <v>3.82</v>
      </c>
    </row>
    <row r="24" spans="1:18" x14ac:dyDescent="0.2">
      <c r="A24">
        <v>1.6666666666666667</v>
      </c>
      <c r="D24">
        <v>4.79</v>
      </c>
    </row>
    <row r="25" spans="1:18" x14ac:dyDescent="0.2">
      <c r="A25">
        <v>2</v>
      </c>
      <c r="D25">
        <v>5.84</v>
      </c>
    </row>
    <row r="26" spans="1:18" x14ac:dyDescent="0.2">
      <c r="A26">
        <v>0</v>
      </c>
      <c r="D26">
        <v>0</v>
      </c>
      <c r="I26">
        <v>2</v>
      </c>
      <c r="L26">
        <v>0.5</v>
      </c>
      <c r="M26">
        <v>6</v>
      </c>
      <c r="N26" s="31">
        <f>COUNT(D26:D31)</f>
        <v>6</v>
      </c>
      <c r="O26" s="11" t="s">
        <v>564</v>
      </c>
      <c r="P26">
        <v>0</v>
      </c>
    </row>
    <row r="27" spans="1:18" x14ac:dyDescent="0.2">
      <c r="A27">
        <v>0.33333333333333331</v>
      </c>
      <c r="D27">
        <v>0.995</v>
      </c>
    </row>
    <row r="28" spans="1:18" x14ac:dyDescent="0.2">
      <c r="A28">
        <v>0.66666666666666663</v>
      </c>
      <c r="D28">
        <v>2.0299999999999998</v>
      </c>
    </row>
    <row r="29" spans="1:18" x14ac:dyDescent="0.2">
      <c r="A29">
        <v>1</v>
      </c>
      <c r="D29">
        <v>3.21</v>
      </c>
    </row>
    <row r="30" spans="1:18" x14ac:dyDescent="0.2">
      <c r="A30">
        <v>1.3333333333333333</v>
      </c>
      <c r="D30">
        <v>4.26</v>
      </c>
    </row>
    <row r="31" spans="1:18" x14ac:dyDescent="0.2">
      <c r="A31">
        <v>1.6666666666666667</v>
      </c>
      <c r="D31">
        <v>5.67</v>
      </c>
    </row>
    <row r="32" spans="1:18" x14ac:dyDescent="0.2">
      <c r="A32">
        <v>0</v>
      </c>
      <c r="D32">
        <v>0</v>
      </c>
      <c r="I32">
        <v>2</v>
      </c>
      <c r="L32">
        <v>0.2</v>
      </c>
      <c r="M32">
        <v>7</v>
      </c>
      <c r="N32" s="31">
        <f>COUNT(D32:D38)</f>
        <v>7</v>
      </c>
      <c r="O32" s="11" t="s">
        <v>565</v>
      </c>
      <c r="P32">
        <v>0</v>
      </c>
    </row>
    <row r="33" spans="1:16" x14ac:dyDescent="0.2">
      <c r="A33">
        <v>0.33333333333333331</v>
      </c>
      <c r="D33">
        <v>0.745</v>
      </c>
    </row>
    <row r="34" spans="1:16" x14ac:dyDescent="0.2">
      <c r="A34">
        <v>0.66666666666666663</v>
      </c>
      <c r="D34">
        <v>1.22</v>
      </c>
    </row>
    <row r="35" spans="1:16" x14ac:dyDescent="0.2">
      <c r="A35">
        <v>1</v>
      </c>
      <c r="D35">
        <v>1.94</v>
      </c>
    </row>
    <row r="36" spans="1:16" x14ac:dyDescent="0.2">
      <c r="A36">
        <v>1.3333333333333333</v>
      </c>
      <c r="D36">
        <v>2.4900000000000002</v>
      </c>
    </row>
    <row r="37" spans="1:16" x14ac:dyDescent="0.2">
      <c r="A37">
        <v>1.6666666666666667</v>
      </c>
      <c r="D37">
        <v>3.16</v>
      </c>
    </row>
    <row r="38" spans="1:16" x14ac:dyDescent="0.2">
      <c r="A38">
        <v>2</v>
      </c>
      <c r="D38">
        <v>3.71</v>
      </c>
    </row>
    <row r="39" spans="1:16" x14ac:dyDescent="0.2">
      <c r="A39">
        <v>0</v>
      </c>
      <c r="D39">
        <v>0</v>
      </c>
      <c r="I39">
        <v>2</v>
      </c>
      <c r="L39">
        <v>0.3</v>
      </c>
      <c r="M39">
        <v>9</v>
      </c>
      <c r="N39">
        <f>COUNT(D39:D47)</f>
        <v>9</v>
      </c>
      <c r="O39" s="11" t="s">
        <v>566</v>
      </c>
      <c r="P39">
        <v>0</v>
      </c>
    </row>
    <row r="40" spans="1:16" x14ac:dyDescent="0.2">
      <c r="A40">
        <v>0.16666666666666666</v>
      </c>
      <c r="D40">
        <v>0.80100000000000005</v>
      </c>
    </row>
    <row r="41" spans="1:16" x14ac:dyDescent="0.2">
      <c r="A41">
        <v>0.33333333333333331</v>
      </c>
      <c r="D41">
        <v>1.42</v>
      </c>
    </row>
    <row r="42" spans="1:16" x14ac:dyDescent="0.2">
      <c r="A42">
        <v>0.5</v>
      </c>
      <c r="D42">
        <v>1.65</v>
      </c>
    </row>
    <row r="43" spans="1:16" x14ac:dyDescent="0.2">
      <c r="A43">
        <v>0.66666666666666663</v>
      </c>
      <c r="D43">
        <v>2.33</v>
      </c>
    </row>
    <row r="44" spans="1:16" x14ac:dyDescent="0.2">
      <c r="A44">
        <v>0.83333333333333337</v>
      </c>
      <c r="D44">
        <v>2.81</v>
      </c>
    </row>
    <row r="45" spans="1:16" x14ac:dyDescent="0.2">
      <c r="A45">
        <v>1</v>
      </c>
      <c r="D45">
        <v>3.13</v>
      </c>
    </row>
    <row r="46" spans="1:16" x14ac:dyDescent="0.2">
      <c r="A46">
        <v>1.3333333333333333</v>
      </c>
      <c r="D46">
        <v>4.42</v>
      </c>
    </row>
    <row r="47" spans="1:16" x14ac:dyDescent="0.2">
      <c r="A47">
        <v>1.6666666666666667</v>
      </c>
      <c r="D47">
        <v>5.35</v>
      </c>
    </row>
    <row r="48" spans="1:16" x14ac:dyDescent="0.2">
      <c r="A48">
        <v>0</v>
      </c>
      <c r="D48">
        <v>0</v>
      </c>
      <c r="I48">
        <v>2</v>
      </c>
      <c r="L48">
        <v>0.4</v>
      </c>
      <c r="M48">
        <v>9</v>
      </c>
      <c r="N48">
        <f>COUNT(D48:D56)</f>
        <v>9</v>
      </c>
      <c r="O48" s="11" t="s">
        <v>567</v>
      </c>
      <c r="P48">
        <v>0</v>
      </c>
    </row>
    <row r="49" spans="1:16" x14ac:dyDescent="0.2">
      <c r="A49">
        <v>0.16666666666666666</v>
      </c>
      <c r="D49">
        <v>0.93</v>
      </c>
    </row>
    <row r="50" spans="1:16" x14ac:dyDescent="0.2">
      <c r="A50">
        <v>0.33333333333333331</v>
      </c>
      <c r="D50">
        <v>1.5</v>
      </c>
    </row>
    <row r="51" spans="1:16" x14ac:dyDescent="0.2">
      <c r="A51">
        <v>0.5</v>
      </c>
      <c r="D51">
        <v>1.9</v>
      </c>
    </row>
    <row r="52" spans="1:16" x14ac:dyDescent="0.2">
      <c r="A52">
        <v>0.66666666666666663</v>
      </c>
      <c r="D52">
        <v>2.7</v>
      </c>
    </row>
    <row r="53" spans="1:16" x14ac:dyDescent="0.2">
      <c r="A53">
        <v>0.83333333333333337</v>
      </c>
      <c r="D53">
        <v>3.38</v>
      </c>
    </row>
    <row r="54" spans="1:16" x14ac:dyDescent="0.2">
      <c r="A54">
        <v>1</v>
      </c>
      <c r="D54">
        <v>4.07</v>
      </c>
    </row>
    <row r="55" spans="1:16" x14ac:dyDescent="0.2">
      <c r="A55">
        <v>1.3333333333333333</v>
      </c>
      <c r="D55">
        <v>5.2</v>
      </c>
    </row>
    <row r="56" spans="1:16" x14ac:dyDescent="0.2">
      <c r="A56">
        <v>1.6666666666666667</v>
      </c>
      <c r="D56">
        <v>6</v>
      </c>
    </row>
    <row r="57" spans="1:16" x14ac:dyDescent="0.2">
      <c r="A57">
        <v>0</v>
      </c>
      <c r="D57">
        <v>0</v>
      </c>
      <c r="I57">
        <v>2</v>
      </c>
      <c r="L57">
        <v>0.5</v>
      </c>
      <c r="M57">
        <v>7</v>
      </c>
      <c r="N57">
        <f>COUNT(D57:D63)</f>
        <v>7</v>
      </c>
      <c r="O57" s="11" t="s">
        <v>568</v>
      </c>
      <c r="P57">
        <v>0</v>
      </c>
    </row>
    <row r="58" spans="1:16" x14ac:dyDescent="0.2">
      <c r="A58">
        <v>0.16666666666666666</v>
      </c>
      <c r="D58">
        <v>1.04</v>
      </c>
    </row>
    <row r="59" spans="1:16" x14ac:dyDescent="0.2">
      <c r="A59">
        <v>0.33333333333333331</v>
      </c>
      <c r="D59">
        <v>1.77</v>
      </c>
    </row>
    <row r="60" spans="1:16" x14ac:dyDescent="0.2">
      <c r="A60">
        <v>0.5</v>
      </c>
      <c r="D60">
        <v>2.4900000000000002</v>
      </c>
    </row>
    <row r="61" spans="1:16" x14ac:dyDescent="0.2">
      <c r="A61">
        <v>0.66666666666666663</v>
      </c>
      <c r="D61">
        <v>3.48</v>
      </c>
    </row>
    <row r="62" spans="1:16" x14ac:dyDescent="0.2">
      <c r="A62">
        <v>0.83333333333333337</v>
      </c>
      <c r="D62">
        <v>4.5</v>
      </c>
    </row>
    <row r="63" spans="1:16" x14ac:dyDescent="0.2">
      <c r="A63">
        <v>1</v>
      </c>
      <c r="D63">
        <v>5.26</v>
      </c>
    </row>
    <row r="64" spans="1:16" x14ac:dyDescent="0.2">
      <c r="A64">
        <v>0</v>
      </c>
      <c r="D64">
        <v>0</v>
      </c>
      <c r="I64">
        <v>2</v>
      </c>
      <c r="L64">
        <v>0.2</v>
      </c>
      <c r="M64">
        <v>6</v>
      </c>
      <c r="N64">
        <f>COUNT(D64:D69)</f>
        <v>6</v>
      </c>
      <c r="O64" s="11" t="s">
        <v>569</v>
      </c>
      <c r="P64">
        <v>0</v>
      </c>
    </row>
    <row r="65" spans="1:16" x14ac:dyDescent="0.2">
      <c r="A65">
        <v>0.33333333333333331</v>
      </c>
      <c r="D65">
        <v>1.65</v>
      </c>
    </row>
    <row r="66" spans="1:16" x14ac:dyDescent="0.2">
      <c r="A66">
        <v>0.66666666666666663</v>
      </c>
      <c r="D66">
        <v>2.16</v>
      </c>
    </row>
    <row r="67" spans="1:16" x14ac:dyDescent="0.2">
      <c r="A67">
        <v>1</v>
      </c>
      <c r="D67">
        <v>3.08</v>
      </c>
    </row>
    <row r="68" spans="1:16" x14ac:dyDescent="0.2">
      <c r="A68">
        <v>1.3333333333333333</v>
      </c>
      <c r="D68">
        <v>4.24</v>
      </c>
    </row>
    <row r="69" spans="1:16" x14ac:dyDescent="0.2">
      <c r="A69">
        <v>1.6666666666666667</v>
      </c>
      <c r="D69">
        <v>6.27</v>
      </c>
    </row>
    <row r="70" spans="1:16" x14ac:dyDescent="0.2">
      <c r="A70">
        <v>0</v>
      </c>
      <c r="D70">
        <v>0</v>
      </c>
      <c r="I70">
        <v>2</v>
      </c>
      <c r="L70">
        <v>0.3</v>
      </c>
      <c r="M70">
        <v>7</v>
      </c>
      <c r="N70">
        <f>COUNT(D70:D76)</f>
        <v>7</v>
      </c>
      <c r="O70" s="11" t="s">
        <v>570</v>
      </c>
      <c r="P70">
        <v>0</v>
      </c>
    </row>
    <row r="71" spans="1:16" x14ac:dyDescent="0.2">
      <c r="A71">
        <v>0.16666666666666666</v>
      </c>
      <c r="D71">
        <v>1.08</v>
      </c>
    </row>
    <row r="72" spans="1:16" x14ac:dyDescent="0.2">
      <c r="A72">
        <v>0.33333333333333331</v>
      </c>
      <c r="D72">
        <v>1.51</v>
      </c>
    </row>
    <row r="73" spans="1:16" x14ac:dyDescent="0.2">
      <c r="A73">
        <v>0.5</v>
      </c>
      <c r="D73">
        <v>2.2599999999999998</v>
      </c>
    </row>
    <row r="74" spans="1:16" x14ac:dyDescent="0.2">
      <c r="A74">
        <v>0.66666666666666663</v>
      </c>
      <c r="D74">
        <v>3</v>
      </c>
    </row>
    <row r="75" spans="1:16" x14ac:dyDescent="0.2">
      <c r="A75">
        <v>0.83333333333333337</v>
      </c>
      <c r="D75">
        <v>4.1399999999999997</v>
      </c>
    </row>
    <row r="76" spans="1:16" x14ac:dyDescent="0.2">
      <c r="A76">
        <v>1</v>
      </c>
      <c r="D76">
        <v>5.01</v>
      </c>
    </row>
    <row r="77" spans="1:16" x14ac:dyDescent="0.2">
      <c r="A77">
        <v>0</v>
      </c>
      <c r="D77">
        <v>0</v>
      </c>
      <c r="I77">
        <v>2</v>
      </c>
      <c r="L77">
        <v>0.4</v>
      </c>
      <c r="M77">
        <v>6</v>
      </c>
      <c r="N77">
        <f>COUNT(D77:D82)</f>
        <v>6</v>
      </c>
      <c r="O77" s="11" t="s">
        <v>571</v>
      </c>
      <c r="P77">
        <v>0</v>
      </c>
    </row>
    <row r="78" spans="1:16" x14ac:dyDescent="0.2">
      <c r="A78">
        <v>0.16666666666666666</v>
      </c>
      <c r="D78">
        <v>1.4</v>
      </c>
    </row>
    <row r="79" spans="1:16" x14ac:dyDescent="0.2">
      <c r="A79">
        <v>0.33333333333333331</v>
      </c>
      <c r="D79">
        <v>2.23</v>
      </c>
    </row>
    <row r="80" spans="1:16" x14ac:dyDescent="0.2">
      <c r="A80">
        <v>0.5</v>
      </c>
      <c r="D80">
        <v>3.28</v>
      </c>
    </row>
    <row r="81" spans="1:16" x14ac:dyDescent="0.2">
      <c r="A81">
        <v>0.66666666666666663</v>
      </c>
      <c r="D81">
        <v>4.42</v>
      </c>
    </row>
    <row r="82" spans="1:16" x14ac:dyDescent="0.2">
      <c r="A82">
        <v>0.83333333333333337</v>
      </c>
      <c r="D82">
        <v>5.61</v>
      </c>
    </row>
    <row r="83" spans="1:16" x14ac:dyDescent="0.2">
      <c r="A83">
        <v>0</v>
      </c>
      <c r="D83">
        <v>0</v>
      </c>
      <c r="I83">
        <v>2</v>
      </c>
      <c r="L83">
        <v>0.5</v>
      </c>
      <c r="M83">
        <v>4</v>
      </c>
      <c r="N83">
        <f>COUNT(D83:D87)</f>
        <v>5</v>
      </c>
      <c r="O83" s="11" t="s">
        <v>572</v>
      </c>
      <c r="P83">
        <v>0</v>
      </c>
    </row>
    <row r="84" spans="1:16" x14ac:dyDescent="0.2">
      <c r="A84">
        <v>0.33333333333333331</v>
      </c>
      <c r="D84">
        <v>2.2799999999999998</v>
      </c>
    </row>
    <row r="85" spans="1:16" x14ac:dyDescent="0.2">
      <c r="A85">
        <v>0.5</v>
      </c>
      <c r="D85">
        <v>2.99</v>
      </c>
    </row>
    <row r="86" spans="1:16" x14ac:dyDescent="0.2">
      <c r="A86">
        <v>0.66666666666666663</v>
      </c>
      <c r="D86">
        <v>4.32</v>
      </c>
    </row>
    <row r="87" spans="1:16" x14ac:dyDescent="0.2">
      <c r="A87">
        <v>0.83333333333333337</v>
      </c>
      <c r="D87">
        <v>6.31</v>
      </c>
    </row>
    <row r="88" spans="1:16" x14ac:dyDescent="0.2">
      <c r="A88">
        <v>0</v>
      </c>
      <c r="D88">
        <v>0</v>
      </c>
      <c r="I88">
        <v>2</v>
      </c>
      <c r="L88">
        <v>0.2</v>
      </c>
      <c r="M88">
        <v>5</v>
      </c>
      <c r="N88">
        <f>COUNT(D88:D92)</f>
        <v>5</v>
      </c>
      <c r="O88" s="11" t="s">
        <v>573</v>
      </c>
      <c r="P88">
        <v>0</v>
      </c>
    </row>
    <row r="89" spans="1:16" x14ac:dyDescent="0.2">
      <c r="A89">
        <v>0.33333333333333331</v>
      </c>
      <c r="D89">
        <v>1.83</v>
      </c>
    </row>
    <row r="90" spans="1:16" x14ac:dyDescent="0.2">
      <c r="A90">
        <v>0.66666666666666663</v>
      </c>
      <c r="D90">
        <v>2.9</v>
      </c>
    </row>
    <row r="91" spans="1:16" x14ac:dyDescent="0.2">
      <c r="A91">
        <v>1</v>
      </c>
      <c r="D91">
        <v>4.37</v>
      </c>
    </row>
    <row r="92" spans="1:16" x14ac:dyDescent="0.2">
      <c r="A92">
        <v>1.3333333333333333</v>
      </c>
      <c r="D92">
        <v>6</v>
      </c>
    </row>
    <row r="93" spans="1:16" x14ac:dyDescent="0.2">
      <c r="A93">
        <v>0</v>
      </c>
      <c r="D93">
        <v>0</v>
      </c>
      <c r="I93">
        <v>2</v>
      </c>
      <c r="L93">
        <v>0.3</v>
      </c>
      <c r="M93">
        <v>5</v>
      </c>
      <c r="N93">
        <f>COUNT(D93:D97)</f>
        <v>5</v>
      </c>
      <c r="O93" s="11" t="s">
        <v>574</v>
      </c>
      <c r="P93">
        <v>0</v>
      </c>
    </row>
    <row r="94" spans="1:16" x14ac:dyDescent="0.2">
      <c r="A94">
        <v>0.16666666666666666</v>
      </c>
      <c r="D94">
        <v>1.37</v>
      </c>
    </row>
    <row r="95" spans="1:16" x14ac:dyDescent="0.2">
      <c r="A95">
        <v>0.33333333333333331</v>
      </c>
      <c r="D95">
        <v>1.99</v>
      </c>
    </row>
    <row r="96" spans="1:16" x14ac:dyDescent="0.2">
      <c r="A96">
        <v>0.5</v>
      </c>
      <c r="D96">
        <v>3.23</v>
      </c>
    </row>
    <row r="97" spans="1:16" x14ac:dyDescent="0.2">
      <c r="A97">
        <v>0.66666666666666663</v>
      </c>
      <c r="D97">
        <v>4.4800000000000004</v>
      </c>
    </row>
    <row r="98" spans="1:16" x14ac:dyDescent="0.2">
      <c r="A98">
        <v>0</v>
      </c>
      <c r="D98">
        <v>0</v>
      </c>
      <c r="I98">
        <v>2</v>
      </c>
      <c r="L98">
        <v>0.4</v>
      </c>
      <c r="M98">
        <v>5</v>
      </c>
      <c r="N98">
        <f>COUNT(D98:D102)</f>
        <v>5</v>
      </c>
      <c r="O98" s="11" t="s">
        <v>575</v>
      </c>
      <c r="P98">
        <v>0</v>
      </c>
    </row>
    <row r="99" spans="1:16" x14ac:dyDescent="0.2">
      <c r="A99">
        <v>0.16666666666666666</v>
      </c>
      <c r="D99">
        <v>1.66</v>
      </c>
    </row>
    <row r="100" spans="1:16" x14ac:dyDescent="0.2">
      <c r="A100">
        <v>0.33333333333333331</v>
      </c>
      <c r="D100">
        <v>2.91</v>
      </c>
    </row>
    <row r="101" spans="1:16" x14ac:dyDescent="0.2">
      <c r="A101">
        <v>0.5</v>
      </c>
      <c r="D101">
        <v>4.42</v>
      </c>
    </row>
    <row r="102" spans="1:16" x14ac:dyDescent="0.2">
      <c r="A102">
        <v>0.66666666666666663</v>
      </c>
      <c r="D102">
        <v>5.66</v>
      </c>
    </row>
    <row r="103" spans="1:16" x14ac:dyDescent="0.2">
      <c r="A103">
        <v>0</v>
      </c>
      <c r="D103">
        <v>0</v>
      </c>
      <c r="I103">
        <v>2</v>
      </c>
      <c r="L103">
        <v>0.5</v>
      </c>
      <c r="M103">
        <v>4</v>
      </c>
      <c r="N103">
        <f>COUNT(A103:A106)</f>
        <v>4</v>
      </c>
      <c r="O103" s="11" t="s">
        <v>576</v>
      </c>
      <c r="P103">
        <v>0</v>
      </c>
    </row>
    <row r="104" spans="1:16" x14ac:dyDescent="0.2">
      <c r="A104">
        <v>0.16666666666666666</v>
      </c>
      <c r="D104">
        <v>2.06</v>
      </c>
    </row>
    <row r="105" spans="1:16" x14ac:dyDescent="0.2">
      <c r="A105">
        <v>0.33333333333333331</v>
      </c>
      <c r="D105">
        <v>3.62</v>
      </c>
    </row>
    <row r="106" spans="1:16" x14ac:dyDescent="0.2">
      <c r="A106">
        <v>0.5</v>
      </c>
      <c r="D106">
        <v>6.27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5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ht="19" x14ac:dyDescent="0.25">
      <c r="A2">
        <v>0</v>
      </c>
      <c r="E2">
        <v>1</v>
      </c>
      <c r="I2">
        <v>2</v>
      </c>
      <c r="L2">
        <v>0.4</v>
      </c>
      <c r="M2">
        <v>2</v>
      </c>
      <c r="N2">
        <v>5</v>
      </c>
      <c r="O2" s="11" t="s">
        <v>577</v>
      </c>
      <c r="P2">
        <v>0</v>
      </c>
      <c r="Q2" s="15"/>
      <c r="R2" s="3"/>
    </row>
    <row r="3" spans="1:18" ht="19" x14ac:dyDescent="0.25">
      <c r="A3">
        <v>1</v>
      </c>
      <c r="E3">
        <v>4.7E-2</v>
      </c>
      <c r="Q3" s="15"/>
      <c r="R3" s="3"/>
    </row>
    <row r="4" spans="1:18" ht="19" x14ac:dyDescent="0.25">
      <c r="A4">
        <v>10</v>
      </c>
      <c r="E4">
        <v>7.9000000000000008E-3</v>
      </c>
      <c r="Q4" s="15"/>
      <c r="R4" s="3"/>
    </row>
    <row r="5" spans="1:18" ht="19" x14ac:dyDescent="0.25">
      <c r="A5">
        <v>100</v>
      </c>
      <c r="E5">
        <v>2.5000000000000001E-4</v>
      </c>
      <c r="Q5" s="15"/>
      <c r="R5" s="3"/>
    </row>
    <row r="6" spans="1:18" ht="19" x14ac:dyDescent="0.25">
      <c r="A6">
        <v>1000</v>
      </c>
      <c r="E6">
        <v>1.6000000000000001E-4</v>
      </c>
      <c r="Q6" s="15"/>
      <c r="R6" s="3"/>
    </row>
    <row r="7" spans="1:18" ht="19" x14ac:dyDescent="0.25">
      <c r="A7">
        <v>0</v>
      </c>
      <c r="E7">
        <v>1</v>
      </c>
      <c r="I7">
        <v>2</v>
      </c>
      <c r="L7">
        <v>0.4</v>
      </c>
      <c r="M7">
        <v>2</v>
      </c>
      <c r="N7">
        <v>5</v>
      </c>
      <c r="O7" s="11" t="s">
        <v>578</v>
      </c>
      <c r="P7">
        <v>0</v>
      </c>
      <c r="Q7" s="15"/>
      <c r="R7" s="3"/>
    </row>
    <row r="8" spans="1:18" ht="19" x14ac:dyDescent="0.25">
      <c r="A8">
        <v>1</v>
      </c>
      <c r="E8">
        <v>0.19819999999999999</v>
      </c>
      <c r="Q8" s="15"/>
      <c r="R8" s="3"/>
    </row>
    <row r="9" spans="1:18" ht="19" x14ac:dyDescent="0.25">
      <c r="A9">
        <v>10</v>
      </c>
      <c r="E9">
        <v>1.44E-2</v>
      </c>
      <c r="Q9" s="15"/>
      <c r="R9" s="3"/>
    </row>
    <row r="10" spans="1:18" ht="19" x14ac:dyDescent="0.25">
      <c r="A10">
        <v>100</v>
      </c>
      <c r="E10">
        <v>1.2199999999999999E-2</v>
      </c>
      <c r="Q10" s="15"/>
      <c r="R10" s="3"/>
    </row>
    <row r="11" spans="1:18" ht="19" x14ac:dyDescent="0.25">
      <c r="A11">
        <v>1000</v>
      </c>
      <c r="E11">
        <v>1.0000000000000001E-5</v>
      </c>
      <c r="Q11" s="15"/>
      <c r="R11" s="3"/>
    </row>
    <row r="12" spans="1:18" ht="19" x14ac:dyDescent="0.25">
      <c r="A12">
        <v>0</v>
      </c>
      <c r="E12">
        <v>1</v>
      </c>
      <c r="I12">
        <v>2</v>
      </c>
      <c r="L12">
        <v>0.4</v>
      </c>
      <c r="M12">
        <v>2</v>
      </c>
      <c r="N12">
        <v>5</v>
      </c>
      <c r="O12" s="11" t="s">
        <v>579</v>
      </c>
      <c r="P12">
        <v>0</v>
      </c>
      <c r="Q12" s="15"/>
      <c r="R12" s="3"/>
    </row>
    <row r="13" spans="1:18" ht="19" x14ac:dyDescent="0.25">
      <c r="A13">
        <v>1</v>
      </c>
      <c r="E13">
        <v>8.9499999999999996E-2</v>
      </c>
      <c r="Q13" s="15"/>
      <c r="R13" s="3"/>
    </row>
    <row r="14" spans="1:18" ht="19" x14ac:dyDescent="0.25">
      <c r="A14">
        <v>10</v>
      </c>
      <c r="E14">
        <v>7.1999999999999998E-3</v>
      </c>
      <c r="Q14" s="15"/>
      <c r="R14" s="3"/>
    </row>
    <row r="15" spans="1:18" ht="19" x14ac:dyDescent="0.25">
      <c r="A15">
        <v>100</v>
      </c>
      <c r="E15">
        <v>2.9E-4</v>
      </c>
      <c r="Q15" s="15"/>
      <c r="R15" s="3"/>
    </row>
    <row r="16" spans="1:18" ht="19" x14ac:dyDescent="0.25">
      <c r="A16">
        <v>1000</v>
      </c>
      <c r="E16">
        <v>1.4000000000000001E-4</v>
      </c>
      <c r="Q16" s="15"/>
      <c r="R16" s="3"/>
    </row>
    <row r="17" spans="1:18" ht="19" x14ac:dyDescent="0.25">
      <c r="A17">
        <v>0</v>
      </c>
      <c r="E17">
        <v>1</v>
      </c>
      <c r="I17">
        <v>2</v>
      </c>
      <c r="L17">
        <v>0.4</v>
      </c>
      <c r="M17">
        <v>2</v>
      </c>
      <c r="N17">
        <v>4</v>
      </c>
      <c r="O17" s="11" t="s">
        <v>580</v>
      </c>
      <c r="P17">
        <v>0</v>
      </c>
      <c r="Q17" s="15"/>
      <c r="R17" s="3"/>
    </row>
    <row r="18" spans="1:18" ht="19" x14ac:dyDescent="0.25">
      <c r="A18">
        <v>1</v>
      </c>
      <c r="E18">
        <v>1.17E-2</v>
      </c>
      <c r="Q18" s="15"/>
      <c r="R18" s="3"/>
    </row>
    <row r="19" spans="1:18" ht="19" x14ac:dyDescent="0.25">
      <c r="A19">
        <v>10</v>
      </c>
      <c r="E19">
        <v>2.3000000000000001E-4</v>
      </c>
      <c r="Q19" s="15"/>
      <c r="R19" s="3"/>
    </row>
    <row r="20" spans="1:18" ht="19" x14ac:dyDescent="0.25">
      <c r="A20">
        <v>100</v>
      </c>
      <c r="E20">
        <v>4.0000000000000003E-5</v>
      </c>
      <c r="Q20" s="15"/>
      <c r="R20" s="3"/>
    </row>
    <row r="21" spans="1:18" x14ac:dyDescent="0.2">
      <c r="A21">
        <v>0</v>
      </c>
      <c r="E21">
        <v>1</v>
      </c>
      <c r="I21">
        <v>2</v>
      </c>
      <c r="L21">
        <v>0.4</v>
      </c>
      <c r="M21">
        <v>2</v>
      </c>
      <c r="N21">
        <v>4</v>
      </c>
      <c r="O21" s="11" t="s">
        <v>581</v>
      </c>
      <c r="P21">
        <v>0</v>
      </c>
    </row>
    <row r="22" spans="1:18" x14ac:dyDescent="0.2">
      <c r="A22">
        <v>1</v>
      </c>
      <c r="E22">
        <v>1.23E-2</v>
      </c>
    </row>
    <row r="23" spans="1:18" x14ac:dyDescent="0.2">
      <c r="A23">
        <v>10</v>
      </c>
      <c r="E23">
        <v>8.9999999999999998E-4</v>
      </c>
    </row>
    <row r="24" spans="1:18" x14ac:dyDescent="0.2">
      <c r="A24">
        <v>100</v>
      </c>
      <c r="E24">
        <v>1E-4</v>
      </c>
    </row>
    <row r="25" spans="1:18" x14ac:dyDescent="0.2">
      <c r="A25">
        <v>0</v>
      </c>
      <c r="E25">
        <v>1</v>
      </c>
      <c r="I25">
        <v>2</v>
      </c>
      <c r="L25">
        <v>0.4</v>
      </c>
      <c r="M25">
        <v>2</v>
      </c>
      <c r="N25">
        <v>4</v>
      </c>
      <c r="O25" s="11" t="s">
        <v>582</v>
      </c>
      <c r="P25">
        <v>0</v>
      </c>
    </row>
    <row r="26" spans="1:18" x14ac:dyDescent="0.2">
      <c r="A26">
        <v>1</v>
      </c>
      <c r="E26">
        <v>2.5999999999999999E-3</v>
      </c>
    </row>
    <row r="27" spans="1:18" x14ac:dyDescent="0.2">
      <c r="A27">
        <v>10</v>
      </c>
      <c r="E27">
        <v>3.5000000000000005E-4</v>
      </c>
    </row>
    <row r="28" spans="1:18" x14ac:dyDescent="0.2">
      <c r="A28">
        <v>100</v>
      </c>
      <c r="E28">
        <v>6.0000000000000002E-5</v>
      </c>
    </row>
    <row r="29" spans="1:18" x14ac:dyDescent="0.2">
      <c r="A29">
        <v>0</v>
      </c>
      <c r="E29">
        <v>1</v>
      </c>
      <c r="I29">
        <v>2</v>
      </c>
      <c r="L29">
        <v>0.4</v>
      </c>
      <c r="M29">
        <v>2</v>
      </c>
      <c r="N29">
        <v>4</v>
      </c>
      <c r="O29" s="11" t="s">
        <v>583</v>
      </c>
      <c r="P29">
        <v>0</v>
      </c>
    </row>
    <row r="30" spans="1:18" x14ac:dyDescent="0.2">
      <c r="A30">
        <v>1</v>
      </c>
      <c r="E30">
        <v>9.7999999999999997E-3</v>
      </c>
    </row>
    <row r="31" spans="1:18" x14ac:dyDescent="0.2">
      <c r="A31">
        <v>10</v>
      </c>
      <c r="E31">
        <v>2.5000000000000001E-4</v>
      </c>
    </row>
    <row r="32" spans="1:18" x14ac:dyDescent="0.2">
      <c r="A32">
        <v>100</v>
      </c>
      <c r="E32">
        <v>1E-4</v>
      </c>
    </row>
    <row r="33" spans="1:16" ht="13" customHeight="1" x14ac:dyDescent="0.2">
      <c r="A33">
        <v>0</v>
      </c>
      <c r="E33">
        <v>1</v>
      </c>
      <c r="I33">
        <v>2</v>
      </c>
      <c r="L33">
        <v>0.4</v>
      </c>
      <c r="M33">
        <v>2</v>
      </c>
      <c r="N33">
        <v>3</v>
      </c>
      <c r="O33" s="11" t="s">
        <v>584</v>
      </c>
      <c r="P33">
        <v>0</v>
      </c>
    </row>
    <row r="34" spans="1:16" x14ac:dyDescent="0.2">
      <c r="A34">
        <v>1</v>
      </c>
      <c r="E34">
        <v>5.8700000000000002E-2</v>
      </c>
    </row>
    <row r="35" spans="1:16" x14ac:dyDescent="0.2">
      <c r="A35">
        <v>10</v>
      </c>
      <c r="E35">
        <v>4.0000000000000003E-5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0"/>
  <sheetViews>
    <sheetView workbookViewId="0">
      <selection activeCell="N7" sqref="N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8" x14ac:dyDescent="0.2">
      <c r="D2">
        <v>0</v>
      </c>
      <c r="G2">
        <v>0</v>
      </c>
      <c r="I2">
        <v>3</v>
      </c>
      <c r="M2">
        <v>2</v>
      </c>
      <c r="N2">
        <v>4</v>
      </c>
      <c r="O2" s="11" t="s">
        <v>585</v>
      </c>
      <c r="P2">
        <v>0</v>
      </c>
    </row>
    <row r="3" spans="1:18" x14ac:dyDescent="0.2">
      <c r="D3">
        <v>2.5299999999999998</v>
      </c>
      <c r="G3">
        <v>2.92E-2</v>
      </c>
    </row>
    <row r="4" spans="1:18" x14ac:dyDescent="0.2">
      <c r="D4">
        <v>3.26</v>
      </c>
      <c r="G4">
        <v>4.7899999999999998E-2</v>
      </c>
    </row>
    <row r="5" spans="1:18" x14ac:dyDescent="0.2">
      <c r="D5">
        <v>3.91</v>
      </c>
      <c r="G5">
        <v>6.8599999999999994E-2</v>
      </c>
    </row>
    <row r="6" spans="1:18" x14ac:dyDescent="0.2">
      <c r="D6">
        <v>0</v>
      </c>
      <c r="G6">
        <v>0</v>
      </c>
      <c r="I6">
        <v>3</v>
      </c>
      <c r="M6">
        <v>5</v>
      </c>
      <c r="N6">
        <v>5</v>
      </c>
      <c r="O6" s="11" t="s">
        <v>586</v>
      </c>
      <c r="P6">
        <v>0</v>
      </c>
    </row>
    <row r="7" spans="1:18" x14ac:dyDescent="0.2">
      <c r="D7">
        <v>1.26</v>
      </c>
      <c r="G7">
        <v>0.40400000000000003</v>
      </c>
    </row>
    <row r="8" spans="1:18" x14ac:dyDescent="0.2">
      <c r="D8">
        <v>1.75</v>
      </c>
      <c r="G8">
        <v>0.68200000000000005</v>
      </c>
    </row>
    <row r="9" spans="1:18" x14ac:dyDescent="0.2">
      <c r="D9">
        <v>2.31</v>
      </c>
      <c r="G9">
        <v>0.95099999999999996</v>
      </c>
    </row>
    <row r="10" spans="1:18" x14ac:dyDescent="0.2">
      <c r="D10">
        <v>3.58</v>
      </c>
      <c r="G10">
        <v>1.31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T24"/>
  <sheetViews>
    <sheetView workbookViewId="0">
      <selection activeCell="N22" sqref="N2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20" ht="19" x14ac:dyDescent="0.25">
      <c r="A2">
        <v>0</v>
      </c>
      <c r="F2">
        <f>2250000</f>
        <v>2250000</v>
      </c>
      <c r="I2">
        <v>2</v>
      </c>
      <c r="L2">
        <v>0.12</v>
      </c>
      <c r="M2">
        <v>2</v>
      </c>
      <c r="N2">
        <v>4</v>
      </c>
      <c r="O2" s="11" t="s">
        <v>587</v>
      </c>
      <c r="P2">
        <v>0</v>
      </c>
      <c r="R2" s="15"/>
      <c r="S2" s="14"/>
      <c r="T2" s="3"/>
    </row>
    <row r="3" spans="1:20" ht="19" x14ac:dyDescent="0.25">
      <c r="A3">
        <v>2</v>
      </c>
      <c r="F3">
        <f>4250</f>
        <v>4250</v>
      </c>
      <c r="R3" s="15"/>
      <c r="S3" s="14"/>
      <c r="T3" s="3"/>
    </row>
    <row r="4" spans="1:20" x14ac:dyDescent="0.2">
      <c r="A4">
        <v>10</v>
      </c>
      <c r="F4">
        <f>300</f>
        <v>300</v>
      </c>
      <c r="R4" s="17"/>
      <c r="S4" s="14"/>
      <c r="T4" s="3"/>
    </row>
    <row r="5" spans="1:20" ht="19" x14ac:dyDescent="0.25">
      <c r="A5">
        <v>30</v>
      </c>
      <c r="F5">
        <f>17.5</f>
        <v>17.5</v>
      </c>
      <c r="R5" s="15"/>
      <c r="S5" s="14"/>
      <c r="T5" s="3"/>
    </row>
    <row r="6" spans="1:20" ht="19" x14ac:dyDescent="0.25">
      <c r="A6">
        <v>0</v>
      </c>
      <c r="F6">
        <f>2250000</f>
        <v>2250000</v>
      </c>
      <c r="I6">
        <v>2</v>
      </c>
      <c r="L6">
        <v>0.39</v>
      </c>
      <c r="M6">
        <v>2</v>
      </c>
      <c r="N6">
        <v>4</v>
      </c>
      <c r="O6" s="11" t="s">
        <v>588</v>
      </c>
      <c r="P6">
        <v>0</v>
      </c>
      <c r="R6" s="15"/>
      <c r="S6" s="14"/>
      <c r="T6" s="3"/>
    </row>
    <row r="7" spans="1:20" ht="19" x14ac:dyDescent="0.25">
      <c r="A7">
        <v>2</v>
      </c>
      <c r="F7">
        <f>100</f>
        <v>100</v>
      </c>
      <c r="R7" s="15"/>
      <c r="S7" s="14"/>
      <c r="T7" s="3"/>
    </row>
    <row r="8" spans="1:20" x14ac:dyDescent="0.2">
      <c r="A8">
        <v>10</v>
      </c>
      <c r="F8">
        <f>10</f>
        <v>10</v>
      </c>
    </row>
    <row r="9" spans="1:20" x14ac:dyDescent="0.2">
      <c r="A9">
        <v>30</v>
      </c>
      <c r="F9">
        <f>5</f>
        <v>5</v>
      </c>
    </row>
    <row r="10" spans="1:20" x14ac:dyDescent="0.2">
      <c r="A10">
        <v>0</v>
      </c>
      <c r="F10">
        <f>55000000</f>
        <v>55000000</v>
      </c>
      <c r="I10">
        <v>2</v>
      </c>
      <c r="L10">
        <v>1.1200000000000001</v>
      </c>
      <c r="M10">
        <v>2</v>
      </c>
      <c r="N10">
        <v>3</v>
      </c>
      <c r="O10" s="11" t="s">
        <v>589</v>
      </c>
      <c r="P10">
        <v>0</v>
      </c>
    </row>
    <row r="11" spans="1:20" x14ac:dyDescent="0.2">
      <c r="A11">
        <v>2</v>
      </c>
      <c r="F11">
        <f>125</f>
        <v>125</v>
      </c>
    </row>
    <row r="12" spans="1:20" x14ac:dyDescent="0.2">
      <c r="A12">
        <v>10</v>
      </c>
      <c r="F12">
        <f>740</f>
        <v>740</v>
      </c>
    </row>
    <row r="13" spans="1:20" x14ac:dyDescent="0.2">
      <c r="A13">
        <v>0</v>
      </c>
      <c r="F13">
        <f>3750000</f>
        <v>3750000</v>
      </c>
      <c r="I13">
        <v>2</v>
      </c>
      <c r="L13">
        <v>0.13</v>
      </c>
      <c r="M13">
        <v>2</v>
      </c>
      <c r="N13">
        <v>4</v>
      </c>
      <c r="O13" s="11" t="s">
        <v>590</v>
      </c>
      <c r="P13">
        <v>0</v>
      </c>
    </row>
    <row r="14" spans="1:20" x14ac:dyDescent="0.2">
      <c r="A14">
        <v>2</v>
      </c>
      <c r="F14">
        <f>52500</f>
        <v>52500</v>
      </c>
    </row>
    <row r="15" spans="1:20" x14ac:dyDescent="0.2">
      <c r="A15">
        <v>10</v>
      </c>
      <c r="F15">
        <f>3250</f>
        <v>3250</v>
      </c>
    </row>
    <row r="16" spans="1:20" x14ac:dyDescent="0.2">
      <c r="A16">
        <v>30</v>
      </c>
      <c r="F16">
        <f>400</f>
        <v>400</v>
      </c>
    </row>
    <row r="17" spans="1:16" x14ac:dyDescent="0.2">
      <c r="A17">
        <v>0</v>
      </c>
      <c r="F17">
        <f>250000</f>
        <v>250000</v>
      </c>
      <c r="I17">
        <v>2</v>
      </c>
      <c r="L17">
        <v>0.65</v>
      </c>
      <c r="M17">
        <v>2</v>
      </c>
      <c r="N17">
        <v>4</v>
      </c>
      <c r="O17" s="11" t="s">
        <v>591</v>
      </c>
      <c r="P17">
        <v>0</v>
      </c>
    </row>
    <row r="18" spans="1:16" x14ac:dyDescent="0.2">
      <c r="A18">
        <v>2</v>
      </c>
      <c r="F18">
        <f>4000</f>
        <v>4000</v>
      </c>
    </row>
    <row r="19" spans="1:16" x14ac:dyDescent="0.2">
      <c r="A19">
        <v>10</v>
      </c>
      <c r="F19">
        <f>1000</f>
        <v>1000</v>
      </c>
    </row>
    <row r="20" spans="1:16" x14ac:dyDescent="0.2">
      <c r="A20">
        <v>30</v>
      </c>
      <c r="F20">
        <f>500</f>
        <v>500</v>
      </c>
    </row>
    <row r="21" spans="1:16" x14ac:dyDescent="0.2">
      <c r="A21">
        <v>0</v>
      </c>
      <c r="F21">
        <f>155000000</f>
        <v>155000000</v>
      </c>
      <c r="I21">
        <v>2</v>
      </c>
      <c r="L21">
        <v>1.34</v>
      </c>
      <c r="M21">
        <v>2</v>
      </c>
      <c r="N21">
        <v>4</v>
      </c>
      <c r="O21" s="11" t="s">
        <v>592</v>
      </c>
      <c r="P21">
        <v>0</v>
      </c>
    </row>
    <row r="22" spans="1:16" x14ac:dyDescent="0.2">
      <c r="A22">
        <v>2</v>
      </c>
      <c r="F22">
        <f>800</f>
        <v>800</v>
      </c>
    </row>
    <row r="23" spans="1:16" x14ac:dyDescent="0.2">
      <c r="A23">
        <v>10</v>
      </c>
      <c r="F23">
        <f>2.5</f>
        <v>2.5</v>
      </c>
    </row>
    <row r="24" spans="1:16" x14ac:dyDescent="0.2">
      <c r="A24">
        <v>30</v>
      </c>
      <c r="F24">
        <f>2.5</f>
        <v>2.5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S13"/>
  <sheetViews>
    <sheetView zoomScale="143" workbookViewId="0">
      <selection activeCell="G19" sqref="G19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19" ht="19" x14ac:dyDescent="0.25">
      <c r="A2">
        <v>0</v>
      </c>
      <c r="E2">
        <v>1</v>
      </c>
      <c r="I2">
        <v>2</v>
      </c>
      <c r="L2">
        <v>0.19852</v>
      </c>
      <c r="M2">
        <v>2</v>
      </c>
      <c r="N2">
        <v>2</v>
      </c>
      <c r="O2" s="11" t="s">
        <v>593</v>
      </c>
      <c r="P2">
        <v>0</v>
      </c>
      <c r="R2" s="15"/>
      <c r="S2" s="3"/>
    </row>
    <row r="3" spans="1:19" ht="19" x14ac:dyDescent="0.25">
      <c r="A3">
        <v>2</v>
      </c>
      <c r="E3">
        <v>1.8000000000000001E-6</v>
      </c>
      <c r="R3" s="15"/>
      <c r="S3" s="3"/>
    </row>
    <row r="4" spans="1:19" ht="19" x14ac:dyDescent="0.25">
      <c r="A4">
        <v>0</v>
      </c>
      <c r="E4">
        <v>1</v>
      </c>
      <c r="I4">
        <v>2</v>
      </c>
      <c r="L4">
        <v>0.19852</v>
      </c>
      <c r="M4">
        <v>2</v>
      </c>
      <c r="N4">
        <v>2</v>
      </c>
      <c r="O4" s="11" t="s">
        <v>594</v>
      </c>
      <c r="P4">
        <v>0</v>
      </c>
      <c r="R4" s="15"/>
      <c r="S4" s="3"/>
    </row>
    <row r="5" spans="1:19" ht="19" x14ac:dyDescent="0.25">
      <c r="A5">
        <v>2</v>
      </c>
      <c r="E5">
        <v>5.3800000000000002E-3</v>
      </c>
      <c r="R5" s="15"/>
      <c r="S5" s="3"/>
    </row>
    <row r="6" spans="1:19" ht="19" x14ac:dyDescent="0.25">
      <c r="A6">
        <v>0</v>
      </c>
      <c r="E6">
        <v>1</v>
      </c>
      <c r="I6">
        <v>2</v>
      </c>
      <c r="L6">
        <v>0.19852</v>
      </c>
      <c r="M6">
        <v>2</v>
      </c>
      <c r="N6">
        <v>2</v>
      </c>
      <c r="O6" s="11" t="s">
        <v>595</v>
      </c>
      <c r="P6">
        <v>0</v>
      </c>
      <c r="R6" s="15"/>
      <c r="S6" s="3"/>
    </row>
    <row r="7" spans="1:19" ht="19" x14ac:dyDescent="0.25">
      <c r="A7">
        <v>2</v>
      </c>
      <c r="E7">
        <v>0.51900000000000002</v>
      </c>
      <c r="R7" s="15"/>
      <c r="S7" s="3"/>
    </row>
    <row r="8" spans="1:19" x14ac:dyDescent="0.2">
      <c r="A8">
        <v>0</v>
      </c>
      <c r="E8">
        <v>1</v>
      </c>
      <c r="I8">
        <v>2</v>
      </c>
      <c r="L8">
        <v>0.19852</v>
      </c>
      <c r="M8">
        <v>2</v>
      </c>
      <c r="N8">
        <v>2</v>
      </c>
      <c r="O8" s="11" t="s">
        <v>596</v>
      </c>
      <c r="P8">
        <v>0</v>
      </c>
    </row>
    <row r="9" spans="1:19" x14ac:dyDescent="0.2">
      <c r="A9">
        <v>10</v>
      </c>
      <c r="E9">
        <v>3.3099999999999997E-2</v>
      </c>
    </row>
    <row r="10" spans="1:19" x14ac:dyDescent="0.2">
      <c r="A10">
        <v>0</v>
      </c>
      <c r="E10">
        <v>1</v>
      </c>
      <c r="I10">
        <v>2</v>
      </c>
      <c r="L10">
        <v>0.19852</v>
      </c>
      <c r="M10">
        <v>2</v>
      </c>
      <c r="N10">
        <v>2</v>
      </c>
      <c r="O10" s="11" t="s">
        <v>597</v>
      </c>
      <c r="P10">
        <v>0</v>
      </c>
    </row>
    <row r="11" spans="1:19" x14ac:dyDescent="0.2">
      <c r="A11">
        <v>10</v>
      </c>
      <c r="E11">
        <v>2.65E-3</v>
      </c>
    </row>
    <row r="12" spans="1:19" x14ac:dyDescent="0.2">
      <c r="A12">
        <v>0</v>
      </c>
      <c r="E12">
        <v>1</v>
      </c>
      <c r="I12">
        <v>2</v>
      </c>
      <c r="L12">
        <v>0.19852</v>
      </c>
      <c r="M12">
        <v>2</v>
      </c>
      <c r="N12">
        <v>2</v>
      </c>
      <c r="O12" s="11" t="s">
        <v>598</v>
      </c>
      <c r="P12">
        <v>0</v>
      </c>
    </row>
    <row r="13" spans="1:19" x14ac:dyDescent="0.2">
      <c r="A13">
        <v>10</v>
      </c>
      <c r="E13">
        <v>0.123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C26"/>
  <sheetViews>
    <sheetView zoomScale="89" workbookViewId="0">
      <selection activeCell="S25" sqref="S25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  <c r="O1" s="1" t="s">
        <v>13</v>
      </c>
      <c r="P1" s="42" t="s">
        <v>605</v>
      </c>
      <c r="Q1" s="43" t="s">
        <v>606</v>
      </c>
      <c r="R1" s="40" t="s">
        <v>607</v>
      </c>
    </row>
    <row r="2" spans="1:29" ht="19" x14ac:dyDescent="0.25">
      <c r="A2">
        <v>0</v>
      </c>
      <c r="F2">
        <v>137093.21570930863</v>
      </c>
      <c r="I2">
        <v>2</v>
      </c>
      <c r="L2">
        <v>0.1</v>
      </c>
      <c r="M2">
        <v>2</v>
      </c>
      <c r="N2">
        <v>2</v>
      </c>
      <c r="O2" s="11" t="s">
        <v>599</v>
      </c>
      <c r="P2">
        <v>0</v>
      </c>
      <c r="R2" s="15"/>
      <c r="S2" s="3"/>
      <c r="T2" s="3"/>
      <c r="U2" s="3"/>
      <c r="V2" s="3"/>
      <c r="W2" s="3"/>
      <c r="X2" s="3"/>
      <c r="Y2" s="3"/>
      <c r="Z2" s="3"/>
      <c r="AA2" s="3"/>
      <c r="AB2" s="14"/>
      <c r="AC2" s="3"/>
    </row>
    <row r="3" spans="1:29" x14ac:dyDescent="0.2">
      <c r="A3">
        <v>0.53833939866299996</v>
      </c>
      <c r="F3">
        <v>198.9264503765387</v>
      </c>
      <c r="R3" s="17"/>
      <c r="S3" s="3"/>
      <c r="T3" s="3"/>
      <c r="U3" s="3"/>
      <c r="V3" s="3"/>
      <c r="W3" s="3"/>
      <c r="X3" s="3"/>
      <c r="Y3" s="3"/>
      <c r="Z3" s="3"/>
      <c r="AA3" s="3"/>
      <c r="AB3" s="14"/>
      <c r="AC3" s="3"/>
    </row>
    <row r="4" spans="1:29" ht="19" x14ac:dyDescent="0.25">
      <c r="A4">
        <v>1.0753872687079999</v>
      </c>
      <c r="F4">
        <v>1.067612502227536</v>
      </c>
      <c r="R4" s="15"/>
      <c r="S4" s="3"/>
      <c r="T4" s="3"/>
      <c r="U4" s="3"/>
      <c r="V4" s="3"/>
      <c r="W4" s="3"/>
      <c r="X4" s="3"/>
      <c r="Y4" s="3"/>
      <c r="Z4" s="3"/>
      <c r="AA4" s="3"/>
      <c r="AB4" s="14"/>
      <c r="AC4" s="3"/>
    </row>
    <row r="5" spans="1:29" ht="19" x14ac:dyDescent="0.25">
      <c r="A5">
        <v>0</v>
      </c>
      <c r="F5">
        <v>10312.128856726933</v>
      </c>
      <c r="I5">
        <v>2</v>
      </c>
      <c r="L5">
        <v>0.2</v>
      </c>
      <c r="M5">
        <v>4</v>
      </c>
      <c r="N5">
        <v>5</v>
      </c>
      <c r="O5" s="11" t="s">
        <v>600</v>
      </c>
      <c r="P5">
        <v>0</v>
      </c>
      <c r="R5" s="15"/>
      <c r="S5" s="3"/>
      <c r="T5" s="3"/>
      <c r="U5" s="3"/>
      <c r="V5" s="3"/>
      <c r="W5" s="3"/>
      <c r="X5" s="3"/>
      <c r="Y5" s="3"/>
      <c r="Z5" s="3"/>
      <c r="AA5" s="3"/>
      <c r="AB5" s="14"/>
      <c r="AC5" s="3"/>
    </row>
    <row r="6" spans="1:29" ht="19" x14ac:dyDescent="0.25">
      <c r="A6">
        <v>0.68291459983360003</v>
      </c>
      <c r="F6">
        <v>6385.9033754204575</v>
      </c>
      <c r="R6" s="15"/>
      <c r="S6" s="3"/>
      <c r="T6" s="3"/>
      <c r="U6" s="3"/>
      <c r="V6" s="3"/>
      <c r="W6" s="3"/>
      <c r="X6" s="3"/>
      <c r="Y6" s="3"/>
      <c r="Z6" s="3"/>
      <c r="AA6" s="3"/>
      <c r="AB6" s="14"/>
      <c r="AC6" s="3"/>
    </row>
    <row r="7" spans="1:29" ht="19" x14ac:dyDescent="0.25">
      <c r="A7">
        <v>1.0823767162589999</v>
      </c>
      <c r="F7">
        <v>7809.5934092775651</v>
      </c>
      <c r="R7" s="15"/>
      <c r="S7" s="3"/>
      <c r="T7" s="3"/>
      <c r="U7" s="3"/>
      <c r="V7" s="3"/>
      <c r="W7" s="3"/>
      <c r="X7" s="3"/>
      <c r="Y7" s="3"/>
      <c r="Z7" s="3"/>
      <c r="AA7" s="3"/>
      <c r="AB7" s="14"/>
      <c r="AC7" s="3"/>
    </row>
    <row r="8" spans="1:29" x14ac:dyDescent="0.2">
      <c r="A8">
        <v>2.068724502012</v>
      </c>
      <c r="F8">
        <v>4084.258663592595</v>
      </c>
    </row>
    <row r="9" spans="1:29" x14ac:dyDescent="0.2">
      <c r="A9">
        <v>5.0318703610200002</v>
      </c>
      <c r="F9">
        <v>125.86678816992479</v>
      </c>
    </row>
    <row r="10" spans="1:29" x14ac:dyDescent="0.2">
      <c r="A10">
        <v>9.9987084715449992</v>
      </c>
      <c r="F10">
        <v>0.97435718025596618</v>
      </c>
    </row>
    <row r="11" spans="1:29" x14ac:dyDescent="0.2">
      <c r="A11">
        <v>0</v>
      </c>
      <c r="F11">
        <v>340464.38437420514</v>
      </c>
      <c r="I11">
        <v>2</v>
      </c>
      <c r="L11">
        <v>0.7</v>
      </c>
      <c r="M11">
        <v>2</v>
      </c>
      <c r="N11">
        <v>2</v>
      </c>
      <c r="O11" s="11" t="s">
        <v>601</v>
      </c>
      <c r="P11">
        <v>0</v>
      </c>
    </row>
    <row r="12" spans="1:29" x14ac:dyDescent="0.2">
      <c r="A12">
        <v>1.0619401796400001</v>
      </c>
      <c r="F12">
        <v>163.51802174663888</v>
      </c>
    </row>
    <row r="13" spans="1:29" x14ac:dyDescent="0.2">
      <c r="A13">
        <v>2.029446846121</v>
      </c>
      <c r="F13">
        <v>0.98567177637871528</v>
      </c>
    </row>
    <row r="14" spans="1:29" x14ac:dyDescent="0.2">
      <c r="A14">
        <v>0</v>
      </c>
      <c r="F14">
        <v>2567.2833053637405</v>
      </c>
      <c r="I14">
        <v>2</v>
      </c>
      <c r="L14">
        <v>0.1</v>
      </c>
      <c r="M14">
        <v>2</v>
      </c>
      <c r="N14">
        <v>2</v>
      </c>
      <c r="O14" s="11" t="s">
        <v>602</v>
      </c>
      <c r="P14">
        <v>1</v>
      </c>
    </row>
    <row r="15" spans="1:29" x14ac:dyDescent="0.2">
      <c r="A15">
        <v>0.51724563003870005</v>
      </c>
      <c r="F15">
        <v>1.0580102203801041</v>
      </c>
    </row>
    <row r="16" spans="1:29" x14ac:dyDescent="0.2">
      <c r="A16">
        <v>0</v>
      </c>
      <c r="F16">
        <v>1228.04822124528</v>
      </c>
      <c r="I16">
        <v>2</v>
      </c>
      <c r="L16">
        <v>0.5</v>
      </c>
      <c r="M16">
        <v>4</v>
      </c>
      <c r="N16">
        <v>4</v>
      </c>
      <c r="O16" s="11" t="s">
        <v>603</v>
      </c>
      <c r="P16">
        <v>0</v>
      </c>
    </row>
    <row r="17" spans="1:16" x14ac:dyDescent="0.2">
      <c r="A17">
        <v>0.59515297946300005</v>
      </c>
      <c r="F17">
        <v>256.45157250157922</v>
      </c>
    </row>
    <row r="18" spans="1:16" x14ac:dyDescent="0.2">
      <c r="A18">
        <v>1.0761568994849999</v>
      </c>
      <c r="F18">
        <v>263.76016604154387</v>
      </c>
    </row>
    <row r="19" spans="1:16" x14ac:dyDescent="0.2">
      <c r="A19">
        <v>2.0618327950489999</v>
      </c>
      <c r="F19">
        <v>102.25607299627305</v>
      </c>
    </row>
    <row r="20" spans="1:16" x14ac:dyDescent="0.2">
      <c r="A20">
        <v>5.0043144892880003</v>
      </c>
      <c r="F20">
        <v>1.0440882555556172</v>
      </c>
    </row>
    <row r="21" spans="1:16" x14ac:dyDescent="0.2">
      <c r="A21">
        <v>0</v>
      </c>
      <c r="F21">
        <v>1302.734197829132</v>
      </c>
      <c r="I21">
        <v>2</v>
      </c>
      <c r="L21">
        <v>0.5</v>
      </c>
      <c r="M21">
        <v>5</v>
      </c>
      <c r="N21">
        <v>5</v>
      </c>
      <c r="O21" s="11" t="s">
        <v>604</v>
      </c>
      <c r="P21">
        <v>0</v>
      </c>
    </row>
    <row r="22" spans="1:16" x14ac:dyDescent="0.2">
      <c r="A22">
        <v>0.6166021547792</v>
      </c>
      <c r="F22">
        <v>3344.7409155129722</v>
      </c>
    </row>
    <row r="23" spans="1:16" x14ac:dyDescent="0.2">
      <c r="A23">
        <v>1.049530337023</v>
      </c>
      <c r="F23">
        <v>505.00377690204056</v>
      </c>
    </row>
    <row r="24" spans="1:16" x14ac:dyDescent="0.2">
      <c r="A24">
        <v>2.0470402603490001</v>
      </c>
      <c r="F24">
        <v>807.50268014617245</v>
      </c>
    </row>
    <row r="25" spans="1:16" x14ac:dyDescent="0.2">
      <c r="A25">
        <v>4.558073025813</v>
      </c>
      <c r="F25">
        <v>65.190019347525919</v>
      </c>
    </row>
    <row r="26" spans="1:16" x14ac:dyDescent="0.2">
      <c r="A26">
        <v>9.9718941840680007</v>
      </c>
      <c r="F26">
        <v>0.99895978648426154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Paper_1</vt:lpstr>
      <vt:lpstr>Paper_2</vt:lpstr>
      <vt:lpstr>Paper_3</vt:lpstr>
      <vt:lpstr>Paper_4</vt:lpstr>
      <vt:lpstr>Paper_5</vt:lpstr>
      <vt:lpstr>Paper_6</vt:lpstr>
      <vt:lpstr>Paper_7</vt:lpstr>
      <vt:lpstr>Paper_8</vt:lpstr>
      <vt:lpstr>Paper_9</vt:lpstr>
      <vt:lpstr>Paper_10</vt:lpstr>
      <vt:lpstr>Paper_11</vt:lpstr>
      <vt:lpstr>Paper_12</vt:lpstr>
      <vt:lpstr>Paper_13</vt:lpstr>
      <vt:lpstr>Paper_14</vt:lpstr>
      <vt:lpstr>Paper_15</vt:lpstr>
      <vt:lpstr>Paper_16</vt:lpstr>
      <vt:lpstr>Paper_17</vt:lpstr>
      <vt:lpstr>Paper_18</vt:lpstr>
      <vt:lpstr>Paper_19</vt:lpstr>
      <vt:lpstr>Paper_20</vt:lpstr>
      <vt:lpstr>Paper_21</vt:lpstr>
      <vt:lpstr>Paper_22</vt:lpstr>
      <vt:lpstr>Paper_23</vt:lpstr>
      <vt:lpstr>Paper_24</vt:lpstr>
      <vt:lpstr>Paper_25</vt:lpstr>
      <vt:lpstr>Paper_26</vt:lpstr>
      <vt:lpstr>Paper_27</vt:lpstr>
      <vt:lpstr>Paper_28</vt:lpstr>
      <vt:lpstr>Paper_29</vt:lpstr>
      <vt:lpstr>Paper_30</vt:lpstr>
      <vt:lpstr>Paper_31</vt:lpstr>
      <vt:lpstr>Paper_32</vt:lpstr>
      <vt:lpstr>Paper_33</vt:lpstr>
      <vt:lpstr>Paper_34</vt:lpstr>
      <vt:lpstr>Paper_35</vt:lpstr>
      <vt:lpstr>Paper_36</vt:lpstr>
      <vt:lpstr>Paper_37</vt:lpstr>
      <vt:lpstr>Paper_38</vt:lpstr>
      <vt:lpstr>Paper_39</vt:lpstr>
      <vt:lpstr>Paper_40</vt:lpstr>
      <vt:lpstr>Paper_41</vt:lpstr>
      <vt:lpstr>Paper_42</vt:lpstr>
      <vt:lpstr>Paper_43</vt:lpstr>
      <vt:lpstr>Paper_44</vt:lpstr>
      <vt:lpstr>Paper_45</vt:lpstr>
      <vt:lpstr>Paper_46</vt:lpstr>
      <vt:lpstr>Paper_47</vt:lpstr>
      <vt:lpstr>Paper_48</vt:lpstr>
      <vt:lpstr>Paper_49</vt:lpstr>
      <vt:lpstr>Paper_50</vt:lpstr>
      <vt:lpstr>Paper_51</vt:lpstr>
      <vt:lpstr>Paper_52</vt:lpstr>
      <vt:lpstr>Paper_53</vt:lpstr>
      <vt:lpstr>Paper_54</vt:lpstr>
      <vt:lpstr>Paper_55</vt:lpstr>
      <vt:lpstr>Paper_56</vt:lpstr>
      <vt:lpstr>Paper_57</vt:lpstr>
      <vt:lpstr>Paper_58</vt:lpstr>
      <vt:lpstr>Paper_59</vt:lpstr>
      <vt:lpstr>Paper_60</vt:lpstr>
      <vt:lpstr>Paper_61</vt:lpstr>
      <vt:lpstr>Paper_62</vt:lpstr>
      <vt:lpstr>Paper_63</vt:lpstr>
      <vt:lpstr>Paper_64</vt:lpstr>
      <vt:lpstr>Paper_65</vt:lpstr>
      <vt:lpstr>Paper_66</vt:lpstr>
      <vt:lpstr>Paper_67</vt:lpstr>
      <vt:lpstr>Paper_68</vt:lpstr>
      <vt:lpstr>Paper_69</vt:lpstr>
      <vt:lpstr>Paper_70</vt:lpstr>
      <vt:lpstr>Paper_71</vt:lpstr>
      <vt:lpstr>Paper_72</vt:lpstr>
      <vt:lpstr>Paper_73</vt:lpstr>
      <vt:lpstr>Paper_74</vt:lpstr>
      <vt:lpstr>Paper_75</vt:lpstr>
      <vt:lpstr>Paper_76</vt:lpstr>
      <vt:lpstr>Paper_77</vt:lpstr>
      <vt:lpstr>Paper_78</vt:lpstr>
      <vt:lpstr>Paper_79</vt:lpstr>
      <vt:lpstr>Paper_80</vt:lpstr>
      <vt:lpstr>Paper_81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Chaplin, Mira</cp:lastModifiedBy>
  <dcterms:created xsi:type="dcterms:W3CDTF">2023-03-13T06:25:53Z</dcterms:created>
  <dcterms:modified xsi:type="dcterms:W3CDTF">2023-12-14T17:40:19Z</dcterms:modified>
</cp:coreProperties>
</file>