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S_Masters\DS_660\Week2\"/>
    </mc:Choice>
  </mc:AlternateContent>
  <xr:revisionPtr revIDLastSave="0" documentId="13_ncr:1_{52D81809-C1EA-4EA2-8C99-8311794732BD}" xr6:coauthVersionLast="47" xr6:coauthVersionMax="47" xr10:uidLastSave="{00000000-0000-0000-0000-000000000000}"/>
  <bookViews>
    <workbookView xWindow="33720" yWindow="-120" windowWidth="29040" windowHeight="15720" activeTab="6" xr2:uid="{863B8AED-A2E6-4B5E-974C-C6540E96FBBC}"/>
  </bookViews>
  <sheets>
    <sheet name="1" sheetId="2" r:id="rId1"/>
    <sheet name="2" sheetId="4" r:id="rId2"/>
    <sheet name="3" sheetId="1" r:id="rId3"/>
    <sheet name="4" sheetId="7" r:id="rId4"/>
    <sheet name="5" sheetId="8" r:id="rId5"/>
    <sheet name="6" sheetId="9" r:id="rId6"/>
    <sheet name="7" sheetId="11" r:id="rId7"/>
    <sheet name="8" sheetId="10" r:id="rId8"/>
  </sheet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0" l="1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M293" i="10"/>
  <c r="N293" i="10"/>
  <c r="M294" i="10"/>
  <c r="N294" i="10"/>
  <c r="M295" i="10"/>
  <c r="N295" i="10"/>
  <c r="M296" i="10"/>
  <c r="N296" i="10"/>
  <c r="M297" i="10"/>
  <c r="N297" i="10"/>
  <c r="M298" i="10"/>
  <c r="N298" i="10"/>
  <c r="M299" i="10"/>
  <c r="N299" i="10"/>
  <c r="M300" i="10"/>
  <c r="N300" i="10"/>
  <c r="M301" i="10"/>
  <c r="N301" i="10"/>
  <c r="M302" i="10"/>
  <c r="N302" i="10"/>
  <c r="M303" i="10"/>
  <c r="N303" i="10"/>
  <c r="M304" i="10"/>
  <c r="N304" i="10"/>
  <c r="M305" i="10"/>
  <c r="N305" i="10"/>
  <c r="M306" i="10"/>
  <c r="N306" i="10"/>
  <c r="M307" i="10"/>
  <c r="N307" i="10"/>
  <c r="M308" i="10"/>
  <c r="N308" i="10"/>
  <c r="M309" i="10"/>
  <c r="N309" i="10"/>
  <c r="M310" i="10"/>
  <c r="N310" i="10"/>
  <c r="M311" i="10"/>
  <c r="N311" i="10"/>
  <c r="M312" i="10"/>
  <c r="N312" i="10"/>
  <c r="M313" i="10"/>
  <c r="N313" i="10"/>
  <c r="M314" i="10"/>
  <c r="N314" i="10"/>
  <c r="M315" i="10"/>
  <c r="N315" i="10"/>
  <c r="M316" i="10"/>
  <c r="N316" i="10"/>
  <c r="M317" i="10"/>
  <c r="N317" i="10"/>
  <c r="M318" i="10"/>
  <c r="N318" i="10"/>
  <c r="M319" i="10"/>
  <c r="N319" i="10"/>
  <c r="M320" i="10"/>
  <c r="N320" i="10"/>
  <c r="M321" i="10"/>
  <c r="N321" i="10"/>
  <c r="M322" i="10"/>
  <c r="N322" i="10"/>
  <c r="M323" i="10"/>
  <c r="N323" i="10"/>
  <c r="M324" i="10"/>
  <c r="N324" i="10"/>
  <c r="M325" i="10"/>
  <c r="N325" i="10"/>
  <c r="M326" i="10"/>
  <c r="N326" i="10"/>
  <c r="M327" i="10"/>
  <c r="N327" i="10"/>
  <c r="M328" i="10"/>
  <c r="N328" i="10"/>
  <c r="M329" i="10"/>
  <c r="N329" i="10"/>
  <c r="M330" i="10"/>
  <c r="N330" i="10"/>
  <c r="M331" i="10"/>
  <c r="N331" i="10"/>
  <c r="M332" i="10"/>
  <c r="N332" i="10"/>
  <c r="M333" i="10"/>
  <c r="N333" i="10"/>
  <c r="M334" i="10"/>
  <c r="N334" i="10"/>
  <c r="M335" i="10"/>
  <c r="N335" i="10"/>
  <c r="M336" i="10"/>
  <c r="N336" i="10"/>
  <c r="M337" i="10"/>
  <c r="N337" i="10"/>
  <c r="M338" i="10"/>
  <c r="N338" i="10"/>
  <c r="M339" i="10"/>
  <c r="N339" i="10"/>
  <c r="M340" i="10"/>
  <c r="N340" i="10"/>
  <c r="M341" i="10"/>
  <c r="N341" i="10"/>
  <c r="M342" i="10"/>
  <c r="N342" i="10"/>
  <c r="M343" i="10"/>
  <c r="N343" i="10"/>
  <c r="M344" i="10"/>
  <c r="N344" i="10"/>
  <c r="M345" i="10"/>
  <c r="N345" i="10"/>
  <c r="M346" i="10"/>
  <c r="N346" i="10"/>
  <c r="M347" i="10"/>
  <c r="N347" i="10"/>
  <c r="M348" i="10"/>
  <c r="N348" i="10"/>
  <c r="M349" i="10"/>
  <c r="N349" i="10"/>
  <c r="M350" i="10"/>
  <c r="N350" i="10"/>
  <c r="M351" i="10"/>
  <c r="N351" i="10"/>
  <c r="M352" i="10"/>
  <c r="N352" i="10"/>
  <c r="M353" i="10"/>
  <c r="N353" i="10"/>
  <c r="M354" i="10"/>
  <c r="N354" i="10"/>
  <c r="M355" i="10"/>
  <c r="N355" i="10"/>
  <c r="M356" i="10"/>
  <c r="N356" i="10"/>
  <c r="M357" i="10"/>
  <c r="N357" i="10"/>
  <c r="M358" i="10"/>
  <c r="N358" i="10"/>
  <c r="M359" i="10"/>
  <c r="N359" i="10"/>
  <c r="M360" i="10"/>
  <c r="N360" i="10"/>
  <c r="M361" i="10"/>
  <c r="N361" i="10"/>
  <c r="M362" i="10"/>
  <c r="N362" i="10"/>
  <c r="M363" i="10"/>
  <c r="N363" i="10"/>
  <c r="M364" i="10"/>
  <c r="N364" i="10"/>
  <c r="M365" i="10"/>
  <c r="N365" i="10"/>
  <c r="M366" i="10"/>
  <c r="N366" i="10"/>
  <c r="M367" i="10"/>
  <c r="N367" i="10"/>
  <c r="M368" i="10"/>
  <c r="N368" i="10"/>
  <c r="M369" i="10"/>
  <c r="N369" i="10"/>
  <c r="M370" i="10"/>
  <c r="N370" i="10"/>
  <c r="M371" i="10"/>
  <c r="N371" i="10"/>
  <c r="M372" i="10"/>
  <c r="N372" i="10"/>
  <c r="M373" i="10"/>
  <c r="N373" i="10"/>
  <c r="M374" i="10"/>
  <c r="N374" i="10"/>
  <c r="M375" i="10"/>
  <c r="N375" i="10"/>
  <c r="M376" i="10"/>
  <c r="N376" i="10"/>
  <c r="M377" i="10"/>
  <c r="N377" i="10"/>
  <c r="M378" i="10"/>
  <c r="N378" i="10"/>
  <c r="M379" i="10"/>
  <c r="N379" i="10"/>
  <c r="M380" i="10"/>
  <c r="N380" i="10"/>
  <c r="M381" i="10"/>
  <c r="N381" i="10"/>
  <c r="M382" i="10"/>
  <c r="N382" i="10"/>
  <c r="M383" i="10"/>
  <c r="N383" i="10"/>
  <c r="M384" i="10"/>
  <c r="N384" i="10"/>
  <c r="M385" i="10"/>
  <c r="N385" i="10"/>
  <c r="M386" i="10"/>
  <c r="N386" i="10"/>
  <c r="M387" i="10"/>
  <c r="N387" i="10"/>
  <c r="M388" i="10"/>
  <c r="N388" i="10"/>
  <c r="M389" i="10"/>
  <c r="N389" i="10"/>
  <c r="M390" i="10"/>
  <c r="N390" i="10"/>
  <c r="M391" i="10"/>
  <c r="N391" i="10"/>
  <c r="M392" i="10"/>
  <c r="N392" i="10"/>
  <c r="M393" i="10"/>
  <c r="N393" i="10"/>
  <c r="M394" i="10"/>
  <c r="N394" i="10"/>
  <c r="M395" i="10"/>
  <c r="N395" i="10"/>
  <c r="M396" i="10"/>
  <c r="N396" i="10"/>
  <c r="M397" i="10"/>
  <c r="N397" i="10"/>
  <c r="M398" i="10"/>
  <c r="N398" i="10"/>
  <c r="M399" i="10"/>
  <c r="N399" i="10"/>
  <c r="M400" i="10"/>
  <c r="N400" i="10"/>
  <c r="M401" i="10"/>
  <c r="N401" i="10"/>
  <c r="M402" i="10"/>
  <c r="N402" i="10"/>
  <c r="M403" i="10"/>
  <c r="N403" i="10"/>
  <c r="M404" i="10"/>
  <c r="N404" i="10"/>
  <c r="M405" i="10"/>
  <c r="N405" i="10"/>
  <c r="M406" i="10"/>
  <c r="N406" i="10"/>
  <c r="M407" i="10"/>
  <c r="N407" i="10"/>
  <c r="M408" i="10"/>
  <c r="N408" i="10"/>
  <c r="M409" i="10"/>
  <c r="N409" i="10"/>
  <c r="M410" i="10"/>
  <c r="N410" i="10"/>
  <c r="M411" i="10"/>
  <c r="N411" i="10"/>
  <c r="M412" i="10"/>
  <c r="N412" i="10"/>
  <c r="M413" i="10"/>
  <c r="N413" i="10"/>
  <c r="M414" i="10"/>
  <c r="N414" i="10"/>
  <c r="M415" i="10"/>
  <c r="N415" i="10"/>
  <c r="M416" i="10"/>
  <c r="N416" i="10"/>
  <c r="M417" i="10"/>
  <c r="N417" i="10"/>
  <c r="M418" i="10"/>
  <c r="N418" i="10"/>
  <c r="M419" i="10"/>
  <c r="N419" i="10"/>
  <c r="M420" i="10"/>
  <c r="N420" i="10"/>
  <c r="M421" i="10"/>
  <c r="N421" i="10"/>
  <c r="M422" i="10"/>
  <c r="N422" i="10"/>
  <c r="M423" i="10"/>
  <c r="N423" i="10"/>
  <c r="M424" i="10"/>
  <c r="N424" i="10"/>
  <c r="M425" i="10"/>
  <c r="N425" i="10"/>
  <c r="M426" i="10"/>
  <c r="N426" i="10"/>
  <c r="M427" i="10"/>
  <c r="N427" i="10"/>
  <c r="M428" i="10"/>
  <c r="N428" i="10"/>
  <c r="N4" i="10"/>
  <c r="M4" i="10"/>
  <c r="S4" i="10"/>
  <c r="S12" i="10"/>
  <c r="S6" i="10"/>
  <c r="S8" i="10"/>
  <c r="S5" i="10"/>
  <c r="S9" i="10"/>
  <c r="S7" i="10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4" i="11"/>
  <c r="K4" i="11"/>
  <c r="L4" i="11" s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K6" i="11"/>
  <c r="K8" i="11"/>
  <c r="K9" i="11"/>
  <c r="K10" i="11"/>
  <c r="K11" i="11"/>
  <c r="K13" i="11"/>
  <c r="K14" i="11"/>
  <c r="K15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2" i="11"/>
  <c r="K33" i="11"/>
  <c r="J5" i="11"/>
  <c r="K5" i="11" s="1"/>
  <c r="J6" i="11"/>
  <c r="J7" i="11"/>
  <c r="K7" i="11" s="1"/>
  <c r="J8" i="11"/>
  <c r="J9" i="11"/>
  <c r="J10" i="11"/>
  <c r="J11" i="11"/>
  <c r="J12" i="11"/>
  <c r="K12" i="11" s="1"/>
  <c r="J13" i="11"/>
  <c r="J14" i="11"/>
  <c r="J15" i="11"/>
  <c r="J16" i="11"/>
  <c r="K16" i="11" s="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K31" i="11" s="1"/>
  <c r="J32" i="11"/>
  <c r="J33" i="11"/>
  <c r="J4" i="11"/>
  <c r="L2" i="9"/>
  <c r="O2" i="9"/>
  <c r="O3" i="9"/>
  <c r="O4" i="9"/>
  <c r="L3" i="9"/>
  <c r="L4" i="9"/>
  <c r="L5" i="9"/>
  <c r="L6" i="9"/>
  <c r="L7" i="9"/>
  <c r="L8" i="9"/>
  <c r="L9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3" i="9"/>
  <c r="I12" i="9"/>
  <c r="I5" i="8"/>
  <c r="I7" i="8" s="1"/>
  <c r="C71" i="7"/>
  <c r="C103" i="7"/>
  <c r="B28" i="7"/>
  <c r="C28" i="7" s="1"/>
  <c r="B29" i="7"/>
  <c r="C29" i="7" s="1"/>
  <c r="B30" i="7"/>
  <c r="D30" i="7" s="1"/>
  <c r="B31" i="7"/>
  <c r="D31" i="7" s="1"/>
  <c r="B32" i="7"/>
  <c r="B33" i="7"/>
  <c r="B34" i="7"/>
  <c r="C34" i="7" s="1"/>
  <c r="B35" i="7"/>
  <c r="C35" i="7" s="1"/>
  <c r="B36" i="7"/>
  <c r="D36" i="7" s="1"/>
  <c r="B37" i="7"/>
  <c r="D37" i="7" s="1"/>
  <c r="B38" i="7"/>
  <c r="D38" i="7" s="1"/>
  <c r="B39" i="7"/>
  <c r="D39" i="7" s="1"/>
  <c r="B40" i="7"/>
  <c r="B41" i="7"/>
  <c r="B42" i="7"/>
  <c r="C42" i="7" s="1"/>
  <c r="B43" i="7"/>
  <c r="C43" i="7" s="1"/>
  <c r="B44" i="7"/>
  <c r="C44" i="7" s="1"/>
  <c r="B45" i="7"/>
  <c r="C45" i="7" s="1"/>
  <c r="B46" i="7"/>
  <c r="D46" i="7" s="1"/>
  <c r="B47" i="7"/>
  <c r="D47" i="7" s="1"/>
  <c r="B48" i="7"/>
  <c r="B49" i="7"/>
  <c r="B50" i="7"/>
  <c r="C50" i="7" s="1"/>
  <c r="B51" i="7"/>
  <c r="C51" i="7" s="1"/>
  <c r="B52" i="7"/>
  <c r="D52" i="7" s="1"/>
  <c r="B53" i="7"/>
  <c r="D53" i="7" s="1"/>
  <c r="B54" i="7"/>
  <c r="D54" i="7" s="1"/>
  <c r="B55" i="7"/>
  <c r="D55" i="7" s="1"/>
  <c r="B56" i="7"/>
  <c r="B57" i="7"/>
  <c r="B58" i="7"/>
  <c r="C58" i="7" s="1"/>
  <c r="B59" i="7"/>
  <c r="C59" i="7" s="1"/>
  <c r="B60" i="7"/>
  <c r="C60" i="7" s="1"/>
  <c r="B61" i="7"/>
  <c r="C61" i="7" s="1"/>
  <c r="B62" i="7"/>
  <c r="D62" i="7" s="1"/>
  <c r="B63" i="7"/>
  <c r="D63" i="7" s="1"/>
  <c r="B64" i="7"/>
  <c r="B65" i="7"/>
  <c r="B66" i="7"/>
  <c r="C66" i="7" s="1"/>
  <c r="B67" i="7"/>
  <c r="C67" i="7" s="1"/>
  <c r="B68" i="7"/>
  <c r="D68" i="7" s="1"/>
  <c r="B69" i="7"/>
  <c r="D69" i="7" s="1"/>
  <c r="B70" i="7"/>
  <c r="D70" i="7" s="1"/>
  <c r="B71" i="7"/>
  <c r="D71" i="7" s="1"/>
  <c r="B72" i="7"/>
  <c r="B73" i="7"/>
  <c r="B74" i="7"/>
  <c r="C74" i="7" s="1"/>
  <c r="B75" i="7"/>
  <c r="C75" i="7" s="1"/>
  <c r="B76" i="7"/>
  <c r="C76" i="7" s="1"/>
  <c r="B77" i="7"/>
  <c r="C77" i="7" s="1"/>
  <c r="B78" i="7"/>
  <c r="D78" i="7" s="1"/>
  <c r="B79" i="7"/>
  <c r="D79" i="7" s="1"/>
  <c r="B80" i="7"/>
  <c r="B81" i="7"/>
  <c r="B82" i="7"/>
  <c r="C82" i="7" s="1"/>
  <c r="B83" i="7"/>
  <c r="C83" i="7" s="1"/>
  <c r="B84" i="7"/>
  <c r="D84" i="7" s="1"/>
  <c r="B85" i="7"/>
  <c r="D85" i="7" s="1"/>
  <c r="B86" i="7"/>
  <c r="D86" i="7" s="1"/>
  <c r="B87" i="7"/>
  <c r="D87" i="7" s="1"/>
  <c r="B88" i="7"/>
  <c r="B89" i="7"/>
  <c r="B90" i="7"/>
  <c r="C90" i="7" s="1"/>
  <c r="B91" i="7"/>
  <c r="C91" i="7" s="1"/>
  <c r="B92" i="7"/>
  <c r="D92" i="7" s="1"/>
  <c r="B93" i="7"/>
  <c r="C93" i="7" s="1"/>
  <c r="B94" i="7"/>
  <c r="D94" i="7" s="1"/>
  <c r="B95" i="7"/>
  <c r="D95" i="7" s="1"/>
  <c r="B96" i="7"/>
  <c r="B97" i="7"/>
  <c r="B98" i="7"/>
  <c r="C98" i="7" s="1"/>
  <c r="B99" i="7"/>
  <c r="C99" i="7" s="1"/>
  <c r="B100" i="7"/>
  <c r="D100" i="7" s="1"/>
  <c r="B101" i="7"/>
  <c r="D101" i="7" s="1"/>
  <c r="B102" i="7"/>
  <c r="D102" i="7" s="1"/>
  <c r="B103" i="7"/>
  <c r="D103" i="7" s="1"/>
  <c r="B104" i="7"/>
  <c r="B105" i="7"/>
  <c r="B106" i="7"/>
  <c r="C106" i="7" s="1"/>
  <c r="B107" i="7"/>
  <c r="C107" i="7" s="1"/>
  <c r="B108" i="7"/>
  <c r="D108" i="7" s="1"/>
  <c r="B109" i="7"/>
  <c r="D109" i="7" s="1"/>
  <c r="B110" i="7"/>
  <c r="D110" i="7" s="1"/>
  <c r="B111" i="7"/>
  <c r="D111" i="7" s="1"/>
  <c r="B112" i="7"/>
  <c r="B113" i="7"/>
  <c r="B114" i="7"/>
  <c r="C114" i="7" s="1"/>
  <c r="B115" i="7"/>
  <c r="C115" i="7" s="1"/>
  <c r="B116" i="7"/>
  <c r="D116" i="7" s="1"/>
  <c r="B117" i="7"/>
  <c r="D117" i="7" s="1"/>
  <c r="B118" i="7"/>
  <c r="D118" i="7" s="1"/>
  <c r="B119" i="7"/>
  <c r="D119" i="7" s="1"/>
  <c r="B120" i="7"/>
  <c r="B121" i="7"/>
  <c r="B122" i="7"/>
  <c r="C122" i="7" s="1"/>
  <c r="B123" i="7"/>
  <c r="C123" i="7" s="1"/>
  <c r="B124" i="7"/>
  <c r="C124" i="7" s="1"/>
  <c r="B125" i="7"/>
  <c r="D125" i="7" s="1"/>
  <c r="B126" i="7"/>
  <c r="D126" i="7" s="1"/>
  <c r="B127" i="7"/>
  <c r="D127" i="7" s="1"/>
  <c r="B128" i="7"/>
  <c r="B129" i="7"/>
  <c r="B130" i="7"/>
  <c r="C130" i="7" s="1"/>
  <c r="B131" i="7"/>
  <c r="C131" i="7" s="1"/>
  <c r="B132" i="7"/>
  <c r="C132" i="7" s="1"/>
  <c r="B133" i="7"/>
  <c r="C133" i="7" s="1"/>
  <c r="B134" i="7"/>
  <c r="D134" i="7" s="1"/>
  <c r="B135" i="7"/>
  <c r="D135" i="7" s="1"/>
  <c r="B136" i="7"/>
  <c r="B137" i="7"/>
  <c r="B138" i="7"/>
  <c r="C138" i="7" s="1"/>
  <c r="B139" i="7"/>
  <c r="C139" i="7" s="1"/>
  <c r="B140" i="7"/>
  <c r="D140" i="7" s="1"/>
  <c r="B141" i="7"/>
  <c r="D141" i="7" s="1"/>
  <c r="B142" i="7"/>
  <c r="D142" i="7" s="1"/>
  <c r="B143" i="7"/>
  <c r="D143" i="7" s="1"/>
  <c r="B144" i="7"/>
  <c r="B145" i="7"/>
  <c r="B146" i="7"/>
  <c r="C146" i="7" s="1"/>
  <c r="B147" i="7"/>
  <c r="C147" i="7" s="1"/>
  <c r="B148" i="7"/>
  <c r="D148" i="7" s="1"/>
  <c r="B149" i="7"/>
  <c r="C149" i="7" s="1"/>
  <c r="B150" i="7"/>
  <c r="D150" i="7" s="1"/>
  <c r="B151" i="7"/>
  <c r="D151" i="7" s="1"/>
  <c r="B152" i="7"/>
  <c r="B153" i="7"/>
  <c r="B154" i="7"/>
  <c r="C154" i="7" s="1"/>
  <c r="B155" i="7"/>
  <c r="C155" i="7" s="1"/>
  <c r="B156" i="7"/>
  <c r="C156" i="7" s="1"/>
  <c r="B157" i="7"/>
  <c r="C157" i="7" s="1"/>
  <c r="B158" i="7"/>
  <c r="D158" i="7" s="1"/>
  <c r="B159" i="7"/>
  <c r="D159" i="7" s="1"/>
  <c r="B160" i="7"/>
  <c r="B161" i="7"/>
  <c r="B162" i="7"/>
  <c r="C162" i="7" s="1"/>
  <c r="B163" i="7"/>
  <c r="C163" i="7" s="1"/>
  <c r="B164" i="7"/>
  <c r="D164" i="7" s="1"/>
  <c r="B165" i="7"/>
  <c r="D165" i="7" s="1"/>
  <c r="B166" i="7"/>
  <c r="D166" i="7" s="1"/>
  <c r="B167" i="7"/>
  <c r="D167" i="7" s="1"/>
  <c r="B168" i="7"/>
  <c r="B169" i="7"/>
  <c r="B170" i="7"/>
  <c r="C170" i="7" s="1"/>
  <c r="B171" i="7"/>
  <c r="C171" i="7" s="1"/>
  <c r="B172" i="7"/>
  <c r="C172" i="7" s="1"/>
  <c r="B173" i="7"/>
  <c r="C173" i="7" s="1"/>
  <c r="B174" i="7"/>
  <c r="D174" i="7" s="1"/>
  <c r="B175" i="7"/>
  <c r="D175" i="7" s="1"/>
  <c r="B176" i="7"/>
  <c r="B177" i="7"/>
  <c r="B178" i="7"/>
  <c r="C178" i="7" s="1"/>
  <c r="B179" i="7"/>
  <c r="C179" i="7" s="1"/>
  <c r="B180" i="7"/>
  <c r="D180" i="7" s="1"/>
  <c r="B181" i="7"/>
  <c r="D181" i="7" s="1"/>
  <c r="B182" i="7"/>
  <c r="D182" i="7" s="1"/>
  <c r="B183" i="7"/>
  <c r="D183" i="7" s="1"/>
  <c r="B184" i="7"/>
  <c r="B185" i="7"/>
  <c r="B186" i="7"/>
  <c r="C186" i="7" s="1"/>
  <c r="B187" i="7"/>
  <c r="C187" i="7" s="1"/>
  <c r="B188" i="7"/>
  <c r="C188" i="7" s="1"/>
  <c r="B189" i="7"/>
  <c r="C189" i="7" s="1"/>
  <c r="B190" i="7"/>
  <c r="D190" i="7" s="1"/>
  <c r="B191" i="7"/>
  <c r="D191" i="7" s="1"/>
  <c r="B192" i="7"/>
  <c r="B193" i="7"/>
  <c r="B194" i="7"/>
  <c r="C194" i="7" s="1"/>
  <c r="B195" i="7"/>
  <c r="C195" i="7" s="1"/>
  <c r="B196" i="7"/>
  <c r="D196" i="7" s="1"/>
  <c r="B197" i="7"/>
  <c r="D197" i="7" s="1"/>
  <c r="B198" i="7"/>
  <c r="D198" i="7" s="1"/>
  <c r="B199" i="7"/>
  <c r="D199" i="7" s="1"/>
  <c r="B200" i="7"/>
  <c r="B201" i="7"/>
  <c r="B202" i="7"/>
  <c r="C202" i="7" s="1"/>
  <c r="B203" i="7"/>
  <c r="C203" i="7" s="1"/>
  <c r="B204" i="7"/>
  <c r="C204" i="7" s="1"/>
  <c r="B205" i="7"/>
  <c r="C205" i="7" s="1"/>
  <c r="B206" i="7"/>
  <c r="D206" i="7" s="1"/>
  <c r="B207" i="7"/>
  <c r="D207" i="7" s="1"/>
  <c r="B208" i="7"/>
  <c r="B209" i="7"/>
  <c r="B210" i="7"/>
  <c r="C210" i="7" s="1"/>
  <c r="B211" i="7"/>
  <c r="C211" i="7" s="1"/>
  <c r="B212" i="7"/>
  <c r="D212" i="7" s="1"/>
  <c r="B213" i="7"/>
  <c r="D213" i="7" s="1"/>
  <c r="B214" i="7"/>
  <c r="D214" i="7" s="1"/>
  <c r="B215" i="7"/>
  <c r="D215" i="7" s="1"/>
  <c r="B216" i="7"/>
  <c r="B217" i="7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D25" i="7" s="1"/>
  <c r="B26" i="7"/>
  <c r="D26" i="7" s="1"/>
  <c r="B27" i="7"/>
  <c r="C27" i="7" s="1"/>
  <c r="B17" i="7"/>
  <c r="C17" i="7" s="1"/>
  <c r="B11" i="1"/>
  <c r="B10" i="1"/>
  <c r="B22" i="4"/>
  <c r="D5" i="1"/>
  <c r="B5" i="1"/>
  <c r="C197" i="7" l="1"/>
  <c r="E197" i="7" s="1"/>
  <c r="C214" i="7"/>
  <c r="E214" i="7" s="1"/>
  <c r="C109" i="7"/>
  <c r="C86" i="7"/>
  <c r="C199" i="7"/>
  <c r="E199" i="7" s="1"/>
  <c r="C182" i="7"/>
  <c r="E182" i="7" s="1"/>
  <c r="C165" i="7"/>
  <c r="C69" i="7"/>
  <c r="E69" i="7" s="1"/>
  <c r="C158" i="7"/>
  <c r="C54" i="7"/>
  <c r="E54" i="7" s="1"/>
  <c r="C141" i="7"/>
  <c r="E141" i="7" s="1"/>
  <c r="C37" i="7"/>
  <c r="C126" i="7"/>
  <c r="E126" i="7" s="1"/>
  <c r="C30" i="7"/>
  <c r="E30" i="7" s="1"/>
  <c r="E181" i="7"/>
  <c r="E148" i="7"/>
  <c r="C148" i="7"/>
  <c r="C92" i="7"/>
  <c r="E92" i="7" s="1"/>
  <c r="D210" i="7"/>
  <c r="D194" i="7"/>
  <c r="D178" i="7"/>
  <c r="E178" i="7" s="1"/>
  <c r="D162" i="7"/>
  <c r="E162" i="7" s="1"/>
  <c r="D146" i="7"/>
  <c r="D130" i="7"/>
  <c r="E130" i="7" s="1"/>
  <c r="D114" i="7"/>
  <c r="D98" i="7"/>
  <c r="D82" i="7"/>
  <c r="E82" i="7" s="1"/>
  <c r="D66" i="7"/>
  <c r="E66" i="7" s="1"/>
  <c r="D50" i="7"/>
  <c r="E50" i="7" s="1"/>
  <c r="D34" i="7"/>
  <c r="E34" i="7" s="1"/>
  <c r="C215" i="7"/>
  <c r="C198" i="7"/>
  <c r="E198" i="7" s="1"/>
  <c r="C181" i="7"/>
  <c r="C164" i="7"/>
  <c r="E164" i="7" s="1"/>
  <c r="C142" i="7"/>
  <c r="C125" i="7"/>
  <c r="E125" i="7" s="1"/>
  <c r="C108" i="7"/>
  <c r="E108" i="7" s="1"/>
  <c r="C87" i="7"/>
  <c r="E87" i="7" s="1"/>
  <c r="C70" i="7"/>
  <c r="E70" i="7" s="1"/>
  <c r="C53" i="7"/>
  <c r="C36" i="7"/>
  <c r="E36" i="7" s="1"/>
  <c r="D205" i="7"/>
  <c r="D189" i="7"/>
  <c r="E189" i="7" s="1"/>
  <c r="D173" i="7"/>
  <c r="E173" i="7" s="1"/>
  <c r="D157" i="7"/>
  <c r="E157" i="7" s="1"/>
  <c r="D93" i="7"/>
  <c r="E93" i="7" s="1"/>
  <c r="D77" i="7"/>
  <c r="D61" i="7"/>
  <c r="E61" i="7" s="1"/>
  <c r="D45" i="7"/>
  <c r="D29" i="7"/>
  <c r="E210" i="7"/>
  <c r="D188" i="7"/>
  <c r="E188" i="7" s="1"/>
  <c r="D156" i="7"/>
  <c r="E156" i="7" s="1"/>
  <c r="D124" i="7"/>
  <c r="E124" i="7" s="1"/>
  <c r="D28" i="7"/>
  <c r="E28" i="7" s="1"/>
  <c r="C213" i="7"/>
  <c r="E213" i="7" s="1"/>
  <c r="C196" i="7"/>
  <c r="E196" i="7" s="1"/>
  <c r="C174" i="7"/>
  <c r="E174" i="7" s="1"/>
  <c r="C140" i="7"/>
  <c r="E140" i="7" s="1"/>
  <c r="C119" i="7"/>
  <c r="E119" i="7" s="1"/>
  <c r="C102" i="7"/>
  <c r="E102" i="7" s="1"/>
  <c r="C85" i="7"/>
  <c r="E85" i="7" s="1"/>
  <c r="C68" i="7"/>
  <c r="E68" i="7" s="1"/>
  <c r="C46" i="7"/>
  <c r="D203" i="7"/>
  <c r="E203" i="7" s="1"/>
  <c r="D187" i="7"/>
  <c r="E187" i="7" s="1"/>
  <c r="D171" i="7"/>
  <c r="E171" i="7" s="1"/>
  <c r="D155" i="7"/>
  <c r="E155" i="7" s="1"/>
  <c r="D139" i="7"/>
  <c r="E139" i="7" s="1"/>
  <c r="D123" i="7"/>
  <c r="E123" i="7" s="1"/>
  <c r="D107" i="7"/>
  <c r="E107" i="7" s="1"/>
  <c r="D91" i="7"/>
  <c r="E91" i="7" s="1"/>
  <c r="D75" i="7"/>
  <c r="E75" i="7" s="1"/>
  <c r="D59" i="7"/>
  <c r="E59" i="7" s="1"/>
  <c r="D43" i="7"/>
  <c r="E43" i="7" s="1"/>
  <c r="E194" i="7"/>
  <c r="E98" i="7"/>
  <c r="C52" i="7"/>
  <c r="E52" i="7" s="1"/>
  <c r="D204" i="7"/>
  <c r="E204" i="7" s="1"/>
  <c r="D172" i="7"/>
  <c r="E172" i="7" s="1"/>
  <c r="D76" i="7"/>
  <c r="E76" i="7" s="1"/>
  <c r="D44" i="7"/>
  <c r="E44" i="7" s="1"/>
  <c r="C212" i="7"/>
  <c r="E212" i="7" s="1"/>
  <c r="C190" i="7"/>
  <c r="E190" i="7" s="1"/>
  <c r="C135" i="7"/>
  <c r="E135" i="7" s="1"/>
  <c r="C118" i="7"/>
  <c r="E118" i="7" s="1"/>
  <c r="C101" i="7"/>
  <c r="C84" i="7"/>
  <c r="E84" i="7" s="1"/>
  <c r="C62" i="7"/>
  <c r="E62" i="7" s="1"/>
  <c r="D202" i="7"/>
  <c r="E202" i="7" s="1"/>
  <c r="D186" i="7"/>
  <c r="E186" i="7" s="1"/>
  <c r="D170" i="7"/>
  <c r="E170" i="7" s="1"/>
  <c r="D154" i="7"/>
  <c r="E154" i="7" s="1"/>
  <c r="D138" i="7"/>
  <c r="E138" i="7" s="1"/>
  <c r="D122" i="7"/>
  <c r="D106" i="7"/>
  <c r="D90" i="7"/>
  <c r="E90" i="7" s="1"/>
  <c r="D74" i="7"/>
  <c r="E74" i="7" s="1"/>
  <c r="D58" i="7"/>
  <c r="E58" i="7" s="1"/>
  <c r="D42" i="7"/>
  <c r="E42" i="7" s="1"/>
  <c r="E122" i="7"/>
  <c r="C180" i="7"/>
  <c r="E180" i="7" s="1"/>
  <c r="D60" i="7"/>
  <c r="E60" i="7" s="1"/>
  <c r="C206" i="7"/>
  <c r="E206" i="7" s="1"/>
  <c r="C151" i="7"/>
  <c r="E151" i="7" s="1"/>
  <c r="C134" i="7"/>
  <c r="E134" i="7" s="1"/>
  <c r="C117" i="7"/>
  <c r="E117" i="7" s="1"/>
  <c r="C100" i="7"/>
  <c r="E100" i="7" s="1"/>
  <c r="C78" i="7"/>
  <c r="E78" i="7" s="1"/>
  <c r="D149" i="7"/>
  <c r="D133" i="7"/>
  <c r="E114" i="7"/>
  <c r="E158" i="7"/>
  <c r="E142" i="7"/>
  <c r="E86" i="7"/>
  <c r="E46" i="7"/>
  <c r="C167" i="7"/>
  <c r="E167" i="7" s="1"/>
  <c r="C150" i="7"/>
  <c r="E150" i="7" s="1"/>
  <c r="C116" i="7"/>
  <c r="E116" i="7" s="1"/>
  <c r="C94" i="7"/>
  <c r="E94" i="7" s="1"/>
  <c r="C39" i="7"/>
  <c r="E39" i="7" s="1"/>
  <c r="D132" i="7"/>
  <c r="E132" i="7" s="1"/>
  <c r="E146" i="7"/>
  <c r="E106" i="7"/>
  <c r="C183" i="7"/>
  <c r="E183" i="7" s="1"/>
  <c r="C166" i="7"/>
  <c r="E166" i="7" s="1"/>
  <c r="C110" i="7"/>
  <c r="E110" i="7" s="1"/>
  <c r="C55" i="7"/>
  <c r="E55" i="7" s="1"/>
  <c r="C38" i="7"/>
  <c r="E38" i="7" s="1"/>
  <c r="D211" i="7"/>
  <c r="E211" i="7" s="1"/>
  <c r="D195" i="7"/>
  <c r="E195" i="7" s="1"/>
  <c r="D179" i="7"/>
  <c r="E179" i="7" s="1"/>
  <c r="D163" i="7"/>
  <c r="E163" i="7" s="1"/>
  <c r="D147" i="7"/>
  <c r="E147" i="7" s="1"/>
  <c r="D131" i="7"/>
  <c r="E131" i="7" s="1"/>
  <c r="D115" i="7"/>
  <c r="E115" i="7" s="1"/>
  <c r="D99" i="7"/>
  <c r="E99" i="7" s="1"/>
  <c r="D83" i="7"/>
  <c r="E83" i="7" s="1"/>
  <c r="D67" i="7"/>
  <c r="E67" i="7" s="1"/>
  <c r="D51" i="7"/>
  <c r="E51" i="7" s="1"/>
  <c r="D35" i="7"/>
  <c r="E35" i="7" s="1"/>
  <c r="E165" i="7"/>
  <c r="E149" i="7"/>
  <c r="E133" i="7"/>
  <c r="E101" i="7"/>
  <c r="E53" i="7"/>
  <c r="E37" i="7"/>
  <c r="C209" i="7"/>
  <c r="D209" i="7"/>
  <c r="E209" i="7" s="1"/>
  <c r="C193" i="7"/>
  <c r="D193" i="7"/>
  <c r="C177" i="7"/>
  <c r="D177" i="7"/>
  <c r="C153" i="7"/>
  <c r="D153" i="7"/>
  <c r="C137" i="7"/>
  <c r="D137" i="7"/>
  <c r="E137" i="7" s="1"/>
  <c r="C113" i="7"/>
  <c r="D113" i="7"/>
  <c r="C97" i="7"/>
  <c r="D97" i="7"/>
  <c r="C81" i="7"/>
  <c r="D81" i="7"/>
  <c r="C65" i="7"/>
  <c r="D65" i="7"/>
  <c r="E65" i="7" s="1"/>
  <c r="C208" i="7"/>
  <c r="D208" i="7"/>
  <c r="C192" i="7"/>
  <c r="D192" i="7"/>
  <c r="C176" i="7"/>
  <c r="D176" i="7"/>
  <c r="C160" i="7"/>
  <c r="D160" i="7"/>
  <c r="E160" i="7" s="1"/>
  <c r="C144" i="7"/>
  <c r="D144" i="7"/>
  <c r="C128" i="7"/>
  <c r="D128" i="7"/>
  <c r="C120" i="7"/>
  <c r="D120" i="7"/>
  <c r="C104" i="7"/>
  <c r="D104" i="7"/>
  <c r="E104" i="7" s="1"/>
  <c r="C88" i="7"/>
  <c r="D88" i="7"/>
  <c r="C72" i="7"/>
  <c r="D72" i="7"/>
  <c r="C64" i="7"/>
  <c r="D64" i="7"/>
  <c r="C48" i="7"/>
  <c r="D48" i="7"/>
  <c r="E48" i="7" s="1"/>
  <c r="C32" i="7"/>
  <c r="D32" i="7"/>
  <c r="E215" i="7"/>
  <c r="E103" i="7"/>
  <c r="E71" i="7"/>
  <c r="C207" i="7"/>
  <c r="E207" i="7" s="1"/>
  <c r="C191" i="7"/>
  <c r="E191" i="7" s="1"/>
  <c r="C175" i="7"/>
  <c r="E175" i="7" s="1"/>
  <c r="C159" i="7"/>
  <c r="C143" i="7"/>
  <c r="E143" i="7" s="1"/>
  <c r="C127" i="7"/>
  <c r="C111" i="7"/>
  <c r="E111" i="7" s="1"/>
  <c r="C95" i="7"/>
  <c r="E95" i="7" s="1"/>
  <c r="C79" i="7"/>
  <c r="E79" i="7" s="1"/>
  <c r="C63" i="7"/>
  <c r="E63" i="7" s="1"/>
  <c r="C47" i="7"/>
  <c r="E47" i="7" s="1"/>
  <c r="C31" i="7"/>
  <c r="E31" i="7" s="1"/>
  <c r="E205" i="7"/>
  <c r="E109" i="7"/>
  <c r="E77" i="7"/>
  <c r="E45" i="7"/>
  <c r="E29" i="7"/>
  <c r="C217" i="7"/>
  <c r="D217" i="7"/>
  <c r="C201" i="7"/>
  <c r="D201" i="7"/>
  <c r="C185" i="7"/>
  <c r="D185" i="7"/>
  <c r="C169" i="7"/>
  <c r="D169" i="7"/>
  <c r="C161" i="7"/>
  <c r="D161" i="7"/>
  <c r="C145" i="7"/>
  <c r="D145" i="7"/>
  <c r="C129" i="7"/>
  <c r="D129" i="7"/>
  <c r="C121" i="7"/>
  <c r="D121" i="7"/>
  <c r="C105" i="7"/>
  <c r="D105" i="7"/>
  <c r="C89" i="7"/>
  <c r="D89" i="7"/>
  <c r="C73" i="7"/>
  <c r="D73" i="7"/>
  <c r="C57" i="7"/>
  <c r="D57" i="7"/>
  <c r="C49" i="7"/>
  <c r="D49" i="7"/>
  <c r="C41" i="7"/>
  <c r="D41" i="7"/>
  <c r="C33" i="7"/>
  <c r="D33" i="7"/>
  <c r="C216" i="7"/>
  <c r="D216" i="7"/>
  <c r="C200" i="7"/>
  <c r="D200" i="7"/>
  <c r="C184" i="7"/>
  <c r="D184" i="7"/>
  <c r="C168" i="7"/>
  <c r="D168" i="7"/>
  <c r="C152" i="7"/>
  <c r="D152" i="7"/>
  <c r="C136" i="7"/>
  <c r="D136" i="7"/>
  <c r="C112" i="7"/>
  <c r="D112" i="7"/>
  <c r="C96" i="7"/>
  <c r="D96" i="7"/>
  <c r="C80" i="7"/>
  <c r="D80" i="7"/>
  <c r="C56" i="7"/>
  <c r="D56" i="7"/>
  <c r="C40" i="7"/>
  <c r="D40" i="7"/>
  <c r="E159" i="7"/>
  <c r="E127" i="7"/>
  <c r="D27" i="7"/>
  <c r="E27" i="7" s="1"/>
  <c r="C26" i="7"/>
  <c r="E26" i="7" s="1"/>
  <c r="D17" i="7"/>
  <c r="E17" i="7" s="1"/>
  <c r="D23" i="7"/>
  <c r="E23" i="7" s="1"/>
  <c r="D22" i="7"/>
  <c r="E22" i="7" s="1"/>
  <c r="D21" i="7"/>
  <c r="E21" i="7" s="1"/>
  <c r="D19" i="7"/>
  <c r="E19" i="7" s="1"/>
  <c r="C25" i="7"/>
  <c r="E25" i="7" s="1"/>
  <c r="D20" i="7"/>
  <c r="E20" i="7" s="1"/>
  <c r="D18" i="7"/>
  <c r="E18" i="7" s="1"/>
  <c r="D24" i="7"/>
  <c r="E24" i="7" s="1"/>
  <c r="B12" i="1"/>
  <c r="B8" i="1"/>
  <c r="E56" i="7" l="1"/>
  <c r="E136" i="7"/>
  <c r="E200" i="7"/>
  <c r="E49" i="7"/>
  <c r="E105" i="7"/>
  <c r="E161" i="7"/>
  <c r="E217" i="7"/>
  <c r="E80" i="7"/>
  <c r="E152" i="7"/>
  <c r="E216" i="7"/>
  <c r="E57" i="7"/>
  <c r="E121" i="7"/>
  <c r="E169" i="7"/>
  <c r="E32" i="7"/>
  <c r="E88" i="7"/>
  <c r="E144" i="7"/>
  <c r="E208" i="7"/>
  <c r="E113" i="7"/>
  <c r="E193" i="7"/>
  <c r="E72" i="7"/>
  <c r="E128" i="7"/>
  <c r="E192" i="7"/>
  <c r="E97" i="7"/>
  <c r="E177" i="7"/>
  <c r="E96" i="7"/>
  <c r="E168" i="7"/>
  <c r="E33" i="7"/>
  <c r="E73" i="7"/>
  <c r="E129" i="7"/>
  <c r="E185" i="7"/>
  <c r="E40" i="7"/>
  <c r="E112" i="7"/>
  <c r="E184" i="7"/>
  <c r="E41" i="7"/>
  <c r="E89" i="7"/>
  <c r="E145" i="7"/>
  <c r="E201" i="7"/>
  <c r="E64" i="7"/>
  <c r="E120" i="7"/>
  <c r="E176" i="7"/>
  <c r="E81" i="7"/>
  <c r="E153" i="7"/>
</calcChain>
</file>

<file path=xl/sharedStrings.xml><?xml version="1.0" encoding="utf-8"?>
<sst xmlns="http://schemas.openxmlformats.org/spreadsheetml/2006/main" count="3102" uniqueCount="230">
  <si>
    <t>Unit cost</t>
  </si>
  <si>
    <t>Inhouse</t>
  </si>
  <si>
    <t>Outsourced</t>
  </si>
  <si>
    <t xml:space="preserve">Quantity </t>
  </si>
  <si>
    <t>Logistics Fixed + (Unit cost * Quantity)</t>
  </si>
  <si>
    <t>Formula</t>
  </si>
  <si>
    <t>Unit cost * Quantity</t>
  </si>
  <si>
    <t>Total cost of servicing</t>
  </si>
  <si>
    <t>Logistics Fixed cost</t>
  </si>
  <si>
    <t>a) Influence Diagram:</t>
  </si>
  <si>
    <t>b) Symbols and mathematical model:</t>
  </si>
  <si>
    <t>E</t>
  </si>
  <si>
    <t>S</t>
  </si>
  <si>
    <t>C</t>
  </si>
  <si>
    <t>ROI = return on investment
T = turnover
E = earnings
S = sales
TI = total Investment
CA = current assets
FA = fixed assets
I = inventories
AR = accounts receivable
C = cash
CS = cost of sales
VPC = variable production costs
SE = selling expenses
FD = freight and delivery
AC = administrative costs</t>
  </si>
  <si>
    <t>So, ROI = T *(E/S)
Also, T = S/TI
Therefore, ROI = (S/TI) * (E/S)
 		= E/TI ………. (i)
Again, TI = CA + FA
Also, CA = I + AR + C
So, TI = I + AR + C + FA …………. (ii)
Again, E = S - CS
Also, CS = VPC + SE + FD + AC 
So, E = S – (VPC + SE + FD + AC) …………. (iii)
Finally, Replacing E and TI in (i), ROI = (S – (VPC + SE + FD + AC)) / (I + AR + C + FA)</t>
  </si>
  <si>
    <t>a) Explanation:</t>
  </si>
  <si>
    <t xml:space="preserve">Average bchecking and savings account balance is </t>
  </si>
  <si>
    <t>367 times the age of the customer</t>
  </si>
  <si>
    <t>plus</t>
  </si>
  <si>
    <t>1300 times the years spent on education</t>
  </si>
  <si>
    <t>minus 17,732</t>
  </si>
  <si>
    <t>Here, the balance in the account increases by $367 on average with increase in customer's age. 
The balance in the account increases by $1,300 on average with increase in years spent on education. 
The balance in the account increases by $0.116 for every $1 increase in household wealth.</t>
  </si>
  <si>
    <t>Equation:</t>
  </si>
  <si>
    <t>b) Calulation:</t>
  </si>
  <si>
    <t>Age</t>
  </si>
  <si>
    <t>Here,</t>
  </si>
  <si>
    <t>Years of education</t>
  </si>
  <si>
    <t>Household wealth</t>
  </si>
  <si>
    <t>So, Average balance = -17,732 + (367 * 32) + (1300 * 16) + (0.116 * 150,000)</t>
  </si>
  <si>
    <t>Average balance = -17,732 + (367 * age) + (1300 * years education) + (0.116 * household wealth)</t>
  </si>
  <si>
    <t>0.116 times household wealth</t>
  </si>
  <si>
    <t>a) Better decision:</t>
  </si>
  <si>
    <t xml:space="preserve">Fixed cost  = </t>
  </si>
  <si>
    <t xml:space="preserve">Breakeven quantity = </t>
  </si>
  <si>
    <t>(Fixed cost/ difference in variable cost)</t>
  </si>
  <si>
    <t>b) Breakeven volume</t>
  </si>
  <si>
    <t xml:space="preserve">Difference in variable cost (unit cost) = </t>
  </si>
  <si>
    <t>demand [D = 2000-3P]</t>
  </si>
  <si>
    <t>total cost [C = 5000+4D]</t>
  </si>
  <si>
    <t>total revenue [Demand * price]</t>
  </si>
  <si>
    <t>total profit [total revenue - total cost]</t>
  </si>
  <si>
    <t>Demand model</t>
  </si>
  <si>
    <t>price (P)</t>
  </si>
  <si>
    <t>Price = P</t>
  </si>
  <si>
    <t>Cost model</t>
  </si>
  <si>
    <t>= 2500 - 3P</t>
  </si>
  <si>
    <t>= 5000 + 5D</t>
  </si>
  <si>
    <t>= 5000 + 5 * (2500 - 3P)</t>
  </si>
  <si>
    <t>= 5000 + 12500 - 15P</t>
  </si>
  <si>
    <t>= 17500 - 15P</t>
  </si>
  <si>
    <t>Total Profit</t>
  </si>
  <si>
    <t>Total revenue</t>
  </si>
  <si>
    <t>= D * P</t>
  </si>
  <si>
    <t>= Total revenue - total cost</t>
  </si>
  <si>
    <t>= D * P - (17500 - 15P)</t>
  </si>
  <si>
    <t>= (2500 - 3P)*P - (17500 - 15P)</t>
  </si>
  <si>
    <t>= 2500P- 3P^2 - 17500 + 15P</t>
  </si>
  <si>
    <t>= -17500 + 2515P - 3P^2</t>
  </si>
  <si>
    <t>Total Profit Model</t>
  </si>
  <si>
    <t>SIZE</t>
  </si>
  <si>
    <t>M</t>
  </si>
  <si>
    <t>L</t>
  </si>
  <si>
    <t>XL</t>
  </si>
  <si>
    <t>Product</t>
  </si>
  <si>
    <t>A</t>
  </si>
  <si>
    <t>B</t>
  </si>
  <si>
    <t>D</t>
  </si>
  <si>
    <t xml:space="preserve">F </t>
  </si>
  <si>
    <t>Select Product</t>
  </si>
  <si>
    <t>Select Size</t>
  </si>
  <si>
    <t>Unit Price</t>
  </si>
  <si>
    <t>Enter Quantity</t>
  </si>
  <si>
    <t>Total Invoice</t>
  </si>
  <si>
    <t>Store and Regional Sales Database</t>
  </si>
  <si>
    <t>ID</t>
  </si>
  <si>
    <t>Store No.</t>
  </si>
  <si>
    <t>Sales Region</t>
  </si>
  <si>
    <t>Item No.</t>
  </si>
  <si>
    <t>Item Description</t>
  </si>
  <si>
    <t>Units Sold</t>
  </si>
  <si>
    <t>Week Ending</t>
  </si>
  <si>
    <t>South</t>
  </si>
  <si>
    <t>24" Monitor</t>
  </si>
  <si>
    <t>October</t>
  </si>
  <si>
    <t>November</t>
  </si>
  <si>
    <t>December</t>
  </si>
  <si>
    <t>Wireless Keyboard</t>
  </si>
  <si>
    <t>PC Mouse</t>
  </si>
  <si>
    <t>Laptop</t>
  </si>
  <si>
    <t>North</t>
  </si>
  <si>
    <t>East</t>
  </si>
  <si>
    <t>Sales Revenue</t>
  </si>
  <si>
    <t>Total Sales Revenue</t>
  </si>
  <si>
    <t>Grand Total</t>
  </si>
  <si>
    <t>Sum of Sales Revenue</t>
  </si>
  <si>
    <t>Region</t>
  </si>
  <si>
    <t>President's Inn Guest Database</t>
  </si>
  <si>
    <t>Guest First Name</t>
  </si>
  <si>
    <t>Guest Last Name</t>
  </si>
  <si>
    <t>Room</t>
  </si>
  <si>
    <t>Room Type</t>
  </si>
  <si>
    <t>Arrival Date</t>
  </si>
  <si>
    <t>Departure Date</t>
  </si>
  <si>
    <t>No of Guests</t>
  </si>
  <si>
    <t>Daily Rate</t>
  </si>
  <si>
    <t>Barry</t>
  </si>
  <si>
    <t>Lloyd</t>
  </si>
  <si>
    <t>Hayes</t>
  </si>
  <si>
    <t>Bay-window</t>
  </si>
  <si>
    <t>Michael</t>
  </si>
  <si>
    <t>Lunsford</t>
  </si>
  <si>
    <t>Cleveland</t>
  </si>
  <si>
    <t>Ocean</t>
  </si>
  <si>
    <t>Kim</t>
  </si>
  <si>
    <t>Kyuong</t>
  </si>
  <si>
    <t>Coolidge</t>
  </si>
  <si>
    <t>Edward</t>
  </si>
  <si>
    <t>Holt</t>
  </si>
  <si>
    <t>Washington</t>
  </si>
  <si>
    <t>Thomas</t>
  </si>
  <si>
    <t>Collins</t>
  </si>
  <si>
    <t>Lincoln</t>
  </si>
  <si>
    <t>Paul</t>
  </si>
  <si>
    <t>Bodkin</t>
  </si>
  <si>
    <t>Randall</t>
  </si>
  <si>
    <t>Battenburg</t>
  </si>
  <si>
    <t>Calvin</t>
  </si>
  <si>
    <t>Nowotney</t>
  </si>
  <si>
    <t>Homer</t>
  </si>
  <si>
    <t>Gonzalez</t>
  </si>
  <si>
    <t>David</t>
  </si>
  <si>
    <t>Sanchez</t>
  </si>
  <si>
    <t>Jefferson</t>
  </si>
  <si>
    <t>Buster</t>
  </si>
  <si>
    <t>Whisler</t>
  </si>
  <si>
    <t>Jackson</t>
  </si>
  <si>
    <t>Julia</t>
  </si>
  <si>
    <t>Martines</t>
  </si>
  <si>
    <t>Reagan</t>
  </si>
  <si>
    <t>Samuel</t>
  </si>
  <si>
    <t>Truman</t>
  </si>
  <si>
    <t>Side</t>
  </si>
  <si>
    <t>Arthur</t>
  </si>
  <si>
    <t>Gottfried</t>
  </si>
  <si>
    <t>Garfield</t>
  </si>
  <si>
    <t>Darlene</t>
  </si>
  <si>
    <t>Shore</t>
  </si>
  <si>
    <t>Carlyle</t>
  </si>
  <si>
    <t>Charleston</t>
  </si>
  <si>
    <t>Quincy Adams</t>
  </si>
  <si>
    <t>Albert</t>
  </si>
  <si>
    <t>Goldstone</t>
  </si>
  <si>
    <t>Johnson</t>
  </si>
  <si>
    <t>Charlene</t>
  </si>
  <si>
    <t>Tilson</t>
  </si>
  <si>
    <t>Van Buren</t>
  </si>
  <si>
    <t>Everett</t>
  </si>
  <si>
    <t>Chad</t>
  </si>
  <si>
    <t>Madison</t>
  </si>
  <si>
    <t>Gerald</t>
  </si>
  <si>
    <t>Pittsfield</t>
  </si>
  <si>
    <t>Roosevelt</t>
  </si>
  <si>
    <t>Jamal</t>
  </si>
  <si>
    <t>Smith</t>
  </si>
  <si>
    <t>Tyler</t>
  </si>
  <si>
    <t>Louis</t>
  </si>
  <si>
    <t>Paris</t>
  </si>
  <si>
    <t>Nigel</t>
  </si>
  <si>
    <t>Stratford</t>
  </si>
  <si>
    <t>Eisenhower</t>
  </si>
  <si>
    <t>Peter</t>
  </si>
  <si>
    <t>Willington</t>
  </si>
  <si>
    <t>Grant</t>
  </si>
  <si>
    <t>Ronald</t>
  </si>
  <si>
    <t>Cartier</t>
  </si>
  <si>
    <t>Trista</t>
  </si>
  <si>
    <t>Leven</t>
  </si>
  <si>
    <t>Valerie</t>
  </si>
  <si>
    <t>Snell</t>
  </si>
  <si>
    <t>Adams</t>
  </si>
  <si>
    <t>Walter</t>
  </si>
  <si>
    <t>Acton</t>
  </si>
  <si>
    <t>Polk</t>
  </si>
  <si>
    <t>Xavier</t>
  </si>
  <si>
    <t>Trezza</t>
  </si>
  <si>
    <t>McKinley</t>
  </si>
  <si>
    <t>Zachary</t>
  </si>
  <si>
    <t>Miller</t>
  </si>
  <si>
    <t>Days Stayed</t>
  </si>
  <si>
    <t>Total revenue after discount</t>
  </si>
  <si>
    <t>Total revenue before discount</t>
  </si>
  <si>
    <t>Total Meals Cost</t>
  </si>
  <si>
    <t>Credit Risk Data</t>
  </si>
  <si>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</si>
  <si>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</si>
  <si>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</si>
  <si>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</si>
  <si>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</si>
  <si>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</si>
  <si>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</si>
  <si>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Housing</t>
  </si>
  <si>
    <t>Years</t>
  </si>
  <si>
    <t>Job</t>
  </si>
  <si>
    <t>Credit Risk</t>
  </si>
  <si>
    <t>Small Appliance</t>
  </si>
  <si>
    <t>Single</t>
  </si>
  <si>
    <t>Own</t>
  </si>
  <si>
    <t>Unskilled</t>
  </si>
  <si>
    <t>Low</t>
  </si>
  <si>
    <t>Furniture</t>
  </si>
  <si>
    <t>Divorced</t>
  </si>
  <si>
    <t>Skilled</t>
  </si>
  <si>
    <t>High</t>
  </si>
  <si>
    <t>New Car</t>
  </si>
  <si>
    <t>Management</t>
  </si>
  <si>
    <t>Education</t>
  </si>
  <si>
    <t>Rent</t>
  </si>
  <si>
    <t>Married</t>
  </si>
  <si>
    <t>Business</t>
  </si>
  <si>
    <t>F</t>
  </si>
  <si>
    <t>Used Car</t>
  </si>
  <si>
    <t>Repairs</t>
  </si>
  <si>
    <t>Other</t>
  </si>
  <si>
    <t>Unemployed</t>
  </si>
  <si>
    <t>Retraining</t>
  </si>
  <si>
    <t>Large Appliance</t>
  </si>
  <si>
    <t>Customers with low account balance (&lt;500)</t>
  </si>
  <si>
    <t>Saving Status</t>
  </si>
  <si>
    <t>Checking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</si>
</sst>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&quot;$&quot;#,##0.00"/>
    <numFmt numFmtId="171" formatCode="dd\-mmm\-yy"/>
    <numFmt numFmtId="172" formatCode="&quot;$&quot;#,##0.00;\(&quot;$&quot;#,##0.00\)"/>
    <numFmt numFmtId="173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7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170" fontId="0" fillId="0" borderId="1" xfId="0" applyNumberFormat="1" applyBorder="1"/>
    <xf numFmtId="49" fontId="0" fillId="0" borderId="0" xfId="0" applyNumberFormat="1"/>
    <xf numFmtId="49" fontId="0" fillId="0" borderId="0" xfId="0" quotePrefix="1" applyNumberFormat="1"/>
    <xf numFmtId="0" fontId="2" fillId="0" borderId="0" xfId="1"/>
    <xf numFmtId="0" fontId="2" fillId="0" borderId="0" xfId="1" applyFont="1" applyAlignment="1"/>
    <xf numFmtId="0" fontId="3" fillId="0" borderId="4" xfId="1" applyFont="1" applyBorder="1" applyAlignment="1">
      <alignment horizontal="center"/>
    </xf>
    <xf numFmtId="0" fontId="0" fillId="0" borderId="0" xfId="0"/>
    <xf numFmtId="171" fontId="4" fillId="0" borderId="5" xfId="2" applyNumberFormat="1" applyFont="1" applyFill="1" applyBorder="1" applyAlignment="1">
      <alignment horizontal="right" wrapText="1"/>
    </xf>
    <xf numFmtId="0" fontId="4" fillId="0" borderId="5" xfId="2" applyFont="1" applyFill="1" applyBorder="1" applyAlignment="1">
      <alignment horizontal="right" wrapText="1"/>
    </xf>
    <xf numFmtId="172" fontId="4" fillId="0" borderId="5" xfId="2" applyNumberFormat="1" applyFont="1" applyFill="1" applyBorder="1" applyAlignment="1">
      <alignment horizontal="right" wrapText="1"/>
    </xf>
    <xf numFmtId="0" fontId="4" fillId="0" borderId="5" xfId="2" applyFont="1" applyFill="1" applyBorder="1" applyAlignment="1">
      <alignment wrapText="1"/>
    </xf>
    <xf numFmtId="0" fontId="6" fillId="0" borderId="0" xfId="0" applyFont="1"/>
    <xf numFmtId="0" fontId="4" fillId="0" borderId="6" xfId="2" applyFont="1" applyFill="1" applyBorder="1" applyAlignment="1">
      <alignment horizontal="right" wrapText="1"/>
    </xf>
    <xf numFmtId="0" fontId="4" fillId="0" borderId="6" xfId="2" applyFont="1" applyFill="1" applyBorder="1" applyAlignment="1">
      <alignment wrapText="1"/>
    </xf>
    <xf numFmtId="172" fontId="4" fillId="0" borderId="6" xfId="2" applyNumberFormat="1" applyFont="1" applyFill="1" applyBorder="1" applyAlignment="1">
      <alignment horizontal="right" wrapText="1"/>
    </xf>
    <xf numFmtId="171" fontId="4" fillId="0" borderId="6" xfId="2" applyNumberFormat="1" applyFont="1" applyFill="1" applyBorder="1" applyAlignment="1">
      <alignment horizontal="right" wrapText="1"/>
    </xf>
    <xf numFmtId="0" fontId="5" fillId="0" borderId="7" xfId="2" applyFont="1" applyFill="1" applyBorder="1" applyAlignment="1">
      <alignment horizontal="center"/>
    </xf>
    <xf numFmtId="0" fontId="4" fillId="0" borderId="1" xfId="2" applyFont="1" applyFill="1" applyBorder="1" applyAlignment="1">
      <alignment wrapText="1"/>
    </xf>
    <xf numFmtId="0" fontId="0" fillId="0" borderId="9" xfId="0" applyBorder="1"/>
    <xf numFmtId="0" fontId="5" fillId="0" borderId="10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0" fontId="0" fillId="0" borderId="9" xfId="0" applyNumberFormat="1" applyBorder="1"/>
    <xf numFmtId="0" fontId="4" fillId="0" borderId="9" xfId="2" applyFont="1" applyFill="1" applyBorder="1" applyAlignment="1">
      <alignment wrapText="1"/>
    </xf>
    <xf numFmtId="0" fontId="5" fillId="0" borderId="8" xfId="2" applyFont="1" applyFill="1" applyBorder="1" applyAlignment="1">
      <alignment horizontal="center"/>
    </xf>
    <xf numFmtId="0" fontId="0" fillId="0" borderId="0" xfId="0"/>
    <xf numFmtId="172" fontId="4" fillId="0" borderId="5" xfId="3" applyNumberFormat="1" applyFont="1" applyFill="1" applyBorder="1" applyAlignment="1">
      <alignment horizontal="right" wrapText="1"/>
    </xf>
    <xf numFmtId="0" fontId="4" fillId="0" borderId="5" xfId="3" applyFont="1" applyFill="1" applyBorder="1" applyAlignment="1">
      <alignment horizontal="right" wrapText="1"/>
    </xf>
    <xf numFmtId="14" fontId="4" fillId="0" borderId="5" xfId="3" applyNumberFormat="1" applyFont="1" applyFill="1" applyBorder="1" applyAlignment="1">
      <alignment horizontal="right" wrapText="1"/>
    </xf>
    <xf numFmtId="0" fontId="4" fillId="0" borderId="5" xfId="3" applyFont="1" applyFill="1" applyBorder="1" applyAlignment="1">
      <alignment wrapText="1"/>
    </xf>
    <xf numFmtId="0" fontId="6" fillId="0" borderId="0" xfId="0" applyFont="1"/>
    <xf numFmtId="0" fontId="4" fillId="0" borderId="6" xfId="3" applyFont="1" applyFill="1" applyBorder="1" applyAlignment="1">
      <alignment horizontal="right" wrapText="1"/>
    </xf>
    <xf numFmtId="0" fontId="4" fillId="0" borderId="6" xfId="3" applyFont="1" applyFill="1" applyBorder="1" applyAlignment="1">
      <alignment wrapText="1"/>
    </xf>
    <xf numFmtId="14" fontId="4" fillId="0" borderId="6" xfId="3" applyNumberFormat="1" applyFont="1" applyFill="1" applyBorder="1" applyAlignment="1">
      <alignment horizontal="right" wrapText="1"/>
    </xf>
    <xf numFmtId="172" fontId="4" fillId="0" borderId="6" xfId="3" applyNumberFormat="1" applyFont="1" applyFill="1" applyBorder="1" applyAlignment="1">
      <alignment horizontal="right" wrapText="1"/>
    </xf>
    <xf numFmtId="0" fontId="5" fillId="0" borderId="7" xfId="3" applyFont="1" applyFill="1" applyBorder="1" applyAlignment="1">
      <alignment horizontal="center"/>
    </xf>
    <xf numFmtId="0" fontId="7" fillId="0" borderId="0" xfId="4"/>
    <xf numFmtId="0" fontId="4" fillId="0" borderId="0" xfId="4" applyFont="1" applyAlignment="1">
      <alignment vertical="center"/>
    </xf>
    <xf numFmtId="173" fontId="7" fillId="0" borderId="0" xfId="4" applyNumberFormat="1" applyAlignment="1">
      <alignment horizontal="right"/>
    </xf>
    <xf numFmtId="0" fontId="4" fillId="0" borderId="0" xfId="4" applyFont="1" applyAlignment="1">
      <alignment horizontal="right" vertical="center"/>
    </xf>
    <xf numFmtId="0" fontId="8" fillId="0" borderId="0" xfId="4" applyFont="1" applyAlignment="1">
      <alignment horizontal="right"/>
    </xf>
    <xf numFmtId="0" fontId="5" fillId="0" borderId="7" xfId="4" applyFont="1" applyBorder="1" applyAlignment="1">
      <alignment horizontal="right" vertical="center"/>
    </xf>
    <xf numFmtId="0" fontId="5" fillId="0" borderId="7" xfId="4" applyFont="1" applyBorder="1" applyAlignment="1">
      <alignment horizontal="left" vertical="center"/>
    </xf>
    <xf numFmtId="0" fontId="5" fillId="0" borderId="0" xfId="4" applyFont="1" applyAlignment="1">
      <alignment horizontal="right" vertical="center"/>
    </xf>
  </cellXfs>
  <cellStyles count="5">
    <cellStyle name="Normal" xfId="0" builtinId="0"/>
    <cellStyle name="Normal 2" xfId="1" xr:uid="{E6DE3ABB-0CFE-4703-82D2-38D627CC6C01}"/>
    <cellStyle name="Normal 3" xfId="4" xr:uid="{1DE9FEFB-1DA4-4F63-A492-4746EBAC2B1D}"/>
    <cellStyle name="Normal_Sheet1" xfId="2" xr:uid="{51010643-0DEF-48FB-BD08-8EE21BD8F0F3}"/>
    <cellStyle name="Normal_Sheet2" xfId="3" xr:uid="{9BC75E21-12A8-417F-B1A5-0C28029F1734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1</xdr:row>
      <xdr:rowOff>38100</xdr:rowOff>
    </xdr:from>
    <xdr:to>
      <xdr:col>6</xdr:col>
      <xdr:colOff>476250</xdr:colOff>
      <xdr:row>3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D8AE84-7E89-0919-40AF-DDBE0CCE2D2C}"/>
            </a:ext>
          </a:extLst>
        </xdr:cNvPr>
        <xdr:cNvSpPr/>
      </xdr:nvSpPr>
      <xdr:spPr>
        <a:xfrm>
          <a:off x="6727825" y="958850"/>
          <a:ext cx="1177925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Return</a:t>
          </a:r>
          <a:r>
            <a:rPr lang="en-US" sz="1100" baseline="0"/>
            <a:t> on Investment</a:t>
          </a:r>
          <a:r>
            <a:rPr lang="en-US" sz="1100"/>
            <a:t> (ROI)</a:t>
          </a:r>
        </a:p>
      </xdr:txBody>
    </xdr:sp>
    <xdr:clientData/>
  </xdr:twoCellAnchor>
  <xdr:twoCellAnchor>
    <xdr:from>
      <xdr:col>3</xdr:col>
      <xdr:colOff>171450</xdr:colOff>
      <xdr:row>6</xdr:row>
      <xdr:rowOff>0</xdr:rowOff>
    </xdr:from>
    <xdr:to>
      <xdr:col>4</xdr:col>
      <xdr:colOff>463550</xdr:colOff>
      <xdr:row>8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A8379A-7471-4AC2-8E08-58D07F5B55F7}"/>
            </a:ext>
          </a:extLst>
        </xdr:cNvPr>
        <xdr:cNvSpPr/>
      </xdr:nvSpPr>
      <xdr:spPr>
        <a:xfrm>
          <a:off x="5772150" y="1841500"/>
          <a:ext cx="9017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Turnover (T)</a:t>
          </a:r>
        </a:p>
      </xdr:txBody>
    </xdr:sp>
    <xdr:clientData/>
  </xdr:twoCellAnchor>
  <xdr:twoCellAnchor>
    <xdr:from>
      <xdr:col>5</xdr:col>
      <xdr:colOff>53975</xdr:colOff>
      <xdr:row>6</xdr:row>
      <xdr:rowOff>9525</xdr:rowOff>
    </xdr:from>
    <xdr:to>
      <xdr:col>6</xdr:col>
      <xdr:colOff>336550</xdr:colOff>
      <xdr:row>8</xdr:row>
      <xdr:rowOff>104775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C38D-E6E8-4CEF-A3D1-9DD5986E1B1F}"/>
            </a:ext>
          </a:extLst>
        </xdr:cNvPr>
        <xdr:cNvSpPr/>
      </xdr:nvSpPr>
      <xdr:spPr>
        <a:xfrm>
          <a:off x="6873875" y="1851025"/>
          <a:ext cx="892175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Earnings (E)</a:t>
          </a:r>
        </a:p>
      </xdr:txBody>
    </xdr:sp>
    <xdr:clientData/>
  </xdr:twoCellAnchor>
  <xdr:twoCellAnchor>
    <xdr:from>
      <xdr:col>6</xdr:col>
      <xdr:colOff>492125</xdr:colOff>
      <xdr:row>6</xdr:row>
      <xdr:rowOff>9525</xdr:rowOff>
    </xdr:from>
    <xdr:to>
      <xdr:col>7</xdr:col>
      <xdr:colOff>565150</xdr:colOff>
      <xdr:row>8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CCAD35-6F4D-40FD-B3D5-9710A52CFEA5}"/>
            </a:ext>
          </a:extLst>
        </xdr:cNvPr>
        <xdr:cNvSpPr/>
      </xdr:nvSpPr>
      <xdr:spPr>
        <a:xfrm>
          <a:off x="7921625" y="1851025"/>
          <a:ext cx="682625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Sales (S)</a:t>
          </a:r>
        </a:p>
      </xdr:txBody>
    </xdr:sp>
    <xdr:clientData/>
  </xdr:twoCellAnchor>
  <xdr:twoCellAnchor>
    <xdr:from>
      <xdr:col>5</xdr:col>
      <xdr:colOff>496889</xdr:colOff>
      <xdr:row>3</xdr:row>
      <xdr:rowOff>133350</xdr:rowOff>
    </xdr:from>
    <xdr:to>
      <xdr:col>5</xdr:col>
      <xdr:colOff>500064</xdr:colOff>
      <xdr:row>6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977EBEA-D67C-6A79-6385-92AF9AF12F40}"/>
            </a:ext>
          </a:extLst>
        </xdr:cNvPr>
        <xdr:cNvCxnSpPr>
          <a:stCxn id="5" idx="0"/>
          <a:endCxn id="3" idx="2"/>
        </xdr:cNvCxnSpPr>
      </xdr:nvCxnSpPr>
      <xdr:spPr>
        <a:xfrm rot="16200000" flipV="1">
          <a:off x="7104064" y="1635125"/>
          <a:ext cx="428625" cy="317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</xdr:row>
      <xdr:rowOff>133350</xdr:rowOff>
    </xdr:from>
    <xdr:to>
      <xdr:col>5</xdr:col>
      <xdr:colOff>496888</xdr:colOff>
      <xdr:row>6</xdr:row>
      <xdr:rowOff>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8C4A3957-3836-15C2-EA67-E2789E71CC9D}"/>
            </a:ext>
          </a:extLst>
        </xdr:cNvPr>
        <xdr:cNvCxnSpPr>
          <a:stCxn id="4" idx="0"/>
          <a:endCxn id="3" idx="2"/>
        </xdr:cNvCxnSpPr>
      </xdr:nvCxnSpPr>
      <xdr:spPr>
        <a:xfrm rot="5400000" flipH="1" flipV="1">
          <a:off x="6560344" y="1085056"/>
          <a:ext cx="419100" cy="109378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496889</xdr:colOff>
      <xdr:row>3</xdr:row>
      <xdr:rowOff>133350</xdr:rowOff>
    </xdr:from>
    <xdr:to>
      <xdr:col>7</xdr:col>
      <xdr:colOff>223839</xdr:colOff>
      <xdr:row>6</xdr:row>
      <xdr:rowOff>9525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9EE0BB45-C88C-FCB7-D6D1-57E6BAC34813}"/>
            </a:ext>
          </a:extLst>
        </xdr:cNvPr>
        <xdr:cNvCxnSpPr>
          <a:stCxn id="6" idx="0"/>
          <a:endCxn id="3" idx="2"/>
        </xdr:cNvCxnSpPr>
      </xdr:nvCxnSpPr>
      <xdr:spPr>
        <a:xfrm rot="16200000" flipV="1">
          <a:off x="7575551" y="1163638"/>
          <a:ext cx="428625" cy="94615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11</xdr:row>
      <xdr:rowOff>9525</xdr:rowOff>
    </xdr:from>
    <xdr:to>
      <xdr:col>8</xdr:col>
      <xdr:colOff>158750</xdr:colOff>
      <xdr:row>13</xdr:row>
      <xdr:rowOff>104775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4E9084B-5EFE-4FA6-B677-2C0DD76B9D49}"/>
            </a:ext>
          </a:extLst>
        </xdr:cNvPr>
        <xdr:cNvSpPr/>
      </xdr:nvSpPr>
      <xdr:spPr>
        <a:xfrm>
          <a:off x="8134350" y="2771775"/>
          <a:ext cx="6731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Sales (S)</a:t>
          </a:r>
        </a:p>
      </xdr:txBody>
    </xdr:sp>
    <xdr:clientData/>
  </xdr:twoCellAnchor>
  <xdr:twoCellAnchor>
    <xdr:from>
      <xdr:col>5</xdr:col>
      <xdr:colOff>393700</xdr:colOff>
      <xdr:row>11</xdr:row>
      <xdr:rowOff>9525</xdr:rowOff>
    </xdr:from>
    <xdr:to>
      <xdr:col>7</xdr:col>
      <xdr:colOff>0</xdr:colOff>
      <xdr:row>13</xdr:row>
      <xdr:rowOff>101600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4075CA0-CBC8-4AC0-A5D4-B208986E6815}"/>
            </a:ext>
          </a:extLst>
        </xdr:cNvPr>
        <xdr:cNvSpPr/>
      </xdr:nvSpPr>
      <xdr:spPr>
        <a:xfrm>
          <a:off x="7213600" y="2771775"/>
          <a:ext cx="825500" cy="460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Cost of Sales (CS)</a:t>
          </a:r>
        </a:p>
      </xdr:txBody>
    </xdr:sp>
    <xdr:clientData/>
  </xdr:twoCellAnchor>
  <xdr:twoCellAnchor>
    <xdr:from>
      <xdr:col>4</xdr:col>
      <xdr:colOff>114300</xdr:colOff>
      <xdr:row>10</xdr:row>
      <xdr:rowOff>177800</xdr:rowOff>
    </xdr:from>
    <xdr:to>
      <xdr:col>5</xdr:col>
      <xdr:colOff>177800</xdr:colOff>
      <xdr:row>13</xdr:row>
      <xdr:rowOff>92075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B4077BD-BDFD-4EC8-9046-B704BDA708B2}"/>
            </a:ext>
          </a:extLst>
        </xdr:cNvPr>
        <xdr:cNvSpPr/>
      </xdr:nvSpPr>
      <xdr:spPr>
        <a:xfrm>
          <a:off x="6324600" y="2755900"/>
          <a:ext cx="673100" cy="466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Sales (S)</a:t>
          </a:r>
        </a:p>
      </xdr:txBody>
    </xdr:sp>
    <xdr:clientData/>
  </xdr:twoCellAnchor>
  <xdr:twoCellAnchor>
    <xdr:from>
      <xdr:col>2</xdr:col>
      <xdr:colOff>95250</xdr:colOff>
      <xdr:row>11</xdr:row>
      <xdr:rowOff>0</xdr:rowOff>
    </xdr:from>
    <xdr:to>
      <xdr:col>3</xdr:col>
      <xdr:colOff>565150</xdr:colOff>
      <xdr:row>13</xdr:row>
      <xdr:rowOff>95250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49F6124-1732-4B24-B78E-02313F8E2CD7}"/>
            </a:ext>
          </a:extLst>
        </xdr:cNvPr>
        <xdr:cNvSpPr/>
      </xdr:nvSpPr>
      <xdr:spPr>
        <a:xfrm>
          <a:off x="5086350" y="2762250"/>
          <a:ext cx="10795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Total Investment (TI)</a:t>
          </a:r>
        </a:p>
      </xdr:txBody>
    </xdr:sp>
    <xdr:clientData/>
  </xdr:twoCellAnchor>
  <xdr:twoCellAnchor>
    <xdr:from>
      <xdr:col>3</xdr:col>
      <xdr:colOff>25400</xdr:colOff>
      <xdr:row>8</xdr:row>
      <xdr:rowOff>95250</xdr:rowOff>
    </xdr:from>
    <xdr:to>
      <xdr:col>4</xdr:col>
      <xdr:colOff>12700</xdr:colOff>
      <xdr:row>11</xdr:row>
      <xdr:rowOff>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E960BC84-C8E1-F02B-3602-53A891F3BC5B}"/>
            </a:ext>
          </a:extLst>
        </xdr:cNvPr>
        <xdr:cNvCxnSpPr>
          <a:stCxn id="18" idx="0"/>
          <a:endCxn id="4" idx="2"/>
        </xdr:cNvCxnSpPr>
      </xdr:nvCxnSpPr>
      <xdr:spPr>
        <a:xfrm rot="5400000" flipH="1" flipV="1">
          <a:off x="5695950" y="2235200"/>
          <a:ext cx="457200" cy="59690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8</xdr:row>
      <xdr:rowOff>95250</xdr:rowOff>
    </xdr:from>
    <xdr:to>
      <xdr:col>4</xdr:col>
      <xdr:colOff>450850</xdr:colOff>
      <xdr:row>10</xdr:row>
      <xdr:rowOff>177800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D4500FE3-AE41-91C9-1E8B-E0620E3DB85B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6216650" y="2311400"/>
          <a:ext cx="450850" cy="43815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500063</xdr:colOff>
      <xdr:row>8</xdr:row>
      <xdr:rowOff>104775</xdr:rowOff>
    </xdr:from>
    <xdr:to>
      <xdr:col>6</xdr:col>
      <xdr:colOff>196850</xdr:colOff>
      <xdr:row>11</xdr:row>
      <xdr:rowOff>9525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829E85E-9472-9F9A-401E-B4C91EEB633F}"/>
            </a:ext>
          </a:extLst>
        </xdr:cNvPr>
        <xdr:cNvCxnSpPr>
          <a:stCxn id="16" idx="0"/>
          <a:endCxn id="5" idx="2"/>
        </xdr:cNvCxnSpPr>
      </xdr:nvCxnSpPr>
      <xdr:spPr>
        <a:xfrm rot="16200000" flipV="1">
          <a:off x="7244557" y="2389981"/>
          <a:ext cx="457200" cy="30638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500063</xdr:colOff>
      <xdr:row>8</xdr:row>
      <xdr:rowOff>104775</xdr:rowOff>
    </xdr:from>
    <xdr:to>
      <xdr:col>7</xdr:col>
      <xdr:colOff>431800</xdr:colOff>
      <xdr:row>11</xdr:row>
      <xdr:rowOff>9525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22DC27E0-E628-CB55-AA34-A6A533F2D9E5}"/>
            </a:ext>
          </a:extLst>
        </xdr:cNvPr>
        <xdr:cNvCxnSpPr>
          <a:stCxn id="15" idx="0"/>
          <a:endCxn id="5" idx="2"/>
        </xdr:cNvCxnSpPr>
      </xdr:nvCxnSpPr>
      <xdr:spPr>
        <a:xfrm rot="16200000" flipV="1">
          <a:off x="7666832" y="1967706"/>
          <a:ext cx="457200" cy="115093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253999</xdr:colOff>
      <xdr:row>14</xdr:row>
      <xdr:rowOff>111125</xdr:rowOff>
    </xdr:from>
    <xdr:to>
      <xdr:col>2</xdr:col>
      <xdr:colOff>555624</xdr:colOff>
      <xdr:row>17</xdr:row>
      <xdr:rowOff>22225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C52BCCB-AA50-4FD6-BCE7-CE04C91FDD8D}"/>
            </a:ext>
          </a:extLst>
        </xdr:cNvPr>
        <xdr:cNvSpPr/>
      </xdr:nvSpPr>
      <xdr:spPr>
        <a:xfrm>
          <a:off x="4635499" y="3425825"/>
          <a:ext cx="911225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Current Assets (CA)</a:t>
          </a:r>
        </a:p>
      </xdr:txBody>
    </xdr:sp>
    <xdr:clientData/>
  </xdr:twoCellAnchor>
  <xdr:twoCellAnchor>
    <xdr:from>
      <xdr:col>3</xdr:col>
      <xdr:colOff>76200</xdr:colOff>
      <xdr:row>14</xdr:row>
      <xdr:rowOff>114300</xdr:rowOff>
    </xdr:from>
    <xdr:to>
      <xdr:col>4</xdr:col>
      <xdr:colOff>304800</xdr:colOff>
      <xdr:row>17</xdr:row>
      <xdr:rowOff>25400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5971A98-83E6-4250-A6BE-A59A9B375E00}"/>
            </a:ext>
          </a:extLst>
        </xdr:cNvPr>
        <xdr:cNvSpPr/>
      </xdr:nvSpPr>
      <xdr:spPr>
        <a:xfrm>
          <a:off x="5676900" y="3429000"/>
          <a:ext cx="8382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Fixed Assets (FA)</a:t>
          </a:r>
        </a:p>
      </xdr:txBody>
    </xdr:sp>
    <xdr:clientData/>
  </xdr:twoCellAnchor>
  <xdr:twoCellAnchor>
    <xdr:from>
      <xdr:col>2</xdr:col>
      <xdr:colOff>100013</xdr:colOff>
      <xdr:row>13</xdr:row>
      <xdr:rowOff>95250</xdr:rowOff>
    </xdr:from>
    <xdr:to>
      <xdr:col>3</xdr:col>
      <xdr:colOff>25401</xdr:colOff>
      <xdr:row>14</xdr:row>
      <xdr:rowOff>111125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4412D412-AD63-45D6-FEA8-7D230D2BA8B7}"/>
            </a:ext>
          </a:extLst>
        </xdr:cNvPr>
        <xdr:cNvCxnSpPr>
          <a:stCxn id="27" idx="0"/>
          <a:endCxn id="18" idx="2"/>
        </xdr:cNvCxnSpPr>
      </xdr:nvCxnSpPr>
      <xdr:spPr>
        <a:xfrm rot="5400000" flipH="1" flipV="1">
          <a:off x="5258594" y="3058319"/>
          <a:ext cx="200025" cy="53498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13</xdr:row>
      <xdr:rowOff>95250</xdr:rowOff>
    </xdr:from>
    <xdr:to>
      <xdr:col>3</xdr:col>
      <xdr:colOff>495300</xdr:colOff>
      <xdr:row>14</xdr:row>
      <xdr:rowOff>114300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FC373D9-EBFB-687E-55F5-56A3887A6937}"/>
            </a:ext>
          </a:extLst>
        </xdr:cNvPr>
        <xdr:cNvCxnSpPr>
          <a:stCxn id="28" idx="0"/>
          <a:endCxn id="18" idx="2"/>
        </xdr:cNvCxnSpPr>
      </xdr:nvCxnSpPr>
      <xdr:spPr>
        <a:xfrm rot="16200000" flipV="1">
          <a:off x="5759450" y="3092450"/>
          <a:ext cx="203200" cy="46990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260349</xdr:colOff>
      <xdr:row>18</xdr:row>
      <xdr:rowOff>15875</xdr:rowOff>
    </xdr:from>
    <xdr:to>
      <xdr:col>2</xdr:col>
      <xdr:colOff>555624</xdr:colOff>
      <xdr:row>20</xdr:row>
      <xdr:rowOff>111125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919E3D8-1CDD-496F-8F04-AFB9B1B2BB39}"/>
            </a:ext>
          </a:extLst>
        </xdr:cNvPr>
        <xdr:cNvSpPr/>
      </xdr:nvSpPr>
      <xdr:spPr>
        <a:xfrm>
          <a:off x="4641849" y="4067175"/>
          <a:ext cx="904875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Inventories (I)</a:t>
          </a:r>
        </a:p>
      </xdr:txBody>
    </xdr:sp>
    <xdr:clientData/>
  </xdr:twoCellAnchor>
  <xdr:twoCellAnchor>
    <xdr:from>
      <xdr:col>3</xdr:col>
      <xdr:colOff>31750</xdr:colOff>
      <xdr:row>18</xdr:row>
      <xdr:rowOff>28575</xdr:rowOff>
    </xdr:from>
    <xdr:to>
      <xdr:col>4</xdr:col>
      <xdr:colOff>546100</xdr:colOff>
      <xdr:row>20</xdr:row>
      <xdr:rowOff>123825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5D9E3A5A-F96D-458B-ACDD-11DC1F6C5DA0}"/>
            </a:ext>
          </a:extLst>
        </xdr:cNvPr>
        <xdr:cNvSpPr/>
      </xdr:nvSpPr>
      <xdr:spPr>
        <a:xfrm>
          <a:off x="5632450" y="4079875"/>
          <a:ext cx="112395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Accounts Receivables (AR)</a:t>
          </a:r>
        </a:p>
      </xdr:txBody>
    </xdr:sp>
    <xdr:clientData/>
  </xdr:twoCellAnchor>
  <xdr:twoCellAnchor>
    <xdr:from>
      <xdr:col>5</xdr:col>
      <xdr:colOff>12700</xdr:colOff>
      <xdr:row>18</xdr:row>
      <xdr:rowOff>28575</xdr:rowOff>
    </xdr:from>
    <xdr:to>
      <xdr:col>6</xdr:col>
      <xdr:colOff>82550</xdr:colOff>
      <xdr:row>20</xdr:row>
      <xdr:rowOff>123825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42F93D8-E92A-49CC-B3CD-CB6FA318ED52}"/>
            </a:ext>
          </a:extLst>
        </xdr:cNvPr>
        <xdr:cNvSpPr/>
      </xdr:nvSpPr>
      <xdr:spPr>
        <a:xfrm>
          <a:off x="6832600" y="4079875"/>
          <a:ext cx="67945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Cash (C)</a:t>
          </a:r>
        </a:p>
      </xdr:txBody>
    </xdr:sp>
    <xdr:clientData/>
  </xdr:twoCellAnchor>
  <xdr:twoCellAnchor>
    <xdr:from>
      <xdr:col>2</xdr:col>
      <xdr:colOff>100012</xdr:colOff>
      <xdr:row>17</xdr:row>
      <xdr:rowOff>22225</xdr:rowOff>
    </xdr:from>
    <xdr:to>
      <xdr:col>2</xdr:col>
      <xdr:colOff>103187</xdr:colOff>
      <xdr:row>18</xdr:row>
      <xdr:rowOff>15875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301ADF85-DF00-7C3A-42F8-D2BF687E993B}"/>
            </a:ext>
          </a:extLst>
        </xdr:cNvPr>
        <xdr:cNvCxnSpPr>
          <a:stCxn id="33" idx="0"/>
          <a:endCxn id="27" idx="2"/>
        </xdr:cNvCxnSpPr>
      </xdr:nvCxnSpPr>
      <xdr:spPr>
        <a:xfrm rot="16200000" flipV="1">
          <a:off x="5003800" y="3976687"/>
          <a:ext cx="177800" cy="317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100012</xdr:colOff>
      <xdr:row>17</xdr:row>
      <xdr:rowOff>22225</xdr:rowOff>
    </xdr:from>
    <xdr:to>
      <xdr:col>3</xdr:col>
      <xdr:colOff>593725</xdr:colOff>
      <xdr:row>18</xdr:row>
      <xdr:rowOff>28575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F5D5594A-186F-A8D2-ECD0-50C68A6A810F}"/>
            </a:ext>
          </a:extLst>
        </xdr:cNvPr>
        <xdr:cNvCxnSpPr>
          <a:stCxn id="34" idx="0"/>
          <a:endCxn id="27" idx="2"/>
        </xdr:cNvCxnSpPr>
      </xdr:nvCxnSpPr>
      <xdr:spPr>
        <a:xfrm rot="16200000" flipV="1">
          <a:off x="5547519" y="3432968"/>
          <a:ext cx="190500" cy="110331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100012</xdr:colOff>
      <xdr:row>17</xdr:row>
      <xdr:rowOff>22225</xdr:rowOff>
    </xdr:from>
    <xdr:to>
      <xdr:col>5</xdr:col>
      <xdr:colOff>352425</xdr:colOff>
      <xdr:row>18</xdr:row>
      <xdr:rowOff>28575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E8C93848-DCE6-CDDA-62DE-63EDCB0737EF}"/>
            </a:ext>
          </a:extLst>
        </xdr:cNvPr>
        <xdr:cNvCxnSpPr>
          <a:stCxn id="35" idx="0"/>
          <a:endCxn id="27" idx="2"/>
        </xdr:cNvCxnSpPr>
      </xdr:nvCxnSpPr>
      <xdr:spPr>
        <a:xfrm rot="16200000" flipV="1">
          <a:off x="6036469" y="2944018"/>
          <a:ext cx="190500" cy="208121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17</xdr:row>
      <xdr:rowOff>95250</xdr:rowOff>
    </xdr:from>
    <xdr:to>
      <xdr:col>8</xdr:col>
      <xdr:colOff>171450</xdr:colOff>
      <xdr:row>20</xdr:row>
      <xdr:rowOff>6350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7BA872C-6D2B-46CC-AA69-7225BEF18E03}"/>
            </a:ext>
          </a:extLst>
        </xdr:cNvPr>
        <xdr:cNvSpPr/>
      </xdr:nvSpPr>
      <xdr:spPr>
        <a:xfrm>
          <a:off x="7854950" y="3962400"/>
          <a:ext cx="9652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Sellin Expenses (SE)</a:t>
          </a:r>
        </a:p>
      </xdr:txBody>
    </xdr:sp>
    <xdr:clientData/>
  </xdr:twoCellAnchor>
  <xdr:twoCellAnchor>
    <xdr:from>
      <xdr:col>6</xdr:col>
      <xdr:colOff>428625</xdr:colOff>
      <xdr:row>20</xdr:row>
      <xdr:rowOff>69850</xdr:rowOff>
    </xdr:from>
    <xdr:to>
      <xdr:col>8</xdr:col>
      <xdr:colOff>127000</xdr:colOff>
      <xdr:row>22</xdr:row>
      <xdr:rowOff>161925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2A036A3-BB43-46FA-85F8-245CE5A299BD}"/>
            </a:ext>
          </a:extLst>
        </xdr:cNvPr>
        <xdr:cNvSpPr/>
      </xdr:nvSpPr>
      <xdr:spPr>
        <a:xfrm>
          <a:off x="7858125" y="4489450"/>
          <a:ext cx="917575" cy="460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Freight</a:t>
          </a:r>
          <a:r>
            <a:rPr lang="en-US" sz="1100" baseline="0"/>
            <a:t> and Delivery</a:t>
          </a:r>
          <a:r>
            <a:rPr lang="en-US" sz="1100"/>
            <a:t> (FD)</a:t>
          </a:r>
        </a:p>
      </xdr:txBody>
    </xdr:sp>
    <xdr:clientData/>
  </xdr:twoCellAnchor>
  <xdr:twoCellAnchor>
    <xdr:from>
      <xdr:col>6</xdr:col>
      <xdr:colOff>438150</xdr:colOff>
      <xdr:row>23</xdr:row>
      <xdr:rowOff>41275</xdr:rowOff>
    </xdr:from>
    <xdr:to>
      <xdr:col>8</xdr:col>
      <xdr:colOff>234950</xdr:colOff>
      <xdr:row>25</xdr:row>
      <xdr:rowOff>136525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12B112F3-F2A8-4CE1-900A-77C5DE2EFC8F}"/>
            </a:ext>
          </a:extLst>
        </xdr:cNvPr>
        <xdr:cNvSpPr/>
      </xdr:nvSpPr>
      <xdr:spPr>
        <a:xfrm>
          <a:off x="7867650" y="5013325"/>
          <a:ext cx="1016000" cy="463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Administrative Costs (AC)</a:t>
          </a:r>
        </a:p>
      </xdr:txBody>
    </xdr:sp>
    <xdr:clientData/>
  </xdr:twoCellAnchor>
  <xdr:twoCellAnchor>
    <xdr:from>
      <xdr:col>6</xdr:col>
      <xdr:colOff>196850</xdr:colOff>
      <xdr:row>13</xdr:row>
      <xdr:rowOff>101601</xdr:rowOff>
    </xdr:from>
    <xdr:to>
      <xdr:col>6</xdr:col>
      <xdr:colOff>425450</xdr:colOff>
      <xdr:row>18</xdr:row>
      <xdr:rowOff>142876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4127B6B8-7772-4F82-8154-992D380303C6}"/>
            </a:ext>
          </a:extLst>
        </xdr:cNvPr>
        <xdr:cNvCxnSpPr>
          <a:stCxn id="42" idx="1"/>
          <a:endCxn id="16" idx="2"/>
        </xdr:cNvCxnSpPr>
      </xdr:nvCxnSpPr>
      <xdr:spPr>
        <a:xfrm rot="10800000">
          <a:off x="7626350" y="3232151"/>
          <a:ext cx="228600" cy="96202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196851</xdr:colOff>
      <xdr:row>13</xdr:row>
      <xdr:rowOff>101600</xdr:rowOff>
    </xdr:from>
    <xdr:to>
      <xdr:col>6</xdr:col>
      <xdr:colOff>428626</xdr:colOff>
      <xdr:row>21</xdr:row>
      <xdr:rowOff>115888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1E9A045F-8A6A-4AE7-99F7-C115DD941075}"/>
            </a:ext>
          </a:extLst>
        </xdr:cNvPr>
        <xdr:cNvCxnSpPr>
          <a:stCxn id="43" idx="1"/>
          <a:endCxn id="16" idx="2"/>
        </xdr:cNvCxnSpPr>
      </xdr:nvCxnSpPr>
      <xdr:spPr>
        <a:xfrm rot="10800000">
          <a:off x="7626351" y="3232150"/>
          <a:ext cx="231775" cy="148748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196850</xdr:colOff>
      <xdr:row>13</xdr:row>
      <xdr:rowOff>101600</xdr:rowOff>
    </xdr:from>
    <xdr:to>
      <xdr:col>6</xdr:col>
      <xdr:colOff>438150</xdr:colOff>
      <xdr:row>24</xdr:row>
      <xdr:rowOff>88900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6843BDFF-F325-442A-9F9C-447E3B926DFA}"/>
            </a:ext>
          </a:extLst>
        </xdr:cNvPr>
        <xdr:cNvCxnSpPr>
          <a:stCxn id="44" idx="1"/>
          <a:endCxn id="16" idx="2"/>
        </xdr:cNvCxnSpPr>
      </xdr:nvCxnSpPr>
      <xdr:spPr>
        <a:xfrm rot="10800000">
          <a:off x="7626350" y="3232150"/>
          <a:ext cx="241300" cy="2012950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422275</xdr:colOff>
      <xdr:row>14</xdr:row>
      <xdr:rowOff>111125</xdr:rowOff>
    </xdr:from>
    <xdr:to>
      <xdr:col>8</xdr:col>
      <xdr:colOff>533401</xdr:colOff>
      <xdr:row>17</xdr:row>
      <xdr:rowOff>19050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C45F2B0-2E4B-491D-8177-9B8E362F2E97}"/>
            </a:ext>
          </a:extLst>
        </xdr:cNvPr>
        <xdr:cNvSpPr/>
      </xdr:nvSpPr>
      <xdr:spPr>
        <a:xfrm>
          <a:off x="7851775" y="3425825"/>
          <a:ext cx="1330326" cy="460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Variable Production</a:t>
          </a:r>
          <a:r>
            <a:rPr lang="en-US" sz="1100" baseline="0"/>
            <a:t> Costs</a:t>
          </a:r>
          <a:r>
            <a:rPr lang="en-US" sz="1100"/>
            <a:t> (VPC)</a:t>
          </a:r>
        </a:p>
      </xdr:txBody>
    </xdr:sp>
    <xdr:clientData/>
  </xdr:twoCellAnchor>
  <xdr:twoCellAnchor>
    <xdr:from>
      <xdr:col>6</xdr:col>
      <xdr:colOff>196851</xdr:colOff>
      <xdr:row>13</xdr:row>
      <xdr:rowOff>101601</xdr:rowOff>
    </xdr:from>
    <xdr:to>
      <xdr:col>6</xdr:col>
      <xdr:colOff>422276</xdr:colOff>
      <xdr:row>15</xdr:row>
      <xdr:rowOff>157164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6F6CE62B-5F8C-0051-C1C2-A56C16B0FD3E}"/>
            </a:ext>
          </a:extLst>
        </xdr:cNvPr>
        <xdr:cNvCxnSpPr>
          <a:stCxn id="51" idx="1"/>
          <a:endCxn id="16" idx="2"/>
        </xdr:cNvCxnSpPr>
      </xdr:nvCxnSpPr>
      <xdr:spPr>
        <a:xfrm rot="10800000">
          <a:off x="7626351" y="3232151"/>
          <a:ext cx="225425" cy="423863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 Ahmed" refreshedDate="44820.003126620373" createdVersion="8" refreshedVersion="8" minRefreshableVersion="3" recordCount="96" xr:uid="{AC1D090D-B852-4BD0-9D1E-763BDBCB38E3}">
  <cacheSource type="worksheet">
    <worksheetSource ref="A11:I107" sheet="6"/>
  </cacheSource>
  <cacheFields count="9">
    <cacheField name="ID" numFmtId="0">
      <sharedItems containsSemiMixedTypes="0" containsString="0" containsNumber="1" containsInteger="1" minValue="1" maxValue="96"/>
    </cacheField>
    <cacheField name="Store No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ales Region" numFmtId="0">
      <sharedItems count="3">
        <s v="South"/>
        <s v="North"/>
        <s v="East"/>
      </sharedItems>
    </cacheField>
    <cacheField name="Item No." numFmtId="0">
      <sharedItems containsSemiMixedTypes="0" containsString="0" containsNumber="1" containsInteger="1" minValue="2005" maxValue="8500"/>
    </cacheField>
    <cacheField name="Item Description" numFmtId="0">
      <sharedItems/>
    </cacheField>
    <cacheField name="Unit Price" numFmtId="172">
      <sharedItems containsSemiMixedTypes="0" containsString="0" containsNumber="1" minValue="8.9499999999999993" maxValue="849.95"/>
    </cacheField>
    <cacheField name="Units Sold" numFmtId="0">
      <sharedItems containsSemiMixedTypes="0" containsString="0" containsNumber="1" containsInteger="1" minValue="3" maxValue="99"/>
    </cacheField>
    <cacheField name="Week Ending" numFmtId="171">
      <sharedItems/>
    </cacheField>
    <cacheField name="Sales Revenue" numFmtId="172">
      <sharedItems containsSemiMixedTypes="0" containsString="0" containsNumber="1" minValue="26.849999999999998" maxValue="84145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"/>
    <x v="0"/>
    <x v="0"/>
    <n v="2005"/>
    <s v="24&quot; Monitor"/>
    <n v="229"/>
    <n v="28"/>
    <s v="October"/>
    <n v="6412"/>
  </r>
  <r>
    <n v="2"/>
    <x v="0"/>
    <x v="0"/>
    <n v="2005"/>
    <s v="24&quot; Monitor"/>
    <n v="229"/>
    <n v="30"/>
    <s v="November"/>
    <n v="6870"/>
  </r>
  <r>
    <n v="3"/>
    <x v="0"/>
    <x v="0"/>
    <n v="2005"/>
    <s v="24&quot; Monitor"/>
    <n v="229"/>
    <n v="9"/>
    <s v="December"/>
    <n v="2061"/>
  </r>
  <r>
    <n v="4"/>
    <x v="0"/>
    <x v="0"/>
    <n v="3006"/>
    <s v="Wireless Keyboard"/>
    <n v="19.95"/>
    <n v="30"/>
    <s v="October"/>
    <n v="598.5"/>
  </r>
  <r>
    <n v="5"/>
    <x v="0"/>
    <x v="0"/>
    <n v="3006"/>
    <s v="Wireless Keyboard"/>
    <n v="19.95"/>
    <n v="35"/>
    <s v="November"/>
    <n v="698.25"/>
  </r>
  <r>
    <n v="6"/>
    <x v="0"/>
    <x v="0"/>
    <n v="3006"/>
    <s v="Wireless Keyboard"/>
    <n v="19.95"/>
    <n v="39"/>
    <s v="December"/>
    <n v="778.05"/>
  </r>
  <r>
    <n v="7"/>
    <x v="0"/>
    <x v="0"/>
    <n v="6050"/>
    <s v="PC Mouse"/>
    <n v="8.9499999999999993"/>
    <n v="28"/>
    <s v="October"/>
    <n v="250.59999999999997"/>
  </r>
  <r>
    <n v="8"/>
    <x v="0"/>
    <x v="0"/>
    <n v="6050"/>
    <s v="PC Mouse"/>
    <n v="8.9499999999999993"/>
    <n v="3"/>
    <s v="November"/>
    <n v="26.849999999999998"/>
  </r>
  <r>
    <n v="9"/>
    <x v="0"/>
    <x v="0"/>
    <n v="6050"/>
    <s v="PC Mouse"/>
    <n v="8.9499999999999993"/>
    <n v="38"/>
    <s v="December"/>
    <n v="340.09999999999997"/>
  </r>
  <r>
    <n v="10"/>
    <x v="0"/>
    <x v="0"/>
    <n v="8500"/>
    <s v="Laptop"/>
    <n v="849.95"/>
    <n v="25"/>
    <s v="October"/>
    <n v="21248.75"/>
  </r>
  <r>
    <n v="11"/>
    <x v="0"/>
    <x v="0"/>
    <n v="8500"/>
    <s v="Laptop"/>
    <n v="849.95"/>
    <n v="27"/>
    <s v="November"/>
    <n v="22948.65"/>
  </r>
  <r>
    <n v="12"/>
    <x v="0"/>
    <x v="0"/>
    <n v="8500"/>
    <s v="Laptop"/>
    <n v="849.95"/>
    <n v="33"/>
    <s v="December"/>
    <n v="28048.350000000002"/>
  </r>
  <r>
    <n v="13"/>
    <x v="1"/>
    <x v="0"/>
    <n v="2005"/>
    <s v="24&quot; Monitor"/>
    <n v="229"/>
    <n v="8"/>
    <s v="October"/>
    <n v="1832"/>
  </r>
  <r>
    <n v="14"/>
    <x v="1"/>
    <x v="0"/>
    <n v="2005"/>
    <s v="24&quot; Monitor"/>
    <n v="229"/>
    <n v="8"/>
    <s v="November"/>
    <n v="1832"/>
  </r>
  <r>
    <n v="15"/>
    <x v="1"/>
    <x v="0"/>
    <n v="2005"/>
    <s v="24&quot; Monitor"/>
    <n v="229"/>
    <n v="10"/>
    <s v="December"/>
    <n v="2290"/>
  </r>
  <r>
    <n v="16"/>
    <x v="1"/>
    <x v="0"/>
    <n v="3006"/>
    <s v="Wireless Keyboard"/>
    <n v="19.95"/>
    <n v="8"/>
    <s v="October"/>
    <n v="159.6"/>
  </r>
  <r>
    <n v="17"/>
    <x v="1"/>
    <x v="0"/>
    <n v="3006"/>
    <s v="Wireless Keyboard"/>
    <n v="19.95"/>
    <n v="8"/>
    <s v="November"/>
    <n v="159.6"/>
  </r>
  <r>
    <n v="18"/>
    <x v="1"/>
    <x v="0"/>
    <n v="3006"/>
    <s v="Wireless Keyboard"/>
    <n v="19.95"/>
    <n v="8"/>
    <s v="December"/>
    <n v="159.6"/>
  </r>
  <r>
    <n v="19"/>
    <x v="1"/>
    <x v="0"/>
    <n v="6050"/>
    <s v="PC Mouse"/>
    <n v="8.9499999999999993"/>
    <n v="9"/>
    <s v="October"/>
    <n v="80.55"/>
  </r>
  <r>
    <n v="20"/>
    <x v="1"/>
    <x v="0"/>
    <n v="6050"/>
    <s v="PC Mouse"/>
    <n v="8.9499999999999993"/>
    <n v="9"/>
    <s v="November"/>
    <n v="80.55"/>
  </r>
  <r>
    <n v="21"/>
    <x v="1"/>
    <x v="0"/>
    <n v="6050"/>
    <s v="PC Mouse"/>
    <n v="8.9499999999999993"/>
    <n v="8"/>
    <s v="December"/>
    <n v="71.599999999999994"/>
  </r>
  <r>
    <n v="22"/>
    <x v="1"/>
    <x v="0"/>
    <n v="8500"/>
    <s v="Laptop"/>
    <n v="849.95"/>
    <n v="18"/>
    <s v="October"/>
    <n v="15299.1"/>
  </r>
  <r>
    <n v="23"/>
    <x v="1"/>
    <x v="0"/>
    <n v="8500"/>
    <s v="Laptop"/>
    <n v="849.95"/>
    <n v="18"/>
    <s v="November"/>
    <n v="15299.1"/>
  </r>
  <r>
    <n v="24"/>
    <x v="1"/>
    <x v="0"/>
    <n v="8500"/>
    <s v="Laptop"/>
    <n v="849.95"/>
    <n v="20"/>
    <s v="December"/>
    <n v="16999"/>
  </r>
  <r>
    <n v="25"/>
    <x v="2"/>
    <x v="0"/>
    <n v="2005"/>
    <s v="24&quot; Monitor"/>
    <n v="229"/>
    <n v="38"/>
    <s v="October"/>
    <n v="8702"/>
  </r>
  <r>
    <n v="26"/>
    <x v="2"/>
    <x v="0"/>
    <n v="2005"/>
    <s v="24&quot; Monitor"/>
    <n v="229"/>
    <n v="30"/>
    <s v="November"/>
    <n v="6870"/>
  </r>
  <r>
    <n v="27"/>
    <x v="2"/>
    <x v="0"/>
    <n v="2005"/>
    <s v="24&quot; Monitor"/>
    <n v="229"/>
    <n v="3"/>
    <s v="December"/>
    <n v="687"/>
  </r>
  <r>
    <n v="28"/>
    <x v="2"/>
    <x v="0"/>
    <n v="3006"/>
    <s v="Wireless Keyboard"/>
    <n v="19.95"/>
    <n v="30"/>
    <s v="October"/>
    <n v="598.5"/>
  </r>
  <r>
    <n v="29"/>
    <x v="2"/>
    <x v="0"/>
    <n v="3006"/>
    <s v="Wireless Keyboard"/>
    <n v="19.95"/>
    <n v="32"/>
    <s v="November"/>
    <n v="638.4"/>
  </r>
  <r>
    <n v="30"/>
    <x v="2"/>
    <x v="0"/>
    <n v="3006"/>
    <s v="Wireless Keyboard"/>
    <n v="19.95"/>
    <n v="33"/>
    <s v="December"/>
    <n v="658.35"/>
  </r>
  <r>
    <n v="31"/>
    <x v="2"/>
    <x v="0"/>
    <n v="6050"/>
    <s v="PC Mouse"/>
    <n v="8.9499999999999993"/>
    <n v="25"/>
    <s v="October"/>
    <n v="223.74999999999997"/>
  </r>
  <r>
    <n v="32"/>
    <x v="2"/>
    <x v="0"/>
    <n v="6050"/>
    <s v="PC Mouse"/>
    <n v="8.9499999999999993"/>
    <n v="5"/>
    <s v="November"/>
    <n v="44.75"/>
  </r>
  <r>
    <n v="33"/>
    <x v="2"/>
    <x v="0"/>
    <n v="6050"/>
    <s v="PC Mouse"/>
    <n v="8.9499999999999993"/>
    <n v="26"/>
    <s v="December"/>
    <n v="232.7"/>
  </r>
  <r>
    <n v="34"/>
    <x v="2"/>
    <x v="0"/>
    <n v="8500"/>
    <s v="Laptop"/>
    <n v="849.95"/>
    <n v="28"/>
    <s v="October"/>
    <n v="23798.600000000002"/>
  </r>
  <r>
    <n v="35"/>
    <x v="2"/>
    <x v="0"/>
    <n v="8500"/>
    <s v="Laptop"/>
    <n v="849.95"/>
    <n v="27"/>
    <s v="November"/>
    <n v="22948.65"/>
  </r>
  <r>
    <n v="36"/>
    <x v="2"/>
    <x v="0"/>
    <n v="8500"/>
    <s v="Laptop"/>
    <n v="849.95"/>
    <n v="29"/>
    <s v="December"/>
    <n v="24648.550000000003"/>
  </r>
  <r>
    <n v="37"/>
    <x v="3"/>
    <x v="1"/>
    <n v="2005"/>
    <s v="24&quot; Monitor"/>
    <n v="229"/>
    <n v="18"/>
    <s v="October"/>
    <n v="4122"/>
  </r>
  <r>
    <n v="38"/>
    <x v="3"/>
    <x v="1"/>
    <n v="2005"/>
    <s v="24&quot; Monitor"/>
    <n v="229"/>
    <n v="20"/>
    <s v="November"/>
    <n v="4580"/>
  </r>
  <r>
    <n v="39"/>
    <x v="3"/>
    <x v="1"/>
    <n v="2005"/>
    <s v="24&quot; Monitor"/>
    <n v="229"/>
    <n v="4"/>
    <s v="December"/>
    <n v="916"/>
  </r>
  <r>
    <n v="40"/>
    <x v="3"/>
    <x v="1"/>
    <n v="3006"/>
    <s v="Wireless Keyboard"/>
    <n v="19.95"/>
    <n v="12"/>
    <s v="October"/>
    <n v="239.39999999999998"/>
  </r>
  <r>
    <n v="41"/>
    <x v="3"/>
    <x v="1"/>
    <n v="3006"/>
    <s v="Wireless Keyboard"/>
    <n v="19.95"/>
    <n v="24"/>
    <s v="November"/>
    <n v="478.79999999999995"/>
  </r>
  <r>
    <n v="42"/>
    <x v="3"/>
    <x v="1"/>
    <n v="3006"/>
    <s v="Wireless Keyboard"/>
    <n v="19.95"/>
    <n v="36"/>
    <s v="December"/>
    <n v="718.19999999999993"/>
  </r>
  <r>
    <n v="43"/>
    <x v="3"/>
    <x v="1"/>
    <n v="6050"/>
    <s v="PC Mouse"/>
    <n v="8.9499999999999993"/>
    <n v="29"/>
    <s v="October"/>
    <n v="259.54999999999995"/>
  </r>
  <r>
    <n v="44"/>
    <x v="3"/>
    <x v="1"/>
    <n v="6050"/>
    <s v="PC Mouse"/>
    <n v="8.9499999999999993"/>
    <n v="11"/>
    <s v="November"/>
    <n v="98.449999999999989"/>
  </r>
  <r>
    <n v="45"/>
    <x v="3"/>
    <x v="1"/>
    <n v="6050"/>
    <s v="PC Mouse"/>
    <n v="8.9499999999999993"/>
    <n v="38"/>
    <s v="December"/>
    <n v="340.09999999999997"/>
  </r>
  <r>
    <n v="46"/>
    <x v="3"/>
    <x v="1"/>
    <n v="8500"/>
    <s v="Laptop"/>
    <n v="849.95"/>
    <n v="21"/>
    <s v="October"/>
    <n v="17848.95"/>
  </r>
  <r>
    <n v="47"/>
    <x v="3"/>
    <x v="1"/>
    <n v="8500"/>
    <s v="Laptop"/>
    <n v="849.95"/>
    <n v="24"/>
    <s v="November"/>
    <n v="20398.800000000003"/>
  </r>
  <r>
    <n v="48"/>
    <x v="3"/>
    <x v="1"/>
    <n v="8500"/>
    <s v="Laptop"/>
    <n v="849.95"/>
    <n v="30"/>
    <s v="December"/>
    <n v="25498.5"/>
  </r>
  <r>
    <n v="49"/>
    <x v="4"/>
    <x v="1"/>
    <n v="2005"/>
    <s v="24&quot; Monitor"/>
    <n v="229"/>
    <n v="27"/>
    <s v="October"/>
    <n v="6183"/>
  </r>
  <r>
    <n v="50"/>
    <x v="4"/>
    <x v="1"/>
    <n v="2005"/>
    <s v="24&quot; Monitor"/>
    <n v="229"/>
    <n v="25"/>
    <s v="November"/>
    <n v="5725"/>
  </r>
  <r>
    <n v="51"/>
    <x v="4"/>
    <x v="1"/>
    <n v="2005"/>
    <s v="24&quot; Monitor"/>
    <n v="229"/>
    <n v="23"/>
    <s v="December"/>
    <n v="5267"/>
  </r>
  <r>
    <n v="52"/>
    <x v="4"/>
    <x v="1"/>
    <n v="3006"/>
    <s v="Wireless Keyboard"/>
    <n v="19.95"/>
    <n v="80"/>
    <s v="October"/>
    <n v="1596"/>
  </r>
  <r>
    <n v="53"/>
    <x v="4"/>
    <x v="1"/>
    <n v="3006"/>
    <s v="Wireless Keyboard"/>
    <n v="19.95"/>
    <n v="82"/>
    <s v="November"/>
    <n v="1635.8999999999999"/>
  </r>
  <r>
    <n v="54"/>
    <x v="4"/>
    <x v="1"/>
    <n v="3006"/>
    <s v="Wireless Keyboard"/>
    <n v="19.95"/>
    <n v="75"/>
    <s v="December"/>
    <n v="1496.25"/>
  </r>
  <r>
    <n v="55"/>
    <x v="4"/>
    <x v="1"/>
    <n v="6050"/>
    <s v="PC Mouse"/>
    <n v="8.9499999999999993"/>
    <n v="65"/>
    <s v="October"/>
    <n v="581.75"/>
  </r>
  <r>
    <n v="56"/>
    <x v="4"/>
    <x v="1"/>
    <n v="6050"/>
    <s v="PC Mouse"/>
    <n v="8.9499999999999993"/>
    <n v="24"/>
    <s v="November"/>
    <n v="214.79999999999998"/>
  </r>
  <r>
    <n v="57"/>
    <x v="4"/>
    <x v="1"/>
    <n v="6050"/>
    <s v="PC Mouse"/>
    <n v="8.9499999999999993"/>
    <n v="55"/>
    <s v="December"/>
    <n v="492.24999999999994"/>
  </r>
  <r>
    <n v="58"/>
    <x v="4"/>
    <x v="1"/>
    <n v="8500"/>
    <s v="Laptop"/>
    <n v="849.95"/>
    <n v="55"/>
    <s v="October"/>
    <n v="46747.25"/>
  </r>
  <r>
    <n v="59"/>
    <x v="4"/>
    <x v="1"/>
    <n v="8500"/>
    <s v="Laptop"/>
    <n v="849.95"/>
    <n v="57"/>
    <s v="November"/>
    <n v="48447.15"/>
  </r>
  <r>
    <n v="60"/>
    <x v="4"/>
    <x v="1"/>
    <n v="8500"/>
    <s v="Laptop"/>
    <n v="849.95"/>
    <n v="47"/>
    <s v="December"/>
    <n v="39947.65"/>
  </r>
  <r>
    <n v="61"/>
    <x v="5"/>
    <x v="2"/>
    <n v="2005"/>
    <s v="24&quot; Monitor"/>
    <n v="229"/>
    <n v="24"/>
    <s v="October"/>
    <n v="5496"/>
  </r>
  <r>
    <n v="62"/>
    <x v="5"/>
    <x v="2"/>
    <n v="2005"/>
    <s v="24&quot; Monitor"/>
    <n v="229"/>
    <n v="85"/>
    <s v="November"/>
    <n v="19465"/>
  </r>
  <r>
    <n v="63"/>
    <x v="5"/>
    <x v="2"/>
    <n v="2005"/>
    <s v="24&quot; Monitor"/>
    <n v="229"/>
    <n v="56"/>
    <s v="December"/>
    <n v="12824"/>
  </r>
  <r>
    <n v="64"/>
    <x v="5"/>
    <x v="2"/>
    <n v="3006"/>
    <s v="Wireless Keyboard"/>
    <n v="19.95"/>
    <n v="52"/>
    <s v="October"/>
    <n v="1037.3999999999999"/>
  </r>
  <r>
    <n v="65"/>
    <x v="5"/>
    <x v="2"/>
    <n v="3006"/>
    <s v="Wireless Keyboard"/>
    <n v="19.95"/>
    <n v="58"/>
    <s v="November"/>
    <n v="1157.0999999999999"/>
  </r>
  <r>
    <n v="66"/>
    <x v="5"/>
    <x v="2"/>
    <n v="3006"/>
    <s v="Wireless Keyboard"/>
    <n v="19.95"/>
    <n v="69"/>
    <s v="December"/>
    <n v="1376.55"/>
  </r>
  <r>
    <n v="67"/>
    <x v="5"/>
    <x v="2"/>
    <n v="6050"/>
    <s v="PC Mouse"/>
    <n v="8.9499999999999993"/>
    <n v="35"/>
    <s v="October"/>
    <n v="313.25"/>
  </r>
  <r>
    <n v="68"/>
    <x v="5"/>
    <x v="2"/>
    <n v="6050"/>
    <s v="PC Mouse"/>
    <n v="8.9499999999999993"/>
    <n v="39"/>
    <s v="November"/>
    <n v="349.04999999999995"/>
  </r>
  <r>
    <n v="69"/>
    <x v="5"/>
    <x v="2"/>
    <n v="6050"/>
    <s v="PC Mouse"/>
    <n v="8.9499999999999993"/>
    <n v="44"/>
    <s v="December"/>
    <n v="393.79999999999995"/>
  </r>
  <r>
    <n v="70"/>
    <x v="5"/>
    <x v="2"/>
    <n v="8500"/>
    <s v="Laptop"/>
    <n v="849.95"/>
    <n v="78"/>
    <s v="October"/>
    <n v="66296.100000000006"/>
  </r>
  <r>
    <n v="71"/>
    <x v="5"/>
    <x v="2"/>
    <n v="8500"/>
    <s v="Laptop"/>
    <n v="849.95"/>
    <n v="88"/>
    <s v="November"/>
    <n v="74795.600000000006"/>
  </r>
  <r>
    <n v="72"/>
    <x v="5"/>
    <x v="2"/>
    <n v="8500"/>
    <s v="Laptop"/>
    <n v="849.95"/>
    <n v="99"/>
    <s v="December"/>
    <n v="84145.05"/>
  </r>
  <r>
    <n v="73"/>
    <x v="6"/>
    <x v="2"/>
    <n v="2005"/>
    <s v="24&quot; Monitor"/>
    <n v="229"/>
    <n v="34"/>
    <s v="October"/>
    <n v="7786"/>
  </r>
  <r>
    <n v="74"/>
    <x v="6"/>
    <x v="2"/>
    <n v="2005"/>
    <s v="24&quot; Monitor"/>
    <n v="229"/>
    <n v="36"/>
    <s v="November"/>
    <n v="8244"/>
  </r>
  <r>
    <n v="75"/>
    <x v="6"/>
    <x v="2"/>
    <n v="2005"/>
    <s v="24&quot; Monitor"/>
    <n v="229"/>
    <n v="35"/>
    <s v="December"/>
    <n v="8015"/>
  </r>
  <r>
    <n v="76"/>
    <x v="6"/>
    <x v="2"/>
    <n v="3006"/>
    <s v="Wireless Keyboard"/>
    <n v="19.95"/>
    <n v="49"/>
    <s v="October"/>
    <n v="977.55"/>
  </r>
  <r>
    <n v="77"/>
    <x v="6"/>
    <x v="2"/>
    <n v="3006"/>
    <s v="Wireless Keyboard"/>
    <n v="19.95"/>
    <n v="47"/>
    <s v="November"/>
    <n v="937.65"/>
  </r>
  <r>
    <n v="78"/>
    <x v="6"/>
    <x v="2"/>
    <n v="3006"/>
    <s v="Wireless Keyboard"/>
    <n v="19.95"/>
    <n v="48"/>
    <s v="December"/>
    <n v="957.59999999999991"/>
  </r>
  <r>
    <n v="79"/>
    <x v="6"/>
    <x v="2"/>
    <n v="6050"/>
    <s v="PC Mouse"/>
    <n v="8.9499999999999993"/>
    <n v="45"/>
    <s v="October"/>
    <n v="402.74999999999994"/>
  </r>
  <r>
    <n v="80"/>
    <x v="6"/>
    <x v="2"/>
    <n v="6050"/>
    <s v="PC Mouse"/>
    <n v="8.9499999999999993"/>
    <n v="42"/>
    <s v="November"/>
    <n v="375.9"/>
  </r>
  <r>
    <n v="81"/>
    <x v="6"/>
    <x v="2"/>
    <n v="6050"/>
    <s v="PC Mouse"/>
    <n v="8.9499999999999993"/>
    <n v="45"/>
    <s v="December"/>
    <n v="402.74999999999994"/>
  </r>
  <r>
    <n v="82"/>
    <x v="6"/>
    <x v="2"/>
    <n v="8500"/>
    <s v="Laptop"/>
    <n v="849.95"/>
    <n v="55"/>
    <s v="October"/>
    <n v="46747.25"/>
  </r>
  <r>
    <n v="83"/>
    <x v="6"/>
    <x v="2"/>
    <n v="8500"/>
    <s v="Laptop"/>
    <n v="849.95"/>
    <n v="57"/>
    <s v="November"/>
    <n v="48447.15"/>
  </r>
  <r>
    <n v="84"/>
    <x v="6"/>
    <x v="2"/>
    <n v="8500"/>
    <s v="Laptop"/>
    <n v="849.95"/>
    <n v="55"/>
    <s v="December"/>
    <n v="46747.25"/>
  </r>
  <r>
    <n v="85"/>
    <x v="7"/>
    <x v="2"/>
    <n v="2005"/>
    <s v="24&quot; Monitor"/>
    <n v="229"/>
    <n v="18"/>
    <s v="October"/>
    <n v="4122"/>
  </r>
  <r>
    <n v="86"/>
    <x v="7"/>
    <x v="2"/>
    <n v="2005"/>
    <s v="24&quot; Monitor"/>
    <n v="229"/>
    <n v="17"/>
    <s v="November"/>
    <n v="3893"/>
  </r>
  <r>
    <n v="87"/>
    <x v="7"/>
    <x v="2"/>
    <n v="2005"/>
    <s v="24&quot; Monitor"/>
    <n v="229"/>
    <n v="23"/>
    <s v="December"/>
    <n v="5267"/>
  </r>
  <r>
    <n v="88"/>
    <x v="7"/>
    <x v="2"/>
    <n v="3006"/>
    <s v="Wireless Keyboard"/>
    <n v="19.95"/>
    <n v="22"/>
    <s v="October"/>
    <n v="438.9"/>
  </r>
  <r>
    <n v="89"/>
    <x v="7"/>
    <x v="2"/>
    <n v="3006"/>
    <s v="Wireless Keyboard"/>
    <n v="19.95"/>
    <n v="18"/>
    <s v="November"/>
    <n v="359.09999999999997"/>
  </r>
  <r>
    <n v="90"/>
    <x v="7"/>
    <x v="2"/>
    <n v="3006"/>
    <s v="Wireless Keyboard"/>
    <n v="19.95"/>
    <n v="22"/>
    <s v="December"/>
    <n v="438.9"/>
  </r>
  <r>
    <n v="91"/>
    <x v="7"/>
    <x v="2"/>
    <n v="6050"/>
    <s v="PC Mouse"/>
    <n v="8.9499999999999993"/>
    <n v="14"/>
    <s v="October"/>
    <n v="125.29999999999998"/>
  </r>
  <r>
    <n v="92"/>
    <x v="7"/>
    <x v="2"/>
    <n v="6050"/>
    <s v="PC Mouse"/>
    <n v="8.9499999999999993"/>
    <n v="16"/>
    <s v="November"/>
    <n v="143.19999999999999"/>
  </r>
  <r>
    <n v="93"/>
    <x v="7"/>
    <x v="2"/>
    <n v="6050"/>
    <s v="PC Mouse"/>
    <n v="8.9499999999999993"/>
    <n v="17"/>
    <s v="December"/>
    <n v="152.14999999999998"/>
  </r>
  <r>
    <n v="94"/>
    <x v="7"/>
    <x v="2"/>
    <n v="8500"/>
    <s v="Laptop"/>
    <n v="849.95"/>
    <n v="32"/>
    <s v="October"/>
    <n v="27198.400000000001"/>
  </r>
  <r>
    <n v="95"/>
    <x v="7"/>
    <x v="2"/>
    <n v="8500"/>
    <s v="Laptop"/>
    <n v="849.95"/>
    <n v="28"/>
    <s v="November"/>
    <n v="23798.600000000002"/>
  </r>
  <r>
    <n v="96"/>
    <x v="7"/>
    <x v="2"/>
    <n v="8500"/>
    <s v="Laptop"/>
    <n v="849.95"/>
    <n v="30"/>
    <s v="December"/>
    <n v="2549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A9E8E-0233-4A68-A0D1-A2D9D27DD02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No." colHeaderCaption="Region">
  <location ref="L13:P23" firstHeaderRow="1" firstDataRow="2" firstDataCol="1"/>
  <pivotFields count="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numFmtId="172" showAll="0"/>
    <pivotField showAll="0"/>
    <pivotField showAll="0"/>
    <pivotField dataField="1" numFmtId="172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 Revenue" fld="8" baseField="1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4CB7-8372-4CCC-AE78-349D50902D96}">
  <dimension ref="A1:A32"/>
  <sheetViews>
    <sheetView workbookViewId="0">
      <selection activeCell="A10" sqref="A10"/>
    </sheetView>
  </sheetViews>
  <sheetFormatPr defaultRowHeight="14.5" x14ac:dyDescent="0.35"/>
  <cols>
    <col min="1" max="1" width="68.6328125" bestFit="1" customWidth="1"/>
  </cols>
  <sheetData>
    <row r="1" spans="1:1" x14ac:dyDescent="0.35">
      <c r="A1" s="2" t="s">
        <v>9</v>
      </c>
    </row>
    <row r="29" spans="1:1" x14ac:dyDescent="0.35">
      <c r="A29" s="2" t="s">
        <v>10</v>
      </c>
    </row>
    <row r="30" spans="1:1" ht="217.5" x14ac:dyDescent="0.35">
      <c r="A30" s="7" t="s">
        <v>14</v>
      </c>
    </row>
    <row r="32" spans="1:1" ht="159.5" x14ac:dyDescent="0.35">
      <c r="A32" s="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43D-88F9-4E99-AF41-CCC6E2B4B718}">
  <dimension ref="A1:B22"/>
  <sheetViews>
    <sheetView workbookViewId="0">
      <selection activeCell="A15" sqref="A15"/>
    </sheetView>
  </sheetViews>
  <sheetFormatPr defaultRowHeight="14.5" x14ac:dyDescent="0.35"/>
  <cols>
    <col min="1" max="1" width="88.08984375" bestFit="1" customWidth="1"/>
  </cols>
  <sheetData>
    <row r="1" spans="1:1" x14ac:dyDescent="0.35">
      <c r="A1" s="2" t="s">
        <v>23</v>
      </c>
    </row>
    <row r="2" spans="1:1" x14ac:dyDescent="0.35">
      <c r="A2" t="s">
        <v>30</v>
      </c>
    </row>
    <row r="4" spans="1:1" x14ac:dyDescent="0.35">
      <c r="A4" s="2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19</v>
      </c>
    </row>
    <row r="10" spans="1:1" x14ac:dyDescent="0.35">
      <c r="A10" t="s">
        <v>31</v>
      </c>
    </row>
    <row r="11" spans="1:1" x14ac:dyDescent="0.35">
      <c r="A11" t="s">
        <v>21</v>
      </c>
    </row>
    <row r="12" spans="1:1" x14ac:dyDescent="0.35">
      <c r="A12" s="1"/>
    </row>
    <row r="13" spans="1:1" ht="43.5" x14ac:dyDescent="0.35">
      <c r="A13" s="8" t="s">
        <v>22</v>
      </c>
    </row>
    <row r="16" spans="1:1" x14ac:dyDescent="0.35">
      <c r="A16" s="2" t="s">
        <v>24</v>
      </c>
    </row>
    <row r="17" spans="1:2" x14ac:dyDescent="0.35">
      <c r="A17" s="9" t="s">
        <v>26</v>
      </c>
    </row>
    <row r="18" spans="1:2" x14ac:dyDescent="0.35">
      <c r="A18" t="s">
        <v>25</v>
      </c>
      <c r="B18">
        <v>32</v>
      </c>
    </row>
    <row r="19" spans="1:2" x14ac:dyDescent="0.35">
      <c r="A19" t="s">
        <v>27</v>
      </c>
      <c r="B19">
        <v>16</v>
      </c>
    </row>
    <row r="20" spans="1:2" x14ac:dyDescent="0.35">
      <c r="A20" t="s">
        <v>28</v>
      </c>
      <c r="B20" s="1">
        <v>150000</v>
      </c>
    </row>
    <row r="22" spans="1:2" x14ac:dyDescent="0.35">
      <c r="A22" t="s">
        <v>29</v>
      </c>
      <c r="B22" s="1">
        <f>-17732+(367*B18)+(1300*B19)+(0.116*B20)</f>
        <v>32212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2951-7F18-4457-8F77-F16A02552015}">
  <dimension ref="A1:D12"/>
  <sheetViews>
    <sheetView workbookViewId="0">
      <selection sqref="A1:D12"/>
    </sheetView>
  </sheetViews>
  <sheetFormatPr defaultRowHeight="14.5" x14ac:dyDescent="0.35"/>
  <cols>
    <col min="1" max="1" width="34.1796875" bestFit="1" customWidth="1"/>
    <col min="2" max="2" width="16.08984375" customWidth="1"/>
    <col min="3" max="3" width="20.36328125" customWidth="1"/>
    <col min="4" max="5" width="17.7265625" bestFit="1" customWidth="1"/>
    <col min="7" max="7" width="10.7265625" bestFit="1" customWidth="1"/>
  </cols>
  <sheetData>
    <row r="1" spans="1:4" x14ac:dyDescent="0.35">
      <c r="A1" s="3" t="s">
        <v>1</v>
      </c>
      <c r="B1" s="3"/>
      <c r="C1" s="10" t="s">
        <v>2</v>
      </c>
      <c r="D1" s="11"/>
    </row>
    <row r="2" spans="1:4" x14ac:dyDescent="0.35">
      <c r="A2" s="4" t="s">
        <v>3</v>
      </c>
      <c r="B2" s="5">
        <v>1500</v>
      </c>
      <c r="C2" s="4" t="s">
        <v>3</v>
      </c>
      <c r="D2" s="5">
        <v>1500</v>
      </c>
    </row>
    <row r="3" spans="1:4" x14ac:dyDescent="0.35">
      <c r="A3" s="4" t="s">
        <v>8</v>
      </c>
      <c r="B3" s="5">
        <v>6000</v>
      </c>
      <c r="C3" s="4" t="s">
        <v>0</v>
      </c>
      <c r="D3" s="4">
        <v>17</v>
      </c>
    </row>
    <row r="4" spans="1:4" x14ac:dyDescent="0.35">
      <c r="A4" s="4" t="s">
        <v>0</v>
      </c>
      <c r="B4" s="4">
        <v>15</v>
      </c>
      <c r="C4" s="4"/>
      <c r="D4" s="4"/>
    </row>
    <row r="5" spans="1:4" x14ac:dyDescent="0.35">
      <c r="A5" s="6" t="s">
        <v>7</v>
      </c>
      <c r="B5" s="4">
        <f>B3+(B4*B2)</f>
        <v>28500</v>
      </c>
      <c r="C5" s="6" t="s">
        <v>7</v>
      </c>
      <c r="D5" s="4">
        <f>D3*D2</f>
        <v>25500</v>
      </c>
    </row>
    <row r="6" spans="1:4" ht="43.5" x14ac:dyDescent="0.35">
      <c r="A6" s="4" t="s">
        <v>5</v>
      </c>
      <c r="B6" s="12" t="s">
        <v>4</v>
      </c>
      <c r="C6" s="4" t="s">
        <v>5</v>
      </c>
      <c r="D6" s="4" t="s">
        <v>6</v>
      </c>
    </row>
    <row r="8" spans="1:4" x14ac:dyDescent="0.35">
      <c r="A8" s="2" t="s">
        <v>32</v>
      </c>
      <c r="B8" t="str">
        <f>IF(B5&gt;D5,"Outsource","Inhouse")</f>
        <v>Outsource</v>
      </c>
    </row>
    <row r="9" spans="1:4" x14ac:dyDescent="0.35">
      <c r="A9" s="2" t="s">
        <v>36</v>
      </c>
    </row>
    <row r="10" spans="1:4" x14ac:dyDescent="0.35">
      <c r="A10" s="7" t="s">
        <v>37</v>
      </c>
      <c r="B10">
        <f>ABS(B4-D3)</f>
        <v>2</v>
      </c>
    </row>
    <row r="11" spans="1:4" x14ac:dyDescent="0.35">
      <c r="A11" t="s">
        <v>33</v>
      </c>
      <c r="B11" s="1">
        <f>B3</f>
        <v>6000</v>
      </c>
    </row>
    <row r="12" spans="1:4" x14ac:dyDescent="0.35">
      <c r="A12" s="2" t="s">
        <v>34</v>
      </c>
      <c r="B12">
        <f>B11/B10</f>
        <v>3000</v>
      </c>
      <c r="C12" t="s">
        <v>35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97FF-5267-4109-B759-D148979B6529}">
  <dimension ref="A1:E217"/>
  <sheetViews>
    <sheetView topLeftCell="A73" workbookViewId="0">
      <selection activeCell="B8" sqref="B8"/>
    </sheetView>
  </sheetViews>
  <sheetFormatPr defaultRowHeight="14.5" x14ac:dyDescent="0.35"/>
  <cols>
    <col min="1" max="1" width="16.453125" bestFit="1" customWidth="1"/>
    <col min="2" max="2" width="24.08984375" bestFit="1" customWidth="1"/>
    <col min="3" max="3" width="20.7265625" bestFit="1" customWidth="1"/>
    <col min="4" max="4" width="27.81640625" bestFit="1" customWidth="1"/>
    <col min="5" max="5" width="33.36328125" bestFit="1" customWidth="1"/>
  </cols>
  <sheetData>
    <row r="1" spans="1:5" x14ac:dyDescent="0.35">
      <c r="A1" t="s">
        <v>44</v>
      </c>
      <c r="B1" s="14"/>
    </row>
    <row r="2" spans="1:5" x14ac:dyDescent="0.35">
      <c r="A2" t="s">
        <v>42</v>
      </c>
      <c r="B2" s="15" t="s">
        <v>46</v>
      </c>
    </row>
    <row r="3" spans="1:5" x14ac:dyDescent="0.35">
      <c r="A3" t="s">
        <v>45</v>
      </c>
      <c r="B3" s="14" t="s">
        <v>47</v>
      </c>
    </row>
    <row r="4" spans="1:5" x14ac:dyDescent="0.35">
      <c r="B4" s="14" t="s">
        <v>48</v>
      </c>
    </row>
    <row r="5" spans="1:5" x14ac:dyDescent="0.35">
      <c r="B5" s="14" t="s">
        <v>49</v>
      </c>
    </row>
    <row r="6" spans="1:5" x14ac:dyDescent="0.35">
      <c r="B6" s="14" t="s">
        <v>50</v>
      </c>
    </row>
    <row r="7" spans="1:5" x14ac:dyDescent="0.35">
      <c r="A7" t="s">
        <v>52</v>
      </c>
      <c r="B7" s="14" t="s">
        <v>53</v>
      </c>
    </row>
    <row r="8" spans="1:5" x14ac:dyDescent="0.35">
      <c r="A8" t="s">
        <v>51</v>
      </c>
      <c r="B8" s="14" t="s">
        <v>54</v>
      </c>
    </row>
    <row r="9" spans="1:5" x14ac:dyDescent="0.35">
      <c r="B9" s="14" t="s">
        <v>55</v>
      </c>
    </row>
    <row r="10" spans="1:5" x14ac:dyDescent="0.35">
      <c r="B10" s="14" t="s">
        <v>56</v>
      </c>
    </row>
    <row r="11" spans="1:5" x14ac:dyDescent="0.35">
      <c r="B11" s="14" t="s">
        <v>57</v>
      </c>
    </row>
    <row r="12" spans="1:5" x14ac:dyDescent="0.35">
      <c r="B12" s="14" t="s">
        <v>58</v>
      </c>
    </row>
    <row r="13" spans="1:5" x14ac:dyDescent="0.35">
      <c r="B13" s="14"/>
    </row>
    <row r="14" spans="1:5" x14ac:dyDescent="0.35">
      <c r="A14" t="s">
        <v>59</v>
      </c>
      <c r="B14" s="14" t="s">
        <v>58</v>
      </c>
    </row>
    <row r="15" spans="1:5" x14ac:dyDescent="0.35">
      <c r="B15" s="14"/>
    </row>
    <row r="16" spans="1:5" s="2" customFormat="1" x14ac:dyDescent="0.35">
      <c r="A16" s="6" t="s">
        <v>43</v>
      </c>
      <c r="B16" s="6" t="s">
        <v>38</v>
      </c>
      <c r="C16" s="6" t="s">
        <v>39</v>
      </c>
      <c r="D16" s="6" t="s">
        <v>40</v>
      </c>
      <c r="E16" s="6" t="s">
        <v>41</v>
      </c>
    </row>
    <row r="17" spans="1:5" x14ac:dyDescent="0.35">
      <c r="A17" s="13">
        <v>0</v>
      </c>
      <c r="B17" s="13">
        <f>2000-(3*A17)</f>
        <v>2000</v>
      </c>
      <c r="C17" s="13">
        <f>5000+(4*B17)</f>
        <v>13000</v>
      </c>
      <c r="D17" s="13">
        <f>B17*A17</f>
        <v>0</v>
      </c>
      <c r="E17" s="13">
        <f>D17-C17</f>
        <v>-13000</v>
      </c>
    </row>
    <row r="18" spans="1:5" x14ac:dyDescent="0.35">
      <c r="A18" s="13">
        <v>5</v>
      </c>
      <c r="B18" s="13">
        <f t="shared" ref="B18:B81" si="0">2000-(3*A18)</f>
        <v>1985</v>
      </c>
      <c r="C18" s="13">
        <f t="shared" ref="C18:C81" si="1">5000+(4*B18)</f>
        <v>12940</v>
      </c>
      <c r="D18" s="13">
        <f t="shared" ref="D18:D81" si="2">B18*A18</f>
        <v>9925</v>
      </c>
      <c r="E18" s="13">
        <f t="shared" ref="E18:E81" si="3">D18-C18</f>
        <v>-3015</v>
      </c>
    </row>
    <row r="19" spans="1:5" x14ac:dyDescent="0.35">
      <c r="A19" s="13">
        <v>10</v>
      </c>
      <c r="B19" s="13">
        <f t="shared" si="0"/>
        <v>1970</v>
      </c>
      <c r="C19" s="13">
        <f t="shared" si="1"/>
        <v>12880</v>
      </c>
      <c r="D19" s="13">
        <f t="shared" si="2"/>
        <v>19700</v>
      </c>
      <c r="E19" s="13">
        <f t="shared" si="3"/>
        <v>6820</v>
      </c>
    </row>
    <row r="20" spans="1:5" x14ac:dyDescent="0.35">
      <c r="A20" s="13">
        <v>15</v>
      </c>
      <c r="B20" s="13">
        <f t="shared" si="0"/>
        <v>1955</v>
      </c>
      <c r="C20" s="13">
        <f t="shared" si="1"/>
        <v>12820</v>
      </c>
      <c r="D20" s="13">
        <f t="shared" si="2"/>
        <v>29325</v>
      </c>
      <c r="E20" s="13">
        <f t="shared" si="3"/>
        <v>16505</v>
      </c>
    </row>
    <row r="21" spans="1:5" x14ac:dyDescent="0.35">
      <c r="A21" s="13">
        <v>20</v>
      </c>
      <c r="B21" s="13">
        <f t="shared" si="0"/>
        <v>1940</v>
      </c>
      <c r="C21" s="13">
        <f t="shared" si="1"/>
        <v>12760</v>
      </c>
      <c r="D21" s="13">
        <f t="shared" si="2"/>
        <v>38800</v>
      </c>
      <c r="E21" s="13">
        <f t="shared" si="3"/>
        <v>26040</v>
      </c>
    </row>
    <row r="22" spans="1:5" x14ac:dyDescent="0.35">
      <c r="A22" s="13">
        <v>25</v>
      </c>
      <c r="B22" s="13">
        <f t="shared" si="0"/>
        <v>1925</v>
      </c>
      <c r="C22" s="13">
        <f t="shared" si="1"/>
        <v>12700</v>
      </c>
      <c r="D22" s="13">
        <f t="shared" si="2"/>
        <v>48125</v>
      </c>
      <c r="E22" s="13">
        <f t="shared" si="3"/>
        <v>35425</v>
      </c>
    </row>
    <row r="23" spans="1:5" x14ac:dyDescent="0.35">
      <c r="A23" s="13">
        <v>30</v>
      </c>
      <c r="B23" s="13">
        <f t="shared" si="0"/>
        <v>1910</v>
      </c>
      <c r="C23" s="13">
        <f t="shared" si="1"/>
        <v>12640</v>
      </c>
      <c r="D23" s="13">
        <f t="shared" si="2"/>
        <v>57300</v>
      </c>
      <c r="E23" s="13">
        <f t="shared" si="3"/>
        <v>44660</v>
      </c>
    </row>
    <row r="24" spans="1:5" x14ac:dyDescent="0.35">
      <c r="A24" s="13">
        <v>35</v>
      </c>
      <c r="B24" s="13">
        <f t="shared" si="0"/>
        <v>1895</v>
      </c>
      <c r="C24" s="13">
        <f t="shared" si="1"/>
        <v>12580</v>
      </c>
      <c r="D24" s="13">
        <f t="shared" si="2"/>
        <v>66325</v>
      </c>
      <c r="E24" s="13">
        <f t="shared" si="3"/>
        <v>53745</v>
      </c>
    </row>
    <row r="25" spans="1:5" x14ac:dyDescent="0.35">
      <c r="A25" s="13">
        <v>40</v>
      </c>
      <c r="B25" s="13">
        <f t="shared" si="0"/>
        <v>1880</v>
      </c>
      <c r="C25" s="13">
        <f t="shared" si="1"/>
        <v>12520</v>
      </c>
      <c r="D25" s="13">
        <f t="shared" si="2"/>
        <v>75200</v>
      </c>
      <c r="E25" s="13">
        <f t="shared" si="3"/>
        <v>62680</v>
      </c>
    </row>
    <row r="26" spans="1:5" x14ac:dyDescent="0.35">
      <c r="A26" s="13">
        <v>45</v>
      </c>
      <c r="B26" s="13">
        <f t="shared" si="0"/>
        <v>1865</v>
      </c>
      <c r="C26" s="13">
        <f t="shared" si="1"/>
        <v>12460</v>
      </c>
      <c r="D26" s="13">
        <f t="shared" si="2"/>
        <v>83925</v>
      </c>
      <c r="E26" s="13">
        <f t="shared" si="3"/>
        <v>71465</v>
      </c>
    </row>
    <row r="27" spans="1:5" x14ac:dyDescent="0.35">
      <c r="A27" s="13">
        <v>50</v>
      </c>
      <c r="B27" s="13">
        <f t="shared" si="0"/>
        <v>1850</v>
      </c>
      <c r="C27" s="13">
        <f t="shared" si="1"/>
        <v>12400</v>
      </c>
      <c r="D27" s="13">
        <f t="shared" si="2"/>
        <v>92500</v>
      </c>
      <c r="E27" s="13">
        <f t="shared" si="3"/>
        <v>80100</v>
      </c>
    </row>
    <row r="28" spans="1:5" x14ac:dyDescent="0.35">
      <c r="A28" s="13">
        <v>55</v>
      </c>
      <c r="B28" s="13">
        <f t="shared" si="0"/>
        <v>1835</v>
      </c>
      <c r="C28" s="13">
        <f t="shared" si="1"/>
        <v>12340</v>
      </c>
      <c r="D28" s="13">
        <f t="shared" si="2"/>
        <v>100925</v>
      </c>
      <c r="E28" s="13">
        <f t="shared" si="3"/>
        <v>88585</v>
      </c>
    </row>
    <row r="29" spans="1:5" x14ac:dyDescent="0.35">
      <c r="A29" s="13">
        <v>60</v>
      </c>
      <c r="B29" s="13">
        <f t="shared" si="0"/>
        <v>1820</v>
      </c>
      <c r="C29" s="13">
        <f t="shared" si="1"/>
        <v>12280</v>
      </c>
      <c r="D29" s="13">
        <f t="shared" si="2"/>
        <v>109200</v>
      </c>
      <c r="E29" s="13">
        <f t="shared" si="3"/>
        <v>96920</v>
      </c>
    </row>
    <row r="30" spans="1:5" x14ac:dyDescent="0.35">
      <c r="A30" s="13">
        <v>65</v>
      </c>
      <c r="B30" s="13">
        <f t="shared" si="0"/>
        <v>1805</v>
      </c>
      <c r="C30" s="13">
        <f t="shared" si="1"/>
        <v>12220</v>
      </c>
      <c r="D30" s="13">
        <f t="shared" si="2"/>
        <v>117325</v>
      </c>
      <c r="E30" s="13">
        <f t="shared" si="3"/>
        <v>105105</v>
      </c>
    </row>
    <row r="31" spans="1:5" x14ac:dyDescent="0.35">
      <c r="A31" s="13">
        <v>70</v>
      </c>
      <c r="B31" s="13">
        <f t="shared" si="0"/>
        <v>1790</v>
      </c>
      <c r="C31" s="13">
        <f t="shared" si="1"/>
        <v>12160</v>
      </c>
      <c r="D31" s="13">
        <f t="shared" si="2"/>
        <v>125300</v>
      </c>
      <c r="E31" s="13">
        <f t="shared" si="3"/>
        <v>113140</v>
      </c>
    </row>
    <row r="32" spans="1:5" x14ac:dyDescent="0.35">
      <c r="A32" s="13">
        <v>75</v>
      </c>
      <c r="B32" s="13">
        <f t="shared" si="0"/>
        <v>1775</v>
      </c>
      <c r="C32" s="13">
        <f t="shared" si="1"/>
        <v>12100</v>
      </c>
      <c r="D32" s="13">
        <f t="shared" si="2"/>
        <v>133125</v>
      </c>
      <c r="E32" s="13">
        <f t="shared" si="3"/>
        <v>121025</v>
      </c>
    </row>
    <row r="33" spans="1:5" x14ac:dyDescent="0.35">
      <c r="A33" s="13">
        <v>80</v>
      </c>
      <c r="B33" s="13">
        <f t="shared" si="0"/>
        <v>1760</v>
      </c>
      <c r="C33" s="13">
        <f t="shared" si="1"/>
        <v>12040</v>
      </c>
      <c r="D33" s="13">
        <f t="shared" si="2"/>
        <v>140800</v>
      </c>
      <c r="E33" s="13">
        <f t="shared" si="3"/>
        <v>128760</v>
      </c>
    </row>
    <row r="34" spans="1:5" x14ac:dyDescent="0.35">
      <c r="A34" s="13">
        <v>85</v>
      </c>
      <c r="B34" s="13">
        <f t="shared" si="0"/>
        <v>1745</v>
      </c>
      <c r="C34" s="13">
        <f t="shared" si="1"/>
        <v>11980</v>
      </c>
      <c r="D34" s="13">
        <f t="shared" si="2"/>
        <v>148325</v>
      </c>
      <c r="E34" s="13">
        <f t="shared" si="3"/>
        <v>136345</v>
      </c>
    </row>
    <row r="35" spans="1:5" x14ac:dyDescent="0.35">
      <c r="A35" s="13">
        <v>90</v>
      </c>
      <c r="B35" s="13">
        <f t="shared" si="0"/>
        <v>1730</v>
      </c>
      <c r="C35" s="13">
        <f t="shared" si="1"/>
        <v>11920</v>
      </c>
      <c r="D35" s="13">
        <f t="shared" si="2"/>
        <v>155700</v>
      </c>
      <c r="E35" s="13">
        <f t="shared" si="3"/>
        <v>143780</v>
      </c>
    </row>
    <row r="36" spans="1:5" x14ac:dyDescent="0.35">
      <c r="A36" s="13">
        <v>95</v>
      </c>
      <c r="B36" s="13">
        <f t="shared" si="0"/>
        <v>1715</v>
      </c>
      <c r="C36" s="13">
        <f t="shared" si="1"/>
        <v>11860</v>
      </c>
      <c r="D36" s="13">
        <f t="shared" si="2"/>
        <v>162925</v>
      </c>
      <c r="E36" s="13">
        <f t="shared" si="3"/>
        <v>151065</v>
      </c>
    </row>
    <row r="37" spans="1:5" x14ac:dyDescent="0.35">
      <c r="A37" s="13">
        <v>100</v>
      </c>
      <c r="B37" s="13">
        <f t="shared" si="0"/>
        <v>1700</v>
      </c>
      <c r="C37" s="13">
        <f t="shared" si="1"/>
        <v>11800</v>
      </c>
      <c r="D37" s="13">
        <f t="shared" si="2"/>
        <v>170000</v>
      </c>
      <c r="E37" s="13">
        <f t="shared" si="3"/>
        <v>158200</v>
      </c>
    </row>
    <row r="38" spans="1:5" x14ac:dyDescent="0.35">
      <c r="A38" s="13">
        <v>105</v>
      </c>
      <c r="B38" s="13">
        <f t="shared" si="0"/>
        <v>1685</v>
      </c>
      <c r="C38" s="13">
        <f t="shared" si="1"/>
        <v>11740</v>
      </c>
      <c r="D38" s="13">
        <f t="shared" si="2"/>
        <v>176925</v>
      </c>
      <c r="E38" s="13">
        <f t="shared" si="3"/>
        <v>165185</v>
      </c>
    </row>
    <row r="39" spans="1:5" x14ac:dyDescent="0.35">
      <c r="A39" s="13">
        <v>110</v>
      </c>
      <c r="B39" s="13">
        <f t="shared" si="0"/>
        <v>1670</v>
      </c>
      <c r="C39" s="13">
        <f t="shared" si="1"/>
        <v>11680</v>
      </c>
      <c r="D39" s="13">
        <f t="shared" si="2"/>
        <v>183700</v>
      </c>
      <c r="E39" s="13">
        <f t="shared" si="3"/>
        <v>172020</v>
      </c>
    </row>
    <row r="40" spans="1:5" x14ac:dyDescent="0.35">
      <c r="A40" s="13">
        <v>115</v>
      </c>
      <c r="B40" s="13">
        <f t="shared" si="0"/>
        <v>1655</v>
      </c>
      <c r="C40" s="13">
        <f t="shared" si="1"/>
        <v>11620</v>
      </c>
      <c r="D40" s="13">
        <f t="shared" si="2"/>
        <v>190325</v>
      </c>
      <c r="E40" s="13">
        <f t="shared" si="3"/>
        <v>178705</v>
      </c>
    </row>
    <row r="41" spans="1:5" x14ac:dyDescent="0.35">
      <c r="A41" s="13">
        <v>120</v>
      </c>
      <c r="B41" s="13">
        <f t="shared" si="0"/>
        <v>1640</v>
      </c>
      <c r="C41" s="13">
        <f t="shared" si="1"/>
        <v>11560</v>
      </c>
      <c r="D41" s="13">
        <f t="shared" si="2"/>
        <v>196800</v>
      </c>
      <c r="E41" s="13">
        <f t="shared" si="3"/>
        <v>185240</v>
      </c>
    </row>
    <row r="42" spans="1:5" x14ac:dyDescent="0.35">
      <c r="A42" s="13">
        <v>125</v>
      </c>
      <c r="B42" s="13">
        <f t="shared" si="0"/>
        <v>1625</v>
      </c>
      <c r="C42" s="13">
        <f t="shared" si="1"/>
        <v>11500</v>
      </c>
      <c r="D42" s="13">
        <f t="shared" si="2"/>
        <v>203125</v>
      </c>
      <c r="E42" s="13">
        <f t="shared" si="3"/>
        <v>191625</v>
      </c>
    </row>
    <row r="43" spans="1:5" x14ac:dyDescent="0.35">
      <c r="A43" s="13">
        <v>130</v>
      </c>
      <c r="B43" s="13">
        <f t="shared" si="0"/>
        <v>1610</v>
      </c>
      <c r="C43" s="13">
        <f t="shared" si="1"/>
        <v>11440</v>
      </c>
      <c r="D43" s="13">
        <f t="shared" si="2"/>
        <v>209300</v>
      </c>
      <c r="E43" s="13">
        <f t="shared" si="3"/>
        <v>197860</v>
      </c>
    </row>
    <row r="44" spans="1:5" x14ac:dyDescent="0.35">
      <c r="A44" s="13">
        <v>135</v>
      </c>
      <c r="B44" s="13">
        <f t="shared" si="0"/>
        <v>1595</v>
      </c>
      <c r="C44" s="13">
        <f t="shared" si="1"/>
        <v>11380</v>
      </c>
      <c r="D44" s="13">
        <f t="shared" si="2"/>
        <v>215325</v>
      </c>
      <c r="E44" s="13">
        <f t="shared" si="3"/>
        <v>203945</v>
      </c>
    </row>
    <row r="45" spans="1:5" x14ac:dyDescent="0.35">
      <c r="A45" s="13">
        <v>140</v>
      </c>
      <c r="B45" s="13">
        <f t="shared" si="0"/>
        <v>1580</v>
      </c>
      <c r="C45" s="13">
        <f t="shared" si="1"/>
        <v>11320</v>
      </c>
      <c r="D45" s="13">
        <f t="shared" si="2"/>
        <v>221200</v>
      </c>
      <c r="E45" s="13">
        <f t="shared" si="3"/>
        <v>209880</v>
      </c>
    </row>
    <row r="46" spans="1:5" x14ac:dyDescent="0.35">
      <c r="A46" s="13">
        <v>145</v>
      </c>
      <c r="B46" s="13">
        <f t="shared" si="0"/>
        <v>1565</v>
      </c>
      <c r="C46" s="13">
        <f t="shared" si="1"/>
        <v>11260</v>
      </c>
      <c r="D46" s="13">
        <f t="shared" si="2"/>
        <v>226925</v>
      </c>
      <c r="E46" s="13">
        <f t="shared" si="3"/>
        <v>215665</v>
      </c>
    </row>
    <row r="47" spans="1:5" x14ac:dyDescent="0.35">
      <c r="A47" s="13">
        <v>150</v>
      </c>
      <c r="B47" s="13">
        <f t="shared" si="0"/>
        <v>1550</v>
      </c>
      <c r="C47" s="13">
        <f t="shared" si="1"/>
        <v>11200</v>
      </c>
      <c r="D47" s="13">
        <f t="shared" si="2"/>
        <v>232500</v>
      </c>
      <c r="E47" s="13">
        <f t="shared" si="3"/>
        <v>221300</v>
      </c>
    </row>
    <row r="48" spans="1:5" x14ac:dyDescent="0.35">
      <c r="A48" s="13">
        <v>155</v>
      </c>
      <c r="B48" s="13">
        <f t="shared" si="0"/>
        <v>1535</v>
      </c>
      <c r="C48" s="13">
        <f t="shared" si="1"/>
        <v>11140</v>
      </c>
      <c r="D48" s="13">
        <f t="shared" si="2"/>
        <v>237925</v>
      </c>
      <c r="E48" s="13">
        <f t="shared" si="3"/>
        <v>226785</v>
      </c>
    </row>
    <row r="49" spans="1:5" x14ac:dyDescent="0.35">
      <c r="A49" s="13">
        <v>160</v>
      </c>
      <c r="B49" s="13">
        <f t="shared" si="0"/>
        <v>1520</v>
      </c>
      <c r="C49" s="13">
        <f t="shared" si="1"/>
        <v>11080</v>
      </c>
      <c r="D49" s="13">
        <f t="shared" si="2"/>
        <v>243200</v>
      </c>
      <c r="E49" s="13">
        <f t="shared" si="3"/>
        <v>232120</v>
      </c>
    </row>
    <row r="50" spans="1:5" x14ac:dyDescent="0.35">
      <c r="A50" s="13">
        <v>165</v>
      </c>
      <c r="B50" s="13">
        <f t="shared" si="0"/>
        <v>1505</v>
      </c>
      <c r="C50" s="13">
        <f t="shared" si="1"/>
        <v>11020</v>
      </c>
      <c r="D50" s="13">
        <f t="shared" si="2"/>
        <v>248325</v>
      </c>
      <c r="E50" s="13">
        <f t="shared" si="3"/>
        <v>237305</v>
      </c>
    </row>
    <row r="51" spans="1:5" x14ac:dyDescent="0.35">
      <c r="A51" s="13">
        <v>170</v>
      </c>
      <c r="B51" s="13">
        <f t="shared" si="0"/>
        <v>1490</v>
      </c>
      <c r="C51" s="13">
        <f t="shared" si="1"/>
        <v>10960</v>
      </c>
      <c r="D51" s="13">
        <f t="shared" si="2"/>
        <v>253300</v>
      </c>
      <c r="E51" s="13">
        <f t="shared" si="3"/>
        <v>242340</v>
      </c>
    </row>
    <row r="52" spans="1:5" x14ac:dyDescent="0.35">
      <c r="A52" s="13">
        <v>175</v>
      </c>
      <c r="B52" s="13">
        <f t="shared" si="0"/>
        <v>1475</v>
      </c>
      <c r="C52" s="13">
        <f t="shared" si="1"/>
        <v>10900</v>
      </c>
      <c r="D52" s="13">
        <f t="shared" si="2"/>
        <v>258125</v>
      </c>
      <c r="E52" s="13">
        <f t="shared" si="3"/>
        <v>247225</v>
      </c>
    </row>
    <row r="53" spans="1:5" x14ac:dyDescent="0.35">
      <c r="A53" s="13">
        <v>180</v>
      </c>
      <c r="B53" s="13">
        <f t="shared" si="0"/>
        <v>1460</v>
      </c>
      <c r="C53" s="13">
        <f t="shared" si="1"/>
        <v>10840</v>
      </c>
      <c r="D53" s="13">
        <f t="shared" si="2"/>
        <v>262800</v>
      </c>
      <c r="E53" s="13">
        <f t="shared" si="3"/>
        <v>251960</v>
      </c>
    </row>
    <row r="54" spans="1:5" x14ac:dyDescent="0.35">
      <c r="A54" s="13">
        <v>185</v>
      </c>
      <c r="B54" s="13">
        <f t="shared" si="0"/>
        <v>1445</v>
      </c>
      <c r="C54" s="13">
        <f t="shared" si="1"/>
        <v>10780</v>
      </c>
      <c r="D54" s="13">
        <f t="shared" si="2"/>
        <v>267325</v>
      </c>
      <c r="E54" s="13">
        <f t="shared" si="3"/>
        <v>256545</v>
      </c>
    </row>
    <row r="55" spans="1:5" x14ac:dyDescent="0.35">
      <c r="A55" s="13">
        <v>190</v>
      </c>
      <c r="B55" s="13">
        <f t="shared" si="0"/>
        <v>1430</v>
      </c>
      <c r="C55" s="13">
        <f t="shared" si="1"/>
        <v>10720</v>
      </c>
      <c r="D55" s="13">
        <f t="shared" si="2"/>
        <v>271700</v>
      </c>
      <c r="E55" s="13">
        <f t="shared" si="3"/>
        <v>260980</v>
      </c>
    </row>
    <row r="56" spans="1:5" x14ac:dyDescent="0.35">
      <c r="A56" s="13">
        <v>195</v>
      </c>
      <c r="B56" s="13">
        <f t="shared" si="0"/>
        <v>1415</v>
      </c>
      <c r="C56" s="13">
        <f t="shared" si="1"/>
        <v>10660</v>
      </c>
      <c r="D56" s="13">
        <f t="shared" si="2"/>
        <v>275925</v>
      </c>
      <c r="E56" s="13">
        <f t="shared" si="3"/>
        <v>265265</v>
      </c>
    </row>
    <row r="57" spans="1:5" x14ac:dyDescent="0.35">
      <c r="A57" s="13">
        <v>200</v>
      </c>
      <c r="B57" s="13">
        <f t="shared" si="0"/>
        <v>1400</v>
      </c>
      <c r="C57" s="13">
        <f t="shared" si="1"/>
        <v>10600</v>
      </c>
      <c r="D57" s="13">
        <f t="shared" si="2"/>
        <v>280000</v>
      </c>
      <c r="E57" s="13">
        <f t="shared" si="3"/>
        <v>269400</v>
      </c>
    </row>
    <row r="58" spans="1:5" x14ac:dyDescent="0.35">
      <c r="A58" s="13">
        <v>205</v>
      </c>
      <c r="B58" s="13">
        <f t="shared" si="0"/>
        <v>1385</v>
      </c>
      <c r="C58" s="13">
        <f t="shared" si="1"/>
        <v>10540</v>
      </c>
      <c r="D58" s="13">
        <f t="shared" si="2"/>
        <v>283925</v>
      </c>
      <c r="E58" s="13">
        <f t="shared" si="3"/>
        <v>273385</v>
      </c>
    </row>
    <row r="59" spans="1:5" x14ac:dyDescent="0.35">
      <c r="A59" s="13">
        <v>210</v>
      </c>
      <c r="B59" s="13">
        <f t="shared" si="0"/>
        <v>1370</v>
      </c>
      <c r="C59" s="13">
        <f t="shared" si="1"/>
        <v>10480</v>
      </c>
      <c r="D59" s="13">
        <f t="shared" si="2"/>
        <v>287700</v>
      </c>
      <c r="E59" s="13">
        <f t="shared" si="3"/>
        <v>277220</v>
      </c>
    </row>
    <row r="60" spans="1:5" x14ac:dyDescent="0.35">
      <c r="A60" s="13">
        <v>215</v>
      </c>
      <c r="B60" s="13">
        <f t="shared" si="0"/>
        <v>1355</v>
      </c>
      <c r="C60" s="13">
        <f t="shared" si="1"/>
        <v>10420</v>
      </c>
      <c r="D60" s="13">
        <f t="shared" si="2"/>
        <v>291325</v>
      </c>
      <c r="E60" s="13">
        <f t="shared" si="3"/>
        <v>280905</v>
      </c>
    </row>
    <row r="61" spans="1:5" x14ac:dyDescent="0.35">
      <c r="A61" s="13">
        <v>220</v>
      </c>
      <c r="B61" s="13">
        <f t="shared" si="0"/>
        <v>1340</v>
      </c>
      <c r="C61" s="13">
        <f t="shared" si="1"/>
        <v>10360</v>
      </c>
      <c r="D61" s="13">
        <f t="shared" si="2"/>
        <v>294800</v>
      </c>
      <c r="E61" s="13">
        <f t="shared" si="3"/>
        <v>284440</v>
      </c>
    </row>
    <row r="62" spans="1:5" x14ac:dyDescent="0.35">
      <c r="A62" s="13">
        <v>225</v>
      </c>
      <c r="B62" s="13">
        <f t="shared" si="0"/>
        <v>1325</v>
      </c>
      <c r="C62" s="13">
        <f t="shared" si="1"/>
        <v>10300</v>
      </c>
      <c r="D62" s="13">
        <f t="shared" si="2"/>
        <v>298125</v>
      </c>
      <c r="E62" s="13">
        <f t="shared" si="3"/>
        <v>287825</v>
      </c>
    </row>
    <row r="63" spans="1:5" x14ac:dyDescent="0.35">
      <c r="A63" s="13">
        <v>230</v>
      </c>
      <c r="B63" s="13">
        <f t="shared" si="0"/>
        <v>1310</v>
      </c>
      <c r="C63" s="13">
        <f t="shared" si="1"/>
        <v>10240</v>
      </c>
      <c r="D63" s="13">
        <f t="shared" si="2"/>
        <v>301300</v>
      </c>
      <c r="E63" s="13">
        <f t="shared" si="3"/>
        <v>291060</v>
      </c>
    </row>
    <row r="64" spans="1:5" x14ac:dyDescent="0.35">
      <c r="A64" s="13">
        <v>235</v>
      </c>
      <c r="B64" s="13">
        <f t="shared" si="0"/>
        <v>1295</v>
      </c>
      <c r="C64" s="13">
        <f t="shared" si="1"/>
        <v>10180</v>
      </c>
      <c r="D64" s="13">
        <f t="shared" si="2"/>
        <v>304325</v>
      </c>
      <c r="E64" s="13">
        <f t="shared" si="3"/>
        <v>294145</v>
      </c>
    </row>
    <row r="65" spans="1:5" x14ac:dyDescent="0.35">
      <c r="A65" s="13">
        <v>240</v>
      </c>
      <c r="B65" s="13">
        <f t="shared" si="0"/>
        <v>1280</v>
      </c>
      <c r="C65" s="13">
        <f t="shared" si="1"/>
        <v>10120</v>
      </c>
      <c r="D65" s="13">
        <f t="shared" si="2"/>
        <v>307200</v>
      </c>
      <c r="E65" s="13">
        <f t="shared" si="3"/>
        <v>297080</v>
      </c>
    </row>
    <row r="66" spans="1:5" x14ac:dyDescent="0.35">
      <c r="A66" s="13">
        <v>245</v>
      </c>
      <c r="B66" s="13">
        <f t="shared" si="0"/>
        <v>1265</v>
      </c>
      <c r="C66" s="13">
        <f t="shared" si="1"/>
        <v>10060</v>
      </c>
      <c r="D66" s="13">
        <f t="shared" si="2"/>
        <v>309925</v>
      </c>
      <c r="E66" s="13">
        <f t="shared" si="3"/>
        <v>299865</v>
      </c>
    </row>
    <row r="67" spans="1:5" x14ac:dyDescent="0.35">
      <c r="A67" s="13">
        <v>250</v>
      </c>
      <c r="B67" s="13">
        <f t="shared" si="0"/>
        <v>1250</v>
      </c>
      <c r="C67" s="13">
        <f t="shared" si="1"/>
        <v>10000</v>
      </c>
      <c r="D67" s="13">
        <f t="shared" si="2"/>
        <v>312500</v>
      </c>
      <c r="E67" s="13">
        <f t="shared" si="3"/>
        <v>302500</v>
      </c>
    </row>
    <row r="68" spans="1:5" x14ac:dyDescent="0.35">
      <c r="A68" s="13">
        <v>255</v>
      </c>
      <c r="B68" s="13">
        <f t="shared" si="0"/>
        <v>1235</v>
      </c>
      <c r="C68" s="13">
        <f t="shared" si="1"/>
        <v>9940</v>
      </c>
      <c r="D68" s="13">
        <f t="shared" si="2"/>
        <v>314925</v>
      </c>
      <c r="E68" s="13">
        <f t="shared" si="3"/>
        <v>304985</v>
      </c>
    </row>
    <row r="69" spans="1:5" x14ac:dyDescent="0.35">
      <c r="A69" s="13">
        <v>260</v>
      </c>
      <c r="B69" s="13">
        <f t="shared" si="0"/>
        <v>1220</v>
      </c>
      <c r="C69" s="13">
        <f t="shared" si="1"/>
        <v>9880</v>
      </c>
      <c r="D69" s="13">
        <f t="shared" si="2"/>
        <v>317200</v>
      </c>
      <c r="E69" s="13">
        <f t="shared" si="3"/>
        <v>307320</v>
      </c>
    </row>
    <row r="70" spans="1:5" x14ac:dyDescent="0.35">
      <c r="A70" s="13">
        <v>265</v>
      </c>
      <c r="B70" s="13">
        <f t="shared" si="0"/>
        <v>1205</v>
      </c>
      <c r="C70" s="13">
        <f t="shared" si="1"/>
        <v>9820</v>
      </c>
      <c r="D70" s="13">
        <f t="shared" si="2"/>
        <v>319325</v>
      </c>
      <c r="E70" s="13">
        <f t="shared" si="3"/>
        <v>309505</v>
      </c>
    </row>
    <row r="71" spans="1:5" x14ac:dyDescent="0.35">
      <c r="A71" s="13">
        <v>270</v>
      </c>
      <c r="B71" s="13">
        <f t="shared" si="0"/>
        <v>1190</v>
      </c>
      <c r="C71" s="13">
        <f t="shared" si="1"/>
        <v>9760</v>
      </c>
      <c r="D71" s="13">
        <f t="shared" si="2"/>
        <v>321300</v>
      </c>
      <c r="E71" s="13">
        <f t="shared" si="3"/>
        <v>311540</v>
      </c>
    </row>
    <row r="72" spans="1:5" x14ac:dyDescent="0.35">
      <c r="A72" s="13">
        <v>275</v>
      </c>
      <c r="B72" s="13">
        <f t="shared" si="0"/>
        <v>1175</v>
      </c>
      <c r="C72" s="13">
        <f t="shared" si="1"/>
        <v>9700</v>
      </c>
      <c r="D72" s="13">
        <f t="shared" si="2"/>
        <v>323125</v>
      </c>
      <c r="E72" s="13">
        <f t="shared" si="3"/>
        <v>313425</v>
      </c>
    </row>
    <row r="73" spans="1:5" x14ac:dyDescent="0.35">
      <c r="A73" s="13">
        <v>280</v>
      </c>
      <c r="B73" s="13">
        <f t="shared" si="0"/>
        <v>1160</v>
      </c>
      <c r="C73" s="13">
        <f t="shared" si="1"/>
        <v>9640</v>
      </c>
      <c r="D73" s="13">
        <f t="shared" si="2"/>
        <v>324800</v>
      </c>
      <c r="E73" s="13">
        <f t="shared" si="3"/>
        <v>315160</v>
      </c>
    </row>
    <row r="74" spans="1:5" x14ac:dyDescent="0.35">
      <c r="A74" s="13">
        <v>285</v>
      </c>
      <c r="B74" s="13">
        <f t="shared" si="0"/>
        <v>1145</v>
      </c>
      <c r="C74" s="13">
        <f t="shared" si="1"/>
        <v>9580</v>
      </c>
      <c r="D74" s="13">
        <f t="shared" si="2"/>
        <v>326325</v>
      </c>
      <c r="E74" s="13">
        <f t="shared" si="3"/>
        <v>316745</v>
      </c>
    </row>
    <row r="75" spans="1:5" x14ac:dyDescent="0.35">
      <c r="A75" s="13">
        <v>290</v>
      </c>
      <c r="B75" s="13">
        <f t="shared" si="0"/>
        <v>1130</v>
      </c>
      <c r="C75" s="13">
        <f t="shared" si="1"/>
        <v>9520</v>
      </c>
      <c r="D75" s="13">
        <f t="shared" si="2"/>
        <v>327700</v>
      </c>
      <c r="E75" s="13">
        <f t="shared" si="3"/>
        <v>318180</v>
      </c>
    </row>
    <row r="76" spans="1:5" x14ac:dyDescent="0.35">
      <c r="A76" s="13">
        <v>295</v>
      </c>
      <c r="B76" s="13">
        <f t="shared" si="0"/>
        <v>1115</v>
      </c>
      <c r="C76" s="13">
        <f t="shared" si="1"/>
        <v>9460</v>
      </c>
      <c r="D76" s="13">
        <f t="shared" si="2"/>
        <v>328925</v>
      </c>
      <c r="E76" s="13">
        <f t="shared" si="3"/>
        <v>319465</v>
      </c>
    </row>
    <row r="77" spans="1:5" x14ac:dyDescent="0.35">
      <c r="A77" s="13">
        <v>300</v>
      </c>
      <c r="B77" s="13">
        <f t="shared" si="0"/>
        <v>1100</v>
      </c>
      <c r="C77" s="13">
        <f t="shared" si="1"/>
        <v>9400</v>
      </c>
      <c r="D77" s="13">
        <f t="shared" si="2"/>
        <v>330000</v>
      </c>
      <c r="E77" s="13">
        <f t="shared" si="3"/>
        <v>320600</v>
      </c>
    </row>
    <row r="78" spans="1:5" x14ac:dyDescent="0.35">
      <c r="A78" s="13">
        <v>305</v>
      </c>
      <c r="B78" s="13">
        <f t="shared" si="0"/>
        <v>1085</v>
      </c>
      <c r="C78" s="13">
        <f t="shared" si="1"/>
        <v>9340</v>
      </c>
      <c r="D78" s="13">
        <f t="shared" si="2"/>
        <v>330925</v>
      </c>
      <c r="E78" s="13">
        <f t="shared" si="3"/>
        <v>321585</v>
      </c>
    </row>
    <row r="79" spans="1:5" x14ac:dyDescent="0.35">
      <c r="A79" s="13">
        <v>310</v>
      </c>
      <c r="B79" s="13">
        <f t="shared" si="0"/>
        <v>1070</v>
      </c>
      <c r="C79" s="13">
        <f t="shared" si="1"/>
        <v>9280</v>
      </c>
      <c r="D79" s="13">
        <f t="shared" si="2"/>
        <v>331700</v>
      </c>
      <c r="E79" s="13">
        <f t="shared" si="3"/>
        <v>322420</v>
      </c>
    </row>
    <row r="80" spans="1:5" x14ac:dyDescent="0.35">
      <c r="A80" s="13">
        <v>315</v>
      </c>
      <c r="B80" s="13">
        <f t="shared" si="0"/>
        <v>1055</v>
      </c>
      <c r="C80" s="13">
        <f t="shared" si="1"/>
        <v>9220</v>
      </c>
      <c r="D80" s="13">
        <f t="shared" si="2"/>
        <v>332325</v>
      </c>
      <c r="E80" s="13">
        <f t="shared" si="3"/>
        <v>323105</v>
      </c>
    </row>
    <row r="81" spans="1:5" x14ac:dyDescent="0.35">
      <c r="A81" s="13">
        <v>320</v>
      </c>
      <c r="B81" s="13">
        <f t="shared" si="0"/>
        <v>1040</v>
      </c>
      <c r="C81" s="13">
        <f t="shared" si="1"/>
        <v>9160</v>
      </c>
      <c r="D81" s="13">
        <f t="shared" si="2"/>
        <v>332800</v>
      </c>
      <c r="E81" s="13">
        <f t="shared" si="3"/>
        <v>323640</v>
      </c>
    </row>
    <row r="82" spans="1:5" x14ac:dyDescent="0.35">
      <c r="A82" s="13">
        <v>325</v>
      </c>
      <c r="B82" s="13">
        <f t="shared" ref="B82:B145" si="4">2000-(3*A82)</f>
        <v>1025</v>
      </c>
      <c r="C82" s="13">
        <f t="shared" ref="C82:C145" si="5">5000+(4*B82)</f>
        <v>9100</v>
      </c>
      <c r="D82" s="13">
        <f t="shared" ref="D82:D145" si="6">B82*A82</f>
        <v>333125</v>
      </c>
      <c r="E82" s="13">
        <f t="shared" ref="E82:E145" si="7">D82-C82</f>
        <v>324025</v>
      </c>
    </row>
    <row r="83" spans="1:5" x14ac:dyDescent="0.35">
      <c r="A83" s="13">
        <v>330</v>
      </c>
      <c r="B83" s="13">
        <f t="shared" si="4"/>
        <v>1010</v>
      </c>
      <c r="C83" s="13">
        <f t="shared" si="5"/>
        <v>9040</v>
      </c>
      <c r="D83" s="13">
        <f t="shared" si="6"/>
        <v>333300</v>
      </c>
      <c r="E83" s="13">
        <f t="shared" si="7"/>
        <v>324260</v>
      </c>
    </row>
    <row r="84" spans="1:5" x14ac:dyDescent="0.35">
      <c r="A84" s="13">
        <v>335</v>
      </c>
      <c r="B84" s="13">
        <f t="shared" si="4"/>
        <v>995</v>
      </c>
      <c r="C84" s="13">
        <f t="shared" si="5"/>
        <v>8980</v>
      </c>
      <c r="D84" s="13">
        <f t="shared" si="6"/>
        <v>333325</v>
      </c>
      <c r="E84" s="13">
        <f t="shared" si="7"/>
        <v>324345</v>
      </c>
    </row>
    <row r="85" spans="1:5" x14ac:dyDescent="0.35">
      <c r="A85" s="13">
        <v>340</v>
      </c>
      <c r="B85" s="13">
        <f t="shared" si="4"/>
        <v>980</v>
      </c>
      <c r="C85" s="13">
        <f t="shared" si="5"/>
        <v>8920</v>
      </c>
      <c r="D85" s="13">
        <f t="shared" si="6"/>
        <v>333200</v>
      </c>
      <c r="E85" s="13">
        <f t="shared" si="7"/>
        <v>324280</v>
      </c>
    </row>
    <row r="86" spans="1:5" x14ac:dyDescent="0.35">
      <c r="A86" s="13">
        <v>345</v>
      </c>
      <c r="B86" s="13">
        <f t="shared" si="4"/>
        <v>965</v>
      </c>
      <c r="C86" s="13">
        <f t="shared" si="5"/>
        <v>8860</v>
      </c>
      <c r="D86" s="13">
        <f t="shared" si="6"/>
        <v>332925</v>
      </c>
      <c r="E86" s="13">
        <f t="shared" si="7"/>
        <v>324065</v>
      </c>
    </row>
    <row r="87" spans="1:5" x14ac:dyDescent="0.35">
      <c r="A87" s="13">
        <v>350</v>
      </c>
      <c r="B87" s="13">
        <f t="shared" si="4"/>
        <v>950</v>
      </c>
      <c r="C87" s="13">
        <f t="shared" si="5"/>
        <v>8800</v>
      </c>
      <c r="D87" s="13">
        <f t="shared" si="6"/>
        <v>332500</v>
      </c>
      <c r="E87" s="13">
        <f t="shared" si="7"/>
        <v>323700</v>
      </c>
    </row>
    <row r="88" spans="1:5" x14ac:dyDescent="0.35">
      <c r="A88" s="13">
        <v>355</v>
      </c>
      <c r="B88" s="13">
        <f t="shared" si="4"/>
        <v>935</v>
      </c>
      <c r="C88" s="13">
        <f t="shared" si="5"/>
        <v>8740</v>
      </c>
      <c r="D88" s="13">
        <f t="shared" si="6"/>
        <v>331925</v>
      </c>
      <c r="E88" s="13">
        <f t="shared" si="7"/>
        <v>323185</v>
      </c>
    </row>
    <row r="89" spans="1:5" x14ac:dyDescent="0.35">
      <c r="A89" s="13">
        <v>360</v>
      </c>
      <c r="B89" s="13">
        <f t="shared" si="4"/>
        <v>920</v>
      </c>
      <c r="C89" s="13">
        <f t="shared" si="5"/>
        <v>8680</v>
      </c>
      <c r="D89" s="13">
        <f t="shared" si="6"/>
        <v>331200</v>
      </c>
      <c r="E89" s="13">
        <f t="shared" si="7"/>
        <v>322520</v>
      </c>
    </row>
    <row r="90" spans="1:5" x14ac:dyDescent="0.35">
      <c r="A90" s="13">
        <v>365</v>
      </c>
      <c r="B90" s="13">
        <f t="shared" si="4"/>
        <v>905</v>
      </c>
      <c r="C90" s="13">
        <f t="shared" si="5"/>
        <v>8620</v>
      </c>
      <c r="D90" s="13">
        <f t="shared" si="6"/>
        <v>330325</v>
      </c>
      <c r="E90" s="13">
        <f t="shared" si="7"/>
        <v>321705</v>
      </c>
    </row>
    <row r="91" spans="1:5" x14ac:dyDescent="0.35">
      <c r="A91" s="13">
        <v>370</v>
      </c>
      <c r="B91" s="13">
        <f t="shared" si="4"/>
        <v>890</v>
      </c>
      <c r="C91" s="13">
        <f t="shared" si="5"/>
        <v>8560</v>
      </c>
      <c r="D91" s="13">
        <f t="shared" si="6"/>
        <v>329300</v>
      </c>
      <c r="E91" s="13">
        <f t="shared" si="7"/>
        <v>320740</v>
      </c>
    </row>
    <row r="92" spans="1:5" x14ac:dyDescent="0.35">
      <c r="A92" s="13">
        <v>375</v>
      </c>
      <c r="B92" s="13">
        <f t="shared" si="4"/>
        <v>875</v>
      </c>
      <c r="C92" s="13">
        <f t="shared" si="5"/>
        <v>8500</v>
      </c>
      <c r="D92" s="13">
        <f t="shared" si="6"/>
        <v>328125</v>
      </c>
      <c r="E92" s="13">
        <f t="shared" si="7"/>
        <v>319625</v>
      </c>
    </row>
    <row r="93" spans="1:5" x14ac:dyDescent="0.35">
      <c r="A93" s="13">
        <v>380</v>
      </c>
      <c r="B93" s="13">
        <f t="shared" si="4"/>
        <v>860</v>
      </c>
      <c r="C93" s="13">
        <f t="shared" si="5"/>
        <v>8440</v>
      </c>
      <c r="D93" s="13">
        <f t="shared" si="6"/>
        <v>326800</v>
      </c>
      <c r="E93" s="13">
        <f t="shared" si="7"/>
        <v>318360</v>
      </c>
    </row>
    <row r="94" spans="1:5" x14ac:dyDescent="0.35">
      <c r="A94" s="13">
        <v>385</v>
      </c>
      <c r="B94" s="13">
        <f t="shared" si="4"/>
        <v>845</v>
      </c>
      <c r="C94" s="13">
        <f t="shared" si="5"/>
        <v>8380</v>
      </c>
      <c r="D94" s="13">
        <f t="shared" si="6"/>
        <v>325325</v>
      </c>
      <c r="E94" s="13">
        <f t="shared" si="7"/>
        <v>316945</v>
      </c>
    </row>
    <row r="95" spans="1:5" x14ac:dyDescent="0.35">
      <c r="A95" s="13">
        <v>390</v>
      </c>
      <c r="B95" s="13">
        <f t="shared" si="4"/>
        <v>830</v>
      </c>
      <c r="C95" s="13">
        <f t="shared" si="5"/>
        <v>8320</v>
      </c>
      <c r="D95" s="13">
        <f t="shared" si="6"/>
        <v>323700</v>
      </c>
      <c r="E95" s="13">
        <f t="shared" si="7"/>
        <v>315380</v>
      </c>
    </row>
    <row r="96" spans="1:5" x14ac:dyDescent="0.35">
      <c r="A96" s="13">
        <v>395</v>
      </c>
      <c r="B96" s="13">
        <f t="shared" si="4"/>
        <v>815</v>
      </c>
      <c r="C96" s="13">
        <f t="shared" si="5"/>
        <v>8260</v>
      </c>
      <c r="D96" s="13">
        <f t="shared" si="6"/>
        <v>321925</v>
      </c>
      <c r="E96" s="13">
        <f t="shared" si="7"/>
        <v>313665</v>
      </c>
    </row>
    <row r="97" spans="1:5" x14ac:dyDescent="0.35">
      <c r="A97" s="13">
        <v>400</v>
      </c>
      <c r="B97" s="13">
        <f t="shared" si="4"/>
        <v>800</v>
      </c>
      <c r="C97" s="13">
        <f t="shared" si="5"/>
        <v>8200</v>
      </c>
      <c r="D97" s="13">
        <f t="shared" si="6"/>
        <v>320000</v>
      </c>
      <c r="E97" s="13">
        <f t="shared" si="7"/>
        <v>311800</v>
      </c>
    </row>
    <row r="98" spans="1:5" x14ac:dyDescent="0.35">
      <c r="A98" s="13">
        <v>405</v>
      </c>
      <c r="B98" s="13">
        <f t="shared" si="4"/>
        <v>785</v>
      </c>
      <c r="C98" s="13">
        <f t="shared" si="5"/>
        <v>8140</v>
      </c>
      <c r="D98" s="13">
        <f t="shared" si="6"/>
        <v>317925</v>
      </c>
      <c r="E98" s="13">
        <f t="shared" si="7"/>
        <v>309785</v>
      </c>
    </row>
    <row r="99" spans="1:5" x14ac:dyDescent="0.35">
      <c r="A99" s="13">
        <v>410</v>
      </c>
      <c r="B99" s="13">
        <f t="shared" si="4"/>
        <v>770</v>
      </c>
      <c r="C99" s="13">
        <f t="shared" si="5"/>
        <v>8080</v>
      </c>
      <c r="D99" s="13">
        <f t="shared" si="6"/>
        <v>315700</v>
      </c>
      <c r="E99" s="13">
        <f t="shared" si="7"/>
        <v>307620</v>
      </c>
    </row>
    <row r="100" spans="1:5" x14ac:dyDescent="0.35">
      <c r="A100" s="13">
        <v>415</v>
      </c>
      <c r="B100" s="13">
        <f t="shared" si="4"/>
        <v>755</v>
      </c>
      <c r="C100" s="13">
        <f t="shared" si="5"/>
        <v>8020</v>
      </c>
      <c r="D100" s="13">
        <f t="shared" si="6"/>
        <v>313325</v>
      </c>
      <c r="E100" s="13">
        <f t="shared" si="7"/>
        <v>305305</v>
      </c>
    </row>
    <row r="101" spans="1:5" x14ac:dyDescent="0.35">
      <c r="A101" s="13">
        <v>420</v>
      </c>
      <c r="B101" s="13">
        <f t="shared" si="4"/>
        <v>740</v>
      </c>
      <c r="C101" s="13">
        <f t="shared" si="5"/>
        <v>7960</v>
      </c>
      <c r="D101" s="13">
        <f t="shared" si="6"/>
        <v>310800</v>
      </c>
      <c r="E101" s="13">
        <f t="shared" si="7"/>
        <v>302840</v>
      </c>
    </row>
    <row r="102" spans="1:5" x14ac:dyDescent="0.35">
      <c r="A102" s="13">
        <v>425</v>
      </c>
      <c r="B102" s="13">
        <f t="shared" si="4"/>
        <v>725</v>
      </c>
      <c r="C102" s="13">
        <f t="shared" si="5"/>
        <v>7900</v>
      </c>
      <c r="D102" s="13">
        <f t="shared" si="6"/>
        <v>308125</v>
      </c>
      <c r="E102" s="13">
        <f t="shared" si="7"/>
        <v>300225</v>
      </c>
    </row>
    <row r="103" spans="1:5" x14ac:dyDescent="0.35">
      <c r="A103" s="13">
        <v>430</v>
      </c>
      <c r="B103" s="13">
        <f t="shared" si="4"/>
        <v>710</v>
      </c>
      <c r="C103" s="13">
        <f t="shared" si="5"/>
        <v>7840</v>
      </c>
      <c r="D103" s="13">
        <f t="shared" si="6"/>
        <v>305300</v>
      </c>
      <c r="E103" s="13">
        <f t="shared" si="7"/>
        <v>297460</v>
      </c>
    </row>
    <row r="104" spans="1:5" x14ac:dyDescent="0.35">
      <c r="A104" s="13">
        <v>435</v>
      </c>
      <c r="B104" s="13">
        <f t="shared" si="4"/>
        <v>695</v>
      </c>
      <c r="C104" s="13">
        <f t="shared" si="5"/>
        <v>7780</v>
      </c>
      <c r="D104" s="13">
        <f t="shared" si="6"/>
        <v>302325</v>
      </c>
      <c r="E104" s="13">
        <f t="shared" si="7"/>
        <v>294545</v>
      </c>
    </row>
    <row r="105" spans="1:5" x14ac:dyDescent="0.35">
      <c r="A105" s="13">
        <v>440</v>
      </c>
      <c r="B105" s="13">
        <f t="shared" si="4"/>
        <v>680</v>
      </c>
      <c r="C105" s="13">
        <f t="shared" si="5"/>
        <v>7720</v>
      </c>
      <c r="D105" s="13">
        <f t="shared" si="6"/>
        <v>299200</v>
      </c>
      <c r="E105" s="13">
        <f t="shared" si="7"/>
        <v>291480</v>
      </c>
    </row>
    <row r="106" spans="1:5" x14ac:dyDescent="0.35">
      <c r="A106" s="13">
        <v>445</v>
      </c>
      <c r="B106" s="13">
        <f t="shared" si="4"/>
        <v>665</v>
      </c>
      <c r="C106" s="13">
        <f t="shared" si="5"/>
        <v>7660</v>
      </c>
      <c r="D106" s="13">
        <f t="shared" si="6"/>
        <v>295925</v>
      </c>
      <c r="E106" s="13">
        <f t="shared" si="7"/>
        <v>288265</v>
      </c>
    </row>
    <row r="107" spans="1:5" x14ac:dyDescent="0.35">
      <c r="A107" s="13">
        <v>450</v>
      </c>
      <c r="B107" s="13">
        <f t="shared" si="4"/>
        <v>650</v>
      </c>
      <c r="C107" s="13">
        <f t="shared" si="5"/>
        <v>7600</v>
      </c>
      <c r="D107" s="13">
        <f t="shared" si="6"/>
        <v>292500</v>
      </c>
      <c r="E107" s="13">
        <f t="shared" si="7"/>
        <v>284900</v>
      </c>
    </row>
    <row r="108" spans="1:5" x14ac:dyDescent="0.35">
      <c r="A108" s="13">
        <v>455</v>
      </c>
      <c r="B108" s="13">
        <f t="shared" si="4"/>
        <v>635</v>
      </c>
      <c r="C108" s="13">
        <f t="shared" si="5"/>
        <v>7540</v>
      </c>
      <c r="D108" s="13">
        <f t="shared" si="6"/>
        <v>288925</v>
      </c>
      <c r="E108" s="13">
        <f t="shared" si="7"/>
        <v>281385</v>
      </c>
    </row>
    <row r="109" spans="1:5" x14ac:dyDescent="0.35">
      <c r="A109" s="13">
        <v>460</v>
      </c>
      <c r="B109" s="13">
        <f t="shared" si="4"/>
        <v>620</v>
      </c>
      <c r="C109" s="13">
        <f t="shared" si="5"/>
        <v>7480</v>
      </c>
      <c r="D109" s="13">
        <f t="shared" si="6"/>
        <v>285200</v>
      </c>
      <c r="E109" s="13">
        <f t="shared" si="7"/>
        <v>277720</v>
      </c>
    </row>
    <row r="110" spans="1:5" x14ac:dyDescent="0.35">
      <c r="A110" s="13">
        <v>465</v>
      </c>
      <c r="B110" s="13">
        <f t="shared" si="4"/>
        <v>605</v>
      </c>
      <c r="C110" s="13">
        <f t="shared" si="5"/>
        <v>7420</v>
      </c>
      <c r="D110" s="13">
        <f t="shared" si="6"/>
        <v>281325</v>
      </c>
      <c r="E110" s="13">
        <f t="shared" si="7"/>
        <v>273905</v>
      </c>
    </row>
    <row r="111" spans="1:5" x14ac:dyDescent="0.35">
      <c r="A111" s="13">
        <v>470</v>
      </c>
      <c r="B111" s="13">
        <f t="shared" si="4"/>
        <v>590</v>
      </c>
      <c r="C111" s="13">
        <f t="shared" si="5"/>
        <v>7360</v>
      </c>
      <c r="D111" s="13">
        <f t="shared" si="6"/>
        <v>277300</v>
      </c>
      <c r="E111" s="13">
        <f t="shared" si="7"/>
        <v>269940</v>
      </c>
    </row>
    <row r="112" spans="1:5" x14ac:dyDescent="0.35">
      <c r="A112" s="13">
        <v>475</v>
      </c>
      <c r="B112" s="13">
        <f t="shared" si="4"/>
        <v>575</v>
      </c>
      <c r="C112" s="13">
        <f t="shared" si="5"/>
        <v>7300</v>
      </c>
      <c r="D112" s="13">
        <f t="shared" si="6"/>
        <v>273125</v>
      </c>
      <c r="E112" s="13">
        <f t="shared" si="7"/>
        <v>265825</v>
      </c>
    </row>
    <row r="113" spans="1:5" x14ac:dyDescent="0.35">
      <c r="A113" s="13">
        <v>480</v>
      </c>
      <c r="B113" s="13">
        <f t="shared" si="4"/>
        <v>560</v>
      </c>
      <c r="C113" s="13">
        <f t="shared" si="5"/>
        <v>7240</v>
      </c>
      <c r="D113" s="13">
        <f t="shared" si="6"/>
        <v>268800</v>
      </c>
      <c r="E113" s="13">
        <f t="shared" si="7"/>
        <v>261560</v>
      </c>
    </row>
    <row r="114" spans="1:5" x14ac:dyDescent="0.35">
      <c r="A114" s="13">
        <v>485</v>
      </c>
      <c r="B114" s="13">
        <f t="shared" si="4"/>
        <v>545</v>
      </c>
      <c r="C114" s="13">
        <f t="shared" si="5"/>
        <v>7180</v>
      </c>
      <c r="D114" s="13">
        <f t="shared" si="6"/>
        <v>264325</v>
      </c>
      <c r="E114" s="13">
        <f t="shared" si="7"/>
        <v>257145</v>
      </c>
    </row>
    <row r="115" spans="1:5" x14ac:dyDescent="0.35">
      <c r="A115" s="13">
        <v>490</v>
      </c>
      <c r="B115" s="13">
        <f t="shared" si="4"/>
        <v>530</v>
      </c>
      <c r="C115" s="13">
        <f t="shared" si="5"/>
        <v>7120</v>
      </c>
      <c r="D115" s="13">
        <f t="shared" si="6"/>
        <v>259700</v>
      </c>
      <c r="E115" s="13">
        <f t="shared" si="7"/>
        <v>252580</v>
      </c>
    </row>
    <row r="116" spans="1:5" x14ac:dyDescent="0.35">
      <c r="A116" s="13">
        <v>495</v>
      </c>
      <c r="B116" s="13">
        <f t="shared" si="4"/>
        <v>515</v>
      </c>
      <c r="C116" s="13">
        <f t="shared" si="5"/>
        <v>7060</v>
      </c>
      <c r="D116" s="13">
        <f t="shared" si="6"/>
        <v>254925</v>
      </c>
      <c r="E116" s="13">
        <f t="shared" si="7"/>
        <v>247865</v>
      </c>
    </row>
    <row r="117" spans="1:5" x14ac:dyDescent="0.35">
      <c r="A117" s="13">
        <v>500</v>
      </c>
      <c r="B117" s="13">
        <f t="shared" si="4"/>
        <v>500</v>
      </c>
      <c r="C117" s="13">
        <f t="shared" si="5"/>
        <v>7000</v>
      </c>
      <c r="D117" s="13">
        <f t="shared" si="6"/>
        <v>250000</v>
      </c>
      <c r="E117" s="13">
        <f t="shared" si="7"/>
        <v>243000</v>
      </c>
    </row>
    <row r="118" spans="1:5" x14ac:dyDescent="0.35">
      <c r="A118" s="13">
        <v>505</v>
      </c>
      <c r="B118" s="13">
        <f t="shared" si="4"/>
        <v>485</v>
      </c>
      <c r="C118" s="13">
        <f t="shared" si="5"/>
        <v>6940</v>
      </c>
      <c r="D118" s="13">
        <f t="shared" si="6"/>
        <v>244925</v>
      </c>
      <c r="E118" s="13">
        <f t="shared" si="7"/>
        <v>237985</v>
      </c>
    </row>
    <row r="119" spans="1:5" x14ac:dyDescent="0.35">
      <c r="A119" s="13">
        <v>510</v>
      </c>
      <c r="B119" s="13">
        <f t="shared" si="4"/>
        <v>470</v>
      </c>
      <c r="C119" s="13">
        <f t="shared" si="5"/>
        <v>6880</v>
      </c>
      <c r="D119" s="13">
        <f t="shared" si="6"/>
        <v>239700</v>
      </c>
      <c r="E119" s="13">
        <f t="shared" si="7"/>
        <v>232820</v>
      </c>
    </row>
    <row r="120" spans="1:5" x14ac:dyDescent="0.35">
      <c r="A120" s="13">
        <v>515</v>
      </c>
      <c r="B120" s="13">
        <f t="shared" si="4"/>
        <v>455</v>
      </c>
      <c r="C120" s="13">
        <f t="shared" si="5"/>
        <v>6820</v>
      </c>
      <c r="D120" s="13">
        <f t="shared" si="6"/>
        <v>234325</v>
      </c>
      <c r="E120" s="13">
        <f t="shared" si="7"/>
        <v>227505</v>
      </c>
    </row>
    <row r="121" spans="1:5" x14ac:dyDescent="0.35">
      <c r="A121" s="13">
        <v>520</v>
      </c>
      <c r="B121" s="13">
        <f t="shared" si="4"/>
        <v>440</v>
      </c>
      <c r="C121" s="13">
        <f t="shared" si="5"/>
        <v>6760</v>
      </c>
      <c r="D121" s="13">
        <f t="shared" si="6"/>
        <v>228800</v>
      </c>
      <c r="E121" s="13">
        <f t="shared" si="7"/>
        <v>222040</v>
      </c>
    </row>
    <row r="122" spans="1:5" x14ac:dyDescent="0.35">
      <c r="A122" s="13">
        <v>525</v>
      </c>
      <c r="B122" s="13">
        <f t="shared" si="4"/>
        <v>425</v>
      </c>
      <c r="C122" s="13">
        <f t="shared" si="5"/>
        <v>6700</v>
      </c>
      <c r="D122" s="13">
        <f t="shared" si="6"/>
        <v>223125</v>
      </c>
      <c r="E122" s="13">
        <f t="shared" si="7"/>
        <v>216425</v>
      </c>
    </row>
    <row r="123" spans="1:5" x14ac:dyDescent="0.35">
      <c r="A123" s="13">
        <v>530</v>
      </c>
      <c r="B123" s="13">
        <f t="shared" si="4"/>
        <v>410</v>
      </c>
      <c r="C123" s="13">
        <f t="shared" si="5"/>
        <v>6640</v>
      </c>
      <c r="D123" s="13">
        <f t="shared" si="6"/>
        <v>217300</v>
      </c>
      <c r="E123" s="13">
        <f t="shared" si="7"/>
        <v>210660</v>
      </c>
    </row>
    <row r="124" spans="1:5" x14ac:dyDescent="0.35">
      <c r="A124" s="13">
        <v>535</v>
      </c>
      <c r="B124" s="13">
        <f t="shared" si="4"/>
        <v>395</v>
      </c>
      <c r="C124" s="13">
        <f t="shared" si="5"/>
        <v>6580</v>
      </c>
      <c r="D124" s="13">
        <f t="shared" si="6"/>
        <v>211325</v>
      </c>
      <c r="E124" s="13">
        <f t="shared" si="7"/>
        <v>204745</v>
      </c>
    </row>
    <row r="125" spans="1:5" x14ac:dyDescent="0.35">
      <c r="A125" s="13">
        <v>540</v>
      </c>
      <c r="B125" s="13">
        <f t="shared" si="4"/>
        <v>380</v>
      </c>
      <c r="C125" s="13">
        <f t="shared" si="5"/>
        <v>6520</v>
      </c>
      <c r="D125" s="13">
        <f t="shared" si="6"/>
        <v>205200</v>
      </c>
      <c r="E125" s="13">
        <f t="shared" si="7"/>
        <v>198680</v>
      </c>
    </row>
    <row r="126" spans="1:5" x14ac:dyDescent="0.35">
      <c r="A126" s="13">
        <v>545</v>
      </c>
      <c r="B126" s="13">
        <f t="shared" si="4"/>
        <v>365</v>
      </c>
      <c r="C126" s="13">
        <f t="shared" si="5"/>
        <v>6460</v>
      </c>
      <c r="D126" s="13">
        <f t="shared" si="6"/>
        <v>198925</v>
      </c>
      <c r="E126" s="13">
        <f t="shared" si="7"/>
        <v>192465</v>
      </c>
    </row>
    <row r="127" spans="1:5" x14ac:dyDescent="0.35">
      <c r="A127" s="13">
        <v>550</v>
      </c>
      <c r="B127" s="13">
        <f t="shared" si="4"/>
        <v>350</v>
      </c>
      <c r="C127" s="13">
        <f t="shared" si="5"/>
        <v>6400</v>
      </c>
      <c r="D127" s="13">
        <f t="shared" si="6"/>
        <v>192500</v>
      </c>
      <c r="E127" s="13">
        <f t="shared" si="7"/>
        <v>186100</v>
      </c>
    </row>
    <row r="128" spans="1:5" x14ac:dyDescent="0.35">
      <c r="A128" s="13">
        <v>555</v>
      </c>
      <c r="B128" s="13">
        <f t="shared" si="4"/>
        <v>335</v>
      </c>
      <c r="C128" s="13">
        <f t="shared" si="5"/>
        <v>6340</v>
      </c>
      <c r="D128" s="13">
        <f t="shared" si="6"/>
        <v>185925</v>
      </c>
      <c r="E128" s="13">
        <f t="shared" si="7"/>
        <v>179585</v>
      </c>
    </row>
    <row r="129" spans="1:5" x14ac:dyDescent="0.35">
      <c r="A129" s="13">
        <v>560</v>
      </c>
      <c r="B129" s="13">
        <f t="shared" si="4"/>
        <v>320</v>
      </c>
      <c r="C129" s="13">
        <f t="shared" si="5"/>
        <v>6280</v>
      </c>
      <c r="D129" s="13">
        <f t="shared" si="6"/>
        <v>179200</v>
      </c>
      <c r="E129" s="13">
        <f t="shared" si="7"/>
        <v>172920</v>
      </c>
    </row>
    <row r="130" spans="1:5" x14ac:dyDescent="0.35">
      <c r="A130" s="13">
        <v>565</v>
      </c>
      <c r="B130" s="13">
        <f t="shared" si="4"/>
        <v>305</v>
      </c>
      <c r="C130" s="13">
        <f t="shared" si="5"/>
        <v>6220</v>
      </c>
      <c r="D130" s="13">
        <f t="shared" si="6"/>
        <v>172325</v>
      </c>
      <c r="E130" s="13">
        <f t="shared" si="7"/>
        <v>166105</v>
      </c>
    </row>
    <row r="131" spans="1:5" x14ac:dyDescent="0.35">
      <c r="A131" s="13">
        <v>570</v>
      </c>
      <c r="B131" s="13">
        <f t="shared" si="4"/>
        <v>290</v>
      </c>
      <c r="C131" s="13">
        <f t="shared" si="5"/>
        <v>6160</v>
      </c>
      <c r="D131" s="13">
        <f t="shared" si="6"/>
        <v>165300</v>
      </c>
      <c r="E131" s="13">
        <f t="shared" si="7"/>
        <v>159140</v>
      </c>
    </row>
    <row r="132" spans="1:5" x14ac:dyDescent="0.35">
      <c r="A132" s="13">
        <v>575</v>
      </c>
      <c r="B132" s="13">
        <f t="shared" si="4"/>
        <v>275</v>
      </c>
      <c r="C132" s="13">
        <f t="shared" si="5"/>
        <v>6100</v>
      </c>
      <c r="D132" s="13">
        <f t="shared" si="6"/>
        <v>158125</v>
      </c>
      <c r="E132" s="13">
        <f t="shared" si="7"/>
        <v>152025</v>
      </c>
    </row>
    <row r="133" spans="1:5" x14ac:dyDescent="0.35">
      <c r="A133" s="13">
        <v>580</v>
      </c>
      <c r="B133" s="13">
        <f t="shared" si="4"/>
        <v>260</v>
      </c>
      <c r="C133" s="13">
        <f t="shared" si="5"/>
        <v>6040</v>
      </c>
      <c r="D133" s="13">
        <f t="shared" si="6"/>
        <v>150800</v>
      </c>
      <c r="E133" s="13">
        <f t="shared" si="7"/>
        <v>144760</v>
      </c>
    </row>
    <row r="134" spans="1:5" x14ac:dyDescent="0.35">
      <c r="A134" s="13">
        <v>585</v>
      </c>
      <c r="B134" s="13">
        <f t="shared" si="4"/>
        <v>245</v>
      </c>
      <c r="C134" s="13">
        <f t="shared" si="5"/>
        <v>5980</v>
      </c>
      <c r="D134" s="13">
        <f t="shared" si="6"/>
        <v>143325</v>
      </c>
      <c r="E134" s="13">
        <f t="shared" si="7"/>
        <v>137345</v>
      </c>
    </row>
    <row r="135" spans="1:5" x14ac:dyDescent="0.35">
      <c r="A135" s="13">
        <v>590</v>
      </c>
      <c r="B135" s="13">
        <f t="shared" si="4"/>
        <v>230</v>
      </c>
      <c r="C135" s="13">
        <f t="shared" si="5"/>
        <v>5920</v>
      </c>
      <c r="D135" s="13">
        <f t="shared" si="6"/>
        <v>135700</v>
      </c>
      <c r="E135" s="13">
        <f t="shared" si="7"/>
        <v>129780</v>
      </c>
    </row>
    <row r="136" spans="1:5" x14ac:dyDescent="0.35">
      <c r="A136" s="13">
        <v>595</v>
      </c>
      <c r="B136" s="13">
        <f t="shared" si="4"/>
        <v>215</v>
      </c>
      <c r="C136" s="13">
        <f t="shared" si="5"/>
        <v>5860</v>
      </c>
      <c r="D136" s="13">
        <f t="shared" si="6"/>
        <v>127925</v>
      </c>
      <c r="E136" s="13">
        <f t="shared" si="7"/>
        <v>122065</v>
      </c>
    </row>
    <row r="137" spans="1:5" x14ac:dyDescent="0.35">
      <c r="A137" s="13">
        <v>600</v>
      </c>
      <c r="B137" s="13">
        <f t="shared" si="4"/>
        <v>200</v>
      </c>
      <c r="C137" s="13">
        <f t="shared" si="5"/>
        <v>5800</v>
      </c>
      <c r="D137" s="13">
        <f t="shared" si="6"/>
        <v>120000</v>
      </c>
      <c r="E137" s="13">
        <f t="shared" si="7"/>
        <v>114200</v>
      </c>
    </row>
    <row r="138" spans="1:5" x14ac:dyDescent="0.35">
      <c r="A138" s="13">
        <v>605</v>
      </c>
      <c r="B138" s="13">
        <f t="shared" si="4"/>
        <v>185</v>
      </c>
      <c r="C138" s="13">
        <f t="shared" si="5"/>
        <v>5740</v>
      </c>
      <c r="D138" s="13">
        <f t="shared" si="6"/>
        <v>111925</v>
      </c>
      <c r="E138" s="13">
        <f t="shared" si="7"/>
        <v>106185</v>
      </c>
    </row>
    <row r="139" spans="1:5" x14ac:dyDescent="0.35">
      <c r="A139" s="13">
        <v>610</v>
      </c>
      <c r="B139" s="13">
        <f t="shared" si="4"/>
        <v>170</v>
      </c>
      <c r="C139" s="13">
        <f t="shared" si="5"/>
        <v>5680</v>
      </c>
      <c r="D139" s="13">
        <f t="shared" si="6"/>
        <v>103700</v>
      </c>
      <c r="E139" s="13">
        <f t="shared" si="7"/>
        <v>98020</v>
      </c>
    </row>
    <row r="140" spans="1:5" x14ac:dyDescent="0.35">
      <c r="A140" s="13">
        <v>615</v>
      </c>
      <c r="B140" s="13">
        <f t="shared" si="4"/>
        <v>155</v>
      </c>
      <c r="C140" s="13">
        <f t="shared" si="5"/>
        <v>5620</v>
      </c>
      <c r="D140" s="13">
        <f t="shared" si="6"/>
        <v>95325</v>
      </c>
      <c r="E140" s="13">
        <f t="shared" si="7"/>
        <v>89705</v>
      </c>
    </row>
    <row r="141" spans="1:5" x14ac:dyDescent="0.35">
      <c r="A141" s="13">
        <v>620</v>
      </c>
      <c r="B141" s="13">
        <f t="shared" si="4"/>
        <v>140</v>
      </c>
      <c r="C141" s="13">
        <f t="shared" si="5"/>
        <v>5560</v>
      </c>
      <c r="D141" s="13">
        <f t="shared" si="6"/>
        <v>86800</v>
      </c>
      <c r="E141" s="13">
        <f t="shared" si="7"/>
        <v>81240</v>
      </c>
    </row>
    <row r="142" spans="1:5" x14ac:dyDescent="0.35">
      <c r="A142" s="13">
        <v>625</v>
      </c>
      <c r="B142" s="13">
        <f t="shared" si="4"/>
        <v>125</v>
      </c>
      <c r="C142" s="13">
        <f t="shared" si="5"/>
        <v>5500</v>
      </c>
      <c r="D142" s="13">
        <f t="shared" si="6"/>
        <v>78125</v>
      </c>
      <c r="E142" s="13">
        <f t="shared" si="7"/>
        <v>72625</v>
      </c>
    </row>
    <row r="143" spans="1:5" x14ac:dyDescent="0.35">
      <c r="A143" s="13">
        <v>630</v>
      </c>
      <c r="B143" s="13">
        <f t="shared" si="4"/>
        <v>110</v>
      </c>
      <c r="C143" s="13">
        <f t="shared" si="5"/>
        <v>5440</v>
      </c>
      <c r="D143" s="13">
        <f t="shared" si="6"/>
        <v>69300</v>
      </c>
      <c r="E143" s="13">
        <f t="shared" si="7"/>
        <v>63860</v>
      </c>
    </row>
    <row r="144" spans="1:5" x14ac:dyDescent="0.35">
      <c r="A144" s="13">
        <v>635</v>
      </c>
      <c r="B144" s="13">
        <f t="shared" si="4"/>
        <v>95</v>
      </c>
      <c r="C144" s="13">
        <f t="shared" si="5"/>
        <v>5380</v>
      </c>
      <c r="D144" s="13">
        <f t="shared" si="6"/>
        <v>60325</v>
      </c>
      <c r="E144" s="13">
        <f t="shared" si="7"/>
        <v>54945</v>
      </c>
    </row>
    <row r="145" spans="1:5" x14ac:dyDescent="0.35">
      <c r="A145" s="13">
        <v>640</v>
      </c>
      <c r="B145" s="13">
        <f t="shared" si="4"/>
        <v>80</v>
      </c>
      <c r="C145" s="13">
        <f t="shared" si="5"/>
        <v>5320</v>
      </c>
      <c r="D145" s="13">
        <f t="shared" si="6"/>
        <v>51200</v>
      </c>
      <c r="E145" s="13">
        <f t="shared" si="7"/>
        <v>45880</v>
      </c>
    </row>
    <row r="146" spans="1:5" x14ac:dyDescent="0.35">
      <c r="A146" s="13">
        <v>645</v>
      </c>
      <c r="B146" s="13">
        <f t="shared" ref="B146:B209" si="8">2000-(3*A146)</f>
        <v>65</v>
      </c>
      <c r="C146" s="13">
        <f t="shared" ref="C146:C209" si="9">5000+(4*B146)</f>
        <v>5260</v>
      </c>
      <c r="D146" s="13">
        <f t="shared" ref="D146:D209" si="10">B146*A146</f>
        <v>41925</v>
      </c>
      <c r="E146" s="13">
        <f t="shared" ref="E146:E209" si="11">D146-C146</f>
        <v>36665</v>
      </c>
    </row>
    <row r="147" spans="1:5" x14ac:dyDescent="0.35">
      <c r="A147" s="13">
        <v>650</v>
      </c>
      <c r="B147" s="13">
        <f t="shared" si="8"/>
        <v>50</v>
      </c>
      <c r="C147" s="13">
        <f t="shared" si="9"/>
        <v>5200</v>
      </c>
      <c r="D147" s="13">
        <f t="shared" si="10"/>
        <v>32500</v>
      </c>
      <c r="E147" s="13">
        <f t="shared" si="11"/>
        <v>27300</v>
      </c>
    </row>
    <row r="148" spans="1:5" x14ac:dyDescent="0.35">
      <c r="A148" s="13">
        <v>655</v>
      </c>
      <c r="B148" s="13">
        <f t="shared" si="8"/>
        <v>35</v>
      </c>
      <c r="C148" s="13">
        <f t="shared" si="9"/>
        <v>5140</v>
      </c>
      <c r="D148" s="13">
        <f t="shared" si="10"/>
        <v>22925</v>
      </c>
      <c r="E148" s="13">
        <f t="shared" si="11"/>
        <v>17785</v>
      </c>
    </row>
    <row r="149" spans="1:5" x14ac:dyDescent="0.35">
      <c r="A149" s="13">
        <v>660</v>
      </c>
      <c r="B149" s="13">
        <f t="shared" si="8"/>
        <v>20</v>
      </c>
      <c r="C149" s="13">
        <f t="shared" si="9"/>
        <v>5080</v>
      </c>
      <c r="D149" s="13">
        <f t="shared" si="10"/>
        <v>13200</v>
      </c>
      <c r="E149" s="13">
        <f t="shared" si="11"/>
        <v>8120</v>
      </c>
    </row>
    <row r="150" spans="1:5" x14ac:dyDescent="0.35">
      <c r="A150" s="13">
        <v>665</v>
      </c>
      <c r="B150" s="13">
        <f t="shared" si="8"/>
        <v>5</v>
      </c>
      <c r="C150" s="13">
        <f t="shared" si="9"/>
        <v>5020</v>
      </c>
      <c r="D150" s="13">
        <f t="shared" si="10"/>
        <v>3325</v>
      </c>
      <c r="E150" s="13">
        <f t="shared" si="11"/>
        <v>-1695</v>
      </c>
    </row>
    <row r="151" spans="1:5" x14ac:dyDescent="0.35">
      <c r="A151" s="13">
        <v>670</v>
      </c>
      <c r="B151" s="13">
        <f t="shared" si="8"/>
        <v>-10</v>
      </c>
      <c r="C151" s="13">
        <f t="shared" si="9"/>
        <v>4960</v>
      </c>
      <c r="D151" s="13">
        <f t="shared" si="10"/>
        <v>-6700</v>
      </c>
      <c r="E151" s="13">
        <f t="shared" si="11"/>
        <v>-11660</v>
      </c>
    </row>
    <row r="152" spans="1:5" x14ac:dyDescent="0.35">
      <c r="A152" s="13">
        <v>675</v>
      </c>
      <c r="B152" s="13">
        <f t="shared" si="8"/>
        <v>-25</v>
      </c>
      <c r="C152" s="13">
        <f t="shared" si="9"/>
        <v>4900</v>
      </c>
      <c r="D152" s="13">
        <f t="shared" si="10"/>
        <v>-16875</v>
      </c>
      <c r="E152" s="13">
        <f t="shared" si="11"/>
        <v>-21775</v>
      </c>
    </row>
    <row r="153" spans="1:5" x14ac:dyDescent="0.35">
      <c r="A153" s="13">
        <v>680</v>
      </c>
      <c r="B153" s="13">
        <f t="shared" si="8"/>
        <v>-40</v>
      </c>
      <c r="C153" s="13">
        <f t="shared" si="9"/>
        <v>4840</v>
      </c>
      <c r="D153" s="13">
        <f t="shared" si="10"/>
        <v>-27200</v>
      </c>
      <c r="E153" s="13">
        <f t="shared" si="11"/>
        <v>-32040</v>
      </c>
    </row>
    <row r="154" spans="1:5" x14ac:dyDescent="0.35">
      <c r="A154" s="13">
        <v>685</v>
      </c>
      <c r="B154" s="13">
        <f t="shared" si="8"/>
        <v>-55</v>
      </c>
      <c r="C154" s="13">
        <f t="shared" si="9"/>
        <v>4780</v>
      </c>
      <c r="D154" s="13">
        <f t="shared" si="10"/>
        <v>-37675</v>
      </c>
      <c r="E154" s="13">
        <f t="shared" si="11"/>
        <v>-42455</v>
      </c>
    </row>
    <row r="155" spans="1:5" x14ac:dyDescent="0.35">
      <c r="A155" s="13">
        <v>690</v>
      </c>
      <c r="B155" s="13">
        <f t="shared" si="8"/>
        <v>-70</v>
      </c>
      <c r="C155" s="13">
        <f t="shared" si="9"/>
        <v>4720</v>
      </c>
      <c r="D155" s="13">
        <f t="shared" si="10"/>
        <v>-48300</v>
      </c>
      <c r="E155" s="13">
        <f t="shared" si="11"/>
        <v>-53020</v>
      </c>
    </row>
    <row r="156" spans="1:5" x14ac:dyDescent="0.35">
      <c r="A156" s="13">
        <v>695</v>
      </c>
      <c r="B156" s="13">
        <f t="shared" si="8"/>
        <v>-85</v>
      </c>
      <c r="C156" s="13">
        <f t="shared" si="9"/>
        <v>4660</v>
      </c>
      <c r="D156" s="13">
        <f t="shared" si="10"/>
        <v>-59075</v>
      </c>
      <c r="E156" s="13">
        <f t="shared" si="11"/>
        <v>-63735</v>
      </c>
    </row>
    <row r="157" spans="1:5" x14ac:dyDescent="0.35">
      <c r="A157" s="13">
        <v>700</v>
      </c>
      <c r="B157" s="13">
        <f t="shared" si="8"/>
        <v>-100</v>
      </c>
      <c r="C157" s="13">
        <f t="shared" si="9"/>
        <v>4600</v>
      </c>
      <c r="D157" s="13">
        <f t="shared" si="10"/>
        <v>-70000</v>
      </c>
      <c r="E157" s="13">
        <f t="shared" si="11"/>
        <v>-74600</v>
      </c>
    </row>
    <row r="158" spans="1:5" x14ac:dyDescent="0.35">
      <c r="A158" s="13">
        <v>705</v>
      </c>
      <c r="B158" s="13">
        <f t="shared" si="8"/>
        <v>-115</v>
      </c>
      <c r="C158" s="13">
        <f t="shared" si="9"/>
        <v>4540</v>
      </c>
      <c r="D158" s="13">
        <f t="shared" si="10"/>
        <v>-81075</v>
      </c>
      <c r="E158" s="13">
        <f t="shared" si="11"/>
        <v>-85615</v>
      </c>
    </row>
    <row r="159" spans="1:5" x14ac:dyDescent="0.35">
      <c r="A159" s="13">
        <v>710</v>
      </c>
      <c r="B159" s="13">
        <f t="shared" si="8"/>
        <v>-130</v>
      </c>
      <c r="C159" s="13">
        <f t="shared" si="9"/>
        <v>4480</v>
      </c>
      <c r="D159" s="13">
        <f t="shared" si="10"/>
        <v>-92300</v>
      </c>
      <c r="E159" s="13">
        <f t="shared" si="11"/>
        <v>-96780</v>
      </c>
    </row>
    <row r="160" spans="1:5" x14ac:dyDescent="0.35">
      <c r="A160" s="13">
        <v>715</v>
      </c>
      <c r="B160" s="13">
        <f t="shared" si="8"/>
        <v>-145</v>
      </c>
      <c r="C160" s="13">
        <f t="shared" si="9"/>
        <v>4420</v>
      </c>
      <c r="D160" s="13">
        <f t="shared" si="10"/>
        <v>-103675</v>
      </c>
      <c r="E160" s="13">
        <f t="shared" si="11"/>
        <v>-108095</v>
      </c>
    </row>
    <row r="161" spans="1:5" x14ac:dyDescent="0.35">
      <c r="A161" s="13">
        <v>720</v>
      </c>
      <c r="B161" s="13">
        <f t="shared" si="8"/>
        <v>-160</v>
      </c>
      <c r="C161" s="13">
        <f t="shared" si="9"/>
        <v>4360</v>
      </c>
      <c r="D161" s="13">
        <f t="shared" si="10"/>
        <v>-115200</v>
      </c>
      <c r="E161" s="13">
        <f t="shared" si="11"/>
        <v>-119560</v>
      </c>
    </row>
    <row r="162" spans="1:5" x14ac:dyDescent="0.35">
      <c r="A162" s="13">
        <v>725</v>
      </c>
      <c r="B162" s="13">
        <f t="shared" si="8"/>
        <v>-175</v>
      </c>
      <c r="C162" s="13">
        <f t="shared" si="9"/>
        <v>4300</v>
      </c>
      <c r="D162" s="13">
        <f t="shared" si="10"/>
        <v>-126875</v>
      </c>
      <c r="E162" s="13">
        <f t="shared" si="11"/>
        <v>-131175</v>
      </c>
    </row>
    <row r="163" spans="1:5" x14ac:dyDescent="0.35">
      <c r="A163" s="13">
        <v>730</v>
      </c>
      <c r="B163" s="13">
        <f t="shared" si="8"/>
        <v>-190</v>
      </c>
      <c r="C163" s="13">
        <f t="shared" si="9"/>
        <v>4240</v>
      </c>
      <c r="D163" s="13">
        <f t="shared" si="10"/>
        <v>-138700</v>
      </c>
      <c r="E163" s="13">
        <f t="shared" si="11"/>
        <v>-142940</v>
      </c>
    </row>
    <row r="164" spans="1:5" x14ac:dyDescent="0.35">
      <c r="A164" s="13">
        <v>735</v>
      </c>
      <c r="B164" s="13">
        <f t="shared" si="8"/>
        <v>-205</v>
      </c>
      <c r="C164" s="13">
        <f t="shared" si="9"/>
        <v>4180</v>
      </c>
      <c r="D164" s="13">
        <f t="shared" si="10"/>
        <v>-150675</v>
      </c>
      <c r="E164" s="13">
        <f t="shared" si="11"/>
        <v>-154855</v>
      </c>
    </row>
    <row r="165" spans="1:5" x14ac:dyDescent="0.35">
      <c r="A165" s="13">
        <v>740</v>
      </c>
      <c r="B165" s="13">
        <f t="shared" si="8"/>
        <v>-220</v>
      </c>
      <c r="C165" s="13">
        <f t="shared" si="9"/>
        <v>4120</v>
      </c>
      <c r="D165" s="13">
        <f t="shared" si="10"/>
        <v>-162800</v>
      </c>
      <c r="E165" s="13">
        <f t="shared" si="11"/>
        <v>-166920</v>
      </c>
    </row>
    <row r="166" spans="1:5" x14ac:dyDescent="0.35">
      <c r="A166" s="13">
        <v>745</v>
      </c>
      <c r="B166" s="13">
        <f t="shared" si="8"/>
        <v>-235</v>
      </c>
      <c r="C166" s="13">
        <f t="shared" si="9"/>
        <v>4060</v>
      </c>
      <c r="D166" s="13">
        <f t="shared" si="10"/>
        <v>-175075</v>
      </c>
      <c r="E166" s="13">
        <f t="shared" si="11"/>
        <v>-179135</v>
      </c>
    </row>
    <row r="167" spans="1:5" x14ac:dyDescent="0.35">
      <c r="A167" s="13">
        <v>750</v>
      </c>
      <c r="B167" s="13">
        <f t="shared" si="8"/>
        <v>-250</v>
      </c>
      <c r="C167" s="13">
        <f t="shared" si="9"/>
        <v>4000</v>
      </c>
      <c r="D167" s="13">
        <f t="shared" si="10"/>
        <v>-187500</v>
      </c>
      <c r="E167" s="13">
        <f t="shared" si="11"/>
        <v>-191500</v>
      </c>
    </row>
    <row r="168" spans="1:5" x14ac:dyDescent="0.35">
      <c r="A168" s="13">
        <v>755</v>
      </c>
      <c r="B168" s="13">
        <f t="shared" si="8"/>
        <v>-265</v>
      </c>
      <c r="C168" s="13">
        <f t="shared" si="9"/>
        <v>3940</v>
      </c>
      <c r="D168" s="13">
        <f t="shared" si="10"/>
        <v>-200075</v>
      </c>
      <c r="E168" s="13">
        <f t="shared" si="11"/>
        <v>-204015</v>
      </c>
    </row>
    <row r="169" spans="1:5" x14ac:dyDescent="0.35">
      <c r="A169" s="13">
        <v>760</v>
      </c>
      <c r="B169" s="13">
        <f t="shared" si="8"/>
        <v>-280</v>
      </c>
      <c r="C169" s="13">
        <f t="shared" si="9"/>
        <v>3880</v>
      </c>
      <c r="D169" s="13">
        <f t="shared" si="10"/>
        <v>-212800</v>
      </c>
      <c r="E169" s="13">
        <f t="shared" si="11"/>
        <v>-216680</v>
      </c>
    </row>
    <row r="170" spans="1:5" x14ac:dyDescent="0.35">
      <c r="A170" s="13">
        <v>765</v>
      </c>
      <c r="B170" s="13">
        <f t="shared" si="8"/>
        <v>-295</v>
      </c>
      <c r="C170" s="13">
        <f t="shared" si="9"/>
        <v>3820</v>
      </c>
      <c r="D170" s="13">
        <f t="shared" si="10"/>
        <v>-225675</v>
      </c>
      <c r="E170" s="13">
        <f t="shared" si="11"/>
        <v>-229495</v>
      </c>
    </row>
    <row r="171" spans="1:5" x14ac:dyDescent="0.35">
      <c r="A171" s="13">
        <v>770</v>
      </c>
      <c r="B171" s="13">
        <f t="shared" si="8"/>
        <v>-310</v>
      </c>
      <c r="C171" s="13">
        <f t="shared" si="9"/>
        <v>3760</v>
      </c>
      <c r="D171" s="13">
        <f t="shared" si="10"/>
        <v>-238700</v>
      </c>
      <c r="E171" s="13">
        <f t="shared" si="11"/>
        <v>-242460</v>
      </c>
    </row>
    <row r="172" spans="1:5" x14ac:dyDescent="0.35">
      <c r="A172" s="13">
        <v>775</v>
      </c>
      <c r="B172" s="13">
        <f t="shared" si="8"/>
        <v>-325</v>
      </c>
      <c r="C172" s="13">
        <f t="shared" si="9"/>
        <v>3700</v>
      </c>
      <c r="D172" s="13">
        <f t="shared" si="10"/>
        <v>-251875</v>
      </c>
      <c r="E172" s="13">
        <f t="shared" si="11"/>
        <v>-255575</v>
      </c>
    </row>
    <row r="173" spans="1:5" x14ac:dyDescent="0.35">
      <c r="A173" s="13">
        <v>780</v>
      </c>
      <c r="B173" s="13">
        <f t="shared" si="8"/>
        <v>-340</v>
      </c>
      <c r="C173" s="13">
        <f t="shared" si="9"/>
        <v>3640</v>
      </c>
      <c r="D173" s="13">
        <f t="shared" si="10"/>
        <v>-265200</v>
      </c>
      <c r="E173" s="13">
        <f t="shared" si="11"/>
        <v>-268840</v>
      </c>
    </row>
    <row r="174" spans="1:5" x14ac:dyDescent="0.35">
      <c r="A174" s="13">
        <v>785</v>
      </c>
      <c r="B174" s="13">
        <f t="shared" si="8"/>
        <v>-355</v>
      </c>
      <c r="C174" s="13">
        <f t="shared" si="9"/>
        <v>3580</v>
      </c>
      <c r="D174" s="13">
        <f t="shared" si="10"/>
        <v>-278675</v>
      </c>
      <c r="E174" s="13">
        <f t="shared" si="11"/>
        <v>-282255</v>
      </c>
    </row>
    <row r="175" spans="1:5" x14ac:dyDescent="0.35">
      <c r="A175" s="13">
        <v>790</v>
      </c>
      <c r="B175" s="13">
        <f t="shared" si="8"/>
        <v>-370</v>
      </c>
      <c r="C175" s="13">
        <f t="shared" si="9"/>
        <v>3520</v>
      </c>
      <c r="D175" s="13">
        <f t="shared" si="10"/>
        <v>-292300</v>
      </c>
      <c r="E175" s="13">
        <f t="shared" si="11"/>
        <v>-295820</v>
      </c>
    </row>
    <row r="176" spans="1:5" x14ac:dyDescent="0.35">
      <c r="A176" s="13">
        <v>795</v>
      </c>
      <c r="B176" s="13">
        <f t="shared" si="8"/>
        <v>-385</v>
      </c>
      <c r="C176" s="13">
        <f t="shared" si="9"/>
        <v>3460</v>
      </c>
      <c r="D176" s="13">
        <f t="shared" si="10"/>
        <v>-306075</v>
      </c>
      <c r="E176" s="13">
        <f t="shared" si="11"/>
        <v>-309535</v>
      </c>
    </row>
    <row r="177" spans="1:5" x14ac:dyDescent="0.35">
      <c r="A177" s="13">
        <v>800</v>
      </c>
      <c r="B177" s="13">
        <f t="shared" si="8"/>
        <v>-400</v>
      </c>
      <c r="C177" s="13">
        <f t="shared" si="9"/>
        <v>3400</v>
      </c>
      <c r="D177" s="13">
        <f t="shared" si="10"/>
        <v>-320000</v>
      </c>
      <c r="E177" s="13">
        <f t="shared" si="11"/>
        <v>-323400</v>
      </c>
    </row>
    <row r="178" spans="1:5" x14ac:dyDescent="0.35">
      <c r="A178" s="13">
        <v>805</v>
      </c>
      <c r="B178" s="13">
        <f t="shared" si="8"/>
        <v>-415</v>
      </c>
      <c r="C178" s="13">
        <f t="shared" si="9"/>
        <v>3340</v>
      </c>
      <c r="D178" s="13">
        <f t="shared" si="10"/>
        <v>-334075</v>
      </c>
      <c r="E178" s="13">
        <f t="shared" si="11"/>
        <v>-337415</v>
      </c>
    </row>
    <row r="179" spans="1:5" x14ac:dyDescent="0.35">
      <c r="A179" s="13">
        <v>810</v>
      </c>
      <c r="B179" s="13">
        <f t="shared" si="8"/>
        <v>-430</v>
      </c>
      <c r="C179" s="13">
        <f t="shared" si="9"/>
        <v>3280</v>
      </c>
      <c r="D179" s="13">
        <f t="shared" si="10"/>
        <v>-348300</v>
      </c>
      <c r="E179" s="13">
        <f t="shared" si="11"/>
        <v>-351580</v>
      </c>
    </row>
    <row r="180" spans="1:5" x14ac:dyDescent="0.35">
      <c r="A180" s="13">
        <v>815</v>
      </c>
      <c r="B180" s="13">
        <f t="shared" si="8"/>
        <v>-445</v>
      </c>
      <c r="C180" s="13">
        <f t="shared" si="9"/>
        <v>3220</v>
      </c>
      <c r="D180" s="13">
        <f t="shared" si="10"/>
        <v>-362675</v>
      </c>
      <c r="E180" s="13">
        <f t="shared" si="11"/>
        <v>-365895</v>
      </c>
    </row>
    <row r="181" spans="1:5" x14ac:dyDescent="0.35">
      <c r="A181" s="13">
        <v>820</v>
      </c>
      <c r="B181" s="13">
        <f t="shared" si="8"/>
        <v>-460</v>
      </c>
      <c r="C181" s="13">
        <f t="shared" si="9"/>
        <v>3160</v>
      </c>
      <c r="D181" s="13">
        <f t="shared" si="10"/>
        <v>-377200</v>
      </c>
      <c r="E181" s="13">
        <f t="shared" si="11"/>
        <v>-380360</v>
      </c>
    </row>
    <row r="182" spans="1:5" x14ac:dyDescent="0.35">
      <c r="A182" s="13">
        <v>825</v>
      </c>
      <c r="B182" s="13">
        <f t="shared" si="8"/>
        <v>-475</v>
      </c>
      <c r="C182" s="13">
        <f t="shared" si="9"/>
        <v>3100</v>
      </c>
      <c r="D182" s="13">
        <f t="shared" si="10"/>
        <v>-391875</v>
      </c>
      <c r="E182" s="13">
        <f t="shared" si="11"/>
        <v>-394975</v>
      </c>
    </row>
    <row r="183" spans="1:5" x14ac:dyDescent="0.35">
      <c r="A183" s="13">
        <v>830</v>
      </c>
      <c r="B183" s="13">
        <f t="shared" si="8"/>
        <v>-490</v>
      </c>
      <c r="C183" s="13">
        <f t="shared" si="9"/>
        <v>3040</v>
      </c>
      <c r="D183" s="13">
        <f t="shared" si="10"/>
        <v>-406700</v>
      </c>
      <c r="E183" s="13">
        <f t="shared" si="11"/>
        <v>-409740</v>
      </c>
    </row>
    <row r="184" spans="1:5" x14ac:dyDescent="0.35">
      <c r="A184" s="13">
        <v>835</v>
      </c>
      <c r="B184" s="13">
        <f t="shared" si="8"/>
        <v>-505</v>
      </c>
      <c r="C184" s="13">
        <f t="shared" si="9"/>
        <v>2980</v>
      </c>
      <c r="D184" s="13">
        <f t="shared" si="10"/>
        <v>-421675</v>
      </c>
      <c r="E184" s="13">
        <f t="shared" si="11"/>
        <v>-424655</v>
      </c>
    </row>
    <row r="185" spans="1:5" x14ac:dyDescent="0.35">
      <c r="A185" s="13">
        <v>840</v>
      </c>
      <c r="B185" s="13">
        <f t="shared" si="8"/>
        <v>-520</v>
      </c>
      <c r="C185" s="13">
        <f t="shared" si="9"/>
        <v>2920</v>
      </c>
      <c r="D185" s="13">
        <f t="shared" si="10"/>
        <v>-436800</v>
      </c>
      <c r="E185" s="13">
        <f t="shared" si="11"/>
        <v>-439720</v>
      </c>
    </row>
    <row r="186" spans="1:5" x14ac:dyDescent="0.35">
      <c r="A186" s="13">
        <v>845</v>
      </c>
      <c r="B186" s="13">
        <f t="shared" si="8"/>
        <v>-535</v>
      </c>
      <c r="C186" s="13">
        <f t="shared" si="9"/>
        <v>2860</v>
      </c>
      <c r="D186" s="13">
        <f t="shared" si="10"/>
        <v>-452075</v>
      </c>
      <c r="E186" s="13">
        <f t="shared" si="11"/>
        <v>-454935</v>
      </c>
    </row>
    <row r="187" spans="1:5" x14ac:dyDescent="0.35">
      <c r="A187" s="13">
        <v>850</v>
      </c>
      <c r="B187" s="13">
        <f t="shared" si="8"/>
        <v>-550</v>
      </c>
      <c r="C187" s="13">
        <f t="shared" si="9"/>
        <v>2800</v>
      </c>
      <c r="D187" s="13">
        <f t="shared" si="10"/>
        <v>-467500</v>
      </c>
      <c r="E187" s="13">
        <f t="shared" si="11"/>
        <v>-470300</v>
      </c>
    </row>
    <row r="188" spans="1:5" x14ac:dyDescent="0.35">
      <c r="A188" s="13">
        <v>855</v>
      </c>
      <c r="B188" s="13">
        <f t="shared" si="8"/>
        <v>-565</v>
      </c>
      <c r="C188" s="13">
        <f t="shared" si="9"/>
        <v>2740</v>
      </c>
      <c r="D188" s="13">
        <f t="shared" si="10"/>
        <v>-483075</v>
      </c>
      <c r="E188" s="13">
        <f t="shared" si="11"/>
        <v>-485815</v>
      </c>
    </row>
    <row r="189" spans="1:5" x14ac:dyDescent="0.35">
      <c r="A189" s="13">
        <v>860</v>
      </c>
      <c r="B189" s="13">
        <f t="shared" si="8"/>
        <v>-580</v>
      </c>
      <c r="C189" s="13">
        <f t="shared" si="9"/>
        <v>2680</v>
      </c>
      <c r="D189" s="13">
        <f t="shared" si="10"/>
        <v>-498800</v>
      </c>
      <c r="E189" s="13">
        <f t="shared" si="11"/>
        <v>-501480</v>
      </c>
    </row>
    <row r="190" spans="1:5" x14ac:dyDescent="0.35">
      <c r="A190" s="13">
        <v>865</v>
      </c>
      <c r="B190" s="13">
        <f t="shared" si="8"/>
        <v>-595</v>
      </c>
      <c r="C190" s="13">
        <f t="shared" si="9"/>
        <v>2620</v>
      </c>
      <c r="D190" s="13">
        <f t="shared" si="10"/>
        <v>-514675</v>
      </c>
      <c r="E190" s="13">
        <f t="shared" si="11"/>
        <v>-517295</v>
      </c>
    </row>
    <row r="191" spans="1:5" x14ac:dyDescent="0.35">
      <c r="A191" s="13">
        <v>870</v>
      </c>
      <c r="B191" s="13">
        <f t="shared" si="8"/>
        <v>-610</v>
      </c>
      <c r="C191" s="13">
        <f t="shared" si="9"/>
        <v>2560</v>
      </c>
      <c r="D191" s="13">
        <f t="shared" si="10"/>
        <v>-530700</v>
      </c>
      <c r="E191" s="13">
        <f t="shared" si="11"/>
        <v>-533260</v>
      </c>
    </row>
    <row r="192" spans="1:5" x14ac:dyDescent="0.35">
      <c r="A192" s="13">
        <v>875</v>
      </c>
      <c r="B192" s="13">
        <f t="shared" si="8"/>
        <v>-625</v>
      </c>
      <c r="C192" s="13">
        <f t="shared" si="9"/>
        <v>2500</v>
      </c>
      <c r="D192" s="13">
        <f t="shared" si="10"/>
        <v>-546875</v>
      </c>
      <c r="E192" s="13">
        <f t="shared" si="11"/>
        <v>-549375</v>
      </c>
    </row>
    <row r="193" spans="1:5" x14ac:dyDescent="0.35">
      <c r="A193" s="13">
        <v>880</v>
      </c>
      <c r="B193" s="13">
        <f t="shared" si="8"/>
        <v>-640</v>
      </c>
      <c r="C193" s="13">
        <f t="shared" si="9"/>
        <v>2440</v>
      </c>
      <c r="D193" s="13">
        <f t="shared" si="10"/>
        <v>-563200</v>
      </c>
      <c r="E193" s="13">
        <f t="shared" si="11"/>
        <v>-565640</v>
      </c>
    </row>
    <row r="194" spans="1:5" x14ac:dyDescent="0.35">
      <c r="A194" s="13">
        <v>885</v>
      </c>
      <c r="B194" s="13">
        <f t="shared" si="8"/>
        <v>-655</v>
      </c>
      <c r="C194" s="13">
        <f t="shared" si="9"/>
        <v>2380</v>
      </c>
      <c r="D194" s="13">
        <f t="shared" si="10"/>
        <v>-579675</v>
      </c>
      <c r="E194" s="13">
        <f t="shared" si="11"/>
        <v>-582055</v>
      </c>
    </row>
    <row r="195" spans="1:5" x14ac:dyDescent="0.35">
      <c r="A195" s="13">
        <v>890</v>
      </c>
      <c r="B195" s="13">
        <f t="shared" si="8"/>
        <v>-670</v>
      </c>
      <c r="C195" s="13">
        <f t="shared" si="9"/>
        <v>2320</v>
      </c>
      <c r="D195" s="13">
        <f t="shared" si="10"/>
        <v>-596300</v>
      </c>
      <c r="E195" s="13">
        <f t="shared" si="11"/>
        <v>-598620</v>
      </c>
    </row>
    <row r="196" spans="1:5" x14ac:dyDescent="0.35">
      <c r="A196" s="13">
        <v>895</v>
      </c>
      <c r="B196" s="13">
        <f t="shared" si="8"/>
        <v>-685</v>
      </c>
      <c r="C196" s="13">
        <f t="shared" si="9"/>
        <v>2260</v>
      </c>
      <c r="D196" s="13">
        <f t="shared" si="10"/>
        <v>-613075</v>
      </c>
      <c r="E196" s="13">
        <f t="shared" si="11"/>
        <v>-615335</v>
      </c>
    </row>
    <row r="197" spans="1:5" x14ac:dyDescent="0.35">
      <c r="A197" s="13">
        <v>900</v>
      </c>
      <c r="B197" s="13">
        <f t="shared" si="8"/>
        <v>-700</v>
      </c>
      <c r="C197" s="13">
        <f t="shared" si="9"/>
        <v>2200</v>
      </c>
      <c r="D197" s="13">
        <f t="shared" si="10"/>
        <v>-630000</v>
      </c>
      <c r="E197" s="13">
        <f t="shared" si="11"/>
        <v>-632200</v>
      </c>
    </row>
    <row r="198" spans="1:5" x14ac:dyDescent="0.35">
      <c r="A198" s="13">
        <v>905</v>
      </c>
      <c r="B198" s="13">
        <f t="shared" si="8"/>
        <v>-715</v>
      </c>
      <c r="C198" s="13">
        <f t="shared" si="9"/>
        <v>2140</v>
      </c>
      <c r="D198" s="13">
        <f t="shared" si="10"/>
        <v>-647075</v>
      </c>
      <c r="E198" s="13">
        <f t="shared" si="11"/>
        <v>-649215</v>
      </c>
    </row>
    <row r="199" spans="1:5" x14ac:dyDescent="0.35">
      <c r="A199" s="13">
        <v>910</v>
      </c>
      <c r="B199" s="13">
        <f t="shared" si="8"/>
        <v>-730</v>
      </c>
      <c r="C199" s="13">
        <f t="shared" si="9"/>
        <v>2080</v>
      </c>
      <c r="D199" s="13">
        <f t="shared" si="10"/>
        <v>-664300</v>
      </c>
      <c r="E199" s="13">
        <f t="shared" si="11"/>
        <v>-666380</v>
      </c>
    </row>
    <row r="200" spans="1:5" x14ac:dyDescent="0.35">
      <c r="A200" s="13">
        <v>915</v>
      </c>
      <c r="B200" s="13">
        <f t="shared" si="8"/>
        <v>-745</v>
      </c>
      <c r="C200" s="13">
        <f t="shared" si="9"/>
        <v>2020</v>
      </c>
      <c r="D200" s="13">
        <f t="shared" si="10"/>
        <v>-681675</v>
      </c>
      <c r="E200" s="13">
        <f t="shared" si="11"/>
        <v>-683695</v>
      </c>
    </row>
    <row r="201" spans="1:5" x14ac:dyDescent="0.35">
      <c r="A201" s="13">
        <v>920</v>
      </c>
      <c r="B201" s="13">
        <f t="shared" si="8"/>
        <v>-760</v>
      </c>
      <c r="C201" s="13">
        <f t="shared" si="9"/>
        <v>1960</v>
      </c>
      <c r="D201" s="13">
        <f t="shared" si="10"/>
        <v>-699200</v>
      </c>
      <c r="E201" s="13">
        <f t="shared" si="11"/>
        <v>-701160</v>
      </c>
    </row>
    <row r="202" spans="1:5" x14ac:dyDescent="0.35">
      <c r="A202" s="13">
        <v>925</v>
      </c>
      <c r="B202" s="13">
        <f t="shared" si="8"/>
        <v>-775</v>
      </c>
      <c r="C202" s="13">
        <f t="shared" si="9"/>
        <v>1900</v>
      </c>
      <c r="D202" s="13">
        <f t="shared" si="10"/>
        <v>-716875</v>
      </c>
      <c r="E202" s="13">
        <f t="shared" si="11"/>
        <v>-718775</v>
      </c>
    </row>
    <row r="203" spans="1:5" x14ac:dyDescent="0.35">
      <c r="A203" s="13">
        <v>930</v>
      </c>
      <c r="B203" s="13">
        <f t="shared" si="8"/>
        <v>-790</v>
      </c>
      <c r="C203" s="13">
        <f t="shared" si="9"/>
        <v>1840</v>
      </c>
      <c r="D203" s="13">
        <f t="shared" si="10"/>
        <v>-734700</v>
      </c>
      <c r="E203" s="13">
        <f t="shared" si="11"/>
        <v>-736540</v>
      </c>
    </row>
    <row r="204" spans="1:5" x14ac:dyDescent="0.35">
      <c r="A204" s="13">
        <v>935</v>
      </c>
      <c r="B204" s="13">
        <f t="shared" si="8"/>
        <v>-805</v>
      </c>
      <c r="C204" s="13">
        <f t="shared" si="9"/>
        <v>1780</v>
      </c>
      <c r="D204" s="13">
        <f t="shared" si="10"/>
        <v>-752675</v>
      </c>
      <c r="E204" s="13">
        <f t="shared" si="11"/>
        <v>-754455</v>
      </c>
    </row>
    <row r="205" spans="1:5" x14ac:dyDescent="0.35">
      <c r="A205" s="13">
        <v>940</v>
      </c>
      <c r="B205" s="13">
        <f t="shared" si="8"/>
        <v>-820</v>
      </c>
      <c r="C205" s="13">
        <f t="shared" si="9"/>
        <v>1720</v>
      </c>
      <c r="D205" s="13">
        <f t="shared" si="10"/>
        <v>-770800</v>
      </c>
      <c r="E205" s="13">
        <f t="shared" si="11"/>
        <v>-772520</v>
      </c>
    </row>
    <row r="206" spans="1:5" x14ac:dyDescent="0.35">
      <c r="A206" s="13">
        <v>945</v>
      </c>
      <c r="B206" s="13">
        <f t="shared" si="8"/>
        <v>-835</v>
      </c>
      <c r="C206" s="13">
        <f t="shared" si="9"/>
        <v>1660</v>
      </c>
      <c r="D206" s="13">
        <f t="shared" si="10"/>
        <v>-789075</v>
      </c>
      <c r="E206" s="13">
        <f t="shared" si="11"/>
        <v>-790735</v>
      </c>
    </row>
    <row r="207" spans="1:5" x14ac:dyDescent="0.35">
      <c r="A207" s="13">
        <v>950</v>
      </c>
      <c r="B207" s="13">
        <f t="shared" si="8"/>
        <v>-850</v>
      </c>
      <c r="C207" s="13">
        <f t="shared" si="9"/>
        <v>1600</v>
      </c>
      <c r="D207" s="13">
        <f t="shared" si="10"/>
        <v>-807500</v>
      </c>
      <c r="E207" s="13">
        <f t="shared" si="11"/>
        <v>-809100</v>
      </c>
    </row>
    <row r="208" spans="1:5" x14ac:dyDescent="0.35">
      <c r="A208" s="13">
        <v>955</v>
      </c>
      <c r="B208" s="13">
        <f t="shared" si="8"/>
        <v>-865</v>
      </c>
      <c r="C208" s="13">
        <f t="shared" si="9"/>
        <v>1540</v>
      </c>
      <c r="D208" s="13">
        <f t="shared" si="10"/>
        <v>-826075</v>
      </c>
      <c r="E208" s="13">
        <f t="shared" si="11"/>
        <v>-827615</v>
      </c>
    </row>
    <row r="209" spans="1:5" x14ac:dyDescent="0.35">
      <c r="A209" s="13">
        <v>960</v>
      </c>
      <c r="B209" s="13">
        <f t="shared" si="8"/>
        <v>-880</v>
      </c>
      <c r="C209" s="13">
        <f t="shared" si="9"/>
        <v>1480</v>
      </c>
      <c r="D209" s="13">
        <f t="shared" si="10"/>
        <v>-844800</v>
      </c>
      <c r="E209" s="13">
        <f t="shared" si="11"/>
        <v>-846280</v>
      </c>
    </row>
    <row r="210" spans="1:5" x14ac:dyDescent="0.35">
      <c r="A210" s="13">
        <v>965</v>
      </c>
      <c r="B210" s="13">
        <f t="shared" ref="B210:B217" si="12">2000-(3*A210)</f>
        <v>-895</v>
      </c>
      <c r="C210" s="13">
        <f t="shared" ref="C210:C217" si="13">5000+(4*B210)</f>
        <v>1420</v>
      </c>
      <c r="D210" s="13">
        <f t="shared" ref="D210:D217" si="14">B210*A210</f>
        <v>-863675</v>
      </c>
      <c r="E210" s="13">
        <f t="shared" ref="E210:E217" si="15">D210-C210</f>
        <v>-865095</v>
      </c>
    </row>
    <row r="211" spans="1:5" x14ac:dyDescent="0.35">
      <c r="A211" s="13">
        <v>970</v>
      </c>
      <c r="B211" s="13">
        <f t="shared" si="12"/>
        <v>-910</v>
      </c>
      <c r="C211" s="13">
        <f t="shared" si="13"/>
        <v>1360</v>
      </c>
      <c r="D211" s="13">
        <f t="shared" si="14"/>
        <v>-882700</v>
      </c>
      <c r="E211" s="13">
        <f t="shared" si="15"/>
        <v>-884060</v>
      </c>
    </row>
    <row r="212" spans="1:5" x14ac:dyDescent="0.35">
      <c r="A212" s="13">
        <v>975</v>
      </c>
      <c r="B212" s="13">
        <f t="shared" si="12"/>
        <v>-925</v>
      </c>
      <c r="C212" s="13">
        <f t="shared" si="13"/>
        <v>1300</v>
      </c>
      <c r="D212" s="13">
        <f t="shared" si="14"/>
        <v>-901875</v>
      </c>
      <c r="E212" s="13">
        <f t="shared" si="15"/>
        <v>-903175</v>
      </c>
    </row>
    <row r="213" spans="1:5" x14ac:dyDescent="0.35">
      <c r="A213" s="13">
        <v>980</v>
      </c>
      <c r="B213" s="13">
        <f t="shared" si="12"/>
        <v>-940</v>
      </c>
      <c r="C213" s="13">
        <f t="shared" si="13"/>
        <v>1240</v>
      </c>
      <c r="D213" s="13">
        <f t="shared" si="14"/>
        <v>-921200</v>
      </c>
      <c r="E213" s="13">
        <f t="shared" si="15"/>
        <v>-922440</v>
      </c>
    </row>
    <row r="214" spans="1:5" x14ac:dyDescent="0.35">
      <c r="A214" s="13">
        <v>985</v>
      </c>
      <c r="B214" s="13">
        <f t="shared" si="12"/>
        <v>-955</v>
      </c>
      <c r="C214" s="13">
        <f t="shared" si="13"/>
        <v>1180</v>
      </c>
      <c r="D214" s="13">
        <f t="shared" si="14"/>
        <v>-940675</v>
      </c>
      <c r="E214" s="13">
        <f t="shared" si="15"/>
        <v>-941855</v>
      </c>
    </row>
    <row r="215" spans="1:5" x14ac:dyDescent="0.35">
      <c r="A215" s="13">
        <v>990</v>
      </c>
      <c r="B215" s="13">
        <f t="shared" si="12"/>
        <v>-970</v>
      </c>
      <c r="C215" s="13">
        <f t="shared" si="13"/>
        <v>1120</v>
      </c>
      <c r="D215" s="13">
        <f t="shared" si="14"/>
        <v>-960300</v>
      </c>
      <c r="E215" s="13">
        <f t="shared" si="15"/>
        <v>-961420</v>
      </c>
    </row>
    <row r="216" spans="1:5" x14ac:dyDescent="0.35">
      <c r="A216" s="13">
        <v>995</v>
      </c>
      <c r="B216" s="13">
        <f t="shared" si="12"/>
        <v>-985</v>
      </c>
      <c r="C216" s="13">
        <f t="shared" si="13"/>
        <v>1060</v>
      </c>
      <c r="D216" s="13">
        <f t="shared" si="14"/>
        <v>-980075</v>
      </c>
      <c r="E216" s="13">
        <f t="shared" si="15"/>
        <v>-981135</v>
      </c>
    </row>
    <row r="217" spans="1:5" x14ac:dyDescent="0.35">
      <c r="A217" s="13">
        <v>1000</v>
      </c>
      <c r="B217" s="13">
        <f t="shared" si="12"/>
        <v>-1000</v>
      </c>
      <c r="C217" s="13">
        <f t="shared" si="13"/>
        <v>1000</v>
      </c>
      <c r="D217" s="13">
        <f t="shared" si="14"/>
        <v>-1000000</v>
      </c>
      <c r="E217" s="13">
        <f t="shared" si="15"/>
        <v>-1001000</v>
      </c>
    </row>
  </sheetData>
  <conditionalFormatting sqref="E1:E1048576">
    <cfRule type="expression" dxfId="4" priority="2">
      <formula>IF(E1=MAX($E:$E),TRUE,FALSE)</formula>
    </cfRule>
  </conditionalFormatting>
  <conditionalFormatting sqref="A1:A1048576">
    <cfRule type="expression" dxfId="3" priority="5">
      <formula>IF(E1=MAX($E:$E),TRUE,FALSE)</formula>
    </cfRule>
  </conditionalFormatting>
  <conditionalFormatting sqref="B1:B1048576">
    <cfRule type="expression" dxfId="2" priority="3">
      <formula>IF(E1=MAX($E:$E),TRUE,FALSE)</formula>
    </cfRule>
  </conditionalFormatting>
  <conditionalFormatting sqref="C1:C1048576">
    <cfRule type="expression" dxfId="1" priority="4">
      <formula>IF(E1=MAX($E:$E),TRUE,FALSE)</formula>
    </cfRule>
  </conditionalFormatting>
  <conditionalFormatting sqref="D1:D1048576">
    <cfRule type="expression" dxfId="0" priority="1">
      <formula>IF(E1=MAX($E:$E),TRUE,FALSE)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7412-0D91-4D19-A54B-FEC610EA0873}">
  <dimension ref="A1:I8"/>
  <sheetViews>
    <sheetView workbookViewId="0">
      <selection activeCell="H5" sqref="H5"/>
    </sheetView>
  </sheetViews>
  <sheetFormatPr defaultRowHeight="14.5" x14ac:dyDescent="0.35"/>
  <cols>
    <col min="8" max="8" width="13.1796875" bestFit="1" customWidth="1"/>
  </cols>
  <sheetData>
    <row r="1" spans="1:9" x14ac:dyDescent="0.35">
      <c r="A1" s="18" t="s">
        <v>60</v>
      </c>
      <c r="B1" s="18" t="s">
        <v>12</v>
      </c>
      <c r="C1" s="18" t="s">
        <v>61</v>
      </c>
      <c r="D1" s="18" t="s">
        <v>62</v>
      </c>
      <c r="E1" s="18" t="s">
        <v>63</v>
      </c>
      <c r="F1" s="16"/>
      <c r="G1" s="16"/>
    </row>
    <row r="2" spans="1:9" x14ac:dyDescent="0.35">
      <c r="A2" s="18" t="s">
        <v>64</v>
      </c>
      <c r="B2" s="18"/>
      <c r="C2" s="18"/>
      <c r="D2" s="18"/>
      <c r="E2" s="18"/>
      <c r="F2" s="16"/>
      <c r="G2" s="16"/>
    </row>
    <row r="3" spans="1:9" x14ac:dyDescent="0.35">
      <c r="A3" s="18" t="s">
        <v>65</v>
      </c>
      <c r="B3" s="18">
        <v>15</v>
      </c>
      <c r="C3" s="18">
        <v>17</v>
      </c>
      <c r="D3" s="18">
        <v>18</v>
      </c>
      <c r="E3" s="18">
        <v>19.5</v>
      </c>
      <c r="F3" s="16"/>
      <c r="G3" s="17"/>
      <c r="H3" t="s">
        <v>69</v>
      </c>
      <c r="I3" t="s">
        <v>66</v>
      </c>
    </row>
    <row r="4" spans="1:9" x14ac:dyDescent="0.35">
      <c r="A4" s="18" t="s">
        <v>66</v>
      </c>
      <c r="B4" s="18">
        <v>21</v>
      </c>
      <c r="C4" s="18">
        <v>26</v>
      </c>
      <c r="D4" s="18">
        <v>29</v>
      </c>
      <c r="E4" s="18">
        <v>32</v>
      </c>
      <c r="F4" s="16"/>
      <c r="G4" s="16"/>
      <c r="H4" t="s">
        <v>70</v>
      </c>
      <c r="I4" t="s">
        <v>62</v>
      </c>
    </row>
    <row r="5" spans="1:9" x14ac:dyDescent="0.35">
      <c r="A5" s="18" t="s">
        <v>13</v>
      </c>
      <c r="B5" s="18">
        <v>43</v>
      </c>
      <c r="C5" s="18">
        <v>52</v>
      </c>
      <c r="D5" s="18">
        <v>67</v>
      </c>
      <c r="E5" s="18">
        <v>78</v>
      </c>
      <c r="F5" s="16"/>
      <c r="G5" s="16"/>
      <c r="H5" t="s">
        <v>71</v>
      </c>
      <c r="I5">
        <f>VLOOKUP(I3,A1:E8,MATCH(I4,$A$1:$E$1,0),0)</f>
        <v>29</v>
      </c>
    </row>
    <row r="6" spans="1:9" x14ac:dyDescent="0.35">
      <c r="A6" s="18" t="s">
        <v>67</v>
      </c>
      <c r="B6" s="18">
        <v>3</v>
      </c>
      <c r="C6" s="18">
        <v>5</v>
      </c>
      <c r="D6" s="18">
        <v>8</v>
      </c>
      <c r="E6" s="18">
        <v>9</v>
      </c>
      <c r="F6" s="16"/>
      <c r="G6" s="16"/>
      <c r="H6" t="s">
        <v>72</v>
      </c>
      <c r="I6">
        <v>2</v>
      </c>
    </row>
    <row r="7" spans="1:9" x14ac:dyDescent="0.35">
      <c r="A7" s="18" t="s">
        <v>11</v>
      </c>
      <c r="B7" s="18">
        <v>29</v>
      </c>
      <c r="C7" s="18">
        <v>34</v>
      </c>
      <c r="D7" s="18">
        <v>38</v>
      </c>
      <c r="E7" s="18">
        <v>49</v>
      </c>
      <c r="F7" s="16"/>
      <c r="G7" s="16"/>
      <c r="H7" t="s">
        <v>73</v>
      </c>
      <c r="I7">
        <f>I6*I5</f>
        <v>58</v>
      </c>
    </row>
    <row r="8" spans="1:9" x14ac:dyDescent="0.35">
      <c r="A8" s="18" t="s">
        <v>68</v>
      </c>
      <c r="B8" s="18">
        <v>63</v>
      </c>
      <c r="C8" s="18">
        <v>69</v>
      </c>
      <c r="D8" s="18">
        <v>73</v>
      </c>
      <c r="E8" s="18">
        <v>81</v>
      </c>
      <c r="F8" s="16"/>
      <c r="G8" s="16"/>
    </row>
  </sheetData>
  <dataValidations count="2">
    <dataValidation type="list" allowBlank="1" showInputMessage="1" showErrorMessage="1" sqref="I3" xr:uid="{25F0301A-3891-4B7F-A9DC-533A3EA8906E}">
      <formula1>$A$3:$A$8</formula1>
    </dataValidation>
    <dataValidation type="list" allowBlank="1" showInputMessage="1" showErrorMessage="1" sqref="I4" xr:uid="{0E217971-A051-448D-B261-00D752795BAE}">
      <formula1>$B$1:$E$1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728F-5C92-4672-9AD7-C755C3FDBB9F}">
  <dimension ref="A1:P107"/>
  <sheetViews>
    <sheetView workbookViewId="0">
      <pane ySplit="11" topLeftCell="A12" activePane="bottomLeft" state="frozen"/>
      <selection pane="bottomLeft" activeCell="O2" sqref="O2"/>
    </sheetView>
  </sheetViews>
  <sheetFormatPr defaultColWidth="12.90625" defaultRowHeight="14.5" x14ac:dyDescent="0.35"/>
  <cols>
    <col min="2" max="2" width="9" bestFit="1" customWidth="1"/>
    <col min="3" max="3" width="12.54296875" bestFit="1" customWidth="1"/>
    <col min="4" max="4" width="8.1796875" bestFit="1" customWidth="1"/>
    <col min="5" max="5" width="15.08984375" bestFit="1" customWidth="1"/>
    <col min="6" max="6" width="9.36328125" bestFit="1" customWidth="1"/>
    <col min="7" max="7" width="9.6328125" bestFit="1" customWidth="1"/>
    <col min="8" max="8" width="12.54296875" bestFit="1" customWidth="1"/>
    <col min="9" max="9" width="14" bestFit="1" customWidth="1"/>
    <col min="12" max="12" width="19.7265625" bestFit="1" customWidth="1"/>
    <col min="13" max="13" width="15.6328125" bestFit="1" customWidth="1"/>
    <col min="14" max="14" width="12.54296875" bestFit="1" customWidth="1"/>
    <col min="15" max="15" width="19.08984375" bestFit="1" customWidth="1"/>
    <col min="16" max="16" width="10.90625" bestFit="1" customWidth="1"/>
  </cols>
  <sheetData>
    <row r="1" spans="1:16" ht="15" thickBot="1" x14ac:dyDescent="0.4">
      <c r="A1" s="24" t="s">
        <v>74</v>
      </c>
      <c r="B1" s="19"/>
      <c r="C1" s="19"/>
      <c r="D1" s="19"/>
      <c r="E1" s="19"/>
      <c r="F1" s="19"/>
      <c r="G1" s="19"/>
      <c r="H1" s="19"/>
      <c r="I1" s="19"/>
      <c r="K1" s="32" t="s">
        <v>76</v>
      </c>
      <c r="L1" s="33" t="s">
        <v>93</v>
      </c>
      <c r="N1" s="32" t="s">
        <v>77</v>
      </c>
      <c r="O1" s="39" t="s">
        <v>93</v>
      </c>
    </row>
    <row r="2" spans="1:16" s="19" customFormat="1" x14ac:dyDescent="0.35">
      <c r="A2" s="24"/>
      <c r="K2" s="31">
        <v>1</v>
      </c>
      <c r="L2" s="37">
        <f>SUMIF($B$12:$B$107,K2,$I$12:$I$107)</f>
        <v>90281.099999999991</v>
      </c>
      <c r="N2" s="38" t="s">
        <v>82</v>
      </c>
      <c r="O2" s="37">
        <f>SUMIF($C$12:$C$107,N2,$I$12:$I$107)</f>
        <v>234595.05000000005</v>
      </c>
    </row>
    <row r="3" spans="1:16" s="19" customFormat="1" x14ac:dyDescent="0.35">
      <c r="A3" s="24"/>
      <c r="K3" s="4">
        <v>2</v>
      </c>
      <c r="L3" s="13">
        <f t="shared" ref="L3:L9" si="0">SUMIF($B$12:$B$107,K3,$I$12:$I$107)</f>
        <v>54262.700000000004</v>
      </c>
      <c r="N3" s="30" t="s">
        <v>90</v>
      </c>
      <c r="O3" s="13">
        <f t="shared" ref="O3:O4" si="1">SUMIF($C$12:$C$107,N3,$I$12:$I$107)</f>
        <v>233832.75</v>
      </c>
    </row>
    <row r="4" spans="1:16" s="19" customFormat="1" x14ac:dyDescent="0.35">
      <c r="A4" s="24"/>
      <c r="K4" s="4">
        <v>3</v>
      </c>
      <c r="L4" s="13">
        <f t="shared" si="0"/>
        <v>90051.25</v>
      </c>
      <c r="N4" s="30" t="s">
        <v>91</v>
      </c>
      <c r="O4" s="13">
        <f t="shared" si="1"/>
        <v>529124.80000000005</v>
      </c>
    </row>
    <row r="5" spans="1:16" x14ac:dyDescent="0.35">
      <c r="K5" s="4">
        <v>4</v>
      </c>
      <c r="L5" s="13">
        <f t="shared" si="0"/>
        <v>75498.75</v>
      </c>
    </row>
    <row r="6" spans="1:16" s="19" customFormat="1" x14ac:dyDescent="0.35">
      <c r="K6" s="4">
        <v>5</v>
      </c>
      <c r="L6" s="13">
        <f t="shared" si="0"/>
        <v>158334</v>
      </c>
    </row>
    <row r="7" spans="1:16" s="19" customFormat="1" x14ac:dyDescent="0.35">
      <c r="K7" s="4">
        <v>6</v>
      </c>
      <c r="L7" s="13">
        <f t="shared" si="0"/>
        <v>267648.90000000002</v>
      </c>
    </row>
    <row r="8" spans="1:16" s="19" customFormat="1" x14ac:dyDescent="0.35">
      <c r="K8" s="4">
        <v>7</v>
      </c>
      <c r="L8" s="13">
        <f t="shared" si="0"/>
        <v>170040.85</v>
      </c>
    </row>
    <row r="9" spans="1:16" s="19" customFormat="1" x14ac:dyDescent="0.35">
      <c r="K9" s="4">
        <v>8</v>
      </c>
      <c r="L9" s="13">
        <f t="shared" si="0"/>
        <v>91435.05</v>
      </c>
    </row>
    <row r="10" spans="1:16" s="19" customFormat="1" x14ac:dyDescent="0.35"/>
    <row r="11" spans="1:16" ht="15" thickBot="1" x14ac:dyDescent="0.4">
      <c r="A11" s="29" t="s">
        <v>75</v>
      </c>
      <c r="B11" s="29" t="s">
        <v>76</v>
      </c>
      <c r="C11" s="29" t="s">
        <v>77</v>
      </c>
      <c r="D11" s="29" t="s">
        <v>78</v>
      </c>
      <c r="E11" s="29" t="s">
        <v>79</v>
      </c>
      <c r="F11" s="29" t="s">
        <v>71</v>
      </c>
      <c r="G11" s="29" t="s">
        <v>80</v>
      </c>
      <c r="H11" s="29" t="s">
        <v>81</v>
      </c>
      <c r="I11" s="29" t="s">
        <v>92</v>
      </c>
    </row>
    <row r="12" spans="1:16" ht="15" thickTop="1" x14ac:dyDescent="0.35">
      <c r="A12" s="25">
        <v>1</v>
      </c>
      <c r="B12" s="25">
        <v>1</v>
      </c>
      <c r="C12" s="26" t="s">
        <v>82</v>
      </c>
      <c r="D12" s="25">
        <v>2005</v>
      </c>
      <c r="E12" s="26" t="s">
        <v>83</v>
      </c>
      <c r="F12" s="27">
        <v>229</v>
      </c>
      <c r="G12" s="25">
        <v>28</v>
      </c>
      <c r="H12" s="28" t="s">
        <v>84</v>
      </c>
      <c r="I12" s="22">
        <f>F12*G12</f>
        <v>6412</v>
      </c>
    </row>
    <row r="13" spans="1:16" x14ac:dyDescent="0.35">
      <c r="A13" s="21">
        <v>2</v>
      </c>
      <c r="B13" s="21">
        <v>1</v>
      </c>
      <c r="C13" s="23" t="s">
        <v>82</v>
      </c>
      <c r="D13" s="21">
        <v>2005</v>
      </c>
      <c r="E13" s="23" t="s">
        <v>83</v>
      </c>
      <c r="F13" s="22">
        <v>229</v>
      </c>
      <c r="G13" s="21">
        <v>30</v>
      </c>
      <c r="H13" s="20" t="s">
        <v>85</v>
      </c>
      <c r="I13" s="22">
        <f>F13*G13</f>
        <v>6870</v>
      </c>
      <c r="L13" s="34" t="s">
        <v>95</v>
      </c>
      <c r="M13" s="34" t="s">
        <v>96</v>
      </c>
    </row>
    <row r="14" spans="1:16" x14ac:dyDescent="0.35">
      <c r="A14" s="21">
        <v>3</v>
      </c>
      <c r="B14" s="21">
        <v>1</v>
      </c>
      <c r="C14" s="23" t="s">
        <v>82</v>
      </c>
      <c r="D14" s="21">
        <v>2005</v>
      </c>
      <c r="E14" s="23" t="s">
        <v>83</v>
      </c>
      <c r="F14" s="22">
        <v>229</v>
      </c>
      <c r="G14" s="21">
        <v>9</v>
      </c>
      <c r="H14" s="20" t="s">
        <v>86</v>
      </c>
      <c r="I14" s="22">
        <f t="shared" ref="I14:I77" si="2">F14*G14</f>
        <v>2061</v>
      </c>
      <c r="L14" s="34" t="s">
        <v>76</v>
      </c>
      <c r="M14" s="19" t="s">
        <v>91</v>
      </c>
      <c r="N14" s="19" t="s">
        <v>90</v>
      </c>
      <c r="O14" s="19" t="s">
        <v>82</v>
      </c>
      <c r="P14" s="19" t="s">
        <v>94</v>
      </c>
    </row>
    <row r="15" spans="1:16" ht="26" x14ac:dyDescent="0.35">
      <c r="A15" s="21">
        <v>4</v>
      </c>
      <c r="B15" s="21">
        <v>1</v>
      </c>
      <c r="C15" s="23" t="s">
        <v>82</v>
      </c>
      <c r="D15" s="21">
        <v>3006</v>
      </c>
      <c r="E15" s="23" t="s">
        <v>87</v>
      </c>
      <c r="F15" s="22">
        <v>19.95</v>
      </c>
      <c r="G15" s="21">
        <v>30</v>
      </c>
      <c r="H15" s="20" t="s">
        <v>84</v>
      </c>
      <c r="I15" s="22">
        <f t="shared" si="2"/>
        <v>598.5</v>
      </c>
      <c r="L15" s="35">
        <v>1</v>
      </c>
      <c r="M15" s="36"/>
      <c r="N15" s="36"/>
      <c r="O15" s="36">
        <v>90281.099999999991</v>
      </c>
      <c r="P15" s="36">
        <v>90281.099999999991</v>
      </c>
    </row>
    <row r="16" spans="1:16" ht="26" x14ac:dyDescent="0.35">
      <c r="A16" s="21">
        <v>5</v>
      </c>
      <c r="B16" s="21">
        <v>1</v>
      </c>
      <c r="C16" s="23" t="s">
        <v>82</v>
      </c>
      <c r="D16" s="21">
        <v>3006</v>
      </c>
      <c r="E16" s="23" t="s">
        <v>87</v>
      </c>
      <c r="F16" s="22">
        <v>19.95</v>
      </c>
      <c r="G16" s="21">
        <v>35</v>
      </c>
      <c r="H16" s="20" t="s">
        <v>85</v>
      </c>
      <c r="I16" s="22">
        <f t="shared" si="2"/>
        <v>698.25</v>
      </c>
      <c r="L16" s="35">
        <v>2</v>
      </c>
      <c r="M16" s="36"/>
      <c r="N16" s="36"/>
      <c r="O16" s="36">
        <v>54262.700000000004</v>
      </c>
      <c r="P16" s="36">
        <v>54262.700000000004</v>
      </c>
    </row>
    <row r="17" spans="1:16" ht="26" x14ac:dyDescent="0.35">
      <c r="A17" s="21">
        <v>6</v>
      </c>
      <c r="B17" s="21">
        <v>1</v>
      </c>
      <c r="C17" s="23" t="s">
        <v>82</v>
      </c>
      <c r="D17" s="21">
        <v>3006</v>
      </c>
      <c r="E17" s="23" t="s">
        <v>87</v>
      </c>
      <c r="F17" s="22">
        <v>19.95</v>
      </c>
      <c r="G17" s="21">
        <v>39</v>
      </c>
      <c r="H17" s="20" t="s">
        <v>86</v>
      </c>
      <c r="I17" s="22">
        <f t="shared" si="2"/>
        <v>778.05</v>
      </c>
      <c r="L17" s="35">
        <v>3</v>
      </c>
      <c r="M17" s="36"/>
      <c r="N17" s="36"/>
      <c r="O17" s="36">
        <v>90051.25</v>
      </c>
      <c r="P17" s="36">
        <v>90051.25</v>
      </c>
    </row>
    <row r="18" spans="1:16" x14ac:dyDescent="0.35">
      <c r="A18" s="21">
        <v>7</v>
      </c>
      <c r="B18" s="21">
        <v>1</v>
      </c>
      <c r="C18" s="23" t="s">
        <v>82</v>
      </c>
      <c r="D18" s="21">
        <v>6050</v>
      </c>
      <c r="E18" s="23" t="s">
        <v>88</v>
      </c>
      <c r="F18" s="22">
        <v>8.9499999999999993</v>
      </c>
      <c r="G18" s="21">
        <v>28</v>
      </c>
      <c r="H18" s="20" t="s">
        <v>84</v>
      </c>
      <c r="I18" s="22">
        <f t="shared" si="2"/>
        <v>250.59999999999997</v>
      </c>
      <c r="L18" s="35">
        <v>4</v>
      </c>
      <c r="M18" s="36"/>
      <c r="N18" s="36">
        <v>75498.75</v>
      </c>
      <c r="O18" s="36"/>
      <c r="P18" s="36">
        <v>75498.75</v>
      </c>
    </row>
    <row r="19" spans="1:16" x14ac:dyDescent="0.35">
      <c r="A19" s="21">
        <v>8</v>
      </c>
      <c r="B19" s="21">
        <v>1</v>
      </c>
      <c r="C19" s="23" t="s">
        <v>82</v>
      </c>
      <c r="D19" s="21">
        <v>6050</v>
      </c>
      <c r="E19" s="23" t="s">
        <v>88</v>
      </c>
      <c r="F19" s="22">
        <v>8.9499999999999993</v>
      </c>
      <c r="G19" s="21">
        <v>3</v>
      </c>
      <c r="H19" s="20" t="s">
        <v>85</v>
      </c>
      <c r="I19" s="22">
        <f t="shared" si="2"/>
        <v>26.849999999999998</v>
      </c>
      <c r="L19" s="35">
        <v>5</v>
      </c>
      <c r="M19" s="36"/>
      <c r="N19" s="36">
        <v>158334</v>
      </c>
      <c r="O19" s="36"/>
      <c r="P19" s="36">
        <v>158334</v>
      </c>
    </row>
    <row r="20" spans="1:16" x14ac:dyDescent="0.35">
      <c r="A20" s="21">
        <v>9</v>
      </c>
      <c r="B20" s="21">
        <v>1</v>
      </c>
      <c r="C20" s="23" t="s">
        <v>82</v>
      </c>
      <c r="D20" s="21">
        <v>6050</v>
      </c>
      <c r="E20" s="23" t="s">
        <v>88</v>
      </c>
      <c r="F20" s="22">
        <v>8.9499999999999993</v>
      </c>
      <c r="G20" s="21">
        <v>38</v>
      </c>
      <c r="H20" s="20" t="s">
        <v>86</v>
      </c>
      <c r="I20" s="22">
        <f t="shared" si="2"/>
        <v>340.09999999999997</v>
      </c>
      <c r="L20" s="35">
        <v>6</v>
      </c>
      <c r="M20" s="36">
        <v>267648.90000000002</v>
      </c>
      <c r="N20" s="36"/>
      <c r="O20" s="36"/>
      <c r="P20" s="36">
        <v>267648.90000000002</v>
      </c>
    </row>
    <row r="21" spans="1:16" x14ac:dyDescent="0.35">
      <c r="A21" s="21">
        <v>10</v>
      </c>
      <c r="B21" s="21">
        <v>1</v>
      </c>
      <c r="C21" s="23" t="s">
        <v>82</v>
      </c>
      <c r="D21" s="21">
        <v>8500</v>
      </c>
      <c r="E21" s="23" t="s">
        <v>89</v>
      </c>
      <c r="F21" s="22">
        <v>849.95</v>
      </c>
      <c r="G21" s="21">
        <v>25</v>
      </c>
      <c r="H21" s="20" t="s">
        <v>84</v>
      </c>
      <c r="I21" s="22">
        <f t="shared" si="2"/>
        <v>21248.75</v>
      </c>
      <c r="L21" s="35">
        <v>7</v>
      </c>
      <c r="M21" s="36">
        <v>170040.85</v>
      </c>
      <c r="N21" s="36"/>
      <c r="O21" s="36"/>
      <c r="P21" s="36">
        <v>170040.85</v>
      </c>
    </row>
    <row r="22" spans="1:16" x14ac:dyDescent="0.35">
      <c r="A22" s="21">
        <v>11</v>
      </c>
      <c r="B22" s="21">
        <v>1</v>
      </c>
      <c r="C22" s="23" t="s">
        <v>82</v>
      </c>
      <c r="D22" s="21">
        <v>8500</v>
      </c>
      <c r="E22" s="23" t="s">
        <v>89</v>
      </c>
      <c r="F22" s="22">
        <v>849.95</v>
      </c>
      <c r="G22" s="21">
        <v>27</v>
      </c>
      <c r="H22" s="20" t="s">
        <v>85</v>
      </c>
      <c r="I22" s="22">
        <f t="shared" si="2"/>
        <v>22948.65</v>
      </c>
      <c r="L22" s="35">
        <v>8</v>
      </c>
      <c r="M22" s="36">
        <v>91435.05</v>
      </c>
      <c r="N22" s="36"/>
      <c r="O22" s="36"/>
      <c r="P22" s="36">
        <v>91435.05</v>
      </c>
    </row>
    <row r="23" spans="1:16" x14ac:dyDescent="0.35">
      <c r="A23" s="21">
        <v>12</v>
      </c>
      <c r="B23" s="21">
        <v>1</v>
      </c>
      <c r="C23" s="23" t="s">
        <v>82</v>
      </c>
      <c r="D23" s="21">
        <v>8500</v>
      </c>
      <c r="E23" s="23" t="s">
        <v>89</v>
      </c>
      <c r="F23" s="22">
        <v>849.95</v>
      </c>
      <c r="G23" s="21">
        <v>33</v>
      </c>
      <c r="H23" s="20" t="s">
        <v>86</v>
      </c>
      <c r="I23" s="22">
        <f t="shared" si="2"/>
        <v>28048.350000000002</v>
      </c>
      <c r="L23" s="35" t="s">
        <v>94</v>
      </c>
      <c r="M23" s="36">
        <v>529124.80000000005</v>
      </c>
      <c r="N23" s="36">
        <v>233832.75</v>
      </c>
      <c r="O23" s="36">
        <v>234595.05</v>
      </c>
      <c r="P23" s="36">
        <v>997552.6</v>
      </c>
    </row>
    <row r="24" spans="1:16" x14ac:dyDescent="0.35">
      <c r="A24" s="21">
        <v>13</v>
      </c>
      <c r="B24" s="21">
        <v>2</v>
      </c>
      <c r="C24" s="23" t="s">
        <v>82</v>
      </c>
      <c r="D24" s="21">
        <v>2005</v>
      </c>
      <c r="E24" s="23" t="s">
        <v>83</v>
      </c>
      <c r="F24" s="22">
        <v>229</v>
      </c>
      <c r="G24" s="21">
        <v>8</v>
      </c>
      <c r="H24" s="20" t="s">
        <v>84</v>
      </c>
      <c r="I24" s="22">
        <f t="shared" si="2"/>
        <v>1832</v>
      </c>
    </row>
    <row r="25" spans="1:16" x14ac:dyDescent="0.35">
      <c r="A25" s="21">
        <v>14</v>
      </c>
      <c r="B25" s="21">
        <v>2</v>
      </c>
      <c r="C25" s="23" t="s">
        <v>82</v>
      </c>
      <c r="D25" s="21">
        <v>2005</v>
      </c>
      <c r="E25" s="23" t="s">
        <v>83</v>
      </c>
      <c r="F25" s="22">
        <v>229</v>
      </c>
      <c r="G25" s="21">
        <v>8</v>
      </c>
      <c r="H25" s="20" t="s">
        <v>85</v>
      </c>
      <c r="I25" s="22">
        <f t="shared" si="2"/>
        <v>1832</v>
      </c>
    </row>
    <row r="26" spans="1:16" x14ac:dyDescent="0.35">
      <c r="A26" s="21">
        <v>15</v>
      </c>
      <c r="B26" s="21">
        <v>2</v>
      </c>
      <c r="C26" s="23" t="s">
        <v>82</v>
      </c>
      <c r="D26" s="21">
        <v>2005</v>
      </c>
      <c r="E26" s="23" t="s">
        <v>83</v>
      </c>
      <c r="F26" s="22">
        <v>229</v>
      </c>
      <c r="G26" s="21">
        <v>10</v>
      </c>
      <c r="H26" s="20" t="s">
        <v>86</v>
      </c>
      <c r="I26" s="22">
        <f t="shared" si="2"/>
        <v>2290</v>
      </c>
    </row>
    <row r="27" spans="1:16" ht="26" x14ac:dyDescent="0.35">
      <c r="A27" s="21">
        <v>16</v>
      </c>
      <c r="B27" s="21">
        <v>2</v>
      </c>
      <c r="C27" s="23" t="s">
        <v>82</v>
      </c>
      <c r="D27" s="21">
        <v>3006</v>
      </c>
      <c r="E27" s="23" t="s">
        <v>87</v>
      </c>
      <c r="F27" s="22">
        <v>19.95</v>
      </c>
      <c r="G27" s="21">
        <v>8</v>
      </c>
      <c r="H27" s="20" t="s">
        <v>84</v>
      </c>
      <c r="I27" s="22">
        <f t="shared" si="2"/>
        <v>159.6</v>
      </c>
    </row>
    <row r="28" spans="1:16" ht="26" x14ac:dyDescent="0.35">
      <c r="A28" s="21">
        <v>17</v>
      </c>
      <c r="B28" s="21">
        <v>2</v>
      </c>
      <c r="C28" s="23" t="s">
        <v>82</v>
      </c>
      <c r="D28" s="21">
        <v>3006</v>
      </c>
      <c r="E28" s="23" t="s">
        <v>87</v>
      </c>
      <c r="F28" s="22">
        <v>19.95</v>
      </c>
      <c r="G28" s="21">
        <v>8</v>
      </c>
      <c r="H28" s="20" t="s">
        <v>85</v>
      </c>
      <c r="I28" s="22">
        <f t="shared" si="2"/>
        <v>159.6</v>
      </c>
    </row>
    <row r="29" spans="1:16" ht="26" x14ac:dyDescent="0.35">
      <c r="A29" s="21">
        <v>18</v>
      </c>
      <c r="B29" s="21">
        <v>2</v>
      </c>
      <c r="C29" s="23" t="s">
        <v>82</v>
      </c>
      <c r="D29" s="21">
        <v>3006</v>
      </c>
      <c r="E29" s="23" t="s">
        <v>87</v>
      </c>
      <c r="F29" s="22">
        <v>19.95</v>
      </c>
      <c r="G29" s="21">
        <v>8</v>
      </c>
      <c r="H29" s="20" t="s">
        <v>86</v>
      </c>
      <c r="I29" s="22">
        <f t="shared" si="2"/>
        <v>159.6</v>
      </c>
    </row>
    <row r="30" spans="1:16" x14ac:dyDescent="0.35">
      <c r="A30" s="21">
        <v>19</v>
      </c>
      <c r="B30" s="21">
        <v>2</v>
      </c>
      <c r="C30" s="23" t="s">
        <v>82</v>
      </c>
      <c r="D30" s="21">
        <v>6050</v>
      </c>
      <c r="E30" s="23" t="s">
        <v>88</v>
      </c>
      <c r="F30" s="22">
        <v>8.9499999999999993</v>
      </c>
      <c r="G30" s="21">
        <v>9</v>
      </c>
      <c r="H30" s="20" t="s">
        <v>84</v>
      </c>
      <c r="I30" s="22">
        <f t="shared" si="2"/>
        <v>80.55</v>
      </c>
    </row>
    <row r="31" spans="1:16" x14ac:dyDescent="0.35">
      <c r="A31" s="21">
        <v>20</v>
      </c>
      <c r="B31" s="21">
        <v>2</v>
      </c>
      <c r="C31" s="23" t="s">
        <v>82</v>
      </c>
      <c r="D31" s="21">
        <v>6050</v>
      </c>
      <c r="E31" s="23" t="s">
        <v>88</v>
      </c>
      <c r="F31" s="22">
        <v>8.9499999999999993</v>
      </c>
      <c r="G31" s="21">
        <v>9</v>
      </c>
      <c r="H31" s="20" t="s">
        <v>85</v>
      </c>
      <c r="I31" s="22">
        <f t="shared" si="2"/>
        <v>80.55</v>
      </c>
    </row>
    <row r="32" spans="1:16" x14ac:dyDescent="0.35">
      <c r="A32" s="21">
        <v>21</v>
      </c>
      <c r="B32" s="21">
        <v>2</v>
      </c>
      <c r="C32" s="23" t="s">
        <v>82</v>
      </c>
      <c r="D32" s="21">
        <v>6050</v>
      </c>
      <c r="E32" s="23" t="s">
        <v>88</v>
      </c>
      <c r="F32" s="22">
        <v>8.9499999999999993</v>
      </c>
      <c r="G32" s="21">
        <v>8</v>
      </c>
      <c r="H32" s="20" t="s">
        <v>86</v>
      </c>
      <c r="I32" s="22">
        <f t="shared" si="2"/>
        <v>71.599999999999994</v>
      </c>
    </row>
    <row r="33" spans="1:9" x14ac:dyDescent="0.35">
      <c r="A33" s="21">
        <v>22</v>
      </c>
      <c r="B33" s="21">
        <v>2</v>
      </c>
      <c r="C33" s="23" t="s">
        <v>82</v>
      </c>
      <c r="D33" s="21">
        <v>8500</v>
      </c>
      <c r="E33" s="23" t="s">
        <v>89</v>
      </c>
      <c r="F33" s="22">
        <v>849.95</v>
      </c>
      <c r="G33" s="21">
        <v>18</v>
      </c>
      <c r="H33" s="20" t="s">
        <v>84</v>
      </c>
      <c r="I33" s="22">
        <f t="shared" si="2"/>
        <v>15299.1</v>
      </c>
    </row>
    <row r="34" spans="1:9" x14ac:dyDescent="0.35">
      <c r="A34" s="21">
        <v>23</v>
      </c>
      <c r="B34" s="21">
        <v>2</v>
      </c>
      <c r="C34" s="23" t="s">
        <v>82</v>
      </c>
      <c r="D34" s="21">
        <v>8500</v>
      </c>
      <c r="E34" s="23" t="s">
        <v>89</v>
      </c>
      <c r="F34" s="22">
        <v>849.95</v>
      </c>
      <c r="G34" s="21">
        <v>18</v>
      </c>
      <c r="H34" s="20" t="s">
        <v>85</v>
      </c>
      <c r="I34" s="22">
        <f t="shared" si="2"/>
        <v>15299.1</v>
      </c>
    </row>
    <row r="35" spans="1:9" x14ac:dyDescent="0.35">
      <c r="A35" s="21">
        <v>24</v>
      </c>
      <c r="B35" s="21">
        <v>2</v>
      </c>
      <c r="C35" s="23" t="s">
        <v>82</v>
      </c>
      <c r="D35" s="21">
        <v>8500</v>
      </c>
      <c r="E35" s="23" t="s">
        <v>89</v>
      </c>
      <c r="F35" s="22">
        <v>849.95</v>
      </c>
      <c r="G35" s="21">
        <v>20</v>
      </c>
      <c r="H35" s="20" t="s">
        <v>86</v>
      </c>
      <c r="I35" s="22">
        <f t="shared" si="2"/>
        <v>16999</v>
      </c>
    </row>
    <row r="36" spans="1:9" x14ac:dyDescent="0.35">
      <c r="A36" s="21">
        <v>25</v>
      </c>
      <c r="B36" s="21">
        <v>3</v>
      </c>
      <c r="C36" s="23" t="s">
        <v>82</v>
      </c>
      <c r="D36" s="21">
        <v>2005</v>
      </c>
      <c r="E36" s="23" t="s">
        <v>83</v>
      </c>
      <c r="F36" s="22">
        <v>229</v>
      </c>
      <c r="G36" s="21">
        <v>38</v>
      </c>
      <c r="H36" s="20" t="s">
        <v>84</v>
      </c>
      <c r="I36" s="22">
        <f t="shared" si="2"/>
        <v>8702</v>
      </c>
    </row>
    <row r="37" spans="1:9" x14ac:dyDescent="0.35">
      <c r="A37" s="21">
        <v>26</v>
      </c>
      <c r="B37" s="21">
        <v>3</v>
      </c>
      <c r="C37" s="23" t="s">
        <v>82</v>
      </c>
      <c r="D37" s="21">
        <v>2005</v>
      </c>
      <c r="E37" s="23" t="s">
        <v>83</v>
      </c>
      <c r="F37" s="22">
        <v>229</v>
      </c>
      <c r="G37" s="21">
        <v>30</v>
      </c>
      <c r="H37" s="20" t="s">
        <v>85</v>
      </c>
      <c r="I37" s="22">
        <f t="shared" si="2"/>
        <v>6870</v>
      </c>
    </row>
    <row r="38" spans="1:9" x14ac:dyDescent="0.35">
      <c r="A38" s="21">
        <v>27</v>
      </c>
      <c r="B38" s="21">
        <v>3</v>
      </c>
      <c r="C38" s="23" t="s">
        <v>82</v>
      </c>
      <c r="D38" s="21">
        <v>2005</v>
      </c>
      <c r="E38" s="23" t="s">
        <v>83</v>
      </c>
      <c r="F38" s="22">
        <v>229</v>
      </c>
      <c r="G38" s="21">
        <v>3</v>
      </c>
      <c r="H38" s="20" t="s">
        <v>86</v>
      </c>
      <c r="I38" s="22">
        <f t="shared" si="2"/>
        <v>687</v>
      </c>
    </row>
    <row r="39" spans="1:9" ht="26" x14ac:dyDescent="0.35">
      <c r="A39" s="21">
        <v>28</v>
      </c>
      <c r="B39" s="21">
        <v>3</v>
      </c>
      <c r="C39" s="23" t="s">
        <v>82</v>
      </c>
      <c r="D39" s="21">
        <v>3006</v>
      </c>
      <c r="E39" s="23" t="s">
        <v>87</v>
      </c>
      <c r="F39" s="22">
        <v>19.95</v>
      </c>
      <c r="G39" s="21">
        <v>30</v>
      </c>
      <c r="H39" s="20" t="s">
        <v>84</v>
      </c>
      <c r="I39" s="22">
        <f t="shared" si="2"/>
        <v>598.5</v>
      </c>
    </row>
    <row r="40" spans="1:9" ht="26" x14ac:dyDescent="0.35">
      <c r="A40" s="21">
        <v>29</v>
      </c>
      <c r="B40" s="21">
        <v>3</v>
      </c>
      <c r="C40" s="23" t="s">
        <v>82</v>
      </c>
      <c r="D40" s="21">
        <v>3006</v>
      </c>
      <c r="E40" s="23" t="s">
        <v>87</v>
      </c>
      <c r="F40" s="22">
        <v>19.95</v>
      </c>
      <c r="G40" s="21">
        <v>32</v>
      </c>
      <c r="H40" s="20" t="s">
        <v>85</v>
      </c>
      <c r="I40" s="22">
        <f t="shared" si="2"/>
        <v>638.4</v>
      </c>
    </row>
    <row r="41" spans="1:9" ht="26" x14ac:dyDescent="0.35">
      <c r="A41" s="21">
        <v>30</v>
      </c>
      <c r="B41" s="21">
        <v>3</v>
      </c>
      <c r="C41" s="23" t="s">
        <v>82</v>
      </c>
      <c r="D41" s="21">
        <v>3006</v>
      </c>
      <c r="E41" s="23" t="s">
        <v>87</v>
      </c>
      <c r="F41" s="22">
        <v>19.95</v>
      </c>
      <c r="G41" s="21">
        <v>33</v>
      </c>
      <c r="H41" s="20" t="s">
        <v>86</v>
      </c>
      <c r="I41" s="22">
        <f t="shared" si="2"/>
        <v>658.35</v>
      </c>
    </row>
    <row r="42" spans="1:9" x14ac:dyDescent="0.35">
      <c r="A42" s="21">
        <v>31</v>
      </c>
      <c r="B42" s="21">
        <v>3</v>
      </c>
      <c r="C42" s="23" t="s">
        <v>82</v>
      </c>
      <c r="D42" s="21">
        <v>6050</v>
      </c>
      <c r="E42" s="23" t="s">
        <v>88</v>
      </c>
      <c r="F42" s="22">
        <v>8.9499999999999993</v>
      </c>
      <c r="G42" s="21">
        <v>25</v>
      </c>
      <c r="H42" s="20" t="s">
        <v>84</v>
      </c>
      <c r="I42" s="22">
        <f t="shared" si="2"/>
        <v>223.74999999999997</v>
      </c>
    </row>
    <row r="43" spans="1:9" x14ac:dyDescent="0.35">
      <c r="A43" s="21">
        <v>32</v>
      </c>
      <c r="B43" s="21">
        <v>3</v>
      </c>
      <c r="C43" s="23" t="s">
        <v>82</v>
      </c>
      <c r="D43" s="21">
        <v>6050</v>
      </c>
      <c r="E43" s="23" t="s">
        <v>88</v>
      </c>
      <c r="F43" s="22">
        <v>8.9499999999999993</v>
      </c>
      <c r="G43" s="21">
        <v>5</v>
      </c>
      <c r="H43" s="20" t="s">
        <v>85</v>
      </c>
      <c r="I43" s="22">
        <f t="shared" si="2"/>
        <v>44.75</v>
      </c>
    </row>
    <row r="44" spans="1:9" x14ac:dyDescent="0.35">
      <c r="A44" s="21">
        <v>33</v>
      </c>
      <c r="B44" s="21">
        <v>3</v>
      </c>
      <c r="C44" s="23" t="s">
        <v>82</v>
      </c>
      <c r="D44" s="21">
        <v>6050</v>
      </c>
      <c r="E44" s="23" t="s">
        <v>88</v>
      </c>
      <c r="F44" s="22">
        <v>8.9499999999999993</v>
      </c>
      <c r="G44" s="21">
        <v>26</v>
      </c>
      <c r="H44" s="20" t="s">
        <v>86</v>
      </c>
      <c r="I44" s="22">
        <f t="shared" si="2"/>
        <v>232.7</v>
      </c>
    </row>
    <row r="45" spans="1:9" x14ac:dyDescent="0.35">
      <c r="A45" s="21">
        <v>34</v>
      </c>
      <c r="B45" s="21">
        <v>3</v>
      </c>
      <c r="C45" s="23" t="s">
        <v>82</v>
      </c>
      <c r="D45" s="21">
        <v>8500</v>
      </c>
      <c r="E45" s="23" t="s">
        <v>89</v>
      </c>
      <c r="F45" s="22">
        <v>849.95</v>
      </c>
      <c r="G45" s="21">
        <v>28</v>
      </c>
      <c r="H45" s="20" t="s">
        <v>84</v>
      </c>
      <c r="I45" s="22">
        <f t="shared" si="2"/>
        <v>23798.600000000002</v>
      </c>
    </row>
    <row r="46" spans="1:9" x14ac:dyDescent="0.35">
      <c r="A46" s="21">
        <v>35</v>
      </c>
      <c r="B46" s="21">
        <v>3</v>
      </c>
      <c r="C46" s="23" t="s">
        <v>82</v>
      </c>
      <c r="D46" s="21">
        <v>8500</v>
      </c>
      <c r="E46" s="23" t="s">
        <v>89</v>
      </c>
      <c r="F46" s="22">
        <v>849.95</v>
      </c>
      <c r="G46" s="21">
        <v>27</v>
      </c>
      <c r="H46" s="20" t="s">
        <v>85</v>
      </c>
      <c r="I46" s="22">
        <f t="shared" si="2"/>
        <v>22948.65</v>
      </c>
    </row>
    <row r="47" spans="1:9" x14ac:dyDescent="0.35">
      <c r="A47" s="21">
        <v>36</v>
      </c>
      <c r="B47" s="21">
        <v>3</v>
      </c>
      <c r="C47" s="23" t="s">
        <v>82</v>
      </c>
      <c r="D47" s="21">
        <v>8500</v>
      </c>
      <c r="E47" s="23" t="s">
        <v>89</v>
      </c>
      <c r="F47" s="22">
        <v>849.95</v>
      </c>
      <c r="G47" s="21">
        <v>29</v>
      </c>
      <c r="H47" s="20" t="s">
        <v>86</v>
      </c>
      <c r="I47" s="22">
        <f t="shared" si="2"/>
        <v>24648.550000000003</v>
      </c>
    </row>
    <row r="48" spans="1:9" x14ac:dyDescent="0.35">
      <c r="A48" s="21">
        <v>37</v>
      </c>
      <c r="B48" s="21">
        <v>4</v>
      </c>
      <c r="C48" s="23" t="s">
        <v>90</v>
      </c>
      <c r="D48" s="21">
        <v>2005</v>
      </c>
      <c r="E48" s="23" t="s">
        <v>83</v>
      </c>
      <c r="F48" s="22">
        <v>229</v>
      </c>
      <c r="G48" s="21">
        <v>18</v>
      </c>
      <c r="H48" s="20" t="s">
        <v>84</v>
      </c>
      <c r="I48" s="22">
        <f t="shared" si="2"/>
        <v>4122</v>
      </c>
    </row>
    <row r="49" spans="1:9" x14ac:dyDescent="0.35">
      <c r="A49" s="21">
        <v>38</v>
      </c>
      <c r="B49" s="21">
        <v>4</v>
      </c>
      <c r="C49" s="23" t="s">
        <v>90</v>
      </c>
      <c r="D49" s="21">
        <v>2005</v>
      </c>
      <c r="E49" s="23" t="s">
        <v>83</v>
      </c>
      <c r="F49" s="22">
        <v>229</v>
      </c>
      <c r="G49" s="21">
        <v>20</v>
      </c>
      <c r="H49" s="20" t="s">
        <v>85</v>
      </c>
      <c r="I49" s="22">
        <f t="shared" si="2"/>
        <v>4580</v>
      </c>
    </row>
    <row r="50" spans="1:9" x14ac:dyDescent="0.35">
      <c r="A50" s="21">
        <v>39</v>
      </c>
      <c r="B50" s="21">
        <v>4</v>
      </c>
      <c r="C50" s="23" t="s">
        <v>90</v>
      </c>
      <c r="D50" s="21">
        <v>2005</v>
      </c>
      <c r="E50" s="23" t="s">
        <v>83</v>
      </c>
      <c r="F50" s="22">
        <v>229</v>
      </c>
      <c r="G50" s="21">
        <v>4</v>
      </c>
      <c r="H50" s="20" t="s">
        <v>86</v>
      </c>
      <c r="I50" s="22">
        <f t="shared" si="2"/>
        <v>916</v>
      </c>
    </row>
    <row r="51" spans="1:9" ht="26" x14ac:dyDescent="0.35">
      <c r="A51" s="21">
        <v>40</v>
      </c>
      <c r="B51" s="21">
        <v>4</v>
      </c>
      <c r="C51" s="23" t="s">
        <v>90</v>
      </c>
      <c r="D51" s="21">
        <v>3006</v>
      </c>
      <c r="E51" s="23" t="s">
        <v>87</v>
      </c>
      <c r="F51" s="22">
        <v>19.95</v>
      </c>
      <c r="G51" s="21">
        <v>12</v>
      </c>
      <c r="H51" s="20" t="s">
        <v>84</v>
      </c>
      <c r="I51" s="22">
        <f t="shared" si="2"/>
        <v>239.39999999999998</v>
      </c>
    </row>
    <row r="52" spans="1:9" ht="26" x14ac:dyDescent="0.35">
      <c r="A52" s="21">
        <v>41</v>
      </c>
      <c r="B52" s="21">
        <v>4</v>
      </c>
      <c r="C52" s="23" t="s">
        <v>90</v>
      </c>
      <c r="D52" s="21">
        <v>3006</v>
      </c>
      <c r="E52" s="23" t="s">
        <v>87</v>
      </c>
      <c r="F52" s="22">
        <v>19.95</v>
      </c>
      <c r="G52" s="21">
        <v>24</v>
      </c>
      <c r="H52" s="20" t="s">
        <v>85</v>
      </c>
      <c r="I52" s="22">
        <f t="shared" si="2"/>
        <v>478.79999999999995</v>
      </c>
    </row>
    <row r="53" spans="1:9" ht="26" x14ac:dyDescent="0.35">
      <c r="A53" s="21">
        <v>42</v>
      </c>
      <c r="B53" s="21">
        <v>4</v>
      </c>
      <c r="C53" s="23" t="s">
        <v>90</v>
      </c>
      <c r="D53" s="21">
        <v>3006</v>
      </c>
      <c r="E53" s="23" t="s">
        <v>87</v>
      </c>
      <c r="F53" s="22">
        <v>19.95</v>
      </c>
      <c r="G53" s="21">
        <v>36</v>
      </c>
      <c r="H53" s="20" t="s">
        <v>86</v>
      </c>
      <c r="I53" s="22">
        <f t="shared" si="2"/>
        <v>718.19999999999993</v>
      </c>
    </row>
    <row r="54" spans="1:9" x14ac:dyDescent="0.35">
      <c r="A54" s="21">
        <v>43</v>
      </c>
      <c r="B54" s="21">
        <v>4</v>
      </c>
      <c r="C54" s="23" t="s">
        <v>90</v>
      </c>
      <c r="D54" s="21">
        <v>6050</v>
      </c>
      <c r="E54" s="23" t="s">
        <v>88</v>
      </c>
      <c r="F54" s="22">
        <v>8.9499999999999993</v>
      </c>
      <c r="G54" s="21">
        <v>29</v>
      </c>
      <c r="H54" s="20" t="s">
        <v>84</v>
      </c>
      <c r="I54" s="22">
        <f t="shared" si="2"/>
        <v>259.54999999999995</v>
      </c>
    </row>
    <row r="55" spans="1:9" x14ac:dyDescent="0.35">
      <c r="A55" s="21">
        <v>44</v>
      </c>
      <c r="B55" s="21">
        <v>4</v>
      </c>
      <c r="C55" s="23" t="s">
        <v>90</v>
      </c>
      <c r="D55" s="21">
        <v>6050</v>
      </c>
      <c r="E55" s="23" t="s">
        <v>88</v>
      </c>
      <c r="F55" s="22">
        <v>8.9499999999999993</v>
      </c>
      <c r="G55" s="21">
        <v>11</v>
      </c>
      <c r="H55" s="20" t="s">
        <v>85</v>
      </c>
      <c r="I55" s="22">
        <f t="shared" si="2"/>
        <v>98.449999999999989</v>
      </c>
    </row>
    <row r="56" spans="1:9" x14ac:dyDescent="0.35">
      <c r="A56" s="21">
        <v>45</v>
      </c>
      <c r="B56" s="21">
        <v>4</v>
      </c>
      <c r="C56" s="23" t="s">
        <v>90</v>
      </c>
      <c r="D56" s="21">
        <v>6050</v>
      </c>
      <c r="E56" s="23" t="s">
        <v>88</v>
      </c>
      <c r="F56" s="22">
        <v>8.9499999999999993</v>
      </c>
      <c r="G56" s="21">
        <v>38</v>
      </c>
      <c r="H56" s="20" t="s">
        <v>86</v>
      </c>
      <c r="I56" s="22">
        <f t="shared" si="2"/>
        <v>340.09999999999997</v>
      </c>
    </row>
    <row r="57" spans="1:9" x14ac:dyDescent="0.35">
      <c r="A57" s="21">
        <v>46</v>
      </c>
      <c r="B57" s="21">
        <v>4</v>
      </c>
      <c r="C57" s="23" t="s">
        <v>90</v>
      </c>
      <c r="D57" s="21">
        <v>8500</v>
      </c>
      <c r="E57" s="23" t="s">
        <v>89</v>
      </c>
      <c r="F57" s="22">
        <v>849.95</v>
      </c>
      <c r="G57" s="21">
        <v>21</v>
      </c>
      <c r="H57" s="20" t="s">
        <v>84</v>
      </c>
      <c r="I57" s="22">
        <f t="shared" si="2"/>
        <v>17848.95</v>
      </c>
    </row>
    <row r="58" spans="1:9" x14ac:dyDescent="0.35">
      <c r="A58" s="21">
        <v>47</v>
      </c>
      <c r="B58" s="21">
        <v>4</v>
      </c>
      <c r="C58" s="23" t="s">
        <v>90</v>
      </c>
      <c r="D58" s="21">
        <v>8500</v>
      </c>
      <c r="E58" s="23" t="s">
        <v>89</v>
      </c>
      <c r="F58" s="22">
        <v>849.95</v>
      </c>
      <c r="G58" s="21">
        <v>24</v>
      </c>
      <c r="H58" s="20" t="s">
        <v>85</v>
      </c>
      <c r="I58" s="22">
        <f t="shared" si="2"/>
        <v>20398.800000000003</v>
      </c>
    </row>
    <row r="59" spans="1:9" x14ac:dyDescent="0.35">
      <c r="A59" s="21">
        <v>48</v>
      </c>
      <c r="B59" s="21">
        <v>4</v>
      </c>
      <c r="C59" s="23" t="s">
        <v>90</v>
      </c>
      <c r="D59" s="21">
        <v>8500</v>
      </c>
      <c r="E59" s="23" t="s">
        <v>89</v>
      </c>
      <c r="F59" s="22">
        <v>849.95</v>
      </c>
      <c r="G59" s="21">
        <v>30</v>
      </c>
      <c r="H59" s="20" t="s">
        <v>86</v>
      </c>
      <c r="I59" s="22">
        <f t="shared" si="2"/>
        <v>25498.5</v>
      </c>
    </row>
    <row r="60" spans="1:9" x14ac:dyDescent="0.35">
      <c r="A60" s="21">
        <v>49</v>
      </c>
      <c r="B60" s="21">
        <v>5</v>
      </c>
      <c r="C60" s="23" t="s">
        <v>90</v>
      </c>
      <c r="D60" s="21">
        <v>2005</v>
      </c>
      <c r="E60" s="23" t="s">
        <v>83</v>
      </c>
      <c r="F60" s="22">
        <v>229</v>
      </c>
      <c r="G60" s="21">
        <v>27</v>
      </c>
      <c r="H60" s="20" t="s">
        <v>84</v>
      </c>
      <c r="I60" s="22">
        <f t="shared" si="2"/>
        <v>6183</v>
      </c>
    </row>
    <row r="61" spans="1:9" x14ac:dyDescent="0.35">
      <c r="A61" s="21">
        <v>50</v>
      </c>
      <c r="B61" s="21">
        <v>5</v>
      </c>
      <c r="C61" s="23" t="s">
        <v>90</v>
      </c>
      <c r="D61" s="21">
        <v>2005</v>
      </c>
      <c r="E61" s="23" t="s">
        <v>83</v>
      </c>
      <c r="F61" s="22">
        <v>229</v>
      </c>
      <c r="G61" s="21">
        <v>25</v>
      </c>
      <c r="H61" s="20" t="s">
        <v>85</v>
      </c>
      <c r="I61" s="22">
        <f t="shared" si="2"/>
        <v>5725</v>
      </c>
    </row>
    <row r="62" spans="1:9" x14ac:dyDescent="0.35">
      <c r="A62" s="21">
        <v>51</v>
      </c>
      <c r="B62" s="21">
        <v>5</v>
      </c>
      <c r="C62" s="23" t="s">
        <v>90</v>
      </c>
      <c r="D62" s="21">
        <v>2005</v>
      </c>
      <c r="E62" s="23" t="s">
        <v>83</v>
      </c>
      <c r="F62" s="22">
        <v>229</v>
      </c>
      <c r="G62" s="21">
        <v>23</v>
      </c>
      <c r="H62" s="20" t="s">
        <v>86</v>
      </c>
      <c r="I62" s="22">
        <f t="shared" si="2"/>
        <v>5267</v>
      </c>
    </row>
    <row r="63" spans="1:9" ht="26" x14ac:dyDescent="0.35">
      <c r="A63" s="21">
        <v>52</v>
      </c>
      <c r="B63" s="21">
        <v>5</v>
      </c>
      <c r="C63" s="23" t="s">
        <v>90</v>
      </c>
      <c r="D63" s="21">
        <v>3006</v>
      </c>
      <c r="E63" s="23" t="s">
        <v>87</v>
      </c>
      <c r="F63" s="22">
        <v>19.95</v>
      </c>
      <c r="G63" s="21">
        <v>80</v>
      </c>
      <c r="H63" s="20" t="s">
        <v>84</v>
      </c>
      <c r="I63" s="22">
        <f t="shared" si="2"/>
        <v>1596</v>
      </c>
    </row>
    <row r="64" spans="1:9" ht="26" x14ac:dyDescent="0.35">
      <c r="A64" s="21">
        <v>53</v>
      </c>
      <c r="B64" s="21">
        <v>5</v>
      </c>
      <c r="C64" s="23" t="s">
        <v>90</v>
      </c>
      <c r="D64" s="21">
        <v>3006</v>
      </c>
      <c r="E64" s="23" t="s">
        <v>87</v>
      </c>
      <c r="F64" s="22">
        <v>19.95</v>
      </c>
      <c r="G64" s="21">
        <v>82</v>
      </c>
      <c r="H64" s="20" t="s">
        <v>85</v>
      </c>
      <c r="I64" s="22">
        <f t="shared" si="2"/>
        <v>1635.8999999999999</v>
      </c>
    </row>
    <row r="65" spans="1:9" ht="26" x14ac:dyDescent="0.35">
      <c r="A65" s="21">
        <v>54</v>
      </c>
      <c r="B65" s="21">
        <v>5</v>
      </c>
      <c r="C65" s="23" t="s">
        <v>90</v>
      </c>
      <c r="D65" s="21">
        <v>3006</v>
      </c>
      <c r="E65" s="23" t="s">
        <v>87</v>
      </c>
      <c r="F65" s="22">
        <v>19.95</v>
      </c>
      <c r="G65" s="21">
        <v>75</v>
      </c>
      <c r="H65" s="20" t="s">
        <v>86</v>
      </c>
      <c r="I65" s="22">
        <f t="shared" si="2"/>
        <v>1496.25</v>
      </c>
    </row>
    <row r="66" spans="1:9" x14ac:dyDescent="0.35">
      <c r="A66" s="21">
        <v>55</v>
      </c>
      <c r="B66" s="21">
        <v>5</v>
      </c>
      <c r="C66" s="23" t="s">
        <v>90</v>
      </c>
      <c r="D66" s="21">
        <v>6050</v>
      </c>
      <c r="E66" s="23" t="s">
        <v>88</v>
      </c>
      <c r="F66" s="22">
        <v>8.9499999999999993</v>
      </c>
      <c r="G66" s="21">
        <v>65</v>
      </c>
      <c r="H66" s="20" t="s">
        <v>84</v>
      </c>
      <c r="I66" s="22">
        <f t="shared" si="2"/>
        <v>581.75</v>
      </c>
    </row>
    <row r="67" spans="1:9" x14ac:dyDescent="0.35">
      <c r="A67" s="21">
        <v>56</v>
      </c>
      <c r="B67" s="21">
        <v>5</v>
      </c>
      <c r="C67" s="23" t="s">
        <v>90</v>
      </c>
      <c r="D67" s="21">
        <v>6050</v>
      </c>
      <c r="E67" s="23" t="s">
        <v>88</v>
      </c>
      <c r="F67" s="22">
        <v>8.9499999999999993</v>
      </c>
      <c r="G67" s="21">
        <v>24</v>
      </c>
      <c r="H67" s="20" t="s">
        <v>85</v>
      </c>
      <c r="I67" s="22">
        <f t="shared" si="2"/>
        <v>214.79999999999998</v>
      </c>
    </row>
    <row r="68" spans="1:9" x14ac:dyDescent="0.35">
      <c r="A68" s="21">
        <v>57</v>
      </c>
      <c r="B68" s="21">
        <v>5</v>
      </c>
      <c r="C68" s="23" t="s">
        <v>90</v>
      </c>
      <c r="D68" s="21">
        <v>6050</v>
      </c>
      <c r="E68" s="23" t="s">
        <v>88</v>
      </c>
      <c r="F68" s="22">
        <v>8.9499999999999993</v>
      </c>
      <c r="G68" s="21">
        <v>55</v>
      </c>
      <c r="H68" s="20" t="s">
        <v>86</v>
      </c>
      <c r="I68" s="22">
        <f t="shared" si="2"/>
        <v>492.24999999999994</v>
      </c>
    </row>
    <row r="69" spans="1:9" x14ac:dyDescent="0.35">
      <c r="A69" s="21">
        <v>58</v>
      </c>
      <c r="B69" s="21">
        <v>5</v>
      </c>
      <c r="C69" s="23" t="s">
        <v>90</v>
      </c>
      <c r="D69" s="21">
        <v>8500</v>
      </c>
      <c r="E69" s="23" t="s">
        <v>89</v>
      </c>
      <c r="F69" s="22">
        <v>849.95</v>
      </c>
      <c r="G69" s="21">
        <v>55</v>
      </c>
      <c r="H69" s="20" t="s">
        <v>84</v>
      </c>
      <c r="I69" s="22">
        <f t="shared" si="2"/>
        <v>46747.25</v>
      </c>
    </row>
    <row r="70" spans="1:9" x14ac:dyDescent="0.35">
      <c r="A70" s="21">
        <v>59</v>
      </c>
      <c r="B70" s="21">
        <v>5</v>
      </c>
      <c r="C70" s="23" t="s">
        <v>90</v>
      </c>
      <c r="D70" s="21">
        <v>8500</v>
      </c>
      <c r="E70" s="23" t="s">
        <v>89</v>
      </c>
      <c r="F70" s="22">
        <v>849.95</v>
      </c>
      <c r="G70" s="21">
        <v>57</v>
      </c>
      <c r="H70" s="20" t="s">
        <v>85</v>
      </c>
      <c r="I70" s="22">
        <f t="shared" si="2"/>
        <v>48447.15</v>
      </c>
    </row>
    <row r="71" spans="1:9" x14ac:dyDescent="0.35">
      <c r="A71" s="21">
        <v>60</v>
      </c>
      <c r="B71" s="21">
        <v>5</v>
      </c>
      <c r="C71" s="23" t="s">
        <v>90</v>
      </c>
      <c r="D71" s="21">
        <v>8500</v>
      </c>
      <c r="E71" s="23" t="s">
        <v>89</v>
      </c>
      <c r="F71" s="22">
        <v>849.95</v>
      </c>
      <c r="G71" s="21">
        <v>47</v>
      </c>
      <c r="H71" s="20" t="s">
        <v>86</v>
      </c>
      <c r="I71" s="22">
        <f t="shared" si="2"/>
        <v>39947.65</v>
      </c>
    </row>
    <row r="72" spans="1:9" x14ac:dyDescent="0.35">
      <c r="A72" s="21">
        <v>61</v>
      </c>
      <c r="B72" s="21">
        <v>6</v>
      </c>
      <c r="C72" s="23" t="s">
        <v>91</v>
      </c>
      <c r="D72" s="21">
        <v>2005</v>
      </c>
      <c r="E72" s="23" t="s">
        <v>83</v>
      </c>
      <c r="F72" s="22">
        <v>229</v>
      </c>
      <c r="G72" s="21">
        <v>24</v>
      </c>
      <c r="H72" s="20" t="s">
        <v>84</v>
      </c>
      <c r="I72" s="22">
        <f t="shared" si="2"/>
        <v>5496</v>
      </c>
    </row>
    <row r="73" spans="1:9" x14ac:dyDescent="0.35">
      <c r="A73" s="21">
        <v>62</v>
      </c>
      <c r="B73" s="21">
        <v>6</v>
      </c>
      <c r="C73" s="23" t="s">
        <v>91</v>
      </c>
      <c r="D73" s="21">
        <v>2005</v>
      </c>
      <c r="E73" s="23" t="s">
        <v>83</v>
      </c>
      <c r="F73" s="22">
        <v>229</v>
      </c>
      <c r="G73" s="21">
        <v>85</v>
      </c>
      <c r="H73" s="20" t="s">
        <v>85</v>
      </c>
      <c r="I73" s="22">
        <f t="shared" si="2"/>
        <v>19465</v>
      </c>
    </row>
    <row r="74" spans="1:9" x14ac:dyDescent="0.35">
      <c r="A74" s="21">
        <v>63</v>
      </c>
      <c r="B74" s="21">
        <v>6</v>
      </c>
      <c r="C74" s="23" t="s">
        <v>91</v>
      </c>
      <c r="D74" s="21">
        <v>2005</v>
      </c>
      <c r="E74" s="23" t="s">
        <v>83</v>
      </c>
      <c r="F74" s="22">
        <v>229</v>
      </c>
      <c r="G74" s="21">
        <v>56</v>
      </c>
      <c r="H74" s="20" t="s">
        <v>86</v>
      </c>
      <c r="I74" s="22">
        <f t="shared" si="2"/>
        <v>12824</v>
      </c>
    </row>
    <row r="75" spans="1:9" ht="26" x14ac:dyDescent="0.35">
      <c r="A75" s="21">
        <v>64</v>
      </c>
      <c r="B75" s="21">
        <v>6</v>
      </c>
      <c r="C75" s="23" t="s">
        <v>91</v>
      </c>
      <c r="D75" s="21">
        <v>3006</v>
      </c>
      <c r="E75" s="23" t="s">
        <v>87</v>
      </c>
      <c r="F75" s="22">
        <v>19.95</v>
      </c>
      <c r="G75" s="21">
        <v>52</v>
      </c>
      <c r="H75" s="20" t="s">
        <v>84</v>
      </c>
      <c r="I75" s="22">
        <f t="shared" si="2"/>
        <v>1037.3999999999999</v>
      </c>
    </row>
    <row r="76" spans="1:9" ht="26" x14ac:dyDescent="0.35">
      <c r="A76" s="21">
        <v>65</v>
      </c>
      <c r="B76" s="21">
        <v>6</v>
      </c>
      <c r="C76" s="23" t="s">
        <v>91</v>
      </c>
      <c r="D76" s="21">
        <v>3006</v>
      </c>
      <c r="E76" s="23" t="s">
        <v>87</v>
      </c>
      <c r="F76" s="22">
        <v>19.95</v>
      </c>
      <c r="G76" s="21">
        <v>58</v>
      </c>
      <c r="H76" s="20" t="s">
        <v>85</v>
      </c>
      <c r="I76" s="22">
        <f t="shared" si="2"/>
        <v>1157.0999999999999</v>
      </c>
    </row>
    <row r="77" spans="1:9" ht="26" x14ac:dyDescent="0.35">
      <c r="A77" s="21">
        <v>66</v>
      </c>
      <c r="B77" s="21">
        <v>6</v>
      </c>
      <c r="C77" s="23" t="s">
        <v>91</v>
      </c>
      <c r="D77" s="21">
        <v>3006</v>
      </c>
      <c r="E77" s="23" t="s">
        <v>87</v>
      </c>
      <c r="F77" s="22">
        <v>19.95</v>
      </c>
      <c r="G77" s="21">
        <v>69</v>
      </c>
      <c r="H77" s="20" t="s">
        <v>86</v>
      </c>
      <c r="I77" s="22">
        <f t="shared" si="2"/>
        <v>1376.55</v>
      </c>
    </row>
    <row r="78" spans="1:9" x14ac:dyDescent="0.35">
      <c r="A78" s="21">
        <v>67</v>
      </c>
      <c r="B78" s="21">
        <v>6</v>
      </c>
      <c r="C78" s="23" t="s">
        <v>91</v>
      </c>
      <c r="D78" s="21">
        <v>6050</v>
      </c>
      <c r="E78" s="23" t="s">
        <v>88</v>
      </c>
      <c r="F78" s="22">
        <v>8.9499999999999993</v>
      </c>
      <c r="G78" s="21">
        <v>35</v>
      </c>
      <c r="H78" s="20" t="s">
        <v>84</v>
      </c>
      <c r="I78" s="22">
        <f t="shared" ref="I78:I107" si="3">F78*G78</f>
        <v>313.25</v>
      </c>
    </row>
    <row r="79" spans="1:9" x14ac:dyDescent="0.35">
      <c r="A79" s="21">
        <v>68</v>
      </c>
      <c r="B79" s="21">
        <v>6</v>
      </c>
      <c r="C79" s="23" t="s">
        <v>91</v>
      </c>
      <c r="D79" s="21">
        <v>6050</v>
      </c>
      <c r="E79" s="23" t="s">
        <v>88</v>
      </c>
      <c r="F79" s="22">
        <v>8.9499999999999993</v>
      </c>
      <c r="G79" s="21">
        <v>39</v>
      </c>
      <c r="H79" s="20" t="s">
        <v>85</v>
      </c>
      <c r="I79" s="22">
        <f t="shared" si="3"/>
        <v>349.04999999999995</v>
      </c>
    </row>
    <row r="80" spans="1:9" x14ac:dyDescent="0.35">
      <c r="A80" s="21">
        <v>69</v>
      </c>
      <c r="B80" s="21">
        <v>6</v>
      </c>
      <c r="C80" s="23" t="s">
        <v>91</v>
      </c>
      <c r="D80" s="21">
        <v>6050</v>
      </c>
      <c r="E80" s="23" t="s">
        <v>88</v>
      </c>
      <c r="F80" s="22">
        <v>8.9499999999999993</v>
      </c>
      <c r="G80" s="21">
        <v>44</v>
      </c>
      <c r="H80" s="20" t="s">
        <v>86</v>
      </c>
      <c r="I80" s="22">
        <f t="shared" si="3"/>
        <v>393.79999999999995</v>
      </c>
    </row>
    <row r="81" spans="1:9" x14ac:dyDescent="0.35">
      <c r="A81" s="21">
        <v>70</v>
      </c>
      <c r="B81" s="21">
        <v>6</v>
      </c>
      <c r="C81" s="23" t="s">
        <v>91</v>
      </c>
      <c r="D81" s="21">
        <v>8500</v>
      </c>
      <c r="E81" s="23" t="s">
        <v>89</v>
      </c>
      <c r="F81" s="22">
        <v>849.95</v>
      </c>
      <c r="G81" s="21">
        <v>78</v>
      </c>
      <c r="H81" s="20" t="s">
        <v>84</v>
      </c>
      <c r="I81" s="22">
        <f t="shared" si="3"/>
        <v>66296.100000000006</v>
      </c>
    </row>
    <row r="82" spans="1:9" x14ac:dyDescent="0.35">
      <c r="A82" s="21">
        <v>71</v>
      </c>
      <c r="B82" s="21">
        <v>6</v>
      </c>
      <c r="C82" s="23" t="s">
        <v>91</v>
      </c>
      <c r="D82" s="21">
        <v>8500</v>
      </c>
      <c r="E82" s="23" t="s">
        <v>89</v>
      </c>
      <c r="F82" s="22">
        <v>849.95</v>
      </c>
      <c r="G82" s="21">
        <v>88</v>
      </c>
      <c r="H82" s="20" t="s">
        <v>85</v>
      </c>
      <c r="I82" s="22">
        <f t="shared" si="3"/>
        <v>74795.600000000006</v>
      </c>
    </row>
    <row r="83" spans="1:9" x14ac:dyDescent="0.35">
      <c r="A83" s="21">
        <v>72</v>
      </c>
      <c r="B83" s="21">
        <v>6</v>
      </c>
      <c r="C83" s="23" t="s">
        <v>91</v>
      </c>
      <c r="D83" s="21">
        <v>8500</v>
      </c>
      <c r="E83" s="23" t="s">
        <v>89</v>
      </c>
      <c r="F83" s="22">
        <v>849.95</v>
      </c>
      <c r="G83" s="21">
        <v>99</v>
      </c>
      <c r="H83" s="20" t="s">
        <v>86</v>
      </c>
      <c r="I83" s="22">
        <f t="shared" si="3"/>
        <v>84145.05</v>
      </c>
    </row>
    <row r="84" spans="1:9" x14ac:dyDescent="0.35">
      <c r="A84" s="21">
        <v>73</v>
      </c>
      <c r="B84" s="21">
        <v>7</v>
      </c>
      <c r="C84" s="23" t="s">
        <v>91</v>
      </c>
      <c r="D84" s="21">
        <v>2005</v>
      </c>
      <c r="E84" s="23" t="s">
        <v>83</v>
      </c>
      <c r="F84" s="22">
        <v>229</v>
      </c>
      <c r="G84" s="21">
        <v>34</v>
      </c>
      <c r="H84" s="20" t="s">
        <v>84</v>
      </c>
      <c r="I84" s="22">
        <f t="shared" si="3"/>
        <v>7786</v>
      </c>
    </row>
    <row r="85" spans="1:9" x14ac:dyDescent="0.35">
      <c r="A85" s="21">
        <v>74</v>
      </c>
      <c r="B85" s="21">
        <v>7</v>
      </c>
      <c r="C85" s="23" t="s">
        <v>91</v>
      </c>
      <c r="D85" s="21">
        <v>2005</v>
      </c>
      <c r="E85" s="23" t="s">
        <v>83</v>
      </c>
      <c r="F85" s="22">
        <v>229</v>
      </c>
      <c r="G85" s="21">
        <v>36</v>
      </c>
      <c r="H85" s="20" t="s">
        <v>85</v>
      </c>
      <c r="I85" s="22">
        <f t="shared" si="3"/>
        <v>8244</v>
      </c>
    </row>
    <row r="86" spans="1:9" x14ac:dyDescent="0.35">
      <c r="A86" s="21">
        <v>75</v>
      </c>
      <c r="B86" s="21">
        <v>7</v>
      </c>
      <c r="C86" s="23" t="s">
        <v>91</v>
      </c>
      <c r="D86" s="21">
        <v>2005</v>
      </c>
      <c r="E86" s="23" t="s">
        <v>83</v>
      </c>
      <c r="F86" s="22">
        <v>229</v>
      </c>
      <c r="G86" s="21">
        <v>35</v>
      </c>
      <c r="H86" s="20" t="s">
        <v>86</v>
      </c>
      <c r="I86" s="22">
        <f t="shared" si="3"/>
        <v>8015</v>
      </c>
    </row>
    <row r="87" spans="1:9" ht="26" x14ac:dyDescent="0.35">
      <c r="A87" s="21">
        <v>76</v>
      </c>
      <c r="B87" s="21">
        <v>7</v>
      </c>
      <c r="C87" s="23" t="s">
        <v>91</v>
      </c>
      <c r="D87" s="21">
        <v>3006</v>
      </c>
      <c r="E87" s="23" t="s">
        <v>87</v>
      </c>
      <c r="F87" s="22">
        <v>19.95</v>
      </c>
      <c r="G87" s="21">
        <v>49</v>
      </c>
      <c r="H87" s="20" t="s">
        <v>84</v>
      </c>
      <c r="I87" s="22">
        <f t="shared" si="3"/>
        <v>977.55</v>
      </c>
    </row>
    <row r="88" spans="1:9" ht="26" x14ac:dyDescent="0.35">
      <c r="A88" s="21">
        <v>77</v>
      </c>
      <c r="B88" s="21">
        <v>7</v>
      </c>
      <c r="C88" s="23" t="s">
        <v>91</v>
      </c>
      <c r="D88" s="21">
        <v>3006</v>
      </c>
      <c r="E88" s="23" t="s">
        <v>87</v>
      </c>
      <c r="F88" s="22">
        <v>19.95</v>
      </c>
      <c r="G88" s="21">
        <v>47</v>
      </c>
      <c r="H88" s="20" t="s">
        <v>85</v>
      </c>
      <c r="I88" s="22">
        <f t="shared" si="3"/>
        <v>937.65</v>
      </c>
    </row>
    <row r="89" spans="1:9" ht="26" x14ac:dyDescent="0.35">
      <c r="A89" s="21">
        <v>78</v>
      </c>
      <c r="B89" s="21">
        <v>7</v>
      </c>
      <c r="C89" s="23" t="s">
        <v>91</v>
      </c>
      <c r="D89" s="21">
        <v>3006</v>
      </c>
      <c r="E89" s="23" t="s">
        <v>87</v>
      </c>
      <c r="F89" s="22">
        <v>19.95</v>
      </c>
      <c r="G89" s="21">
        <v>48</v>
      </c>
      <c r="H89" s="20" t="s">
        <v>86</v>
      </c>
      <c r="I89" s="22">
        <f t="shared" si="3"/>
        <v>957.59999999999991</v>
      </c>
    </row>
    <row r="90" spans="1:9" x14ac:dyDescent="0.35">
      <c r="A90" s="21">
        <v>79</v>
      </c>
      <c r="B90" s="21">
        <v>7</v>
      </c>
      <c r="C90" s="23" t="s">
        <v>91</v>
      </c>
      <c r="D90" s="21">
        <v>6050</v>
      </c>
      <c r="E90" s="23" t="s">
        <v>88</v>
      </c>
      <c r="F90" s="22">
        <v>8.9499999999999993</v>
      </c>
      <c r="G90" s="21">
        <v>45</v>
      </c>
      <c r="H90" s="20" t="s">
        <v>84</v>
      </c>
      <c r="I90" s="22">
        <f t="shared" si="3"/>
        <v>402.74999999999994</v>
      </c>
    </row>
    <row r="91" spans="1:9" x14ac:dyDescent="0.35">
      <c r="A91" s="21">
        <v>80</v>
      </c>
      <c r="B91" s="21">
        <v>7</v>
      </c>
      <c r="C91" s="23" t="s">
        <v>91</v>
      </c>
      <c r="D91" s="21">
        <v>6050</v>
      </c>
      <c r="E91" s="23" t="s">
        <v>88</v>
      </c>
      <c r="F91" s="22">
        <v>8.9499999999999993</v>
      </c>
      <c r="G91" s="21">
        <v>42</v>
      </c>
      <c r="H91" s="20" t="s">
        <v>85</v>
      </c>
      <c r="I91" s="22">
        <f t="shared" si="3"/>
        <v>375.9</v>
      </c>
    </row>
    <row r="92" spans="1:9" x14ac:dyDescent="0.35">
      <c r="A92" s="21">
        <v>81</v>
      </c>
      <c r="B92" s="21">
        <v>7</v>
      </c>
      <c r="C92" s="23" t="s">
        <v>91</v>
      </c>
      <c r="D92" s="21">
        <v>6050</v>
      </c>
      <c r="E92" s="23" t="s">
        <v>88</v>
      </c>
      <c r="F92" s="22">
        <v>8.9499999999999993</v>
      </c>
      <c r="G92" s="21">
        <v>45</v>
      </c>
      <c r="H92" s="20" t="s">
        <v>86</v>
      </c>
      <c r="I92" s="22">
        <f t="shared" si="3"/>
        <v>402.74999999999994</v>
      </c>
    </row>
    <row r="93" spans="1:9" x14ac:dyDescent="0.35">
      <c r="A93" s="21">
        <v>82</v>
      </c>
      <c r="B93" s="21">
        <v>7</v>
      </c>
      <c r="C93" s="23" t="s">
        <v>91</v>
      </c>
      <c r="D93" s="21">
        <v>8500</v>
      </c>
      <c r="E93" s="23" t="s">
        <v>89</v>
      </c>
      <c r="F93" s="22">
        <v>849.95</v>
      </c>
      <c r="G93" s="21">
        <v>55</v>
      </c>
      <c r="H93" s="20" t="s">
        <v>84</v>
      </c>
      <c r="I93" s="22">
        <f t="shared" si="3"/>
        <v>46747.25</v>
      </c>
    </row>
    <row r="94" spans="1:9" x14ac:dyDescent="0.35">
      <c r="A94" s="21">
        <v>83</v>
      </c>
      <c r="B94" s="21">
        <v>7</v>
      </c>
      <c r="C94" s="23" t="s">
        <v>91</v>
      </c>
      <c r="D94" s="21">
        <v>8500</v>
      </c>
      <c r="E94" s="23" t="s">
        <v>89</v>
      </c>
      <c r="F94" s="22">
        <v>849.95</v>
      </c>
      <c r="G94" s="21">
        <v>57</v>
      </c>
      <c r="H94" s="20" t="s">
        <v>85</v>
      </c>
      <c r="I94" s="22">
        <f t="shared" si="3"/>
        <v>48447.15</v>
      </c>
    </row>
    <row r="95" spans="1:9" x14ac:dyDescent="0.35">
      <c r="A95" s="21">
        <v>84</v>
      </c>
      <c r="B95" s="21">
        <v>7</v>
      </c>
      <c r="C95" s="23" t="s">
        <v>91</v>
      </c>
      <c r="D95" s="21">
        <v>8500</v>
      </c>
      <c r="E95" s="23" t="s">
        <v>89</v>
      </c>
      <c r="F95" s="22">
        <v>849.95</v>
      </c>
      <c r="G95" s="21">
        <v>55</v>
      </c>
      <c r="H95" s="20" t="s">
        <v>86</v>
      </c>
      <c r="I95" s="22">
        <f t="shared" si="3"/>
        <v>46747.25</v>
      </c>
    </row>
    <row r="96" spans="1:9" x14ac:dyDescent="0.35">
      <c r="A96" s="21">
        <v>85</v>
      </c>
      <c r="B96" s="21">
        <v>8</v>
      </c>
      <c r="C96" s="23" t="s">
        <v>91</v>
      </c>
      <c r="D96" s="21">
        <v>2005</v>
      </c>
      <c r="E96" s="23" t="s">
        <v>83</v>
      </c>
      <c r="F96" s="22">
        <v>229</v>
      </c>
      <c r="G96" s="21">
        <v>18</v>
      </c>
      <c r="H96" s="20" t="s">
        <v>84</v>
      </c>
      <c r="I96" s="22">
        <f t="shared" si="3"/>
        <v>4122</v>
      </c>
    </row>
    <row r="97" spans="1:9" x14ac:dyDescent="0.35">
      <c r="A97" s="21">
        <v>86</v>
      </c>
      <c r="B97" s="21">
        <v>8</v>
      </c>
      <c r="C97" s="23" t="s">
        <v>91</v>
      </c>
      <c r="D97" s="21">
        <v>2005</v>
      </c>
      <c r="E97" s="23" t="s">
        <v>83</v>
      </c>
      <c r="F97" s="22">
        <v>229</v>
      </c>
      <c r="G97" s="21">
        <v>17</v>
      </c>
      <c r="H97" s="20" t="s">
        <v>85</v>
      </c>
      <c r="I97" s="22">
        <f t="shared" si="3"/>
        <v>3893</v>
      </c>
    </row>
    <row r="98" spans="1:9" x14ac:dyDescent="0.35">
      <c r="A98" s="21">
        <v>87</v>
      </c>
      <c r="B98" s="21">
        <v>8</v>
      </c>
      <c r="C98" s="23" t="s">
        <v>91</v>
      </c>
      <c r="D98" s="21">
        <v>2005</v>
      </c>
      <c r="E98" s="23" t="s">
        <v>83</v>
      </c>
      <c r="F98" s="22">
        <v>229</v>
      </c>
      <c r="G98" s="21">
        <v>23</v>
      </c>
      <c r="H98" s="20" t="s">
        <v>86</v>
      </c>
      <c r="I98" s="22">
        <f t="shared" si="3"/>
        <v>5267</v>
      </c>
    </row>
    <row r="99" spans="1:9" ht="26" x14ac:dyDescent="0.35">
      <c r="A99" s="21">
        <v>88</v>
      </c>
      <c r="B99" s="21">
        <v>8</v>
      </c>
      <c r="C99" s="23" t="s">
        <v>91</v>
      </c>
      <c r="D99" s="21">
        <v>3006</v>
      </c>
      <c r="E99" s="23" t="s">
        <v>87</v>
      </c>
      <c r="F99" s="22">
        <v>19.95</v>
      </c>
      <c r="G99" s="21">
        <v>22</v>
      </c>
      <c r="H99" s="20" t="s">
        <v>84</v>
      </c>
      <c r="I99" s="22">
        <f t="shared" si="3"/>
        <v>438.9</v>
      </c>
    </row>
    <row r="100" spans="1:9" ht="26" x14ac:dyDescent="0.35">
      <c r="A100" s="21">
        <v>89</v>
      </c>
      <c r="B100" s="21">
        <v>8</v>
      </c>
      <c r="C100" s="23" t="s">
        <v>91</v>
      </c>
      <c r="D100" s="21">
        <v>3006</v>
      </c>
      <c r="E100" s="23" t="s">
        <v>87</v>
      </c>
      <c r="F100" s="22">
        <v>19.95</v>
      </c>
      <c r="G100" s="21">
        <v>18</v>
      </c>
      <c r="H100" s="20" t="s">
        <v>85</v>
      </c>
      <c r="I100" s="22">
        <f t="shared" si="3"/>
        <v>359.09999999999997</v>
      </c>
    </row>
    <row r="101" spans="1:9" ht="26" x14ac:dyDescent="0.35">
      <c r="A101" s="21">
        <v>90</v>
      </c>
      <c r="B101" s="21">
        <v>8</v>
      </c>
      <c r="C101" s="23" t="s">
        <v>91</v>
      </c>
      <c r="D101" s="21">
        <v>3006</v>
      </c>
      <c r="E101" s="23" t="s">
        <v>87</v>
      </c>
      <c r="F101" s="22">
        <v>19.95</v>
      </c>
      <c r="G101" s="21">
        <v>22</v>
      </c>
      <c r="H101" s="20" t="s">
        <v>86</v>
      </c>
      <c r="I101" s="22">
        <f t="shared" si="3"/>
        <v>438.9</v>
      </c>
    </row>
    <row r="102" spans="1:9" x14ac:dyDescent="0.35">
      <c r="A102" s="21">
        <v>91</v>
      </c>
      <c r="B102" s="21">
        <v>8</v>
      </c>
      <c r="C102" s="23" t="s">
        <v>91</v>
      </c>
      <c r="D102" s="21">
        <v>6050</v>
      </c>
      <c r="E102" s="23" t="s">
        <v>88</v>
      </c>
      <c r="F102" s="22">
        <v>8.9499999999999993</v>
      </c>
      <c r="G102" s="21">
        <v>14</v>
      </c>
      <c r="H102" s="20" t="s">
        <v>84</v>
      </c>
      <c r="I102" s="22">
        <f t="shared" si="3"/>
        <v>125.29999999999998</v>
      </c>
    </row>
    <row r="103" spans="1:9" x14ac:dyDescent="0.35">
      <c r="A103" s="21">
        <v>92</v>
      </c>
      <c r="B103" s="21">
        <v>8</v>
      </c>
      <c r="C103" s="23" t="s">
        <v>91</v>
      </c>
      <c r="D103" s="21">
        <v>6050</v>
      </c>
      <c r="E103" s="23" t="s">
        <v>88</v>
      </c>
      <c r="F103" s="22">
        <v>8.9499999999999993</v>
      </c>
      <c r="G103" s="21">
        <v>16</v>
      </c>
      <c r="H103" s="20" t="s">
        <v>85</v>
      </c>
      <c r="I103" s="22">
        <f t="shared" si="3"/>
        <v>143.19999999999999</v>
      </c>
    </row>
    <row r="104" spans="1:9" x14ac:dyDescent="0.35">
      <c r="A104" s="21">
        <v>93</v>
      </c>
      <c r="B104" s="21">
        <v>8</v>
      </c>
      <c r="C104" s="23" t="s">
        <v>91</v>
      </c>
      <c r="D104" s="21">
        <v>6050</v>
      </c>
      <c r="E104" s="23" t="s">
        <v>88</v>
      </c>
      <c r="F104" s="22">
        <v>8.9499999999999993</v>
      </c>
      <c r="G104" s="21">
        <v>17</v>
      </c>
      <c r="H104" s="20" t="s">
        <v>86</v>
      </c>
      <c r="I104" s="22">
        <f t="shared" si="3"/>
        <v>152.14999999999998</v>
      </c>
    </row>
    <row r="105" spans="1:9" x14ac:dyDescent="0.35">
      <c r="A105" s="21">
        <v>94</v>
      </c>
      <c r="B105" s="21">
        <v>8</v>
      </c>
      <c r="C105" s="23" t="s">
        <v>91</v>
      </c>
      <c r="D105" s="21">
        <v>8500</v>
      </c>
      <c r="E105" s="23" t="s">
        <v>89</v>
      </c>
      <c r="F105" s="22">
        <v>849.95</v>
      </c>
      <c r="G105" s="21">
        <v>32</v>
      </c>
      <c r="H105" s="20" t="s">
        <v>84</v>
      </c>
      <c r="I105" s="22">
        <f t="shared" si="3"/>
        <v>27198.400000000001</v>
      </c>
    </row>
    <row r="106" spans="1:9" x14ac:dyDescent="0.35">
      <c r="A106" s="21">
        <v>95</v>
      </c>
      <c r="B106" s="21">
        <v>8</v>
      </c>
      <c r="C106" s="23" t="s">
        <v>91</v>
      </c>
      <c r="D106" s="21">
        <v>8500</v>
      </c>
      <c r="E106" s="23" t="s">
        <v>89</v>
      </c>
      <c r="F106" s="22">
        <v>849.95</v>
      </c>
      <c r="G106" s="21">
        <v>28</v>
      </c>
      <c r="H106" s="20" t="s">
        <v>85</v>
      </c>
      <c r="I106" s="22">
        <f t="shared" si="3"/>
        <v>23798.600000000002</v>
      </c>
    </row>
    <row r="107" spans="1:9" x14ac:dyDescent="0.35">
      <c r="A107" s="21">
        <v>96</v>
      </c>
      <c r="B107" s="21">
        <v>8</v>
      </c>
      <c r="C107" s="23" t="s">
        <v>91</v>
      </c>
      <c r="D107" s="21">
        <v>8500</v>
      </c>
      <c r="E107" s="23" t="s">
        <v>89</v>
      </c>
      <c r="F107" s="22">
        <v>849.95</v>
      </c>
      <c r="G107" s="21">
        <v>30</v>
      </c>
      <c r="H107" s="20" t="s">
        <v>86</v>
      </c>
      <c r="I107" s="22">
        <f t="shared" si="3"/>
        <v>25498.5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1F55-22DB-4072-97AA-282A89FFE515}">
  <dimension ref="A1:M33"/>
  <sheetViews>
    <sheetView tabSelected="1" workbookViewId="0">
      <selection activeCell="G21" sqref="G21"/>
    </sheetView>
  </sheetViews>
  <sheetFormatPr defaultRowHeight="14.5" x14ac:dyDescent="0.35"/>
  <cols>
    <col min="2" max="2" width="15.90625" bestFit="1" customWidth="1"/>
    <col min="3" max="3" width="15.7265625" bestFit="1" customWidth="1"/>
    <col min="4" max="4" width="12.81640625" bestFit="1" customWidth="1"/>
    <col min="5" max="5" width="10.7265625" bestFit="1" customWidth="1"/>
    <col min="6" max="6" width="11.1796875" bestFit="1" customWidth="1"/>
    <col min="7" max="7" width="14.1796875" bestFit="1" customWidth="1"/>
    <col min="8" max="8" width="12.1796875" bestFit="1" customWidth="1"/>
    <col min="9" max="9" width="9.81640625" bestFit="1" customWidth="1"/>
    <col min="10" max="10" width="11.54296875" bestFit="1" customWidth="1"/>
    <col min="11" max="11" width="15.36328125" bestFit="1" customWidth="1"/>
    <col min="12" max="12" width="27.36328125" style="40" bestFit="1" customWidth="1"/>
    <col min="13" max="13" width="25.7265625" bestFit="1" customWidth="1"/>
  </cols>
  <sheetData>
    <row r="1" spans="1:13" x14ac:dyDescent="0.35">
      <c r="A1" s="45" t="s">
        <v>97</v>
      </c>
      <c r="B1" s="40"/>
      <c r="C1" s="40"/>
      <c r="D1" s="40"/>
      <c r="E1" s="40"/>
      <c r="F1" s="40"/>
      <c r="G1" s="40"/>
      <c r="H1" s="40"/>
      <c r="I1" s="40"/>
    </row>
    <row r="3" spans="1:13" ht="15" thickBot="1" x14ac:dyDescent="0.4">
      <c r="A3" s="50" t="s">
        <v>75</v>
      </c>
      <c r="B3" s="50" t="s">
        <v>98</v>
      </c>
      <c r="C3" s="50" t="s">
        <v>99</v>
      </c>
      <c r="D3" s="50" t="s">
        <v>100</v>
      </c>
      <c r="E3" s="50" t="s">
        <v>101</v>
      </c>
      <c r="F3" s="50" t="s">
        <v>102</v>
      </c>
      <c r="G3" s="50" t="s">
        <v>103</v>
      </c>
      <c r="H3" s="50" t="s">
        <v>104</v>
      </c>
      <c r="I3" s="50" t="s">
        <v>105</v>
      </c>
      <c r="J3" s="50" t="s">
        <v>189</v>
      </c>
      <c r="K3" s="50" t="s">
        <v>192</v>
      </c>
      <c r="L3" s="50" t="s">
        <v>191</v>
      </c>
      <c r="M3" s="50" t="s">
        <v>190</v>
      </c>
    </row>
    <row r="4" spans="1:13" ht="15" thickTop="1" x14ac:dyDescent="0.35">
      <c r="A4" s="46">
        <v>1</v>
      </c>
      <c r="B4" s="47" t="s">
        <v>106</v>
      </c>
      <c r="C4" s="47" t="s">
        <v>107</v>
      </c>
      <c r="D4" s="47" t="s">
        <v>108</v>
      </c>
      <c r="E4" s="47" t="s">
        <v>109</v>
      </c>
      <c r="F4" s="48">
        <v>41974</v>
      </c>
      <c r="G4" s="48">
        <v>41977</v>
      </c>
      <c r="H4" s="46">
        <v>2</v>
      </c>
      <c r="I4" s="49">
        <v>150</v>
      </c>
      <c r="J4">
        <f>G4-F4</f>
        <v>3</v>
      </c>
      <c r="K4" s="36">
        <f>IF(H4&gt;2,(H4-2)*20*J4,0)</f>
        <v>0</v>
      </c>
      <c r="L4" s="36">
        <f>I4*J4+K4</f>
        <v>450</v>
      </c>
      <c r="M4" s="36">
        <f>IF(J4&gt;=7,L4*0.9,L4)</f>
        <v>450</v>
      </c>
    </row>
    <row r="5" spans="1:13" x14ac:dyDescent="0.35">
      <c r="A5" s="42">
        <v>2</v>
      </c>
      <c r="B5" s="44" t="s">
        <v>110</v>
      </c>
      <c r="C5" s="44" t="s">
        <v>111</v>
      </c>
      <c r="D5" s="44" t="s">
        <v>112</v>
      </c>
      <c r="E5" s="44" t="s">
        <v>113</v>
      </c>
      <c r="F5" s="43">
        <v>41974</v>
      </c>
      <c r="G5" s="43">
        <v>41982</v>
      </c>
      <c r="H5" s="42">
        <v>3</v>
      </c>
      <c r="I5" s="41">
        <v>112.5</v>
      </c>
      <c r="J5" s="40">
        <f t="shared" ref="J5:J33" si="0">G5-F5</f>
        <v>8</v>
      </c>
      <c r="K5" s="36">
        <f t="shared" ref="K5:K33" si="1">IF(H5&gt;2,(H5-2)*20*J5,0)</f>
        <v>160</v>
      </c>
      <c r="L5" s="36">
        <f t="shared" ref="L5:L33" si="2">I5*J5+K5</f>
        <v>1060</v>
      </c>
      <c r="M5" s="36">
        <f t="shared" ref="M5:M33" si="3">IF(J5&gt;=7,L5*0.9,L5)</f>
        <v>954</v>
      </c>
    </row>
    <row r="6" spans="1:13" x14ac:dyDescent="0.35">
      <c r="A6" s="42">
        <v>3</v>
      </c>
      <c r="B6" s="44" t="s">
        <v>114</v>
      </c>
      <c r="C6" s="44" t="s">
        <v>115</v>
      </c>
      <c r="D6" s="44" t="s">
        <v>116</v>
      </c>
      <c r="E6" s="44" t="s">
        <v>109</v>
      </c>
      <c r="F6" s="43">
        <v>41977</v>
      </c>
      <c r="G6" s="43">
        <v>41980</v>
      </c>
      <c r="H6" s="42">
        <v>1</v>
      </c>
      <c r="I6" s="41">
        <v>150</v>
      </c>
      <c r="J6" s="40">
        <f t="shared" si="0"/>
        <v>3</v>
      </c>
      <c r="K6" s="36">
        <f t="shared" si="1"/>
        <v>0</v>
      </c>
      <c r="L6" s="36">
        <f t="shared" si="2"/>
        <v>450</v>
      </c>
      <c r="M6" s="36">
        <f t="shared" si="3"/>
        <v>450</v>
      </c>
    </row>
    <row r="7" spans="1:13" x14ac:dyDescent="0.35">
      <c r="A7" s="42">
        <v>4</v>
      </c>
      <c r="B7" s="44" t="s">
        <v>117</v>
      </c>
      <c r="C7" s="44" t="s">
        <v>118</v>
      </c>
      <c r="D7" s="44" t="s">
        <v>119</v>
      </c>
      <c r="E7" s="44" t="s">
        <v>113</v>
      </c>
      <c r="F7" s="43">
        <v>41974</v>
      </c>
      <c r="G7" s="43">
        <v>41976</v>
      </c>
      <c r="H7" s="42">
        <v>4</v>
      </c>
      <c r="I7" s="41">
        <v>325</v>
      </c>
      <c r="J7" s="40">
        <f t="shared" si="0"/>
        <v>2</v>
      </c>
      <c r="K7" s="36">
        <f t="shared" si="1"/>
        <v>80</v>
      </c>
      <c r="L7" s="36">
        <f t="shared" si="2"/>
        <v>730</v>
      </c>
      <c r="M7" s="36">
        <f t="shared" si="3"/>
        <v>730</v>
      </c>
    </row>
    <row r="8" spans="1:13" x14ac:dyDescent="0.35">
      <c r="A8" s="42">
        <v>5</v>
      </c>
      <c r="B8" s="44" t="s">
        <v>120</v>
      </c>
      <c r="C8" s="44" t="s">
        <v>121</v>
      </c>
      <c r="D8" s="44" t="s">
        <v>122</v>
      </c>
      <c r="E8" s="44" t="s">
        <v>113</v>
      </c>
      <c r="F8" s="43">
        <v>41982</v>
      </c>
      <c r="G8" s="43">
        <v>41986</v>
      </c>
      <c r="H8" s="42">
        <v>2</v>
      </c>
      <c r="I8" s="41">
        <v>300</v>
      </c>
      <c r="J8" s="40">
        <f t="shared" si="0"/>
        <v>4</v>
      </c>
      <c r="K8" s="36">
        <f t="shared" si="1"/>
        <v>0</v>
      </c>
      <c r="L8" s="36">
        <f t="shared" si="2"/>
        <v>1200</v>
      </c>
      <c r="M8" s="36">
        <f t="shared" si="3"/>
        <v>1200</v>
      </c>
    </row>
    <row r="9" spans="1:13" x14ac:dyDescent="0.35">
      <c r="A9" s="42">
        <v>6</v>
      </c>
      <c r="B9" s="44" t="s">
        <v>123</v>
      </c>
      <c r="C9" s="44" t="s">
        <v>124</v>
      </c>
      <c r="D9" s="44" t="s">
        <v>116</v>
      </c>
      <c r="E9" s="44" t="s">
        <v>109</v>
      </c>
      <c r="F9" s="43">
        <v>41974</v>
      </c>
      <c r="G9" s="43">
        <v>41976</v>
      </c>
      <c r="H9" s="42">
        <v>2</v>
      </c>
      <c r="I9" s="41">
        <v>150</v>
      </c>
      <c r="J9" s="40">
        <f t="shared" si="0"/>
        <v>2</v>
      </c>
      <c r="K9" s="36">
        <f t="shared" si="1"/>
        <v>0</v>
      </c>
      <c r="L9" s="36">
        <f t="shared" si="2"/>
        <v>300</v>
      </c>
      <c r="M9" s="36">
        <f t="shared" si="3"/>
        <v>300</v>
      </c>
    </row>
    <row r="10" spans="1:13" x14ac:dyDescent="0.35">
      <c r="A10" s="42">
        <v>7</v>
      </c>
      <c r="B10" s="44" t="s">
        <v>125</v>
      </c>
      <c r="C10" s="44" t="s">
        <v>126</v>
      </c>
      <c r="D10" s="44" t="s">
        <v>119</v>
      </c>
      <c r="E10" s="44" t="s">
        <v>113</v>
      </c>
      <c r="F10" s="43">
        <v>41977</v>
      </c>
      <c r="G10" s="43">
        <v>41985</v>
      </c>
      <c r="H10" s="42">
        <v>2</v>
      </c>
      <c r="I10" s="41">
        <v>292.5</v>
      </c>
      <c r="J10" s="40">
        <f t="shared" si="0"/>
        <v>8</v>
      </c>
      <c r="K10" s="36">
        <f t="shared" si="1"/>
        <v>0</v>
      </c>
      <c r="L10" s="36">
        <f t="shared" si="2"/>
        <v>2340</v>
      </c>
      <c r="M10" s="36">
        <f t="shared" si="3"/>
        <v>2106</v>
      </c>
    </row>
    <row r="11" spans="1:13" x14ac:dyDescent="0.35">
      <c r="A11" s="42">
        <v>8</v>
      </c>
      <c r="B11" s="44" t="s">
        <v>127</v>
      </c>
      <c r="C11" s="44" t="s">
        <v>128</v>
      </c>
      <c r="D11" s="44" t="s">
        <v>122</v>
      </c>
      <c r="E11" s="44" t="s">
        <v>113</v>
      </c>
      <c r="F11" s="43">
        <v>41975</v>
      </c>
      <c r="G11" s="43">
        <v>41977</v>
      </c>
      <c r="H11" s="42">
        <v>1</v>
      </c>
      <c r="I11" s="41">
        <v>300</v>
      </c>
      <c r="J11" s="40">
        <f t="shared" si="0"/>
        <v>2</v>
      </c>
      <c r="K11" s="36">
        <f t="shared" si="1"/>
        <v>0</v>
      </c>
      <c r="L11" s="36">
        <f t="shared" si="2"/>
        <v>600</v>
      </c>
      <c r="M11" s="36">
        <f t="shared" si="3"/>
        <v>600</v>
      </c>
    </row>
    <row r="12" spans="1:13" x14ac:dyDescent="0.35">
      <c r="A12" s="42">
        <v>9</v>
      </c>
      <c r="B12" s="44" t="s">
        <v>129</v>
      </c>
      <c r="C12" s="44" t="s">
        <v>130</v>
      </c>
      <c r="D12" s="44" t="s">
        <v>122</v>
      </c>
      <c r="E12" s="44" t="s">
        <v>113</v>
      </c>
      <c r="F12" s="43">
        <v>41978</v>
      </c>
      <c r="G12" s="43">
        <v>41980</v>
      </c>
      <c r="H12" s="42">
        <v>5</v>
      </c>
      <c r="I12" s="41">
        <v>320</v>
      </c>
      <c r="J12" s="40">
        <f t="shared" si="0"/>
        <v>2</v>
      </c>
      <c r="K12" s="36">
        <f t="shared" si="1"/>
        <v>120</v>
      </c>
      <c r="L12" s="36">
        <f t="shared" si="2"/>
        <v>760</v>
      </c>
      <c r="M12" s="36">
        <f t="shared" si="3"/>
        <v>760</v>
      </c>
    </row>
    <row r="13" spans="1:13" x14ac:dyDescent="0.35">
      <c r="A13" s="42">
        <v>10</v>
      </c>
      <c r="B13" s="44" t="s">
        <v>131</v>
      </c>
      <c r="C13" s="44" t="s">
        <v>132</v>
      </c>
      <c r="D13" s="44" t="s">
        <v>133</v>
      </c>
      <c r="E13" s="44" t="s">
        <v>109</v>
      </c>
      <c r="F13" s="43">
        <v>41978</v>
      </c>
      <c r="G13" s="43">
        <v>41980</v>
      </c>
      <c r="H13" s="42">
        <v>2</v>
      </c>
      <c r="I13" s="41">
        <v>175</v>
      </c>
      <c r="J13" s="40">
        <f t="shared" si="0"/>
        <v>2</v>
      </c>
      <c r="K13" s="36">
        <f t="shared" si="1"/>
        <v>0</v>
      </c>
      <c r="L13" s="36">
        <f t="shared" si="2"/>
        <v>350</v>
      </c>
      <c r="M13" s="36">
        <f t="shared" si="3"/>
        <v>350</v>
      </c>
    </row>
    <row r="14" spans="1:13" x14ac:dyDescent="0.35">
      <c r="A14" s="42">
        <v>11</v>
      </c>
      <c r="B14" s="44" t="s">
        <v>134</v>
      </c>
      <c r="C14" s="44" t="s">
        <v>135</v>
      </c>
      <c r="D14" s="44" t="s">
        <v>136</v>
      </c>
      <c r="E14" s="44" t="s">
        <v>113</v>
      </c>
      <c r="F14" s="43">
        <v>41978</v>
      </c>
      <c r="G14" s="43">
        <v>41981</v>
      </c>
      <c r="H14" s="42">
        <v>2</v>
      </c>
      <c r="I14" s="41">
        <v>250</v>
      </c>
      <c r="J14" s="40">
        <f t="shared" si="0"/>
        <v>3</v>
      </c>
      <c r="K14" s="36">
        <f t="shared" si="1"/>
        <v>0</v>
      </c>
      <c r="L14" s="36">
        <f t="shared" si="2"/>
        <v>750</v>
      </c>
      <c r="M14" s="36">
        <f t="shared" si="3"/>
        <v>750</v>
      </c>
    </row>
    <row r="15" spans="1:13" x14ac:dyDescent="0.35">
      <c r="A15" s="42">
        <v>12</v>
      </c>
      <c r="B15" s="44" t="s">
        <v>137</v>
      </c>
      <c r="C15" s="44" t="s">
        <v>138</v>
      </c>
      <c r="D15" s="44" t="s">
        <v>139</v>
      </c>
      <c r="E15" s="44" t="s">
        <v>109</v>
      </c>
      <c r="F15" s="43">
        <v>41983</v>
      </c>
      <c r="G15" s="43">
        <v>41988</v>
      </c>
      <c r="H15" s="42">
        <v>1</v>
      </c>
      <c r="I15" s="41">
        <v>150</v>
      </c>
      <c r="J15" s="40">
        <f t="shared" si="0"/>
        <v>5</v>
      </c>
      <c r="K15" s="36">
        <f t="shared" si="1"/>
        <v>0</v>
      </c>
      <c r="L15" s="36">
        <f t="shared" si="2"/>
        <v>750</v>
      </c>
      <c r="M15" s="36">
        <f t="shared" si="3"/>
        <v>750</v>
      </c>
    </row>
    <row r="16" spans="1:13" x14ac:dyDescent="0.35">
      <c r="A16" s="42">
        <v>13</v>
      </c>
      <c r="B16" s="44" t="s">
        <v>140</v>
      </c>
      <c r="C16" s="44" t="s">
        <v>114</v>
      </c>
      <c r="D16" s="44" t="s">
        <v>141</v>
      </c>
      <c r="E16" s="44" t="s">
        <v>142</v>
      </c>
      <c r="F16" s="43">
        <v>41993</v>
      </c>
      <c r="G16" s="43">
        <v>42003</v>
      </c>
      <c r="H16" s="42">
        <v>3</v>
      </c>
      <c r="I16" s="41">
        <v>112.5</v>
      </c>
      <c r="J16" s="40">
        <f t="shared" si="0"/>
        <v>10</v>
      </c>
      <c r="K16" s="36">
        <f t="shared" si="1"/>
        <v>200</v>
      </c>
      <c r="L16" s="36">
        <f t="shared" si="2"/>
        <v>1325</v>
      </c>
      <c r="M16" s="36">
        <f t="shared" si="3"/>
        <v>1192.5</v>
      </c>
    </row>
    <row r="17" spans="1:13" x14ac:dyDescent="0.35">
      <c r="A17" s="42">
        <v>14</v>
      </c>
      <c r="B17" s="44" t="s">
        <v>143</v>
      </c>
      <c r="C17" s="44" t="s">
        <v>144</v>
      </c>
      <c r="D17" s="44" t="s">
        <v>145</v>
      </c>
      <c r="E17" s="44" t="s">
        <v>142</v>
      </c>
      <c r="F17" s="43">
        <v>41986</v>
      </c>
      <c r="G17" s="43">
        <v>41988</v>
      </c>
      <c r="H17" s="42">
        <v>2</v>
      </c>
      <c r="I17" s="41">
        <v>125</v>
      </c>
      <c r="J17" s="40">
        <f t="shared" si="0"/>
        <v>2</v>
      </c>
      <c r="K17" s="36">
        <f t="shared" si="1"/>
        <v>0</v>
      </c>
      <c r="L17" s="36">
        <f t="shared" si="2"/>
        <v>250</v>
      </c>
      <c r="M17" s="36">
        <f t="shared" si="3"/>
        <v>250</v>
      </c>
    </row>
    <row r="18" spans="1:13" x14ac:dyDescent="0.35">
      <c r="A18" s="42">
        <v>15</v>
      </c>
      <c r="B18" s="44" t="s">
        <v>146</v>
      </c>
      <c r="C18" s="44" t="s">
        <v>147</v>
      </c>
      <c r="D18" s="44" t="s">
        <v>143</v>
      </c>
      <c r="E18" s="44" t="s">
        <v>113</v>
      </c>
      <c r="F18" s="43">
        <v>41997</v>
      </c>
      <c r="G18" s="43">
        <v>42004</v>
      </c>
      <c r="H18" s="42">
        <v>5</v>
      </c>
      <c r="I18" s="41">
        <v>198</v>
      </c>
      <c r="J18" s="40">
        <f t="shared" si="0"/>
        <v>7</v>
      </c>
      <c r="K18" s="36">
        <f t="shared" si="1"/>
        <v>420</v>
      </c>
      <c r="L18" s="36">
        <f t="shared" si="2"/>
        <v>1806</v>
      </c>
      <c r="M18" s="36">
        <f t="shared" si="3"/>
        <v>1625.4</v>
      </c>
    </row>
    <row r="19" spans="1:13" x14ac:dyDescent="0.35">
      <c r="A19" s="42">
        <v>16</v>
      </c>
      <c r="B19" s="44" t="s">
        <v>148</v>
      </c>
      <c r="C19" s="44" t="s">
        <v>149</v>
      </c>
      <c r="D19" s="44" t="s">
        <v>150</v>
      </c>
      <c r="E19" s="44" t="s">
        <v>109</v>
      </c>
      <c r="F19" s="43">
        <v>41976</v>
      </c>
      <c r="G19" s="43">
        <v>41979</v>
      </c>
      <c r="H19" s="42">
        <v>2</v>
      </c>
      <c r="I19" s="41">
        <v>150</v>
      </c>
      <c r="J19" s="40">
        <f t="shared" si="0"/>
        <v>3</v>
      </c>
      <c r="K19" s="36">
        <f t="shared" si="1"/>
        <v>0</v>
      </c>
      <c r="L19" s="36">
        <f t="shared" si="2"/>
        <v>450</v>
      </c>
      <c r="M19" s="36">
        <f t="shared" si="3"/>
        <v>450</v>
      </c>
    </row>
    <row r="20" spans="1:13" x14ac:dyDescent="0.35">
      <c r="A20" s="42">
        <v>17</v>
      </c>
      <c r="B20" s="44" t="s">
        <v>151</v>
      </c>
      <c r="C20" s="44" t="s">
        <v>152</v>
      </c>
      <c r="D20" s="44" t="s">
        <v>153</v>
      </c>
      <c r="E20" s="44" t="s">
        <v>113</v>
      </c>
      <c r="F20" s="43">
        <v>41978</v>
      </c>
      <c r="G20" s="43">
        <v>41980</v>
      </c>
      <c r="H20" s="42">
        <v>3</v>
      </c>
      <c r="I20" s="41">
        <v>250</v>
      </c>
      <c r="J20" s="40">
        <f t="shared" si="0"/>
        <v>2</v>
      </c>
      <c r="K20" s="36">
        <f t="shared" si="1"/>
        <v>40</v>
      </c>
      <c r="L20" s="36">
        <f t="shared" si="2"/>
        <v>540</v>
      </c>
      <c r="M20" s="36">
        <f t="shared" si="3"/>
        <v>540</v>
      </c>
    </row>
    <row r="21" spans="1:13" x14ac:dyDescent="0.35">
      <c r="A21" s="42">
        <v>18</v>
      </c>
      <c r="B21" s="44" t="s">
        <v>154</v>
      </c>
      <c r="C21" s="44" t="s">
        <v>155</v>
      </c>
      <c r="D21" s="44" t="s">
        <v>156</v>
      </c>
      <c r="E21" s="44" t="s">
        <v>109</v>
      </c>
      <c r="F21" s="43">
        <v>41978</v>
      </c>
      <c r="G21" s="43">
        <v>41980</v>
      </c>
      <c r="H21" s="42">
        <v>1</v>
      </c>
      <c r="I21" s="41">
        <v>150</v>
      </c>
      <c r="J21" s="40">
        <f t="shared" si="0"/>
        <v>2</v>
      </c>
      <c r="K21" s="36">
        <f t="shared" si="1"/>
        <v>0</v>
      </c>
      <c r="L21" s="36">
        <f t="shared" si="2"/>
        <v>300</v>
      </c>
      <c r="M21" s="36">
        <f t="shared" si="3"/>
        <v>300</v>
      </c>
    </row>
    <row r="22" spans="1:13" x14ac:dyDescent="0.35">
      <c r="A22" s="42">
        <v>19</v>
      </c>
      <c r="B22" s="44" t="s">
        <v>157</v>
      </c>
      <c r="C22" s="44" t="s">
        <v>158</v>
      </c>
      <c r="D22" s="44" t="s">
        <v>159</v>
      </c>
      <c r="E22" s="44" t="s">
        <v>113</v>
      </c>
      <c r="F22" s="43">
        <v>41983</v>
      </c>
      <c r="G22" s="43">
        <v>41987</v>
      </c>
      <c r="H22" s="42">
        <v>2</v>
      </c>
      <c r="I22" s="41">
        <v>275</v>
      </c>
      <c r="J22" s="40">
        <f t="shared" si="0"/>
        <v>4</v>
      </c>
      <c r="K22" s="36">
        <f t="shared" si="1"/>
        <v>0</v>
      </c>
      <c r="L22" s="36">
        <f t="shared" si="2"/>
        <v>1100</v>
      </c>
      <c r="M22" s="36">
        <f t="shared" si="3"/>
        <v>1100</v>
      </c>
    </row>
    <row r="23" spans="1:13" x14ac:dyDescent="0.35">
      <c r="A23" s="42">
        <v>20</v>
      </c>
      <c r="B23" s="44" t="s">
        <v>160</v>
      </c>
      <c r="C23" s="44" t="s">
        <v>161</v>
      </c>
      <c r="D23" s="44" t="s">
        <v>162</v>
      </c>
      <c r="E23" s="44" t="s">
        <v>113</v>
      </c>
      <c r="F23" s="43">
        <v>41978</v>
      </c>
      <c r="G23" s="43">
        <v>41980</v>
      </c>
      <c r="H23" s="42">
        <v>2</v>
      </c>
      <c r="I23" s="41">
        <v>275</v>
      </c>
      <c r="J23" s="40">
        <f t="shared" si="0"/>
        <v>2</v>
      </c>
      <c r="K23" s="36">
        <f t="shared" si="1"/>
        <v>0</v>
      </c>
      <c r="L23" s="36">
        <f t="shared" si="2"/>
        <v>550</v>
      </c>
      <c r="M23" s="36">
        <f t="shared" si="3"/>
        <v>550</v>
      </c>
    </row>
    <row r="24" spans="1:13" x14ac:dyDescent="0.35">
      <c r="A24" s="42">
        <v>21</v>
      </c>
      <c r="B24" s="44" t="s">
        <v>163</v>
      </c>
      <c r="C24" s="44" t="s">
        <v>164</v>
      </c>
      <c r="D24" s="44" t="s">
        <v>165</v>
      </c>
      <c r="E24" s="44" t="s">
        <v>109</v>
      </c>
      <c r="F24" s="43">
        <v>41993</v>
      </c>
      <c r="G24" s="43">
        <v>41996</v>
      </c>
      <c r="H24" s="42">
        <v>2</v>
      </c>
      <c r="I24" s="41">
        <v>150</v>
      </c>
      <c r="J24" s="40">
        <f t="shared" si="0"/>
        <v>3</v>
      </c>
      <c r="K24" s="36">
        <f t="shared" si="1"/>
        <v>0</v>
      </c>
      <c r="L24" s="36">
        <f t="shared" si="2"/>
        <v>450</v>
      </c>
      <c r="M24" s="36">
        <f t="shared" si="3"/>
        <v>450</v>
      </c>
    </row>
    <row r="25" spans="1:13" x14ac:dyDescent="0.35">
      <c r="A25" s="42">
        <v>22</v>
      </c>
      <c r="B25" s="44" t="s">
        <v>166</v>
      </c>
      <c r="C25" s="44" t="s">
        <v>167</v>
      </c>
      <c r="D25" s="44" t="s">
        <v>136</v>
      </c>
      <c r="E25" s="44" t="s">
        <v>113</v>
      </c>
      <c r="F25" s="43">
        <v>41983</v>
      </c>
      <c r="G25" s="43">
        <v>41987</v>
      </c>
      <c r="H25" s="42">
        <v>1</v>
      </c>
      <c r="I25" s="41">
        <v>250</v>
      </c>
      <c r="J25" s="40">
        <f t="shared" si="0"/>
        <v>4</v>
      </c>
      <c r="K25" s="36">
        <f t="shared" si="1"/>
        <v>0</v>
      </c>
      <c r="L25" s="36">
        <f t="shared" si="2"/>
        <v>1000</v>
      </c>
      <c r="M25" s="36">
        <f t="shared" si="3"/>
        <v>1000</v>
      </c>
    </row>
    <row r="26" spans="1:13" x14ac:dyDescent="0.35">
      <c r="A26" s="42">
        <v>23</v>
      </c>
      <c r="B26" s="44" t="s">
        <v>168</v>
      </c>
      <c r="C26" s="44" t="s">
        <v>169</v>
      </c>
      <c r="D26" s="44" t="s">
        <v>170</v>
      </c>
      <c r="E26" s="44" t="s">
        <v>113</v>
      </c>
      <c r="F26" s="43">
        <v>41987</v>
      </c>
      <c r="G26" s="43">
        <v>41989</v>
      </c>
      <c r="H26" s="42">
        <v>2</v>
      </c>
      <c r="I26" s="41">
        <v>200</v>
      </c>
      <c r="J26" s="40">
        <f t="shared" si="0"/>
        <v>2</v>
      </c>
      <c r="K26" s="36">
        <f t="shared" si="1"/>
        <v>0</v>
      </c>
      <c r="L26" s="36">
        <f t="shared" si="2"/>
        <v>400</v>
      </c>
      <c r="M26" s="36">
        <f t="shared" si="3"/>
        <v>400</v>
      </c>
    </row>
    <row r="27" spans="1:13" x14ac:dyDescent="0.35">
      <c r="A27" s="42">
        <v>24</v>
      </c>
      <c r="B27" s="44" t="s">
        <v>171</v>
      </c>
      <c r="C27" s="44" t="s">
        <v>172</v>
      </c>
      <c r="D27" s="44" t="s">
        <v>173</v>
      </c>
      <c r="E27" s="44" t="s">
        <v>113</v>
      </c>
      <c r="F27" s="43">
        <v>41992</v>
      </c>
      <c r="G27" s="43">
        <v>41994</v>
      </c>
      <c r="H27" s="42">
        <v>1</v>
      </c>
      <c r="I27" s="41">
        <v>200</v>
      </c>
      <c r="J27" s="40">
        <f t="shared" si="0"/>
        <v>2</v>
      </c>
      <c r="K27" s="36">
        <f t="shared" si="1"/>
        <v>0</v>
      </c>
      <c r="L27" s="36">
        <f t="shared" si="2"/>
        <v>400</v>
      </c>
      <c r="M27" s="36">
        <f t="shared" si="3"/>
        <v>400</v>
      </c>
    </row>
    <row r="28" spans="1:13" x14ac:dyDescent="0.35">
      <c r="A28" s="42">
        <v>25</v>
      </c>
      <c r="B28" s="44" t="s">
        <v>174</v>
      </c>
      <c r="C28" s="44" t="s">
        <v>175</v>
      </c>
      <c r="D28" s="44" t="s">
        <v>133</v>
      </c>
      <c r="E28" s="44" t="s">
        <v>109</v>
      </c>
      <c r="F28" s="43">
        <v>41997</v>
      </c>
      <c r="G28" s="43">
        <v>42001</v>
      </c>
      <c r="H28" s="42">
        <v>4</v>
      </c>
      <c r="I28" s="41">
        <v>175</v>
      </c>
      <c r="J28" s="40">
        <f t="shared" si="0"/>
        <v>4</v>
      </c>
      <c r="K28" s="36">
        <f t="shared" si="1"/>
        <v>160</v>
      </c>
      <c r="L28" s="36">
        <f t="shared" si="2"/>
        <v>860</v>
      </c>
      <c r="M28" s="36">
        <f t="shared" si="3"/>
        <v>860</v>
      </c>
    </row>
    <row r="29" spans="1:13" x14ac:dyDescent="0.35">
      <c r="A29" s="42">
        <v>26</v>
      </c>
      <c r="B29" s="44" t="s">
        <v>176</v>
      </c>
      <c r="C29" s="44" t="s">
        <v>177</v>
      </c>
      <c r="D29" s="44" t="s">
        <v>170</v>
      </c>
      <c r="E29" s="44" t="s">
        <v>113</v>
      </c>
      <c r="F29" s="43">
        <v>41990</v>
      </c>
      <c r="G29" s="43">
        <v>41993</v>
      </c>
      <c r="H29" s="42">
        <v>1</v>
      </c>
      <c r="I29" s="41">
        <v>200</v>
      </c>
      <c r="J29" s="40">
        <f t="shared" si="0"/>
        <v>3</v>
      </c>
      <c r="K29" s="36">
        <f t="shared" si="1"/>
        <v>0</v>
      </c>
      <c r="L29" s="36">
        <f t="shared" si="2"/>
        <v>600</v>
      </c>
      <c r="M29" s="36">
        <f t="shared" si="3"/>
        <v>600</v>
      </c>
    </row>
    <row r="30" spans="1:13" x14ac:dyDescent="0.35">
      <c r="A30" s="42">
        <v>27</v>
      </c>
      <c r="B30" s="44" t="s">
        <v>178</v>
      </c>
      <c r="C30" s="44" t="s">
        <v>179</v>
      </c>
      <c r="D30" s="44" t="s">
        <v>180</v>
      </c>
      <c r="E30" s="44" t="s">
        <v>109</v>
      </c>
      <c r="F30" s="43">
        <v>41976</v>
      </c>
      <c r="G30" s="43">
        <v>41979</v>
      </c>
      <c r="H30" s="42">
        <v>1</v>
      </c>
      <c r="I30" s="41">
        <v>150</v>
      </c>
      <c r="J30" s="40">
        <f t="shared" si="0"/>
        <v>3</v>
      </c>
      <c r="K30" s="36">
        <f t="shared" si="1"/>
        <v>0</v>
      </c>
      <c r="L30" s="36">
        <f t="shared" si="2"/>
        <v>450</v>
      </c>
      <c r="M30" s="36">
        <f t="shared" si="3"/>
        <v>450</v>
      </c>
    </row>
    <row r="31" spans="1:13" x14ac:dyDescent="0.35">
      <c r="A31" s="42">
        <v>28</v>
      </c>
      <c r="B31" s="44" t="s">
        <v>181</v>
      </c>
      <c r="C31" s="44" t="s">
        <v>182</v>
      </c>
      <c r="D31" s="44" t="s">
        <v>183</v>
      </c>
      <c r="E31" s="44" t="s">
        <v>142</v>
      </c>
      <c r="F31" s="43">
        <v>41997</v>
      </c>
      <c r="G31" s="43">
        <v>42004</v>
      </c>
      <c r="H31" s="42">
        <v>6</v>
      </c>
      <c r="I31" s="41">
        <v>148.5</v>
      </c>
      <c r="J31" s="40">
        <f t="shared" si="0"/>
        <v>7</v>
      </c>
      <c r="K31" s="36">
        <f t="shared" si="1"/>
        <v>560</v>
      </c>
      <c r="L31" s="36">
        <f t="shared" si="2"/>
        <v>1599.5</v>
      </c>
      <c r="M31" s="36">
        <f t="shared" si="3"/>
        <v>1439.55</v>
      </c>
    </row>
    <row r="32" spans="1:13" x14ac:dyDescent="0.35">
      <c r="A32" s="42">
        <v>29</v>
      </c>
      <c r="B32" s="44" t="s">
        <v>184</v>
      </c>
      <c r="C32" s="44" t="s">
        <v>185</v>
      </c>
      <c r="D32" s="44" t="s">
        <v>186</v>
      </c>
      <c r="E32" s="44" t="s">
        <v>142</v>
      </c>
      <c r="F32" s="43">
        <v>41987</v>
      </c>
      <c r="G32" s="43">
        <v>41990</v>
      </c>
      <c r="H32" s="42">
        <v>2</v>
      </c>
      <c r="I32" s="41">
        <v>125</v>
      </c>
      <c r="J32" s="40">
        <f t="shared" si="0"/>
        <v>3</v>
      </c>
      <c r="K32" s="36">
        <f t="shared" si="1"/>
        <v>0</v>
      </c>
      <c r="L32" s="36">
        <f t="shared" si="2"/>
        <v>375</v>
      </c>
      <c r="M32" s="36">
        <f t="shared" si="3"/>
        <v>375</v>
      </c>
    </row>
    <row r="33" spans="1:13" x14ac:dyDescent="0.35">
      <c r="A33" s="42">
        <v>30</v>
      </c>
      <c r="B33" s="44" t="s">
        <v>187</v>
      </c>
      <c r="C33" s="44" t="s">
        <v>188</v>
      </c>
      <c r="D33" s="44" t="s">
        <v>119</v>
      </c>
      <c r="E33" s="44" t="s">
        <v>113</v>
      </c>
      <c r="F33" s="43">
        <v>41986</v>
      </c>
      <c r="G33" s="43">
        <v>41989</v>
      </c>
      <c r="H33" s="42">
        <v>2</v>
      </c>
      <c r="I33" s="41">
        <v>325</v>
      </c>
      <c r="J33" s="40">
        <f t="shared" si="0"/>
        <v>3</v>
      </c>
      <c r="K33" s="36">
        <f t="shared" si="1"/>
        <v>0</v>
      </c>
      <c r="L33" s="36">
        <f t="shared" si="2"/>
        <v>975</v>
      </c>
      <c r="M33" s="36">
        <f t="shared" si="3"/>
        <v>975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F8B2-F029-4A20-805E-1BC98C63B4EC}">
  <dimension ref="A1:S428"/>
  <sheetViews>
    <sheetView workbookViewId="0">
      <selection activeCell="N9" sqref="N9"/>
    </sheetView>
  </sheetViews>
  <sheetFormatPr defaultRowHeight="14.5" x14ac:dyDescent="0.35"/>
  <cols>
    <col min="1" max="1" width="14.81640625" customWidth="1"/>
    <col min="2" max="2" width="9.54296875" bestFit="1" customWidth="1"/>
    <col min="3" max="3" width="7.7265625" bestFit="1" customWidth="1"/>
    <col min="4" max="4" width="16.26953125" bestFit="1" customWidth="1"/>
    <col min="5" max="5" width="16.453125" bestFit="1" customWidth="1"/>
    <col min="6" max="6" width="7.36328125" bestFit="1" customWidth="1"/>
    <col min="7" max="7" width="12.90625" bestFit="1" customWidth="1"/>
    <col min="8" max="8" width="4.36328125" bestFit="1" customWidth="1"/>
    <col min="9" max="9" width="7.90625" bestFit="1" customWidth="1"/>
    <col min="10" max="10" width="5.7265625" bestFit="1" customWidth="1"/>
    <col min="11" max="11" width="11.1796875" bestFit="1" customWidth="1"/>
    <col min="12" max="12" width="10.26953125" bestFit="1" customWidth="1"/>
    <col min="13" max="13" width="15" style="40" bestFit="1" customWidth="1"/>
    <col min="14" max="14" width="12.90625" style="40" customWidth="1"/>
    <col min="18" max="18" width="13.90625" bestFit="1" customWidth="1"/>
  </cols>
  <sheetData>
    <row r="1" spans="1:19" x14ac:dyDescent="0.35">
      <c r="A1" s="55" t="s">
        <v>193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3" spans="1:19" ht="15" thickBot="1" x14ac:dyDescent="0.4">
      <c r="A3" s="56" t="s">
        <v>194</v>
      </c>
      <c r="B3" s="56" t="s">
        <v>195</v>
      </c>
      <c r="C3" s="56" t="s">
        <v>196</v>
      </c>
      <c r="D3" s="57" t="s">
        <v>197</v>
      </c>
      <c r="E3" s="56" t="s">
        <v>198</v>
      </c>
      <c r="F3" s="56" t="s">
        <v>199</v>
      </c>
      <c r="G3" s="56" t="s">
        <v>200</v>
      </c>
      <c r="H3" s="57" t="s">
        <v>25</v>
      </c>
      <c r="I3" s="56" t="s">
        <v>201</v>
      </c>
      <c r="J3" s="57" t="s">
        <v>202</v>
      </c>
      <c r="K3" s="56" t="s">
        <v>203</v>
      </c>
      <c r="L3" s="56" t="s">
        <v>204</v>
      </c>
      <c r="M3" s="56" t="s">
        <v>229</v>
      </c>
      <c r="N3" s="56" t="s">
        <v>228</v>
      </c>
      <c r="R3" s="56" t="s">
        <v>194</v>
      </c>
    </row>
    <row r="4" spans="1:19" ht="15" thickTop="1" x14ac:dyDescent="0.35">
      <c r="A4" s="54" t="s">
        <v>205</v>
      </c>
      <c r="B4" s="53">
        <v>0</v>
      </c>
      <c r="C4" s="53">
        <v>739</v>
      </c>
      <c r="D4" s="52">
        <v>13</v>
      </c>
      <c r="E4" s="54">
        <v>12</v>
      </c>
      <c r="F4" s="54" t="s">
        <v>61</v>
      </c>
      <c r="G4" s="54" t="s">
        <v>206</v>
      </c>
      <c r="H4" s="52">
        <v>23</v>
      </c>
      <c r="I4" s="54" t="s">
        <v>207</v>
      </c>
      <c r="J4" s="52">
        <v>3</v>
      </c>
      <c r="K4" s="54" t="s">
        <v>208</v>
      </c>
      <c r="L4" s="54" t="s">
        <v>209</v>
      </c>
      <c r="M4" s="54" t="str">
        <f>IF(B4&lt;250,"Low",IF(B4&gt;=2000,"High","Medium"))</f>
        <v>Low</v>
      </c>
      <c r="N4" s="54" t="str">
        <f>IF(C4&lt;250,"Low",IF(C4&gt;=2000,"High","Medium"))</f>
        <v>Medium</v>
      </c>
      <c r="R4" s="54" t="s">
        <v>214</v>
      </c>
      <c r="S4">
        <f>COUNTIF($A$4:$A$428,R4)</f>
        <v>104</v>
      </c>
    </row>
    <row r="5" spans="1:19" x14ac:dyDescent="0.35">
      <c r="A5" s="54" t="s">
        <v>210</v>
      </c>
      <c r="B5" s="53">
        <v>0</v>
      </c>
      <c r="C5" s="53">
        <v>1230</v>
      </c>
      <c r="D5" s="52">
        <v>25</v>
      </c>
      <c r="E5" s="54">
        <v>0</v>
      </c>
      <c r="F5" s="54" t="s">
        <v>61</v>
      </c>
      <c r="G5" s="54" t="s">
        <v>211</v>
      </c>
      <c r="H5" s="52">
        <v>32</v>
      </c>
      <c r="I5" s="54" t="s">
        <v>207</v>
      </c>
      <c r="J5" s="52">
        <v>1</v>
      </c>
      <c r="K5" s="54" t="s">
        <v>212</v>
      </c>
      <c r="L5" s="54" t="s">
        <v>213</v>
      </c>
      <c r="M5" s="54" t="str">
        <f t="shared" ref="M5:M68" si="0">IF(B5&lt;250,"Low",IF(B5&gt;=2000,"High","Medium"))</f>
        <v>Low</v>
      </c>
      <c r="N5" s="54" t="str">
        <f t="shared" ref="N5:N68" si="1">IF(C5&lt;250,"Low",IF(C5&gt;=2000,"High","Medium"))</f>
        <v>Medium</v>
      </c>
      <c r="R5" s="54" t="s">
        <v>221</v>
      </c>
      <c r="S5" s="40">
        <f>COUNTIF($A$4:$A$428,R5)</f>
        <v>40</v>
      </c>
    </row>
    <row r="6" spans="1:19" x14ac:dyDescent="0.35">
      <c r="A6" s="54" t="s">
        <v>214</v>
      </c>
      <c r="B6" s="53">
        <v>0</v>
      </c>
      <c r="C6" s="53">
        <v>389</v>
      </c>
      <c r="D6" s="52">
        <v>19</v>
      </c>
      <c r="E6" s="54">
        <v>119</v>
      </c>
      <c r="F6" s="54" t="s">
        <v>61</v>
      </c>
      <c r="G6" s="54" t="s">
        <v>206</v>
      </c>
      <c r="H6" s="52">
        <v>38</v>
      </c>
      <c r="I6" s="54" t="s">
        <v>207</v>
      </c>
      <c r="J6" s="52">
        <v>4</v>
      </c>
      <c r="K6" s="54" t="s">
        <v>215</v>
      </c>
      <c r="L6" s="54" t="s">
        <v>213</v>
      </c>
      <c r="M6" s="54" t="str">
        <f t="shared" si="0"/>
        <v>Low</v>
      </c>
      <c r="N6" s="54" t="str">
        <f t="shared" si="1"/>
        <v>Medium</v>
      </c>
      <c r="R6" s="54" t="s">
        <v>219</v>
      </c>
      <c r="S6" s="40">
        <f>COUNTIF($A$4:$A$428,R6)</f>
        <v>44</v>
      </c>
    </row>
    <row r="7" spans="1:19" x14ac:dyDescent="0.35">
      <c r="A7" s="54" t="s">
        <v>210</v>
      </c>
      <c r="B7" s="53">
        <v>638</v>
      </c>
      <c r="C7" s="53">
        <v>347</v>
      </c>
      <c r="D7" s="52">
        <v>13</v>
      </c>
      <c r="E7" s="54">
        <v>14</v>
      </c>
      <c r="F7" s="54" t="s">
        <v>61</v>
      </c>
      <c r="G7" s="54" t="s">
        <v>206</v>
      </c>
      <c r="H7" s="52">
        <v>36</v>
      </c>
      <c r="I7" s="54" t="s">
        <v>207</v>
      </c>
      <c r="J7" s="52">
        <v>2</v>
      </c>
      <c r="K7" s="54" t="s">
        <v>208</v>
      </c>
      <c r="L7" s="54" t="s">
        <v>213</v>
      </c>
      <c r="M7" s="54" t="str">
        <f t="shared" si="0"/>
        <v>Medium</v>
      </c>
      <c r="N7" s="54" t="str">
        <f t="shared" si="1"/>
        <v>Medium</v>
      </c>
      <c r="R7" s="54" t="s">
        <v>216</v>
      </c>
      <c r="S7" s="40">
        <f>COUNTIF($A$4:$A$428,R7)</f>
        <v>23</v>
      </c>
    </row>
    <row r="8" spans="1:19" x14ac:dyDescent="0.35">
      <c r="A8" s="54" t="s">
        <v>216</v>
      </c>
      <c r="B8" s="53">
        <v>963</v>
      </c>
      <c r="C8" s="53">
        <v>4754</v>
      </c>
      <c r="D8" s="52">
        <v>40</v>
      </c>
      <c r="E8" s="54">
        <v>45</v>
      </c>
      <c r="F8" s="54" t="s">
        <v>61</v>
      </c>
      <c r="G8" s="54" t="s">
        <v>206</v>
      </c>
      <c r="H8" s="52">
        <v>31</v>
      </c>
      <c r="I8" s="54" t="s">
        <v>217</v>
      </c>
      <c r="J8" s="52">
        <v>3</v>
      </c>
      <c r="K8" s="54" t="s">
        <v>212</v>
      </c>
      <c r="L8" s="54" t="s">
        <v>209</v>
      </c>
      <c r="M8" s="54" t="str">
        <f t="shared" si="0"/>
        <v>Medium</v>
      </c>
      <c r="N8" s="54" t="str">
        <f t="shared" si="1"/>
        <v>High</v>
      </c>
      <c r="R8" s="54" t="s">
        <v>205</v>
      </c>
      <c r="S8" s="40">
        <f>COUNTIF($A$4:$A$428,R8)</f>
        <v>105</v>
      </c>
    </row>
    <row r="9" spans="1:19" x14ac:dyDescent="0.35">
      <c r="A9" s="54" t="s">
        <v>210</v>
      </c>
      <c r="B9" s="53">
        <v>2827</v>
      </c>
      <c r="C9" s="53">
        <v>0</v>
      </c>
      <c r="D9" s="52">
        <v>11</v>
      </c>
      <c r="E9" s="54">
        <v>13</v>
      </c>
      <c r="F9" s="54" t="s">
        <v>61</v>
      </c>
      <c r="G9" s="54" t="s">
        <v>218</v>
      </c>
      <c r="H9" s="52">
        <v>25</v>
      </c>
      <c r="I9" s="54" t="s">
        <v>207</v>
      </c>
      <c r="J9" s="52">
        <v>1</v>
      </c>
      <c r="K9" s="54" t="s">
        <v>212</v>
      </c>
      <c r="L9" s="54" t="s">
        <v>209</v>
      </c>
      <c r="M9" s="54" t="str">
        <f t="shared" si="0"/>
        <v>High</v>
      </c>
      <c r="N9" s="54" t="str">
        <f t="shared" si="1"/>
        <v>Low</v>
      </c>
      <c r="R9" s="54" t="s">
        <v>210</v>
      </c>
      <c r="S9" s="40">
        <f>COUNTIF($A$4:$A$428,R9)</f>
        <v>85</v>
      </c>
    </row>
    <row r="10" spans="1:19" x14ac:dyDescent="0.35">
      <c r="A10" s="54" t="s">
        <v>214</v>
      </c>
      <c r="B10" s="53">
        <v>0</v>
      </c>
      <c r="C10" s="53">
        <v>229</v>
      </c>
      <c r="D10" s="52">
        <v>13</v>
      </c>
      <c r="E10" s="54">
        <v>16</v>
      </c>
      <c r="F10" s="54" t="s">
        <v>61</v>
      </c>
      <c r="G10" s="54" t="s">
        <v>218</v>
      </c>
      <c r="H10" s="52">
        <v>26</v>
      </c>
      <c r="I10" s="54" t="s">
        <v>207</v>
      </c>
      <c r="J10" s="52">
        <v>3</v>
      </c>
      <c r="K10" s="54" t="s">
        <v>208</v>
      </c>
      <c r="L10" s="54" t="s">
        <v>209</v>
      </c>
      <c r="M10" s="54" t="str">
        <f t="shared" si="0"/>
        <v>Low</v>
      </c>
      <c r="N10" s="54" t="str">
        <f t="shared" si="1"/>
        <v>Low</v>
      </c>
      <c r="R10" s="54"/>
      <c r="S10" s="40"/>
    </row>
    <row r="11" spans="1:19" x14ac:dyDescent="0.35">
      <c r="A11" s="54" t="s">
        <v>219</v>
      </c>
      <c r="B11" s="53">
        <v>0</v>
      </c>
      <c r="C11" s="53">
        <v>533</v>
      </c>
      <c r="D11" s="52">
        <v>14</v>
      </c>
      <c r="E11" s="54">
        <v>2</v>
      </c>
      <c r="F11" s="54" t="s">
        <v>61</v>
      </c>
      <c r="G11" s="54" t="s">
        <v>206</v>
      </c>
      <c r="H11" s="52">
        <v>27</v>
      </c>
      <c r="I11" s="54" t="s">
        <v>207</v>
      </c>
      <c r="J11" s="52">
        <v>1</v>
      </c>
      <c r="K11" s="54" t="s">
        <v>208</v>
      </c>
      <c r="L11" s="54" t="s">
        <v>209</v>
      </c>
      <c r="M11" s="54" t="str">
        <f t="shared" si="0"/>
        <v>Low</v>
      </c>
      <c r="N11" s="54" t="str">
        <f t="shared" si="1"/>
        <v>Medium</v>
      </c>
      <c r="R11" s="54"/>
      <c r="S11" s="40"/>
    </row>
    <row r="12" spans="1:19" x14ac:dyDescent="0.35">
      <c r="A12" s="54" t="s">
        <v>205</v>
      </c>
      <c r="B12" s="53">
        <v>6509</v>
      </c>
      <c r="C12" s="53">
        <v>493</v>
      </c>
      <c r="D12" s="52">
        <v>37</v>
      </c>
      <c r="E12" s="54">
        <v>9</v>
      </c>
      <c r="F12" s="54" t="s">
        <v>61</v>
      </c>
      <c r="G12" s="54" t="s">
        <v>206</v>
      </c>
      <c r="H12" s="52">
        <v>25</v>
      </c>
      <c r="I12" s="54" t="s">
        <v>207</v>
      </c>
      <c r="J12" s="52">
        <v>2</v>
      </c>
      <c r="K12" s="54" t="s">
        <v>212</v>
      </c>
      <c r="L12" s="54" t="s">
        <v>213</v>
      </c>
      <c r="M12" s="54" t="str">
        <f t="shared" si="0"/>
        <v>High</v>
      </c>
      <c r="N12" s="54" t="str">
        <f t="shared" si="1"/>
        <v>Medium</v>
      </c>
      <c r="R12" s="58" t="s">
        <v>227</v>
      </c>
      <c r="S12" s="40">
        <f>COUNTIF(B4:B428,"&lt;500")</f>
        <v>312</v>
      </c>
    </row>
    <row r="13" spans="1:19" x14ac:dyDescent="0.35">
      <c r="A13" s="54" t="s">
        <v>205</v>
      </c>
      <c r="B13" s="53">
        <v>966</v>
      </c>
      <c r="C13" s="53">
        <v>0</v>
      </c>
      <c r="D13" s="52">
        <v>25</v>
      </c>
      <c r="E13" s="54">
        <v>4</v>
      </c>
      <c r="F13" s="54" t="s">
        <v>220</v>
      </c>
      <c r="G13" s="54" t="s">
        <v>211</v>
      </c>
      <c r="H13" s="52">
        <v>43</v>
      </c>
      <c r="I13" s="54" t="s">
        <v>207</v>
      </c>
      <c r="J13" s="52">
        <v>1</v>
      </c>
      <c r="K13" s="54" t="s">
        <v>212</v>
      </c>
      <c r="L13" s="54" t="s">
        <v>213</v>
      </c>
      <c r="M13" s="54" t="str">
        <f t="shared" si="0"/>
        <v>Medium</v>
      </c>
      <c r="N13" s="54" t="str">
        <f t="shared" si="1"/>
        <v>Low</v>
      </c>
      <c r="R13" s="54"/>
      <c r="S13" s="40"/>
    </row>
    <row r="14" spans="1:19" x14ac:dyDescent="0.35">
      <c r="A14" s="54" t="s">
        <v>219</v>
      </c>
      <c r="B14" s="53">
        <v>0</v>
      </c>
      <c r="C14" s="53">
        <v>989</v>
      </c>
      <c r="D14" s="52">
        <v>49</v>
      </c>
      <c r="E14" s="54">
        <v>0</v>
      </c>
      <c r="F14" s="54" t="s">
        <v>61</v>
      </c>
      <c r="G14" s="54" t="s">
        <v>206</v>
      </c>
      <c r="H14" s="52">
        <v>32</v>
      </c>
      <c r="I14" s="54" t="s">
        <v>217</v>
      </c>
      <c r="J14" s="52">
        <v>2</v>
      </c>
      <c r="K14" s="54" t="s">
        <v>215</v>
      </c>
      <c r="L14" s="54" t="s">
        <v>213</v>
      </c>
      <c r="M14" s="54" t="str">
        <f t="shared" si="0"/>
        <v>Low</v>
      </c>
      <c r="N14" s="54" t="str">
        <f t="shared" si="1"/>
        <v>Medium</v>
      </c>
    </row>
    <row r="15" spans="1:19" x14ac:dyDescent="0.35">
      <c r="A15" s="54" t="s">
        <v>214</v>
      </c>
      <c r="B15" s="53">
        <v>0</v>
      </c>
      <c r="C15" s="53">
        <v>3305</v>
      </c>
      <c r="D15" s="52">
        <v>11</v>
      </c>
      <c r="E15" s="54">
        <v>15</v>
      </c>
      <c r="F15" s="54" t="s">
        <v>61</v>
      </c>
      <c r="G15" s="54" t="s">
        <v>206</v>
      </c>
      <c r="H15" s="52">
        <v>34</v>
      </c>
      <c r="I15" s="54" t="s">
        <v>217</v>
      </c>
      <c r="J15" s="52">
        <v>2</v>
      </c>
      <c r="K15" s="54" t="s">
        <v>208</v>
      </c>
      <c r="L15" s="54" t="s">
        <v>209</v>
      </c>
      <c r="M15" s="54" t="str">
        <f t="shared" si="0"/>
        <v>Low</v>
      </c>
      <c r="N15" s="54" t="str">
        <f t="shared" si="1"/>
        <v>High</v>
      </c>
    </row>
    <row r="16" spans="1:19" x14ac:dyDescent="0.35">
      <c r="A16" s="54" t="s">
        <v>219</v>
      </c>
      <c r="B16" s="53">
        <v>322</v>
      </c>
      <c r="C16" s="53">
        <v>578</v>
      </c>
      <c r="D16" s="52">
        <v>10</v>
      </c>
      <c r="E16" s="54">
        <v>14</v>
      </c>
      <c r="F16" s="54" t="s">
        <v>61</v>
      </c>
      <c r="G16" s="54" t="s">
        <v>218</v>
      </c>
      <c r="H16" s="52">
        <v>26</v>
      </c>
      <c r="I16" s="54" t="s">
        <v>207</v>
      </c>
      <c r="J16" s="52">
        <v>1</v>
      </c>
      <c r="K16" s="54" t="s">
        <v>212</v>
      </c>
      <c r="L16" s="54" t="s">
        <v>209</v>
      </c>
      <c r="M16" s="54" t="str">
        <f t="shared" si="0"/>
        <v>Medium</v>
      </c>
      <c r="N16" s="54" t="str">
        <f t="shared" si="1"/>
        <v>Medium</v>
      </c>
    </row>
    <row r="17" spans="1:14" x14ac:dyDescent="0.35">
      <c r="A17" s="54" t="s">
        <v>214</v>
      </c>
      <c r="B17" s="53">
        <v>0</v>
      </c>
      <c r="C17" s="53">
        <v>821</v>
      </c>
      <c r="D17" s="52">
        <v>25</v>
      </c>
      <c r="E17" s="54">
        <v>63</v>
      </c>
      <c r="F17" s="54" t="s">
        <v>61</v>
      </c>
      <c r="G17" s="54" t="s">
        <v>206</v>
      </c>
      <c r="H17" s="52">
        <v>44</v>
      </c>
      <c r="I17" s="54" t="s">
        <v>207</v>
      </c>
      <c r="J17" s="52">
        <v>1</v>
      </c>
      <c r="K17" s="54" t="s">
        <v>212</v>
      </c>
      <c r="L17" s="54" t="s">
        <v>213</v>
      </c>
      <c r="M17" s="54" t="str">
        <f t="shared" si="0"/>
        <v>Low</v>
      </c>
      <c r="N17" s="54" t="str">
        <f t="shared" si="1"/>
        <v>Medium</v>
      </c>
    </row>
    <row r="18" spans="1:14" x14ac:dyDescent="0.35">
      <c r="A18" s="54" t="s">
        <v>214</v>
      </c>
      <c r="B18" s="53">
        <v>396</v>
      </c>
      <c r="C18" s="53">
        <v>228</v>
      </c>
      <c r="D18" s="52">
        <v>13</v>
      </c>
      <c r="E18" s="54">
        <v>26</v>
      </c>
      <c r="F18" s="54" t="s">
        <v>61</v>
      </c>
      <c r="G18" s="54" t="s">
        <v>206</v>
      </c>
      <c r="H18" s="52">
        <v>46</v>
      </c>
      <c r="I18" s="54" t="s">
        <v>207</v>
      </c>
      <c r="J18" s="52">
        <v>3</v>
      </c>
      <c r="K18" s="54" t="s">
        <v>208</v>
      </c>
      <c r="L18" s="54" t="s">
        <v>209</v>
      </c>
      <c r="M18" s="54" t="str">
        <f t="shared" si="0"/>
        <v>Medium</v>
      </c>
      <c r="N18" s="54" t="str">
        <f t="shared" si="1"/>
        <v>Low</v>
      </c>
    </row>
    <row r="19" spans="1:14" x14ac:dyDescent="0.35">
      <c r="A19" s="54" t="s">
        <v>221</v>
      </c>
      <c r="B19" s="53">
        <v>0</v>
      </c>
      <c r="C19" s="53">
        <v>129</v>
      </c>
      <c r="D19" s="52">
        <v>31</v>
      </c>
      <c r="E19" s="54">
        <v>8</v>
      </c>
      <c r="F19" s="54" t="s">
        <v>61</v>
      </c>
      <c r="G19" s="54" t="s">
        <v>211</v>
      </c>
      <c r="H19" s="52">
        <v>39</v>
      </c>
      <c r="I19" s="54" t="s">
        <v>207</v>
      </c>
      <c r="J19" s="52">
        <v>4</v>
      </c>
      <c r="K19" s="54" t="s">
        <v>215</v>
      </c>
      <c r="L19" s="54" t="s">
        <v>209</v>
      </c>
      <c r="M19" s="54" t="str">
        <f t="shared" si="0"/>
        <v>Low</v>
      </c>
      <c r="N19" s="54" t="str">
        <f t="shared" si="1"/>
        <v>Low</v>
      </c>
    </row>
    <row r="20" spans="1:14" x14ac:dyDescent="0.35">
      <c r="A20" s="54" t="s">
        <v>210</v>
      </c>
      <c r="B20" s="53">
        <v>652</v>
      </c>
      <c r="C20" s="53">
        <v>732</v>
      </c>
      <c r="D20" s="52">
        <v>49</v>
      </c>
      <c r="E20" s="54">
        <v>4</v>
      </c>
      <c r="F20" s="54" t="s">
        <v>220</v>
      </c>
      <c r="G20" s="54" t="s">
        <v>211</v>
      </c>
      <c r="H20" s="52">
        <v>25</v>
      </c>
      <c r="I20" s="54" t="s">
        <v>207</v>
      </c>
      <c r="J20" s="52">
        <v>2</v>
      </c>
      <c r="K20" s="54" t="s">
        <v>212</v>
      </c>
      <c r="L20" s="54" t="s">
        <v>213</v>
      </c>
      <c r="M20" s="54" t="str">
        <f t="shared" si="0"/>
        <v>Medium</v>
      </c>
      <c r="N20" s="54" t="str">
        <f t="shared" si="1"/>
        <v>Medium</v>
      </c>
    </row>
    <row r="21" spans="1:14" x14ac:dyDescent="0.35">
      <c r="A21" s="54" t="s">
        <v>214</v>
      </c>
      <c r="B21" s="53">
        <v>708</v>
      </c>
      <c r="C21" s="53">
        <v>683</v>
      </c>
      <c r="D21" s="52">
        <v>13</v>
      </c>
      <c r="E21" s="54">
        <v>33</v>
      </c>
      <c r="F21" s="54" t="s">
        <v>61</v>
      </c>
      <c r="G21" s="54" t="s">
        <v>206</v>
      </c>
      <c r="H21" s="52">
        <v>31</v>
      </c>
      <c r="I21" s="54" t="s">
        <v>207</v>
      </c>
      <c r="J21" s="52">
        <v>2</v>
      </c>
      <c r="K21" s="54" t="s">
        <v>212</v>
      </c>
      <c r="L21" s="54" t="s">
        <v>209</v>
      </c>
      <c r="M21" s="54" t="str">
        <f t="shared" si="0"/>
        <v>Medium</v>
      </c>
      <c r="N21" s="54" t="str">
        <f t="shared" si="1"/>
        <v>Medium</v>
      </c>
    </row>
    <row r="22" spans="1:14" x14ac:dyDescent="0.35">
      <c r="A22" s="54" t="s">
        <v>222</v>
      </c>
      <c r="B22" s="53">
        <v>207</v>
      </c>
      <c r="C22" s="53">
        <v>0</v>
      </c>
      <c r="D22" s="52">
        <v>28</v>
      </c>
      <c r="E22" s="54">
        <v>116</v>
      </c>
      <c r="F22" s="54" t="s">
        <v>61</v>
      </c>
      <c r="G22" s="54" t="s">
        <v>206</v>
      </c>
      <c r="H22" s="52">
        <v>47</v>
      </c>
      <c r="I22" s="54" t="s">
        <v>207</v>
      </c>
      <c r="J22" s="52">
        <v>4</v>
      </c>
      <c r="K22" s="54" t="s">
        <v>212</v>
      </c>
      <c r="L22" s="54" t="s">
        <v>209</v>
      </c>
      <c r="M22" s="54" t="str">
        <f t="shared" si="0"/>
        <v>Low</v>
      </c>
      <c r="N22" s="54" t="str">
        <f t="shared" si="1"/>
        <v>Low</v>
      </c>
    </row>
    <row r="23" spans="1:14" x14ac:dyDescent="0.35">
      <c r="A23" s="54" t="s">
        <v>216</v>
      </c>
      <c r="B23" s="53">
        <v>287</v>
      </c>
      <c r="C23" s="53">
        <v>12348</v>
      </c>
      <c r="D23" s="52">
        <v>7</v>
      </c>
      <c r="E23" s="54">
        <v>2</v>
      </c>
      <c r="F23" s="54" t="s">
        <v>220</v>
      </c>
      <c r="G23" s="54" t="s">
        <v>211</v>
      </c>
      <c r="H23" s="52">
        <v>23</v>
      </c>
      <c r="I23" s="54" t="s">
        <v>217</v>
      </c>
      <c r="J23" s="52">
        <v>2</v>
      </c>
      <c r="K23" s="54" t="s">
        <v>212</v>
      </c>
      <c r="L23" s="54" t="s">
        <v>213</v>
      </c>
      <c r="M23" s="54" t="str">
        <f t="shared" si="0"/>
        <v>Medium</v>
      </c>
      <c r="N23" s="54" t="str">
        <f t="shared" si="1"/>
        <v>High</v>
      </c>
    </row>
    <row r="24" spans="1:14" x14ac:dyDescent="0.35">
      <c r="A24" s="54" t="s">
        <v>210</v>
      </c>
      <c r="B24" s="53">
        <v>0</v>
      </c>
      <c r="C24" s="53">
        <v>17545</v>
      </c>
      <c r="D24" s="52">
        <v>34</v>
      </c>
      <c r="E24" s="54">
        <v>16</v>
      </c>
      <c r="F24" s="54" t="s">
        <v>220</v>
      </c>
      <c r="G24" s="54" t="s">
        <v>211</v>
      </c>
      <c r="H24" s="52">
        <v>22</v>
      </c>
      <c r="I24" s="54" t="s">
        <v>207</v>
      </c>
      <c r="J24" s="52">
        <v>4</v>
      </c>
      <c r="K24" s="54" t="s">
        <v>212</v>
      </c>
      <c r="L24" s="54" t="s">
        <v>213</v>
      </c>
      <c r="M24" s="54" t="str">
        <f t="shared" si="0"/>
        <v>Low</v>
      </c>
      <c r="N24" s="54" t="str">
        <f t="shared" si="1"/>
        <v>High</v>
      </c>
    </row>
    <row r="25" spans="1:14" x14ac:dyDescent="0.35">
      <c r="A25" s="54" t="s">
        <v>210</v>
      </c>
      <c r="B25" s="53">
        <v>101</v>
      </c>
      <c r="C25" s="53">
        <v>3871</v>
      </c>
      <c r="D25" s="52">
        <v>13</v>
      </c>
      <c r="E25" s="54">
        <v>5</v>
      </c>
      <c r="F25" s="54" t="s">
        <v>220</v>
      </c>
      <c r="G25" s="54" t="s">
        <v>211</v>
      </c>
      <c r="H25" s="52">
        <v>26</v>
      </c>
      <c r="I25" s="54" t="s">
        <v>217</v>
      </c>
      <c r="J25" s="52">
        <v>4</v>
      </c>
      <c r="K25" s="54" t="s">
        <v>212</v>
      </c>
      <c r="L25" s="54" t="s">
        <v>213</v>
      </c>
      <c r="M25" s="54" t="str">
        <f t="shared" si="0"/>
        <v>Low</v>
      </c>
      <c r="N25" s="54" t="str">
        <f t="shared" si="1"/>
        <v>High</v>
      </c>
    </row>
    <row r="26" spans="1:14" x14ac:dyDescent="0.35">
      <c r="A26" s="54" t="s">
        <v>210</v>
      </c>
      <c r="B26" s="53">
        <v>0</v>
      </c>
      <c r="C26" s="53">
        <v>0</v>
      </c>
      <c r="D26" s="52">
        <v>25</v>
      </c>
      <c r="E26" s="54">
        <v>23</v>
      </c>
      <c r="F26" s="54" t="s">
        <v>61</v>
      </c>
      <c r="G26" s="54" t="s">
        <v>218</v>
      </c>
      <c r="H26" s="52">
        <v>19</v>
      </c>
      <c r="I26" s="54" t="s">
        <v>207</v>
      </c>
      <c r="J26" s="52">
        <v>4</v>
      </c>
      <c r="K26" s="54" t="s">
        <v>212</v>
      </c>
      <c r="L26" s="54" t="s">
        <v>213</v>
      </c>
      <c r="M26" s="54" t="str">
        <f t="shared" si="0"/>
        <v>Low</v>
      </c>
      <c r="N26" s="54" t="str">
        <f t="shared" si="1"/>
        <v>Low</v>
      </c>
    </row>
    <row r="27" spans="1:14" x14ac:dyDescent="0.35">
      <c r="A27" s="54" t="s">
        <v>210</v>
      </c>
      <c r="B27" s="53">
        <v>0</v>
      </c>
      <c r="C27" s="53">
        <v>485</v>
      </c>
      <c r="D27" s="52">
        <v>37</v>
      </c>
      <c r="E27" s="54">
        <v>23</v>
      </c>
      <c r="F27" s="54" t="s">
        <v>220</v>
      </c>
      <c r="G27" s="54" t="s">
        <v>211</v>
      </c>
      <c r="H27" s="52">
        <v>27</v>
      </c>
      <c r="I27" s="54" t="s">
        <v>207</v>
      </c>
      <c r="J27" s="52">
        <v>2</v>
      </c>
      <c r="K27" s="54" t="s">
        <v>215</v>
      </c>
      <c r="L27" s="54" t="s">
        <v>213</v>
      </c>
      <c r="M27" s="54" t="str">
        <f t="shared" si="0"/>
        <v>Low</v>
      </c>
      <c r="N27" s="54" t="str">
        <f t="shared" si="1"/>
        <v>Medium</v>
      </c>
    </row>
    <row r="28" spans="1:14" x14ac:dyDescent="0.35">
      <c r="A28" s="54" t="s">
        <v>214</v>
      </c>
      <c r="B28" s="53">
        <v>0</v>
      </c>
      <c r="C28" s="53">
        <v>10723</v>
      </c>
      <c r="D28" s="52">
        <v>11</v>
      </c>
      <c r="E28" s="54">
        <v>15</v>
      </c>
      <c r="F28" s="54" t="s">
        <v>61</v>
      </c>
      <c r="G28" s="54" t="s">
        <v>206</v>
      </c>
      <c r="H28" s="52">
        <v>39</v>
      </c>
      <c r="I28" s="54" t="s">
        <v>217</v>
      </c>
      <c r="J28" s="52">
        <v>2</v>
      </c>
      <c r="K28" s="54" t="s">
        <v>208</v>
      </c>
      <c r="L28" s="54" t="s">
        <v>209</v>
      </c>
      <c r="M28" s="54" t="str">
        <f t="shared" si="0"/>
        <v>Low</v>
      </c>
      <c r="N28" s="54" t="str">
        <f t="shared" si="1"/>
        <v>High</v>
      </c>
    </row>
    <row r="29" spans="1:14" x14ac:dyDescent="0.35">
      <c r="A29" s="54" t="s">
        <v>219</v>
      </c>
      <c r="B29" s="53">
        <v>141</v>
      </c>
      <c r="C29" s="53">
        <v>245</v>
      </c>
      <c r="D29" s="52">
        <v>22</v>
      </c>
      <c r="E29" s="54">
        <v>33</v>
      </c>
      <c r="F29" s="54" t="s">
        <v>61</v>
      </c>
      <c r="G29" s="54" t="s">
        <v>206</v>
      </c>
      <c r="H29" s="52">
        <v>26</v>
      </c>
      <c r="I29" s="54" t="s">
        <v>207</v>
      </c>
      <c r="J29" s="52">
        <v>3</v>
      </c>
      <c r="K29" s="54" t="s">
        <v>212</v>
      </c>
      <c r="L29" s="54" t="s">
        <v>209</v>
      </c>
      <c r="M29" s="54" t="str">
        <f t="shared" si="0"/>
        <v>Low</v>
      </c>
      <c r="N29" s="54" t="str">
        <f t="shared" si="1"/>
        <v>Low</v>
      </c>
    </row>
    <row r="30" spans="1:14" x14ac:dyDescent="0.35">
      <c r="A30" s="54" t="s">
        <v>221</v>
      </c>
      <c r="B30" s="53">
        <v>0</v>
      </c>
      <c r="C30" s="53">
        <v>0</v>
      </c>
      <c r="D30" s="52">
        <v>19</v>
      </c>
      <c r="E30" s="54">
        <v>58</v>
      </c>
      <c r="F30" s="54" t="s">
        <v>61</v>
      </c>
      <c r="G30" s="54" t="s">
        <v>206</v>
      </c>
      <c r="H30" s="52">
        <v>50</v>
      </c>
      <c r="I30" s="54" t="s">
        <v>223</v>
      </c>
      <c r="J30" s="52">
        <v>4</v>
      </c>
      <c r="K30" s="54" t="s">
        <v>212</v>
      </c>
      <c r="L30" s="54" t="s">
        <v>213</v>
      </c>
      <c r="M30" s="54" t="str">
        <f t="shared" si="0"/>
        <v>Low</v>
      </c>
      <c r="N30" s="54" t="str">
        <f t="shared" si="1"/>
        <v>Low</v>
      </c>
    </row>
    <row r="31" spans="1:14" x14ac:dyDescent="0.35">
      <c r="A31" s="54" t="s">
        <v>221</v>
      </c>
      <c r="B31" s="53">
        <v>2484</v>
      </c>
      <c r="C31" s="53">
        <v>0</v>
      </c>
      <c r="D31" s="52">
        <v>49</v>
      </c>
      <c r="E31" s="54">
        <v>46</v>
      </c>
      <c r="F31" s="54" t="s">
        <v>61</v>
      </c>
      <c r="G31" s="54" t="s">
        <v>206</v>
      </c>
      <c r="H31" s="52">
        <v>34</v>
      </c>
      <c r="I31" s="54" t="s">
        <v>223</v>
      </c>
      <c r="J31" s="52">
        <v>1</v>
      </c>
      <c r="K31" s="54" t="s">
        <v>212</v>
      </c>
      <c r="L31" s="54" t="s">
        <v>209</v>
      </c>
      <c r="M31" s="54" t="str">
        <f t="shared" si="0"/>
        <v>High</v>
      </c>
      <c r="N31" s="54" t="str">
        <f t="shared" si="1"/>
        <v>Low</v>
      </c>
    </row>
    <row r="32" spans="1:14" x14ac:dyDescent="0.35">
      <c r="A32" s="54" t="s">
        <v>205</v>
      </c>
      <c r="B32" s="53">
        <v>237</v>
      </c>
      <c r="C32" s="53">
        <v>236</v>
      </c>
      <c r="D32" s="52">
        <v>37</v>
      </c>
      <c r="E32" s="54">
        <v>24</v>
      </c>
      <c r="F32" s="54" t="s">
        <v>61</v>
      </c>
      <c r="G32" s="54" t="s">
        <v>206</v>
      </c>
      <c r="H32" s="52">
        <v>23</v>
      </c>
      <c r="I32" s="54" t="s">
        <v>217</v>
      </c>
      <c r="J32" s="52">
        <v>4</v>
      </c>
      <c r="K32" s="54" t="s">
        <v>212</v>
      </c>
      <c r="L32" s="54" t="s">
        <v>209</v>
      </c>
      <c r="M32" s="54" t="str">
        <f t="shared" si="0"/>
        <v>Low</v>
      </c>
      <c r="N32" s="54" t="str">
        <f t="shared" si="1"/>
        <v>Low</v>
      </c>
    </row>
    <row r="33" spans="1:14" x14ac:dyDescent="0.35">
      <c r="A33" s="54" t="s">
        <v>205</v>
      </c>
      <c r="B33" s="53">
        <v>0</v>
      </c>
      <c r="C33" s="53">
        <v>485</v>
      </c>
      <c r="D33" s="52">
        <v>19</v>
      </c>
      <c r="E33" s="54">
        <v>12</v>
      </c>
      <c r="F33" s="54" t="s">
        <v>61</v>
      </c>
      <c r="G33" s="54" t="s">
        <v>206</v>
      </c>
      <c r="H33" s="52">
        <v>23</v>
      </c>
      <c r="I33" s="54" t="s">
        <v>207</v>
      </c>
      <c r="J33" s="52">
        <v>2</v>
      </c>
      <c r="K33" s="54" t="s">
        <v>212</v>
      </c>
      <c r="L33" s="54" t="s">
        <v>209</v>
      </c>
      <c r="M33" s="54" t="str">
        <f t="shared" si="0"/>
        <v>Low</v>
      </c>
      <c r="N33" s="54" t="str">
        <f t="shared" si="1"/>
        <v>Medium</v>
      </c>
    </row>
    <row r="34" spans="1:14" x14ac:dyDescent="0.35">
      <c r="A34" s="54" t="s">
        <v>216</v>
      </c>
      <c r="B34" s="53">
        <v>335</v>
      </c>
      <c r="C34" s="53">
        <v>1708</v>
      </c>
      <c r="D34" s="52">
        <v>37</v>
      </c>
      <c r="E34" s="54">
        <v>7</v>
      </c>
      <c r="F34" s="54" t="s">
        <v>61</v>
      </c>
      <c r="G34" s="54" t="s">
        <v>206</v>
      </c>
      <c r="H34" s="52">
        <v>46</v>
      </c>
      <c r="I34" s="54" t="s">
        <v>223</v>
      </c>
      <c r="J34" s="52">
        <v>4</v>
      </c>
      <c r="K34" s="54" t="s">
        <v>212</v>
      </c>
      <c r="L34" s="54" t="s">
        <v>213</v>
      </c>
      <c r="M34" s="54" t="str">
        <f t="shared" si="0"/>
        <v>Medium</v>
      </c>
      <c r="N34" s="54" t="str">
        <f t="shared" si="1"/>
        <v>Medium</v>
      </c>
    </row>
    <row r="35" spans="1:14" x14ac:dyDescent="0.35">
      <c r="A35" s="54" t="s">
        <v>205</v>
      </c>
      <c r="B35" s="53">
        <v>3565</v>
      </c>
      <c r="C35" s="53">
        <v>0</v>
      </c>
      <c r="D35" s="52">
        <v>31</v>
      </c>
      <c r="E35" s="54">
        <v>32</v>
      </c>
      <c r="F35" s="54" t="s">
        <v>61</v>
      </c>
      <c r="G35" s="54" t="s">
        <v>206</v>
      </c>
      <c r="H35" s="52">
        <v>35</v>
      </c>
      <c r="I35" s="54" t="s">
        <v>207</v>
      </c>
      <c r="J35" s="52">
        <v>3</v>
      </c>
      <c r="K35" s="54" t="s">
        <v>212</v>
      </c>
      <c r="L35" s="54" t="s">
        <v>209</v>
      </c>
      <c r="M35" s="54" t="str">
        <f t="shared" si="0"/>
        <v>High</v>
      </c>
      <c r="N35" s="54" t="str">
        <f t="shared" si="1"/>
        <v>Low</v>
      </c>
    </row>
    <row r="36" spans="1:14" x14ac:dyDescent="0.35">
      <c r="A36" s="54" t="s">
        <v>205</v>
      </c>
      <c r="B36" s="53">
        <v>0</v>
      </c>
      <c r="C36" s="53">
        <v>407</v>
      </c>
      <c r="D36" s="52">
        <v>13</v>
      </c>
      <c r="E36" s="54">
        <v>2</v>
      </c>
      <c r="F36" s="54" t="s">
        <v>220</v>
      </c>
      <c r="G36" s="54" t="s">
        <v>211</v>
      </c>
      <c r="H36" s="52">
        <v>28</v>
      </c>
      <c r="I36" s="54" t="s">
        <v>207</v>
      </c>
      <c r="J36" s="52">
        <v>2</v>
      </c>
      <c r="K36" s="54" t="s">
        <v>212</v>
      </c>
      <c r="L36" s="54" t="s">
        <v>209</v>
      </c>
      <c r="M36" s="54" t="str">
        <f t="shared" si="0"/>
        <v>Low</v>
      </c>
      <c r="N36" s="54" t="str">
        <f t="shared" si="1"/>
        <v>Medium</v>
      </c>
    </row>
    <row r="37" spans="1:14" x14ac:dyDescent="0.35">
      <c r="A37" s="54" t="s">
        <v>219</v>
      </c>
      <c r="B37" s="53">
        <v>16647</v>
      </c>
      <c r="C37" s="53">
        <v>895</v>
      </c>
      <c r="D37" s="52">
        <v>16</v>
      </c>
      <c r="E37" s="54">
        <v>34</v>
      </c>
      <c r="F37" s="54" t="s">
        <v>61</v>
      </c>
      <c r="G37" s="54" t="s">
        <v>206</v>
      </c>
      <c r="H37" s="52">
        <v>25</v>
      </c>
      <c r="I37" s="54" t="s">
        <v>217</v>
      </c>
      <c r="J37" s="52">
        <v>4</v>
      </c>
      <c r="K37" s="54" t="s">
        <v>212</v>
      </c>
      <c r="L37" s="54" t="s">
        <v>209</v>
      </c>
      <c r="M37" s="54" t="str">
        <f t="shared" si="0"/>
        <v>High</v>
      </c>
      <c r="N37" s="54" t="str">
        <f t="shared" si="1"/>
        <v>Medium</v>
      </c>
    </row>
    <row r="38" spans="1:14" x14ac:dyDescent="0.35">
      <c r="A38" s="54" t="s">
        <v>219</v>
      </c>
      <c r="B38" s="53">
        <v>0</v>
      </c>
      <c r="C38" s="53">
        <v>150</v>
      </c>
      <c r="D38" s="52">
        <v>49</v>
      </c>
      <c r="E38" s="54">
        <v>46</v>
      </c>
      <c r="F38" s="54" t="s">
        <v>220</v>
      </c>
      <c r="G38" s="54" t="s">
        <v>211</v>
      </c>
      <c r="H38" s="52">
        <v>36</v>
      </c>
      <c r="I38" s="54" t="s">
        <v>217</v>
      </c>
      <c r="J38" s="52">
        <v>4</v>
      </c>
      <c r="K38" s="54" t="s">
        <v>212</v>
      </c>
      <c r="L38" s="54" t="s">
        <v>213</v>
      </c>
      <c r="M38" s="54" t="str">
        <f t="shared" si="0"/>
        <v>Low</v>
      </c>
      <c r="N38" s="54" t="str">
        <f t="shared" si="1"/>
        <v>Low</v>
      </c>
    </row>
    <row r="39" spans="1:14" x14ac:dyDescent="0.35">
      <c r="A39" s="54" t="s">
        <v>205</v>
      </c>
      <c r="B39" s="53">
        <v>0</v>
      </c>
      <c r="C39" s="53">
        <v>490</v>
      </c>
      <c r="D39" s="52">
        <v>5</v>
      </c>
      <c r="E39" s="54">
        <v>41</v>
      </c>
      <c r="F39" s="54" t="s">
        <v>61</v>
      </c>
      <c r="G39" s="54" t="s">
        <v>206</v>
      </c>
      <c r="H39" s="52">
        <v>41</v>
      </c>
      <c r="I39" s="54" t="s">
        <v>207</v>
      </c>
      <c r="J39" s="52">
        <v>1</v>
      </c>
      <c r="K39" s="54" t="s">
        <v>208</v>
      </c>
      <c r="L39" s="54" t="s">
        <v>209</v>
      </c>
      <c r="M39" s="54" t="str">
        <f t="shared" si="0"/>
        <v>Low</v>
      </c>
      <c r="N39" s="54" t="str">
        <f t="shared" si="1"/>
        <v>Medium</v>
      </c>
    </row>
    <row r="40" spans="1:14" x14ac:dyDescent="0.35">
      <c r="A40" s="54" t="s">
        <v>210</v>
      </c>
      <c r="B40" s="53">
        <v>0</v>
      </c>
      <c r="C40" s="53">
        <v>162</v>
      </c>
      <c r="D40" s="52">
        <v>25</v>
      </c>
      <c r="E40" s="54">
        <v>1</v>
      </c>
      <c r="F40" s="54" t="s">
        <v>61</v>
      </c>
      <c r="G40" s="54" t="s">
        <v>211</v>
      </c>
      <c r="H40" s="52">
        <v>54</v>
      </c>
      <c r="I40" s="54" t="s">
        <v>207</v>
      </c>
      <c r="J40" s="52">
        <v>1</v>
      </c>
      <c r="K40" s="54" t="s">
        <v>212</v>
      </c>
      <c r="L40" s="54" t="s">
        <v>213</v>
      </c>
      <c r="M40" s="54" t="str">
        <f t="shared" si="0"/>
        <v>Low</v>
      </c>
      <c r="N40" s="54" t="str">
        <f t="shared" si="1"/>
        <v>Low</v>
      </c>
    </row>
    <row r="41" spans="1:14" x14ac:dyDescent="0.35">
      <c r="A41" s="54" t="s">
        <v>205</v>
      </c>
      <c r="B41" s="53">
        <v>940</v>
      </c>
      <c r="C41" s="53">
        <v>715</v>
      </c>
      <c r="D41" s="52">
        <v>9</v>
      </c>
      <c r="E41" s="54">
        <v>40</v>
      </c>
      <c r="F41" s="54" t="s">
        <v>220</v>
      </c>
      <c r="G41" s="54" t="s">
        <v>211</v>
      </c>
      <c r="H41" s="52">
        <v>43</v>
      </c>
      <c r="I41" s="54" t="s">
        <v>207</v>
      </c>
      <c r="J41" s="52">
        <v>2</v>
      </c>
      <c r="K41" s="54" t="s">
        <v>208</v>
      </c>
      <c r="L41" s="54" t="s">
        <v>209</v>
      </c>
      <c r="M41" s="54" t="str">
        <f t="shared" si="0"/>
        <v>Medium</v>
      </c>
      <c r="N41" s="54" t="str">
        <f t="shared" si="1"/>
        <v>Medium</v>
      </c>
    </row>
    <row r="42" spans="1:14" x14ac:dyDescent="0.35">
      <c r="A42" s="54" t="s">
        <v>205</v>
      </c>
      <c r="B42" s="53">
        <v>0</v>
      </c>
      <c r="C42" s="53">
        <v>323</v>
      </c>
      <c r="D42" s="52">
        <v>49</v>
      </c>
      <c r="E42" s="54">
        <v>42</v>
      </c>
      <c r="F42" s="54" t="s">
        <v>61</v>
      </c>
      <c r="G42" s="54" t="s">
        <v>218</v>
      </c>
      <c r="H42" s="52">
        <v>33</v>
      </c>
      <c r="I42" s="54" t="s">
        <v>207</v>
      </c>
      <c r="J42" s="52">
        <v>1</v>
      </c>
      <c r="K42" s="54" t="s">
        <v>212</v>
      </c>
      <c r="L42" s="54" t="s">
        <v>213</v>
      </c>
      <c r="M42" s="54" t="str">
        <f t="shared" si="0"/>
        <v>Low</v>
      </c>
      <c r="N42" s="54" t="str">
        <f t="shared" si="1"/>
        <v>Medium</v>
      </c>
    </row>
    <row r="43" spans="1:14" x14ac:dyDescent="0.35">
      <c r="A43" s="54" t="s">
        <v>214</v>
      </c>
      <c r="B43" s="53">
        <v>0</v>
      </c>
      <c r="C43" s="53">
        <v>128</v>
      </c>
      <c r="D43" s="52">
        <v>13</v>
      </c>
      <c r="E43" s="54">
        <v>74</v>
      </c>
      <c r="F43" s="54" t="s">
        <v>61</v>
      </c>
      <c r="G43" s="54" t="s">
        <v>206</v>
      </c>
      <c r="H43" s="52">
        <v>34</v>
      </c>
      <c r="I43" s="54" t="s">
        <v>207</v>
      </c>
      <c r="J43" s="52">
        <v>3</v>
      </c>
      <c r="K43" s="54" t="s">
        <v>212</v>
      </c>
      <c r="L43" s="54" t="s">
        <v>213</v>
      </c>
      <c r="M43" s="54" t="str">
        <f t="shared" si="0"/>
        <v>Low</v>
      </c>
      <c r="N43" s="54" t="str">
        <f t="shared" si="1"/>
        <v>Low</v>
      </c>
    </row>
    <row r="44" spans="1:14" x14ac:dyDescent="0.35">
      <c r="A44" s="54" t="s">
        <v>223</v>
      </c>
      <c r="B44" s="53">
        <v>218</v>
      </c>
      <c r="C44" s="53">
        <v>0</v>
      </c>
      <c r="D44" s="52">
        <v>49</v>
      </c>
      <c r="E44" s="54">
        <v>0</v>
      </c>
      <c r="F44" s="54" t="s">
        <v>61</v>
      </c>
      <c r="G44" s="54" t="s">
        <v>206</v>
      </c>
      <c r="H44" s="52">
        <v>39</v>
      </c>
      <c r="I44" s="54" t="s">
        <v>223</v>
      </c>
      <c r="J44" s="52">
        <v>4</v>
      </c>
      <c r="K44" s="54" t="s">
        <v>224</v>
      </c>
      <c r="L44" s="54" t="s">
        <v>209</v>
      </c>
      <c r="M44" s="54" t="str">
        <f t="shared" si="0"/>
        <v>Low</v>
      </c>
      <c r="N44" s="54" t="str">
        <f t="shared" si="1"/>
        <v>Low</v>
      </c>
    </row>
    <row r="45" spans="1:14" x14ac:dyDescent="0.35">
      <c r="A45" s="54" t="s">
        <v>221</v>
      </c>
      <c r="B45" s="53">
        <v>0</v>
      </c>
      <c r="C45" s="53">
        <v>109</v>
      </c>
      <c r="D45" s="52">
        <v>25</v>
      </c>
      <c r="E45" s="54">
        <v>26</v>
      </c>
      <c r="F45" s="54" t="s">
        <v>61</v>
      </c>
      <c r="G45" s="54" t="s">
        <v>206</v>
      </c>
      <c r="H45" s="52">
        <v>34</v>
      </c>
      <c r="I45" s="54" t="s">
        <v>207</v>
      </c>
      <c r="J45" s="52">
        <v>3</v>
      </c>
      <c r="K45" s="54" t="s">
        <v>208</v>
      </c>
      <c r="L45" s="54" t="s">
        <v>209</v>
      </c>
      <c r="M45" s="54" t="str">
        <f t="shared" si="0"/>
        <v>Low</v>
      </c>
      <c r="N45" s="54" t="str">
        <f t="shared" si="1"/>
        <v>Low</v>
      </c>
    </row>
    <row r="46" spans="1:14" x14ac:dyDescent="0.35">
      <c r="A46" s="54" t="s">
        <v>205</v>
      </c>
      <c r="B46" s="53">
        <v>16935</v>
      </c>
      <c r="C46" s="53">
        <v>189</v>
      </c>
      <c r="D46" s="52">
        <v>37</v>
      </c>
      <c r="E46" s="54">
        <v>60</v>
      </c>
      <c r="F46" s="54" t="s">
        <v>61</v>
      </c>
      <c r="G46" s="54" t="s">
        <v>206</v>
      </c>
      <c r="H46" s="52">
        <v>30</v>
      </c>
      <c r="I46" s="54" t="s">
        <v>207</v>
      </c>
      <c r="J46" s="52">
        <v>2</v>
      </c>
      <c r="K46" s="54" t="s">
        <v>212</v>
      </c>
      <c r="L46" s="54" t="s">
        <v>209</v>
      </c>
      <c r="M46" s="54" t="str">
        <f t="shared" si="0"/>
        <v>High</v>
      </c>
      <c r="N46" s="54" t="str">
        <f t="shared" si="1"/>
        <v>Low</v>
      </c>
    </row>
    <row r="47" spans="1:14" x14ac:dyDescent="0.35">
      <c r="A47" s="54" t="s">
        <v>210</v>
      </c>
      <c r="B47" s="53">
        <v>664</v>
      </c>
      <c r="C47" s="53">
        <v>537</v>
      </c>
      <c r="D47" s="52">
        <v>31</v>
      </c>
      <c r="E47" s="54">
        <v>33</v>
      </c>
      <c r="F47" s="54" t="s">
        <v>61</v>
      </c>
      <c r="G47" s="54" t="s">
        <v>206</v>
      </c>
      <c r="H47" s="52">
        <v>48</v>
      </c>
      <c r="I47" s="54" t="s">
        <v>207</v>
      </c>
      <c r="J47" s="52">
        <v>2</v>
      </c>
      <c r="K47" s="54" t="s">
        <v>212</v>
      </c>
      <c r="L47" s="54" t="s">
        <v>213</v>
      </c>
      <c r="M47" s="54" t="str">
        <f t="shared" si="0"/>
        <v>Medium</v>
      </c>
      <c r="N47" s="54" t="str">
        <f t="shared" si="1"/>
        <v>Medium</v>
      </c>
    </row>
    <row r="48" spans="1:14" x14ac:dyDescent="0.35">
      <c r="A48" s="54" t="s">
        <v>210</v>
      </c>
      <c r="B48" s="53">
        <v>150</v>
      </c>
      <c r="C48" s="53">
        <v>6520</v>
      </c>
      <c r="D48" s="52">
        <v>12</v>
      </c>
      <c r="E48" s="54">
        <v>1</v>
      </c>
      <c r="F48" s="54" t="s">
        <v>220</v>
      </c>
      <c r="G48" s="54" t="s">
        <v>211</v>
      </c>
      <c r="H48" s="52">
        <v>19</v>
      </c>
      <c r="I48" s="54" t="s">
        <v>207</v>
      </c>
      <c r="J48" s="52">
        <v>1</v>
      </c>
      <c r="K48" s="54" t="s">
        <v>212</v>
      </c>
      <c r="L48" s="54" t="s">
        <v>209</v>
      </c>
      <c r="M48" s="54" t="str">
        <f t="shared" si="0"/>
        <v>Low</v>
      </c>
      <c r="N48" s="54" t="str">
        <f t="shared" si="1"/>
        <v>High</v>
      </c>
    </row>
    <row r="49" spans="1:14" x14ac:dyDescent="0.35">
      <c r="A49" s="54" t="s">
        <v>205</v>
      </c>
      <c r="B49" s="53">
        <v>0</v>
      </c>
      <c r="C49" s="53">
        <v>138</v>
      </c>
      <c r="D49" s="52">
        <v>7</v>
      </c>
      <c r="E49" s="54">
        <v>119</v>
      </c>
      <c r="F49" s="54" t="s">
        <v>61</v>
      </c>
      <c r="G49" s="54" t="s">
        <v>218</v>
      </c>
      <c r="H49" s="52">
        <v>29</v>
      </c>
      <c r="I49" s="54" t="s">
        <v>217</v>
      </c>
      <c r="J49" s="52">
        <v>2</v>
      </c>
      <c r="K49" s="54" t="s">
        <v>212</v>
      </c>
      <c r="L49" s="54" t="s">
        <v>209</v>
      </c>
      <c r="M49" s="54" t="str">
        <f t="shared" si="0"/>
        <v>Low</v>
      </c>
      <c r="N49" s="54" t="str">
        <f t="shared" si="1"/>
        <v>Low</v>
      </c>
    </row>
    <row r="50" spans="1:14" x14ac:dyDescent="0.35">
      <c r="A50" s="54" t="s">
        <v>210</v>
      </c>
      <c r="B50" s="53">
        <v>216</v>
      </c>
      <c r="C50" s="53">
        <v>0</v>
      </c>
      <c r="D50" s="52">
        <v>19</v>
      </c>
      <c r="E50" s="54">
        <v>3</v>
      </c>
      <c r="F50" s="54" t="s">
        <v>220</v>
      </c>
      <c r="G50" s="54" t="s">
        <v>211</v>
      </c>
      <c r="H50" s="52">
        <v>26</v>
      </c>
      <c r="I50" s="54" t="s">
        <v>217</v>
      </c>
      <c r="J50" s="52">
        <v>3</v>
      </c>
      <c r="K50" s="54" t="s">
        <v>212</v>
      </c>
      <c r="L50" s="54" t="s">
        <v>213</v>
      </c>
      <c r="M50" s="54" t="str">
        <f t="shared" si="0"/>
        <v>Low</v>
      </c>
      <c r="N50" s="54" t="str">
        <f t="shared" si="1"/>
        <v>Low</v>
      </c>
    </row>
    <row r="51" spans="1:14" x14ac:dyDescent="0.35">
      <c r="A51" s="54" t="s">
        <v>214</v>
      </c>
      <c r="B51" s="53">
        <v>0</v>
      </c>
      <c r="C51" s="53">
        <v>660</v>
      </c>
      <c r="D51" s="52">
        <v>17</v>
      </c>
      <c r="E51" s="54">
        <v>75</v>
      </c>
      <c r="F51" s="54" t="s">
        <v>61</v>
      </c>
      <c r="G51" s="54" t="s">
        <v>206</v>
      </c>
      <c r="H51" s="52">
        <v>42</v>
      </c>
      <c r="I51" s="54" t="s">
        <v>217</v>
      </c>
      <c r="J51" s="52">
        <v>4</v>
      </c>
      <c r="K51" s="54" t="s">
        <v>212</v>
      </c>
      <c r="L51" s="54" t="s">
        <v>213</v>
      </c>
      <c r="M51" s="54" t="str">
        <f t="shared" si="0"/>
        <v>Low</v>
      </c>
      <c r="N51" s="54" t="str">
        <f t="shared" si="1"/>
        <v>Medium</v>
      </c>
    </row>
    <row r="52" spans="1:14" x14ac:dyDescent="0.35">
      <c r="A52" s="54" t="s">
        <v>219</v>
      </c>
      <c r="B52" s="53">
        <v>0</v>
      </c>
      <c r="C52" s="53">
        <v>724</v>
      </c>
      <c r="D52" s="52">
        <v>25</v>
      </c>
      <c r="E52" s="54">
        <v>8</v>
      </c>
      <c r="F52" s="54" t="s">
        <v>61</v>
      </c>
      <c r="G52" s="54" t="s">
        <v>206</v>
      </c>
      <c r="H52" s="52">
        <v>30</v>
      </c>
      <c r="I52" s="54" t="s">
        <v>217</v>
      </c>
      <c r="J52" s="52">
        <v>2</v>
      </c>
      <c r="K52" s="54" t="s">
        <v>212</v>
      </c>
      <c r="L52" s="54" t="s">
        <v>213</v>
      </c>
      <c r="M52" s="54" t="str">
        <f t="shared" si="0"/>
        <v>Low</v>
      </c>
      <c r="N52" s="54" t="str">
        <f t="shared" si="1"/>
        <v>Medium</v>
      </c>
    </row>
    <row r="53" spans="1:14" x14ac:dyDescent="0.35">
      <c r="A53" s="54" t="s">
        <v>205</v>
      </c>
      <c r="B53" s="53">
        <v>0</v>
      </c>
      <c r="C53" s="53">
        <v>897</v>
      </c>
      <c r="D53" s="52">
        <v>19</v>
      </c>
      <c r="E53" s="54">
        <v>5</v>
      </c>
      <c r="F53" s="54" t="s">
        <v>61</v>
      </c>
      <c r="G53" s="54" t="s">
        <v>218</v>
      </c>
      <c r="H53" s="52">
        <v>38</v>
      </c>
      <c r="I53" s="54" t="s">
        <v>207</v>
      </c>
      <c r="J53" s="52">
        <v>4</v>
      </c>
      <c r="K53" s="54" t="s">
        <v>212</v>
      </c>
      <c r="L53" s="54" t="s">
        <v>209</v>
      </c>
      <c r="M53" s="54" t="str">
        <f t="shared" si="0"/>
        <v>Low</v>
      </c>
      <c r="N53" s="54" t="str">
        <f t="shared" si="1"/>
        <v>Medium</v>
      </c>
    </row>
    <row r="54" spans="1:14" x14ac:dyDescent="0.35">
      <c r="A54" s="54" t="s">
        <v>205</v>
      </c>
      <c r="B54" s="53">
        <v>265</v>
      </c>
      <c r="C54" s="53">
        <v>947</v>
      </c>
      <c r="D54" s="52">
        <v>25</v>
      </c>
      <c r="E54" s="54">
        <v>5</v>
      </c>
      <c r="F54" s="54" t="s">
        <v>61</v>
      </c>
      <c r="G54" s="54" t="s">
        <v>218</v>
      </c>
      <c r="H54" s="52">
        <v>21</v>
      </c>
      <c r="I54" s="54" t="s">
        <v>207</v>
      </c>
      <c r="J54" s="52">
        <v>1</v>
      </c>
      <c r="K54" s="54" t="s">
        <v>212</v>
      </c>
      <c r="L54" s="54" t="s">
        <v>213</v>
      </c>
      <c r="M54" s="54" t="str">
        <f t="shared" si="0"/>
        <v>Medium</v>
      </c>
      <c r="N54" s="54" t="str">
        <f t="shared" si="1"/>
        <v>Medium</v>
      </c>
    </row>
    <row r="55" spans="1:14" x14ac:dyDescent="0.35">
      <c r="A55" s="54" t="s">
        <v>210</v>
      </c>
      <c r="B55" s="53">
        <v>4256</v>
      </c>
      <c r="C55" s="53">
        <v>0</v>
      </c>
      <c r="D55" s="52">
        <v>16</v>
      </c>
      <c r="E55" s="54">
        <v>36</v>
      </c>
      <c r="F55" s="54" t="s">
        <v>220</v>
      </c>
      <c r="G55" s="54" t="s">
        <v>211</v>
      </c>
      <c r="H55" s="52">
        <v>32</v>
      </c>
      <c r="I55" s="54" t="s">
        <v>217</v>
      </c>
      <c r="J55" s="52">
        <v>4</v>
      </c>
      <c r="K55" s="54" t="s">
        <v>208</v>
      </c>
      <c r="L55" s="54" t="s">
        <v>209</v>
      </c>
      <c r="M55" s="54" t="str">
        <f t="shared" si="0"/>
        <v>High</v>
      </c>
      <c r="N55" s="54" t="str">
        <f t="shared" si="1"/>
        <v>Low</v>
      </c>
    </row>
    <row r="56" spans="1:14" x14ac:dyDescent="0.35">
      <c r="A56" s="54" t="s">
        <v>219</v>
      </c>
      <c r="B56" s="53">
        <v>870</v>
      </c>
      <c r="C56" s="53">
        <v>917</v>
      </c>
      <c r="D56" s="52">
        <v>28</v>
      </c>
      <c r="E56" s="54">
        <v>6</v>
      </c>
      <c r="F56" s="54" t="s">
        <v>61</v>
      </c>
      <c r="G56" s="54" t="s">
        <v>206</v>
      </c>
      <c r="H56" s="52">
        <v>35</v>
      </c>
      <c r="I56" s="54" t="s">
        <v>207</v>
      </c>
      <c r="J56" s="52">
        <v>2</v>
      </c>
      <c r="K56" s="54" t="s">
        <v>212</v>
      </c>
      <c r="L56" s="54" t="s">
        <v>213</v>
      </c>
      <c r="M56" s="54" t="str">
        <f t="shared" si="0"/>
        <v>Medium</v>
      </c>
      <c r="N56" s="54" t="str">
        <f t="shared" si="1"/>
        <v>Medium</v>
      </c>
    </row>
    <row r="57" spans="1:14" x14ac:dyDescent="0.35">
      <c r="A57" s="54" t="s">
        <v>214</v>
      </c>
      <c r="B57" s="53">
        <v>162</v>
      </c>
      <c r="C57" s="53">
        <v>595</v>
      </c>
      <c r="D57" s="52">
        <v>22</v>
      </c>
      <c r="E57" s="54">
        <v>10</v>
      </c>
      <c r="F57" s="54" t="s">
        <v>61</v>
      </c>
      <c r="G57" s="54" t="s">
        <v>211</v>
      </c>
      <c r="H57" s="52">
        <v>46</v>
      </c>
      <c r="I57" s="54" t="s">
        <v>207</v>
      </c>
      <c r="J57" s="52">
        <v>4</v>
      </c>
      <c r="K57" s="54" t="s">
        <v>212</v>
      </c>
      <c r="L57" s="54" t="s">
        <v>209</v>
      </c>
      <c r="M57" s="54" t="str">
        <f t="shared" si="0"/>
        <v>Low</v>
      </c>
      <c r="N57" s="54" t="str">
        <f t="shared" si="1"/>
        <v>Medium</v>
      </c>
    </row>
    <row r="58" spans="1:14" x14ac:dyDescent="0.35">
      <c r="A58" s="54" t="s">
        <v>221</v>
      </c>
      <c r="B58" s="53">
        <v>0</v>
      </c>
      <c r="C58" s="53">
        <v>789</v>
      </c>
      <c r="D58" s="52">
        <v>25</v>
      </c>
      <c r="E58" s="54">
        <v>28</v>
      </c>
      <c r="F58" s="54" t="s">
        <v>61</v>
      </c>
      <c r="G58" s="54" t="s">
        <v>206</v>
      </c>
      <c r="H58" s="52">
        <v>37</v>
      </c>
      <c r="I58" s="54" t="s">
        <v>207</v>
      </c>
      <c r="J58" s="52">
        <v>3</v>
      </c>
      <c r="K58" s="54" t="s">
        <v>215</v>
      </c>
      <c r="L58" s="54" t="s">
        <v>209</v>
      </c>
      <c r="M58" s="54" t="str">
        <f t="shared" si="0"/>
        <v>Low</v>
      </c>
      <c r="N58" s="54" t="str">
        <f t="shared" si="1"/>
        <v>Medium</v>
      </c>
    </row>
    <row r="59" spans="1:14" x14ac:dyDescent="0.35">
      <c r="A59" s="54" t="s">
        <v>216</v>
      </c>
      <c r="B59" s="53">
        <v>0</v>
      </c>
      <c r="C59" s="53">
        <v>0</v>
      </c>
      <c r="D59" s="52">
        <v>37</v>
      </c>
      <c r="E59" s="54">
        <v>114</v>
      </c>
      <c r="F59" s="54" t="s">
        <v>61</v>
      </c>
      <c r="G59" s="54" t="s">
        <v>206</v>
      </c>
      <c r="H59" s="52">
        <v>39</v>
      </c>
      <c r="I59" s="54" t="s">
        <v>207</v>
      </c>
      <c r="J59" s="52">
        <v>4</v>
      </c>
      <c r="K59" s="54" t="s">
        <v>215</v>
      </c>
      <c r="L59" s="54" t="s">
        <v>213</v>
      </c>
      <c r="M59" s="54" t="str">
        <f t="shared" si="0"/>
        <v>Low</v>
      </c>
      <c r="N59" s="54" t="str">
        <f t="shared" si="1"/>
        <v>Low</v>
      </c>
    </row>
    <row r="60" spans="1:14" x14ac:dyDescent="0.35">
      <c r="A60" s="54" t="s">
        <v>210</v>
      </c>
      <c r="B60" s="53">
        <v>0</v>
      </c>
      <c r="C60" s="53">
        <v>746</v>
      </c>
      <c r="D60" s="52">
        <v>13</v>
      </c>
      <c r="E60" s="54">
        <v>16</v>
      </c>
      <c r="F60" s="54" t="s">
        <v>220</v>
      </c>
      <c r="G60" s="54" t="s">
        <v>211</v>
      </c>
      <c r="H60" s="52">
        <v>29</v>
      </c>
      <c r="I60" s="54" t="s">
        <v>207</v>
      </c>
      <c r="J60" s="52">
        <v>3</v>
      </c>
      <c r="K60" s="54" t="s">
        <v>212</v>
      </c>
      <c r="L60" s="54" t="s">
        <v>209</v>
      </c>
      <c r="M60" s="54" t="str">
        <f t="shared" si="0"/>
        <v>Low</v>
      </c>
      <c r="N60" s="54" t="str">
        <f t="shared" si="1"/>
        <v>Medium</v>
      </c>
    </row>
    <row r="61" spans="1:14" x14ac:dyDescent="0.35">
      <c r="A61" s="54" t="s">
        <v>214</v>
      </c>
      <c r="B61" s="53">
        <v>461</v>
      </c>
      <c r="C61" s="53">
        <v>140</v>
      </c>
      <c r="D61" s="52">
        <v>19</v>
      </c>
      <c r="E61" s="54">
        <v>32</v>
      </c>
      <c r="F61" s="54" t="s">
        <v>61</v>
      </c>
      <c r="G61" s="54" t="s">
        <v>206</v>
      </c>
      <c r="H61" s="52">
        <v>27</v>
      </c>
      <c r="I61" s="54" t="s">
        <v>217</v>
      </c>
      <c r="J61" s="52">
        <v>3</v>
      </c>
      <c r="K61" s="54" t="s">
        <v>208</v>
      </c>
      <c r="L61" s="54" t="s">
        <v>209</v>
      </c>
      <c r="M61" s="54" t="str">
        <f t="shared" si="0"/>
        <v>Medium</v>
      </c>
      <c r="N61" s="54" t="str">
        <f t="shared" si="1"/>
        <v>Low</v>
      </c>
    </row>
    <row r="62" spans="1:14" x14ac:dyDescent="0.35">
      <c r="A62" s="54" t="s">
        <v>214</v>
      </c>
      <c r="B62" s="53">
        <v>0</v>
      </c>
      <c r="C62" s="53">
        <v>659</v>
      </c>
      <c r="D62" s="52">
        <v>19</v>
      </c>
      <c r="E62" s="54">
        <v>5</v>
      </c>
      <c r="F62" s="54" t="s">
        <v>220</v>
      </c>
      <c r="G62" s="54" t="s">
        <v>211</v>
      </c>
      <c r="H62" s="52">
        <v>22</v>
      </c>
      <c r="I62" s="54" t="s">
        <v>217</v>
      </c>
      <c r="J62" s="52">
        <v>3</v>
      </c>
      <c r="K62" s="54" t="s">
        <v>212</v>
      </c>
      <c r="L62" s="54" t="s">
        <v>213</v>
      </c>
      <c r="M62" s="54" t="str">
        <f t="shared" si="0"/>
        <v>Low</v>
      </c>
      <c r="N62" s="54" t="str">
        <f t="shared" si="1"/>
        <v>Medium</v>
      </c>
    </row>
    <row r="63" spans="1:14" x14ac:dyDescent="0.35">
      <c r="A63" s="54" t="s">
        <v>210</v>
      </c>
      <c r="B63" s="53">
        <v>0</v>
      </c>
      <c r="C63" s="53">
        <v>717</v>
      </c>
      <c r="D63" s="52">
        <v>37</v>
      </c>
      <c r="E63" s="54">
        <v>60</v>
      </c>
      <c r="F63" s="54" t="s">
        <v>61</v>
      </c>
      <c r="G63" s="54" t="s">
        <v>206</v>
      </c>
      <c r="H63" s="52">
        <v>40</v>
      </c>
      <c r="I63" s="54" t="s">
        <v>207</v>
      </c>
      <c r="J63" s="52">
        <v>2</v>
      </c>
      <c r="K63" s="54" t="s">
        <v>212</v>
      </c>
      <c r="L63" s="54" t="s">
        <v>213</v>
      </c>
      <c r="M63" s="54" t="str">
        <f t="shared" si="0"/>
        <v>Low</v>
      </c>
      <c r="N63" s="54" t="str">
        <f t="shared" si="1"/>
        <v>Medium</v>
      </c>
    </row>
    <row r="64" spans="1:14" x14ac:dyDescent="0.35">
      <c r="A64" s="54" t="s">
        <v>214</v>
      </c>
      <c r="B64" s="53">
        <v>0</v>
      </c>
      <c r="C64" s="53">
        <v>667</v>
      </c>
      <c r="D64" s="52">
        <v>29</v>
      </c>
      <c r="E64" s="54">
        <v>10</v>
      </c>
      <c r="F64" s="54" t="s">
        <v>61</v>
      </c>
      <c r="G64" s="54" t="s">
        <v>206</v>
      </c>
      <c r="H64" s="52">
        <v>44</v>
      </c>
      <c r="I64" s="54" t="s">
        <v>207</v>
      </c>
      <c r="J64" s="52">
        <v>2</v>
      </c>
      <c r="K64" s="54" t="s">
        <v>208</v>
      </c>
      <c r="L64" s="54" t="s">
        <v>213</v>
      </c>
      <c r="M64" s="54" t="str">
        <f t="shared" si="0"/>
        <v>Low</v>
      </c>
      <c r="N64" s="54" t="str">
        <f t="shared" si="1"/>
        <v>Medium</v>
      </c>
    </row>
    <row r="65" spans="1:14" x14ac:dyDescent="0.35">
      <c r="A65" s="54" t="s">
        <v>214</v>
      </c>
      <c r="B65" s="53">
        <v>580</v>
      </c>
      <c r="C65" s="53">
        <v>0</v>
      </c>
      <c r="D65" s="52">
        <v>11</v>
      </c>
      <c r="E65" s="54">
        <v>8</v>
      </c>
      <c r="F65" s="54" t="s">
        <v>61</v>
      </c>
      <c r="G65" s="54" t="s">
        <v>206</v>
      </c>
      <c r="H65" s="52">
        <v>26</v>
      </c>
      <c r="I65" s="54" t="s">
        <v>207</v>
      </c>
      <c r="J65" s="52">
        <v>4</v>
      </c>
      <c r="K65" s="54" t="s">
        <v>208</v>
      </c>
      <c r="L65" s="54" t="s">
        <v>213</v>
      </c>
      <c r="M65" s="54" t="str">
        <f t="shared" si="0"/>
        <v>Medium</v>
      </c>
      <c r="N65" s="54" t="str">
        <f t="shared" si="1"/>
        <v>Low</v>
      </c>
    </row>
    <row r="66" spans="1:14" x14ac:dyDescent="0.35">
      <c r="A66" s="54" t="s">
        <v>205</v>
      </c>
      <c r="B66" s="53">
        <v>0</v>
      </c>
      <c r="C66" s="53">
        <v>763</v>
      </c>
      <c r="D66" s="52">
        <v>13</v>
      </c>
      <c r="E66" s="54">
        <v>46</v>
      </c>
      <c r="F66" s="54" t="s">
        <v>220</v>
      </c>
      <c r="G66" s="54" t="s">
        <v>211</v>
      </c>
      <c r="H66" s="52">
        <v>57</v>
      </c>
      <c r="I66" s="54" t="s">
        <v>207</v>
      </c>
      <c r="J66" s="52">
        <v>3</v>
      </c>
      <c r="K66" s="54" t="s">
        <v>208</v>
      </c>
      <c r="L66" s="54" t="s">
        <v>209</v>
      </c>
      <c r="M66" s="54" t="str">
        <f t="shared" si="0"/>
        <v>Low</v>
      </c>
      <c r="N66" s="54" t="str">
        <f t="shared" si="1"/>
        <v>Medium</v>
      </c>
    </row>
    <row r="67" spans="1:14" x14ac:dyDescent="0.35">
      <c r="A67" s="54" t="s">
        <v>214</v>
      </c>
      <c r="B67" s="53">
        <v>0</v>
      </c>
      <c r="C67" s="53">
        <v>1366</v>
      </c>
      <c r="D67" s="52">
        <v>19</v>
      </c>
      <c r="E67" s="54">
        <v>17</v>
      </c>
      <c r="F67" s="54" t="s">
        <v>61</v>
      </c>
      <c r="G67" s="54" t="s">
        <v>206</v>
      </c>
      <c r="H67" s="52">
        <v>34</v>
      </c>
      <c r="I67" s="54" t="s">
        <v>207</v>
      </c>
      <c r="J67" s="52">
        <v>4</v>
      </c>
      <c r="K67" s="54" t="s">
        <v>208</v>
      </c>
      <c r="L67" s="54" t="s">
        <v>209</v>
      </c>
      <c r="M67" s="54" t="str">
        <f t="shared" si="0"/>
        <v>Low</v>
      </c>
      <c r="N67" s="54" t="str">
        <f t="shared" si="1"/>
        <v>Medium</v>
      </c>
    </row>
    <row r="68" spans="1:14" x14ac:dyDescent="0.35">
      <c r="A68" s="54" t="s">
        <v>205</v>
      </c>
      <c r="B68" s="53">
        <v>0</v>
      </c>
      <c r="C68" s="53">
        <v>552</v>
      </c>
      <c r="D68" s="52">
        <v>25</v>
      </c>
      <c r="E68" s="54">
        <v>4</v>
      </c>
      <c r="F68" s="54" t="s">
        <v>61</v>
      </c>
      <c r="G68" s="54" t="s">
        <v>218</v>
      </c>
      <c r="H68" s="52">
        <v>47</v>
      </c>
      <c r="I68" s="54" t="s">
        <v>207</v>
      </c>
      <c r="J68" s="52">
        <v>4</v>
      </c>
      <c r="K68" s="54" t="s">
        <v>212</v>
      </c>
      <c r="L68" s="54" t="s">
        <v>213</v>
      </c>
      <c r="M68" s="54" t="str">
        <f t="shared" si="0"/>
        <v>Low</v>
      </c>
      <c r="N68" s="54" t="str">
        <f t="shared" si="1"/>
        <v>Medium</v>
      </c>
    </row>
    <row r="69" spans="1:14" x14ac:dyDescent="0.35">
      <c r="A69" s="54" t="s">
        <v>205</v>
      </c>
      <c r="B69" s="53">
        <v>0</v>
      </c>
      <c r="C69" s="53">
        <v>14643</v>
      </c>
      <c r="D69" s="52">
        <v>16</v>
      </c>
      <c r="E69" s="54">
        <v>115</v>
      </c>
      <c r="F69" s="54" t="s">
        <v>61</v>
      </c>
      <c r="G69" s="54" t="s">
        <v>206</v>
      </c>
      <c r="H69" s="52">
        <v>46</v>
      </c>
      <c r="I69" s="54" t="s">
        <v>207</v>
      </c>
      <c r="J69" s="52">
        <v>3</v>
      </c>
      <c r="K69" s="54" t="s">
        <v>212</v>
      </c>
      <c r="L69" s="54" t="s">
        <v>209</v>
      </c>
      <c r="M69" s="54" t="str">
        <f t="shared" ref="M69:M132" si="2">IF(B69&lt;250,"Low",IF(B69&gt;=2000,"High","Medium"))</f>
        <v>Low</v>
      </c>
      <c r="N69" s="54" t="str">
        <f t="shared" ref="N69:N132" si="3">IF(C69&lt;250,"Low",IF(C69&gt;=2000,"High","Medium"))</f>
        <v>High</v>
      </c>
    </row>
    <row r="70" spans="1:14" x14ac:dyDescent="0.35">
      <c r="A70" s="54" t="s">
        <v>219</v>
      </c>
      <c r="B70" s="53">
        <v>758</v>
      </c>
      <c r="C70" s="53">
        <v>2665</v>
      </c>
      <c r="D70" s="52">
        <v>13</v>
      </c>
      <c r="E70" s="54">
        <v>31</v>
      </c>
      <c r="F70" s="54" t="s">
        <v>61</v>
      </c>
      <c r="G70" s="54" t="s">
        <v>206</v>
      </c>
      <c r="H70" s="52">
        <v>38</v>
      </c>
      <c r="I70" s="54" t="s">
        <v>207</v>
      </c>
      <c r="J70" s="52">
        <v>4</v>
      </c>
      <c r="K70" s="54" t="s">
        <v>208</v>
      </c>
      <c r="L70" s="54" t="s">
        <v>209</v>
      </c>
      <c r="M70" s="54" t="str">
        <f t="shared" si="2"/>
        <v>Medium</v>
      </c>
      <c r="N70" s="54" t="str">
        <f t="shared" si="3"/>
        <v>High</v>
      </c>
    </row>
    <row r="71" spans="1:14" x14ac:dyDescent="0.35">
      <c r="A71" s="54" t="s">
        <v>221</v>
      </c>
      <c r="B71" s="53">
        <v>399</v>
      </c>
      <c r="C71" s="53">
        <v>0</v>
      </c>
      <c r="D71" s="52">
        <v>31</v>
      </c>
      <c r="E71" s="54">
        <v>0</v>
      </c>
      <c r="F71" s="54" t="s">
        <v>220</v>
      </c>
      <c r="G71" s="54" t="s">
        <v>211</v>
      </c>
      <c r="H71" s="52">
        <v>52</v>
      </c>
      <c r="I71" s="54" t="s">
        <v>207</v>
      </c>
      <c r="J71" s="52">
        <v>1</v>
      </c>
      <c r="K71" s="54" t="s">
        <v>215</v>
      </c>
      <c r="L71" s="54" t="s">
        <v>213</v>
      </c>
      <c r="M71" s="54" t="str">
        <f t="shared" si="2"/>
        <v>Medium</v>
      </c>
      <c r="N71" s="54" t="str">
        <f t="shared" si="3"/>
        <v>Low</v>
      </c>
    </row>
    <row r="72" spans="1:14" x14ac:dyDescent="0.35">
      <c r="A72" s="54" t="s">
        <v>210</v>
      </c>
      <c r="B72" s="53">
        <v>513</v>
      </c>
      <c r="C72" s="53">
        <v>442</v>
      </c>
      <c r="D72" s="52">
        <v>7</v>
      </c>
      <c r="E72" s="54">
        <v>0</v>
      </c>
      <c r="F72" s="54" t="s">
        <v>61</v>
      </c>
      <c r="G72" s="54" t="s">
        <v>206</v>
      </c>
      <c r="H72" s="52">
        <v>34</v>
      </c>
      <c r="I72" s="54" t="s">
        <v>207</v>
      </c>
      <c r="J72" s="52">
        <v>1</v>
      </c>
      <c r="K72" s="54" t="s">
        <v>215</v>
      </c>
      <c r="L72" s="54" t="s">
        <v>209</v>
      </c>
      <c r="M72" s="54" t="str">
        <f t="shared" si="2"/>
        <v>Medium</v>
      </c>
      <c r="N72" s="54" t="str">
        <f t="shared" si="3"/>
        <v>Medium</v>
      </c>
    </row>
    <row r="73" spans="1:14" x14ac:dyDescent="0.35">
      <c r="A73" s="54" t="s">
        <v>210</v>
      </c>
      <c r="B73" s="53">
        <v>0</v>
      </c>
      <c r="C73" s="53">
        <v>8357</v>
      </c>
      <c r="D73" s="52">
        <v>25</v>
      </c>
      <c r="E73" s="54">
        <v>5</v>
      </c>
      <c r="F73" s="54" t="s">
        <v>61</v>
      </c>
      <c r="G73" s="54" t="s">
        <v>206</v>
      </c>
      <c r="H73" s="52">
        <v>29</v>
      </c>
      <c r="I73" s="54" t="s">
        <v>223</v>
      </c>
      <c r="J73" s="52">
        <v>4</v>
      </c>
      <c r="K73" s="54" t="s">
        <v>212</v>
      </c>
      <c r="L73" s="54" t="s">
        <v>213</v>
      </c>
      <c r="M73" s="54" t="str">
        <f t="shared" si="2"/>
        <v>Low</v>
      </c>
      <c r="N73" s="54" t="str">
        <f t="shared" si="3"/>
        <v>High</v>
      </c>
    </row>
    <row r="74" spans="1:14" x14ac:dyDescent="0.35">
      <c r="A74" s="54" t="s">
        <v>214</v>
      </c>
      <c r="B74" s="53">
        <v>0</v>
      </c>
      <c r="C74" s="53">
        <v>0</v>
      </c>
      <c r="D74" s="52">
        <v>22</v>
      </c>
      <c r="E74" s="54">
        <v>9</v>
      </c>
      <c r="F74" s="54" t="s">
        <v>61</v>
      </c>
      <c r="G74" s="54" t="s">
        <v>206</v>
      </c>
      <c r="H74" s="52">
        <v>39</v>
      </c>
      <c r="I74" s="54" t="s">
        <v>207</v>
      </c>
      <c r="J74" s="52">
        <v>2</v>
      </c>
      <c r="K74" s="54" t="s">
        <v>208</v>
      </c>
      <c r="L74" s="54" t="s">
        <v>213</v>
      </c>
      <c r="M74" s="54" t="str">
        <f t="shared" si="2"/>
        <v>Low</v>
      </c>
      <c r="N74" s="54" t="str">
        <f t="shared" si="3"/>
        <v>Low</v>
      </c>
    </row>
    <row r="75" spans="1:14" x14ac:dyDescent="0.35">
      <c r="A75" s="54" t="s">
        <v>205</v>
      </c>
      <c r="B75" s="53">
        <v>565</v>
      </c>
      <c r="C75" s="53">
        <v>863</v>
      </c>
      <c r="D75" s="52">
        <v>10</v>
      </c>
      <c r="E75" s="54">
        <v>81</v>
      </c>
      <c r="F75" s="54" t="s">
        <v>61</v>
      </c>
      <c r="G75" s="54" t="s">
        <v>206</v>
      </c>
      <c r="H75" s="52">
        <v>36</v>
      </c>
      <c r="I75" s="54" t="s">
        <v>207</v>
      </c>
      <c r="J75" s="52">
        <v>4</v>
      </c>
      <c r="K75" s="54" t="s">
        <v>208</v>
      </c>
      <c r="L75" s="54" t="s">
        <v>209</v>
      </c>
      <c r="M75" s="54" t="str">
        <f t="shared" si="2"/>
        <v>Medium</v>
      </c>
      <c r="N75" s="54" t="str">
        <f t="shared" si="3"/>
        <v>Medium</v>
      </c>
    </row>
    <row r="76" spans="1:14" x14ac:dyDescent="0.35">
      <c r="A76" s="54" t="s">
        <v>219</v>
      </c>
      <c r="B76" s="53">
        <v>0</v>
      </c>
      <c r="C76" s="53">
        <v>322</v>
      </c>
      <c r="D76" s="52">
        <v>28</v>
      </c>
      <c r="E76" s="54">
        <v>28</v>
      </c>
      <c r="F76" s="54" t="s">
        <v>61</v>
      </c>
      <c r="G76" s="54" t="s">
        <v>206</v>
      </c>
      <c r="H76" s="52">
        <v>25</v>
      </c>
      <c r="I76" s="54" t="s">
        <v>207</v>
      </c>
      <c r="J76" s="52">
        <v>4</v>
      </c>
      <c r="K76" s="54" t="s">
        <v>212</v>
      </c>
      <c r="L76" s="54" t="s">
        <v>209</v>
      </c>
      <c r="M76" s="54" t="str">
        <f t="shared" si="2"/>
        <v>Low</v>
      </c>
      <c r="N76" s="54" t="str">
        <f t="shared" si="3"/>
        <v>Medium</v>
      </c>
    </row>
    <row r="77" spans="1:14" x14ac:dyDescent="0.35">
      <c r="A77" s="54" t="s">
        <v>210</v>
      </c>
      <c r="B77" s="53">
        <v>0</v>
      </c>
      <c r="C77" s="53">
        <v>800</v>
      </c>
      <c r="D77" s="52">
        <v>13</v>
      </c>
      <c r="E77" s="54">
        <v>69</v>
      </c>
      <c r="F77" s="54" t="s">
        <v>61</v>
      </c>
      <c r="G77" s="54" t="s">
        <v>206</v>
      </c>
      <c r="H77" s="52">
        <v>59</v>
      </c>
      <c r="I77" s="54" t="s">
        <v>207</v>
      </c>
      <c r="J77" s="52">
        <v>3</v>
      </c>
      <c r="K77" s="54" t="s">
        <v>212</v>
      </c>
      <c r="L77" s="54" t="s">
        <v>213</v>
      </c>
      <c r="M77" s="54" t="str">
        <f t="shared" si="2"/>
        <v>Low</v>
      </c>
      <c r="N77" s="54" t="str">
        <f t="shared" si="3"/>
        <v>Medium</v>
      </c>
    </row>
    <row r="78" spans="1:14" x14ac:dyDescent="0.35">
      <c r="A78" s="54" t="s">
        <v>205</v>
      </c>
      <c r="B78" s="53">
        <v>0</v>
      </c>
      <c r="C78" s="53">
        <v>656</v>
      </c>
      <c r="D78" s="52">
        <v>37</v>
      </c>
      <c r="E78" s="54">
        <v>85</v>
      </c>
      <c r="F78" s="54" t="s">
        <v>61</v>
      </c>
      <c r="G78" s="54" t="s">
        <v>206</v>
      </c>
      <c r="H78" s="52">
        <v>27</v>
      </c>
      <c r="I78" s="54" t="s">
        <v>207</v>
      </c>
      <c r="J78" s="52">
        <v>2</v>
      </c>
      <c r="K78" s="54" t="s">
        <v>212</v>
      </c>
      <c r="L78" s="54" t="s">
        <v>209</v>
      </c>
      <c r="M78" s="54" t="str">
        <f t="shared" si="2"/>
        <v>Low</v>
      </c>
      <c r="N78" s="54" t="str">
        <f t="shared" si="3"/>
        <v>Medium</v>
      </c>
    </row>
    <row r="79" spans="1:14" x14ac:dyDescent="0.35">
      <c r="A79" s="54" t="s">
        <v>214</v>
      </c>
      <c r="B79" s="53">
        <v>166</v>
      </c>
      <c r="C79" s="53">
        <v>922</v>
      </c>
      <c r="D79" s="52">
        <v>13</v>
      </c>
      <c r="E79" s="54">
        <v>2</v>
      </c>
      <c r="F79" s="54" t="s">
        <v>220</v>
      </c>
      <c r="G79" s="54" t="s">
        <v>211</v>
      </c>
      <c r="H79" s="52">
        <v>24</v>
      </c>
      <c r="I79" s="54" t="s">
        <v>217</v>
      </c>
      <c r="J79" s="52">
        <v>1</v>
      </c>
      <c r="K79" s="54" t="s">
        <v>212</v>
      </c>
      <c r="L79" s="54" t="s">
        <v>213</v>
      </c>
      <c r="M79" s="54" t="str">
        <f t="shared" si="2"/>
        <v>Low</v>
      </c>
      <c r="N79" s="54" t="str">
        <f t="shared" si="3"/>
        <v>Medium</v>
      </c>
    </row>
    <row r="80" spans="1:14" x14ac:dyDescent="0.35">
      <c r="A80" s="54" t="s">
        <v>219</v>
      </c>
      <c r="B80" s="53">
        <v>9783</v>
      </c>
      <c r="C80" s="53">
        <v>885</v>
      </c>
      <c r="D80" s="52">
        <v>13</v>
      </c>
      <c r="E80" s="54">
        <v>3</v>
      </c>
      <c r="F80" s="54" t="s">
        <v>220</v>
      </c>
      <c r="G80" s="54" t="s">
        <v>211</v>
      </c>
      <c r="H80" s="52">
        <v>25</v>
      </c>
      <c r="I80" s="54" t="s">
        <v>207</v>
      </c>
      <c r="J80" s="52">
        <v>1</v>
      </c>
      <c r="K80" s="54" t="s">
        <v>224</v>
      </c>
      <c r="L80" s="54" t="s">
        <v>213</v>
      </c>
      <c r="M80" s="54" t="str">
        <f t="shared" si="2"/>
        <v>High</v>
      </c>
      <c r="N80" s="54" t="str">
        <f t="shared" si="3"/>
        <v>Medium</v>
      </c>
    </row>
    <row r="81" spans="1:14" x14ac:dyDescent="0.35">
      <c r="A81" s="54" t="s">
        <v>219</v>
      </c>
      <c r="B81" s="53">
        <v>674</v>
      </c>
      <c r="C81" s="53">
        <v>2886</v>
      </c>
      <c r="D81" s="52">
        <v>49</v>
      </c>
      <c r="E81" s="54">
        <v>32</v>
      </c>
      <c r="F81" s="54" t="s">
        <v>61</v>
      </c>
      <c r="G81" s="54" t="s">
        <v>206</v>
      </c>
      <c r="H81" s="52">
        <v>29</v>
      </c>
      <c r="I81" s="54" t="s">
        <v>207</v>
      </c>
      <c r="J81" s="52">
        <v>2</v>
      </c>
      <c r="K81" s="54" t="s">
        <v>212</v>
      </c>
      <c r="L81" s="54" t="s">
        <v>209</v>
      </c>
      <c r="M81" s="54" t="str">
        <f t="shared" si="2"/>
        <v>Medium</v>
      </c>
      <c r="N81" s="54" t="str">
        <f t="shared" si="3"/>
        <v>High</v>
      </c>
    </row>
    <row r="82" spans="1:14" x14ac:dyDescent="0.35">
      <c r="A82" s="54" t="s">
        <v>222</v>
      </c>
      <c r="B82" s="53">
        <v>0</v>
      </c>
      <c r="C82" s="53">
        <v>626</v>
      </c>
      <c r="D82" s="52">
        <v>43</v>
      </c>
      <c r="E82" s="54">
        <v>0</v>
      </c>
      <c r="F82" s="54" t="s">
        <v>61</v>
      </c>
      <c r="G82" s="54" t="s">
        <v>206</v>
      </c>
      <c r="H82" s="52">
        <v>64</v>
      </c>
      <c r="I82" s="54" t="s">
        <v>207</v>
      </c>
      <c r="J82" s="52">
        <v>4</v>
      </c>
      <c r="K82" s="54" t="s">
        <v>224</v>
      </c>
      <c r="L82" s="54" t="s">
        <v>209</v>
      </c>
      <c r="M82" s="54" t="str">
        <f t="shared" si="2"/>
        <v>Low</v>
      </c>
      <c r="N82" s="54" t="str">
        <f t="shared" si="3"/>
        <v>Medium</v>
      </c>
    </row>
    <row r="83" spans="1:14" x14ac:dyDescent="0.35">
      <c r="A83" s="54" t="s">
        <v>219</v>
      </c>
      <c r="B83" s="53">
        <v>15328</v>
      </c>
      <c r="C83" s="53">
        <v>0</v>
      </c>
      <c r="D83" s="52">
        <v>25</v>
      </c>
      <c r="E83" s="54">
        <v>9</v>
      </c>
      <c r="F83" s="54" t="s">
        <v>61</v>
      </c>
      <c r="G83" s="54" t="s">
        <v>206</v>
      </c>
      <c r="H83" s="52">
        <v>31</v>
      </c>
      <c r="I83" s="54" t="s">
        <v>207</v>
      </c>
      <c r="J83" s="52">
        <v>4</v>
      </c>
      <c r="K83" s="54" t="s">
        <v>212</v>
      </c>
      <c r="L83" s="54" t="s">
        <v>209</v>
      </c>
      <c r="M83" s="54" t="str">
        <f t="shared" si="2"/>
        <v>High</v>
      </c>
      <c r="N83" s="54" t="str">
        <f t="shared" si="3"/>
        <v>Low</v>
      </c>
    </row>
    <row r="84" spans="1:14" x14ac:dyDescent="0.35">
      <c r="A84" s="54" t="s">
        <v>214</v>
      </c>
      <c r="B84" s="53">
        <v>0</v>
      </c>
      <c r="C84" s="53">
        <v>904</v>
      </c>
      <c r="D84" s="52">
        <v>12</v>
      </c>
      <c r="E84" s="54">
        <v>6</v>
      </c>
      <c r="F84" s="54" t="s">
        <v>61</v>
      </c>
      <c r="G84" s="54" t="s">
        <v>206</v>
      </c>
      <c r="H84" s="52">
        <v>38</v>
      </c>
      <c r="I84" s="54" t="s">
        <v>207</v>
      </c>
      <c r="J84" s="52">
        <v>4</v>
      </c>
      <c r="K84" s="54" t="s">
        <v>208</v>
      </c>
      <c r="L84" s="54" t="s">
        <v>209</v>
      </c>
      <c r="M84" s="54" t="str">
        <f t="shared" si="2"/>
        <v>Low</v>
      </c>
      <c r="N84" s="54" t="str">
        <f t="shared" si="3"/>
        <v>Medium</v>
      </c>
    </row>
    <row r="85" spans="1:14" x14ac:dyDescent="0.35">
      <c r="A85" s="54" t="s">
        <v>216</v>
      </c>
      <c r="B85" s="53">
        <v>713</v>
      </c>
      <c r="C85" s="53">
        <v>784</v>
      </c>
      <c r="D85" s="52">
        <v>61</v>
      </c>
      <c r="E85" s="54">
        <v>17</v>
      </c>
      <c r="F85" s="54" t="s">
        <v>61</v>
      </c>
      <c r="G85" s="54" t="s">
        <v>206</v>
      </c>
      <c r="H85" s="52">
        <v>41</v>
      </c>
      <c r="I85" s="54" t="s">
        <v>223</v>
      </c>
      <c r="J85" s="52">
        <v>4</v>
      </c>
      <c r="K85" s="54" t="s">
        <v>212</v>
      </c>
      <c r="L85" s="54" t="s">
        <v>213</v>
      </c>
      <c r="M85" s="54" t="str">
        <f t="shared" si="2"/>
        <v>Medium</v>
      </c>
      <c r="N85" s="54" t="str">
        <f t="shared" si="3"/>
        <v>Medium</v>
      </c>
    </row>
    <row r="86" spans="1:14" x14ac:dyDescent="0.35">
      <c r="A86" s="54" t="s">
        <v>214</v>
      </c>
      <c r="B86" s="53">
        <v>0</v>
      </c>
      <c r="C86" s="53">
        <v>806</v>
      </c>
      <c r="D86" s="52">
        <v>19</v>
      </c>
      <c r="E86" s="54">
        <v>3</v>
      </c>
      <c r="F86" s="54" t="s">
        <v>220</v>
      </c>
      <c r="G86" s="54" t="s">
        <v>211</v>
      </c>
      <c r="H86" s="52">
        <v>22</v>
      </c>
      <c r="I86" s="54" t="s">
        <v>207</v>
      </c>
      <c r="J86" s="52">
        <v>2</v>
      </c>
      <c r="K86" s="54" t="s">
        <v>208</v>
      </c>
      <c r="L86" s="54" t="s">
        <v>213</v>
      </c>
      <c r="M86" s="54" t="str">
        <f t="shared" si="2"/>
        <v>Low</v>
      </c>
      <c r="N86" s="54" t="str">
        <f t="shared" si="3"/>
        <v>Medium</v>
      </c>
    </row>
    <row r="87" spans="1:14" x14ac:dyDescent="0.35">
      <c r="A87" s="54" t="s">
        <v>216</v>
      </c>
      <c r="B87" s="53">
        <v>0</v>
      </c>
      <c r="C87" s="53">
        <v>3281</v>
      </c>
      <c r="D87" s="52">
        <v>19</v>
      </c>
      <c r="E87" s="54">
        <v>20</v>
      </c>
      <c r="F87" s="54" t="s">
        <v>220</v>
      </c>
      <c r="G87" s="54" t="s">
        <v>211</v>
      </c>
      <c r="H87" s="52">
        <v>29</v>
      </c>
      <c r="I87" s="54" t="s">
        <v>207</v>
      </c>
      <c r="J87" s="52">
        <v>2</v>
      </c>
      <c r="K87" s="54" t="s">
        <v>212</v>
      </c>
      <c r="L87" s="54" t="s">
        <v>213</v>
      </c>
      <c r="M87" s="54" t="str">
        <f t="shared" si="2"/>
        <v>Low</v>
      </c>
      <c r="N87" s="54" t="str">
        <f t="shared" si="3"/>
        <v>High</v>
      </c>
    </row>
    <row r="88" spans="1:14" x14ac:dyDescent="0.35">
      <c r="A88" s="54" t="s">
        <v>214</v>
      </c>
      <c r="B88" s="53">
        <v>0</v>
      </c>
      <c r="C88" s="53">
        <v>759</v>
      </c>
      <c r="D88" s="52">
        <v>16</v>
      </c>
      <c r="E88" s="54">
        <v>59</v>
      </c>
      <c r="F88" s="54" t="s">
        <v>61</v>
      </c>
      <c r="G88" s="54" t="s">
        <v>206</v>
      </c>
      <c r="H88" s="52">
        <v>32</v>
      </c>
      <c r="I88" s="54" t="s">
        <v>217</v>
      </c>
      <c r="J88" s="52">
        <v>3</v>
      </c>
      <c r="K88" s="54" t="s">
        <v>212</v>
      </c>
      <c r="L88" s="54" t="s">
        <v>213</v>
      </c>
      <c r="M88" s="54" t="str">
        <f t="shared" si="2"/>
        <v>Low</v>
      </c>
      <c r="N88" s="54" t="str">
        <f t="shared" si="3"/>
        <v>Medium</v>
      </c>
    </row>
    <row r="89" spans="1:14" x14ac:dyDescent="0.35">
      <c r="A89" s="54" t="s">
        <v>205</v>
      </c>
      <c r="B89" s="53">
        <v>0</v>
      </c>
      <c r="C89" s="53">
        <v>680</v>
      </c>
      <c r="D89" s="52">
        <v>25</v>
      </c>
      <c r="E89" s="54">
        <v>3</v>
      </c>
      <c r="F89" s="54" t="s">
        <v>220</v>
      </c>
      <c r="G89" s="54" t="s">
        <v>211</v>
      </c>
      <c r="H89" s="52">
        <v>34</v>
      </c>
      <c r="I89" s="54" t="s">
        <v>207</v>
      </c>
      <c r="J89" s="52">
        <v>4</v>
      </c>
      <c r="K89" s="54" t="s">
        <v>212</v>
      </c>
      <c r="L89" s="54" t="s">
        <v>213</v>
      </c>
      <c r="M89" s="54" t="str">
        <f t="shared" si="2"/>
        <v>Low</v>
      </c>
      <c r="N89" s="54" t="str">
        <f t="shared" si="3"/>
        <v>Medium</v>
      </c>
    </row>
    <row r="90" spans="1:14" x14ac:dyDescent="0.35">
      <c r="A90" s="54" t="s">
        <v>221</v>
      </c>
      <c r="B90" s="53">
        <v>0</v>
      </c>
      <c r="C90" s="53">
        <v>104</v>
      </c>
      <c r="D90" s="52">
        <v>37</v>
      </c>
      <c r="E90" s="54">
        <v>25</v>
      </c>
      <c r="F90" s="54" t="s">
        <v>61</v>
      </c>
      <c r="G90" s="54" t="s">
        <v>206</v>
      </c>
      <c r="H90" s="52">
        <v>23</v>
      </c>
      <c r="I90" s="54" t="s">
        <v>207</v>
      </c>
      <c r="J90" s="52">
        <v>4</v>
      </c>
      <c r="K90" s="54" t="s">
        <v>212</v>
      </c>
      <c r="L90" s="54" t="s">
        <v>213</v>
      </c>
      <c r="M90" s="54" t="str">
        <f t="shared" si="2"/>
        <v>Low</v>
      </c>
      <c r="N90" s="54" t="str">
        <f t="shared" si="3"/>
        <v>Low</v>
      </c>
    </row>
    <row r="91" spans="1:14" x14ac:dyDescent="0.35">
      <c r="A91" s="54" t="s">
        <v>205</v>
      </c>
      <c r="B91" s="53">
        <v>303</v>
      </c>
      <c r="C91" s="53">
        <v>899</v>
      </c>
      <c r="D91" s="52">
        <v>13</v>
      </c>
      <c r="E91" s="54">
        <v>3</v>
      </c>
      <c r="F91" s="54" t="s">
        <v>61</v>
      </c>
      <c r="G91" s="54" t="s">
        <v>206</v>
      </c>
      <c r="H91" s="52">
        <v>21</v>
      </c>
      <c r="I91" s="54" t="s">
        <v>207</v>
      </c>
      <c r="J91" s="52">
        <v>1</v>
      </c>
      <c r="K91" s="54" t="s">
        <v>212</v>
      </c>
      <c r="L91" s="54" t="s">
        <v>213</v>
      </c>
      <c r="M91" s="54" t="str">
        <f t="shared" si="2"/>
        <v>Medium</v>
      </c>
      <c r="N91" s="54" t="str">
        <f t="shared" si="3"/>
        <v>Medium</v>
      </c>
    </row>
    <row r="92" spans="1:14" x14ac:dyDescent="0.35">
      <c r="A92" s="54" t="s">
        <v>205</v>
      </c>
      <c r="B92" s="53">
        <v>900</v>
      </c>
      <c r="C92" s="53">
        <v>1732</v>
      </c>
      <c r="D92" s="52">
        <v>37</v>
      </c>
      <c r="E92" s="54">
        <v>11</v>
      </c>
      <c r="F92" s="54" t="s">
        <v>220</v>
      </c>
      <c r="G92" s="54" t="s">
        <v>211</v>
      </c>
      <c r="H92" s="52">
        <v>49</v>
      </c>
      <c r="I92" s="54" t="s">
        <v>223</v>
      </c>
      <c r="J92" s="52">
        <v>4</v>
      </c>
      <c r="K92" s="54" t="s">
        <v>212</v>
      </c>
      <c r="L92" s="54" t="s">
        <v>213</v>
      </c>
      <c r="M92" s="54" t="str">
        <f t="shared" si="2"/>
        <v>Medium</v>
      </c>
      <c r="N92" s="54" t="str">
        <f t="shared" si="3"/>
        <v>Medium</v>
      </c>
    </row>
    <row r="93" spans="1:14" x14ac:dyDescent="0.35">
      <c r="A93" s="54" t="s">
        <v>210</v>
      </c>
      <c r="B93" s="53">
        <v>0</v>
      </c>
      <c r="C93" s="53">
        <v>706</v>
      </c>
      <c r="D93" s="52">
        <v>31</v>
      </c>
      <c r="E93" s="54">
        <v>14</v>
      </c>
      <c r="F93" s="54" t="s">
        <v>61</v>
      </c>
      <c r="G93" s="54" t="s">
        <v>211</v>
      </c>
      <c r="H93" s="52">
        <v>31</v>
      </c>
      <c r="I93" s="54" t="s">
        <v>207</v>
      </c>
      <c r="J93" s="52">
        <v>2</v>
      </c>
      <c r="K93" s="54" t="s">
        <v>212</v>
      </c>
      <c r="L93" s="54" t="s">
        <v>209</v>
      </c>
      <c r="M93" s="54" t="str">
        <f t="shared" si="2"/>
        <v>Low</v>
      </c>
      <c r="N93" s="54" t="str">
        <f t="shared" si="3"/>
        <v>Medium</v>
      </c>
    </row>
    <row r="94" spans="1:14" x14ac:dyDescent="0.35">
      <c r="A94" s="54" t="s">
        <v>216</v>
      </c>
      <c r="B94" s="53">
        <v>1257</v>
      </c>
      <c r="C94" s="53">
        <v>0</v>
      </c>
      <c r="D94" s="52">
        <v>10</v>
      </c>
      <c r="E94" s="54">
        <v>65</v>
      </c>
      <c r="F94" s="54" t="s">
        <v>220</v>
      </c>
      <c r="G94" s="54" t="s">
        <v>211</v>
      </c>
      <c r="H94" s="52">
        <v>40</v>
      </c>
      <c r="I94" s="54" t="s">
        <v>217</v>
      </c>
      <c r="J94" s="52">
        <v>4</v>
      </c>
      <c r="K94" s="54" t="s">
        <v>208</v>
      </c>
      <c r="L94" s="54" t="s">
        <v>209</v>
      </c>
      <c r="M94" s="54" t="str">
        <f t="shared" si="2"/>
        <v>Medium</v>
      </c>
      <c r="N94" s="54" t="str">
        <f t="shared" si="3"/>
        <v>Low</v>
      </c>
    </row>
    <row r="95" spans="1:14" x14ac:dyDescent="0.35">
      <c r="A95" s="54" t="s">
        <v>205</v>
      </c>
      <c r="B95" s="53">
        <v>0</v>
      </c>
      <c r="C95" s="53">
        <v>576</v>
      </c>
      <c r="D95" s="52">
        <v>7</v>
      </c>
      <c r="E95" s="54">
        <v>14</v>
      </c>
      <c r="F95" s="54" t="s">
        <v>220</v>
      </c>
      <c r="G95" s="54" t="s">
        <v>211</v>
      </c>
      <c r="H95" s="52">
        <v>28</v>
      </c>
      <c r="I95" s="54" t="s">
        <v>207</v>
      </c>
      <c r="J95" s="52">
        <v>1</v>
      </c>
      <c r="K95" s="54" t="s">
        <v>212</v>
      </c>
      <c r="L95" s="54" t="s">
        <v>209</v>
      </c>
      <c r="M95" s="54" t="str">
        <f t="shared" si="2"/>
        <v>Low</v>
      </c>
      <c r="N95" s="54" t="str">
        <f t="shared" si="3"/>
        <v>Medium</v>
      </c>
    </row>
    <row r="96" spans="1:14" x14ac:dyDescent="0.35">
      <c r="A96" s="54" t="s">
        <v>222</v>
      </c>
      <c r="B96" s="53">
        <v>273</v>
      </c>
      <c r="C96" s="53">
        <v>904</v>
      </c>
      <c r="D96" s="52">
        <v>7</v>
      </c>
      <c r="E96" s="54">
        <v>2</v>
      </c>
      <c r="F96" s="54" t="s">
        <v>61</v>
      </c>
      <c r="G96" s="54" t="s">
        <v>218</v>
      </c>
      <c r="H96" s="52">
        <v>21</v>
      </c>
      <c r="I96" s="54" t="s">
        <v>207</v>
      </c>
      <c r="J96" s="52">
        <v>1</v>
      </c>
      <c r="K96" s="54" t="s">
        <v>208</v>
      </c>
      <c r="L96" s="54" t="s">
        <v>209</v>
      </c>
      <c r="M96" s="54" t="str">
        <f t="shared" si="2"/>
        <v>Medium</v>
      </c>
      <c r="N96" s="54" t="str">
        <f t="shared" si="3"/>
        <v>Medium</v>
      </c>
    </row>
    <row r="97" spans="1:14" x14ac:dyDescent="0.35">
      <c r="A97" s="54" t="s">
        <v>219</v>
      </c>
      <c r="B97" s="53">
        <v>522</v>
      </c>
      <c r="C97" s="53">
        <v>194</v>
      </c>
      <c r="D97" s="52">
        <v>25</v>
      </c>
      <c r="E97" s="54">
        <v>79</v>
      </c>
      <c r="F97" s="54" t="s">
        <v>61</v>
      </c>
      <c r="G97" s="54" t="s">
        <v>211</v>
      </c>
      <c r="H97" s="52">
        <v>30</v>
      </c>
      <c r="I97" s="54" t="s">
        <v>207</v>
      </c>
      <c r="J97" s="52">
        <v>4</v>
      </c>
      <c r="K97" s="54" t="s">
        <v>212</v>
      </c>
      <c r="L97" s="54" t="s">
        <v>213</v>
      </c>
      <c r="M97" s="54" t="str">
        <f t="shared" si="2"/>
        <v>Medium</v>
      </c>
      <c r="N97" s="54" t="str">
        <f t="shared" si="3"/>
        <v>Low</v>
      </c>
    </row>
    <row r="98" spans="1:14" x14ac:dyDescent="0.35">
      <c r="A98" s="54" t="s">
        <v>205</v>
      </c>
      <c r="B98" s="53">
        <v>0</v>
      </c>
      <c r="C98" s="53">
        <v>710</v>
      </c>
      <c r="D98" s="52">
        <v>25</v>
      </c>
      <c r="E98" s="54">
        <v>1</v>
      </c>
      <c r="F98" s="54" t="s">
        <v>220</v>
      </c>
      <c r="G98" s="54" t="s">
        <v>211</v>
      </c>
      <c r="H98" s="52">
        <v>37</v>
      </c>
      <c r="I98" s="54" t="s">
        <v>207</v>
      </c>
      <c r="J98" s="52">
        <v>3</v>
      </c>
      <c r="K98" s="54" t="s">
        <v>212</v>
      </c>
      <c r="L98" s="54" t="s">
        <v>209</v>
      </c>
      <c r="M98" s="54" t="str">
        <f t="shared" si="2"/>
        <v>Low</v>
      </c>
      <c r="N98" s="54" t="str">
        <f t="shared" si="3"/>
        <v>Medium</v>
      </c>
    </row>
    <row r="99" spans="1:14" x14ac:dyDescent="0.35">
      <c r="A99" s="54" t="s">
        <v>205</v>
      </c>
      <c r="B99" s="53">
        <v>0</v>
      </c>
      <c r="C99" s="53">
        <v>5564</v>
      </c>
      <c r="D99" s="52">
        <v>25</v>
      </c>
      <c r="E99" s="54">
        <v>93</v>
      </c>
      <c r="F99" s="54" t="s">
        <v>61</v>
      </c>
      <c r="G99" s="54" t="s">
        <v>206</v>
      </c>
      <c r="H99" s="52">
        <v>33</v>
      </c>
      <c r="I99" s="54" t="s">
        <v>207</v>
      </c>
      <c r="J99" s="52">
        <v>2</v>
      </c>
      <c r="K99" s="54" t="s">
        <v>212</v>
      </c>
      <c r="L99" s="54" t="s">
        <v>209</v>
      </c>
      <c r="M99" s="54" t="str">
        <f t="shared" si="2"/>
        <v>Low</v>
      </c>
      <c r="N99" s="54" t="str">
        <f t="shared" si="3"/>
        <v>High</v>
      </c>
    </row>
    <row r="100" spans="1:14" x14ac:dyDescent="0.35">
      <c r="A100" s="54" t="s">
        <v>205</v>
      </c>
      <c r="B100" s="53">
        <v>0</v>
      </c>
      <c r="C100" s="53">
        <v>192</v>
      </c>
      <c r="D100" s="52">
        <v>46</v>
      </c>
      <c r="E100" s="54">
        <v>13</v>
      </c>
      <c r="F100" s="54" t="s">
        <v>61</v>
      </c>
      <c r="G100" s="54" t="s">
        <v>206</v>
      </c>
      <c r="H100" s="52">
        <v>22</v>
      </c>
      <c r="I100" s="54" t="s">
        <v>223</v>
      </c>
      <c r="J100" s="52">
        <v>4</v>
      </c>
      <c r="K100" s="54" t="s">
        <v>212</v>
      </c>
      <c r="L100" s="54" t="s">
        <v>213</v>
      </c>
      <c r="M100" s="54" t="str">
        <f t="shared" si="2"/>
        <v>Low</v>
      </c>
      <c r="N100" s="54" t="str">
        <f t="shared" si="3"/>
        <v>Low</v>
      </c>
    </row>
    <row r="101" spans="1:14" x14ac:dyDescent="0.35">
      <c r="A101" s="54" t="s">
        <v>214</v>
      </c>
      <c r="B101" s="53">
        <v>0</v>
      </c>
      <c r="C101" s="53">
        <v>637</v>
      </c>
      <c r="D101" s="52">
        <v>13</v>
      </c>
      <c r="E101" s="54">
        <v>21</v>
      </c>
      <c r="F101" s="54" t="s">
        <v>220</v>
      </c>
      <c r="G101" s="54" t="s">
        <v>211</v>
      </c>
      <c r="H101" s="52">
        <v>23</v>
      </c>
      <c r="I101" s="54" t="s">
        <v>207</v>
      </c>
      <c r="J101" s="52">
        <v>2</v>
      </c>
      <c r="K101" s="54" t="s">
        <v>208</v>
      </c>
      <c r="L101" s="54" t="s">
        <v>213</v>
      </c>
      <c r="M101" s="54" t="str">
        <f t="shared" si="2"/>
        <v>Low</v>
      </c>
      <c r="N101" s="54" t="str">
        <f t="shared" si="3"/>
        <v>Medium</v>
      </c>
    </row>
    <row r="102" spans="1:14" x14ac:dyDescent="0.35">
      <c r="A102" s="54" t="s">
        <v>205</v>
      </c>
      <c r="B102" s="53">
        <v>514</v>
      </c>
      <c r="C102" s="53">
        <v>405</v>
      </c>
      <c r="D102" s="52">
        <v>49</v>
      </c>
      <c r="E102" s="54">
        <v>13</v>
      </c>
      <c r="F102" s="54" t="s">
        <v>220</v>
      </c>
      <c r="G102" s="54" t="s">
        <v>211</v>
      </c>
      <c r="H102" s="52">
        <v>21</v>
      </c>
      <c r="I102" s="54" t="s">
        <v>207</v>
      </c>
      <c r="J102" s="52">
        <v>2</v>
      </c>
      <c r="K102" s="54" t="s">
        <v>212</v>
      </c>
      <c r="L102" s="54" t="s">
        <v>213</v>
      </c>
      <c r="M102" s="54" t="str">
        <f t="shared" si="2"/>
        <v>Medium</v>
      </c>
      <c r="N102" s="54" t="str">
        <f t="shared" si="3"/>
        <v>Medium</v>
      </c>
    </row>
    <row r="103" spans="1:14" x14ac:dyDescent="0.35">
      <c r="A103" s="54" t="s">
        <v>210</v>
      </c>
      <c r="B103" s="53">
        <v>457</v>
      </c>
      <c r="C103" s="53">
        <v>318</v>
      </c>
      <c r="D103" s="52">
        <v>19</v>
      </c>
      <c r="E103" s="54">
        <v>108</v>
      </c>
      <c r="F103" s="54" t="s">
        <v>61</v>
      </c>
      <c r="G103" s="54" t="s">
        <v>206</v>
      </c>
      <c r="H103" s="52">
        <v>40</v>
      </c>
      <c r="I103" s="54" t="s">
        <v>207</v>
      </c>
      <c r="J103" s="52">
        <v>1</v>
      </c>
      <c r="K103" s="54" t="s">
        <v>212</v>
      </c>
      <c r="L103" s="54" t="s">
        <v>209</v>
      </c>
      <c r="M103" s="54" t="str">
        <f t="shared" si="2"/>
        <v>Medium</v>
      </c>
      <c r="N103" s="54" t="str">
        <f t="shared" si="3"/>
        <v>Medium</v>
      </c>
    </row>
    <row r="104" spans="1:14" x14ac:dyDescent="0.35">
      <c r="A104" s="54" t="s">
        <v>205</v>
      </c>
      <c r="B104" s="53">
        <v>5133</v>
      </c>
      <c r="C104" s="53">
        <v>698</v>
      </c>
      <c r="D104" s="52">
        <v>19</v>
      </c>
      <c r="E104" s="54">
        <v>14</v>
      </c>
      <c r="F104" s="54" t="s">
        <v>61</v>
      </c>
      <c r="G104" s="54" t="s">
        <v>206</v>
      </c>
      <c r="H104" s="52">
        <v>36</v>
      </c>
      <c r="I104" s="54" t="s">
        <v>207</v>
      </c>
      <c r="J104" s="52">
        <v>2</v>
      </c>
      <c r="K104" s="54" t="s">
        <v>212</v>
      </c>
      <c r="L104" s="54" t="s">
        <v>213</v>
      </c>
      <c r="M104" s="54" t="str">
        <f t="shared" si="2"/>
        <v>High</v>
      </c>
      <c r="N104" s="54" t="str">
        <f t="shared" si="3"/>
        <v>Medium</v>
      </c>
    </row>
    <row r="105" spans="1:14" x14ac:dyDescent="0.35">
      <c r="A105" s="54" t="s">
        <v>214</v>
      </c>
      <c r="B105" s="53">
        <v>0</v>
      </c>
      <c r="C105" s="53">
        <v>369</v>
      </c>
      <c r="D105" s="52">
        <v>10</v>
      </c>
      <c r="E105" s="54">
        <v>16</v>
      </c>
      <c r="F105" s="54" t="s">
        <v>61</v>
      </c>
      <c r="G105" s="54" t="s">
        <v>206</v>
      </c>
      <c r="H105" s="52">
        <v>29</v>
      </c>
      <c r="I105" s="54" t="s">
        <v>207</v>
      </c>
      <c r="J105" s="52">
        <v>1</v>
      </c>
      <c r="K105" s="54" t="s">
        <v>212</v>
      </c>
      <c r="L105" s="54" t="s">
        <v>209</v>
      </c>
      <c r="M105" s="54" t="str">
        <f t="shared" si="2"/>
        <v>Low</v>
      </c>
      <c r="N105" s="54" t="str">
        <f t="shared" si="3"/>
        <v>Medium</v>
      </c>
    </row>
    <row r="106" spans="1:14" x14ac:dyDescent="0.35">
      <c r="A106" s="54" t="s">
        <v>225</v>
      </c>
      <c r="B106" s="53">
        <v>644</v>
      </c>
      <c r="C106" s="53">
        <v>0</v>
      </c>
      <c r="D106" s="52">
        <v>13</v>
      </c>
      <c r="E106" s="54">
        <v>88</v>
      </c>
      <c r="F106" s="54" t="s">
        <v>61</v>
      </c>
      <c r="G106" s="54" t="s">
        <v>206</v>
      </c>
      <c r="H106" s="52">
        <v>37</v>
      </c>
      <c r="I106" s="54" t="s">
        <v>207</v>
      </c>
      <c r="J106" s="52">
        <v>4</v>
      </c>
      <c r="K106" s="54" t="s">
        <v>212</v>
      </c>
      <c r="L106" s="54" t="s">
        <v>209</v>
      </c>
      <c r="M106" s="54" t="str">
        <f t="shared" si="2"/>
        <v>Medium</v>
      </c>
      <c r="N106" s="54" t="str">
        <f t="shared" si="3"/>
        <v>Low</v>
      </c>
    </row>
    <row r="107" spans="1:14" x14ac:dyDescent="0.35">
      <c r="A107" s="54" t="s">
        <v>210</v>
      </c>
      <c r="B107" s="53">
        <v>305</v>
      </c>
      <c r="C107" s="53">
        <v>492</v>
      </c>
      <c r="D107" s="52">
        <v>19</v>
      </c>
      <c r="E107" s="54">
        <v>1</v>
      </c>
      <c r="F107" s="54" t="s">
        <v>220</v>
      </c>
      <c r="G107" s="54" t="s">
        <v>211</v>
      </c>
      <c r="H107" s="52">
        <v>26</v>
      </c>
      <c r="I107" s="54" t="s">
        <v>207</v>
      </c>
      <c r="J107" s="52">
        <v>1</v>
      </c>
      <c r="K107" s="54" t="s">
        <v>212</v>
      </c>
      <c r="L107" s="54" t="s">
        <v>209</v>
      </c>
      <c r="M107" s="54" t="str">
        <f t="shared" si="2"/>
        <v>Medium</v>
      </c>
      <c r="N107" s="54" t="str">
        <f t="shared" si="3"/>
        <v>Medium</v>
      </c>
    </row>
    <row r="108" spans="1:14" x14ac:dyDescent="0.35">
      <c r="A108" s="54" t="s">
        <v>214</v>
      </c>
      <c r="B108" s="53">
        <v>9621</v>
      </c>
      <c r="C108" s="53">
        <v>308</v>
      </c>
      <c r="D108" s="52">
        <v>25</v>
      </c>
      <c r="E108" s="54">
        <v>41</v>
      </c>
      <c r="F108" s="54" t="s">
        <v>61</v>
      </c>
      <c r="G108" s="54" t="s">
        <v>206</v>
      </c>
      <c r="H108" s="52">
        <v>37</v>
      </c>
      <c r="I108" s="54" t="s">
        <v>223</v>
      </c>
      <c r="J108" s="52">
        <v>3</v>
      </c>
      <c r="K108" s="54" t="s">
        <v>212</v>
      </c>
      <c r="L108" s="54" t="s">
        <v>213</v>
      </c>
      <c r="M108" s="54" t="str">
        <f t="shared" si="2"/>
        <v>High</v>
      </c>
      <c r="N108" s="54" t="str">
        <f t="shared" si="3"/>
        <v>Medium</v>
      </c>
    </row>
    <row r="109" spans="1:14" x14ac:dyDescent="0.35">
      <c r="A109" s="54" t="s">
        <v>216</v>
      </c>
      <c r="B109" s="53">
        <v>0</v>
      </c>
      <c r="C109" s="53">
        <v>127</v>
      </c>
      <c r="D109" s="52">
        <v>13</v>
      </c>
      <c r="E109" s="54">
        <v>22</v>
      </c>
      <c r="F109" s="54" t="s">
        <v>61</v>
      </c>
      <c r="G109" s="54" t="s">
        <v>206</v>
      </c>
      <c r="H109" s="52">
        <v>39</v>
      </c>
      <c r="I109" s="54" t="s">
        <v>217</v>
      </c>
      <c r="J109" s="52">
        <v>4</v>
      </c>
      <c r="K109" s="54" t="s">
        <v>208</v>
      </c>
      <c r="L109" s="54" t="s">
        <v>213</v>
      </c>
      <c r="M109" s="54" t="str">
        <f t="shared" si="2"/>
        <v>Low</v>
      </c>
      <c r="N109" s="54" t="str">
        <f t="shared" si="3"/>
        <v>Low</v>
      </c>
    </row>
    <row r="110" spans="1:14" x14ac:dyDescent="0.35">
      <c r="A110" s="54" t="s">
        <v>219</v>
      </c>
      <c r="B110" s="53">
        <v>0</v>
      </c>
      <c r="C110" s="53">
        <v>565</v>
      </c>
      <c r="D110" s="52">
        <v>19</v>
      </c>
      <c r="E110" s="54">
        <v>14</v>
      </c>
      <c r="F110" s="54" t="s">
        <v>61</v>
      </c>
      <c r="G110" s="54" t="s">
        <v>218</v>
      </c>
      <c r="H110" s="52">
        <v>27</v>
      </c>
      <c r="I110" s="54" t="s">
        <v>207</v>
      </c>
      <c r="J110" s="52">
        <v>2</v>
      </c>
      <c r="K110" s="54" t="s">
        <v>212</v>
      </c>
      <c r="L110" s="54" t="s">
        <v>213</v>
      </c>
      <c r="M110" s="54" t="str">
        <f t="shared" si="2"/>
        <v>Low</v>
      </c>
      <c r="N110" s="54" t="str">
        <f t="shared" si="3"/>
        <v>Medium</v>
      </c>
    </row>
    <row r="111" spans="1:14" x14ac:dyDescent="0.35">
      <c r="A111" s="54" t="s">
        <v>210</v>
      </c>
      <c r="B111" s="53">
        <v>0</v>
      </c>
      <c r="C111" s="53">
        <v>12632</v>
      </c>
      <c r="D111" s="52">
        <v>16</v>
      </c>
      <c r="E111" s="54">
        <v>9</v>
      </c>
      <c r="F111" s="54" t="s">
        <v>220</v>
      </c>
      <c r="G111" s="54" t="s">
        <v>211</v>
      </c>
      <c r="H111" s="52">
        <v>19</v>
      </c>
      <c r="I111" s="54" t="s">
        <v>217</v>
      </c>
      <c r="J111" s="52">
        <v>4</v>
      </c>
      <c r="K111" s="54" t="s">
        <v>212</v>
      </c>
      <c r="L111" s="54" t="s">
        <v>209</v>
      </c>
      <c r="M111" s="54" t="str">
        <f t="shared" si="2"/>
        <v>Low</v>
      </c>
      <c r="N111" s="54" t="str">
        <f t="shared" si="3"/>
        <v>High</v>
      </c>
    </row>
    <row r="112" spans="1:14" x14ac:dyDescent="0.35">
      <c r="A112" s="54" t="s">
        <v>214</v>
      </c>
      <c r="B112" s="53">
        <v>0</v>
      </c>
      <c r="C112" s="53">
        <v>116</v>
      </c>
      <c r="D112" s="52">
        <v>49</v>
      </c>
      <c r="E112" s="54">
        <v>45</v>
      </c>
      <c r="F112" s="54" t="s">
        <v>61</v>
      </c>
      <c r="G112" s="54" t="s">
        <v>206</v>
      </c>
      <c r="H112" s="52">
        <v>45</v>
      </c>
      <c r="I112" s="54" t="s">
        <v>223</v>
      </c>
      <c r="J112" s="52">
        <v>4</v>
      </c>
      <c r="K112" s="54" t="s">
        <v>212</v>
      </c>
      <c r="L112" s="54" t="s">
        <v>213</v>
      </c>
      <c r="M112" s="54" t="str">
        <f t="shared" si="2"/>
        <v>Low</v>
      </c>
      <c r="N112" s="54" t="str">
        <f t="shared" si="3"/>
        <v>Low</v>
      </c>
    </row>
    <row r="113" spans="1:14" x14ac:dyDescent="0.35">
      <c r="A113" s="54" t="s">
        <v>221</v>
      </c>
      <c r="B113" s="53">
        <v>0</v>
      </c>
      <c r="C113" s="53">
        <v>178</v>
      </c>
      <c r="D113" s="52">
        <v>13</v>
      </c>
      <c r="E113" s="54">
        <v>89</v>
      </c>
      <c r="F113" s="54" t="s">
        <v>61</v>
      </c>
      <c r="G113" s="54" t="s">
        <v>206</v>
      </c>
      <c r="H113" s="52">
        <v>34</v>
      </c>
      <c r="I113" s="54" t="s">
        <v>223</v>
      </c>
      <c r="J113" s="52">
        <v>4</v>
      </c>
      <c r="K113" s="54" t="s">
        <v>212</v>
      </c>
      <c r="L113" s="54" t="s">
        <v>213</v>
      </c>
      <c r="M113" s="54" t="str">
        <f t="shared" si="2"/>
        <v>Low</v>
      </c>
      <c r="N113" s="54" t="str">
        <f t="shared" si="3"/>
        <v>Low</v>
      </c>
    </row>
    <row r="114" spans="1:14" x14ac:dyDescent="0.35">
      <c r="A114" s="54" t="s">
        <v>205</v>
      </c>
      <c r="B114" s="53">
        <v>6851</v>
      </c>
      <c r="C114" s="53">
        <v>901</v>
      </c>
      <c r="D114" s="52">
        <v>13</v>
      </c>
      <c r="E114" s="54">
        <v>21</v>
      </c>
      <c r="F114" s="54" t="s">
        <v>220</v>
      </c>
      <c r="G114" s="54" t="s">
        <v>211</v>
      </c>
      <c r="H114" s="52">
        <v>43</v>
      </c>
      <c r="I114" s="54" t="s">
        <v>217</v>
      </c>
      <c r="J114" s="52">
        <v>2</v>
      </c>
      <c r="K114" s="54" t="s">
        <v>208</v>
      </c>
      <c r="L114" s="54" t="s">
        <v>209</v>
      </c>
      <c r="M114" s="54" t="str">
        <f t="shared" si="2"/>
        <v>High</v>
      </c>
      <c r="N114" s="54" t="str">
        <f t="shared" si="3"/>
        <v>Medium</v>
      </c>
    </row>
    <row r="115" spans="1:14" x14ac:dyDescent="0.35">
      <c r="A115" s="54" t="s">
        <v>210</v>
      </c>
      <c r="B115" s="53">
        <v>13496</v>
      </c>
      <c r="C115" s="53">
        <v>650</v>
      </c>
      <c r="D115" s="52">
        <v>19</v>
      </c>
      <c r="E115" s="54">
        <v>20</v>
      </c>
      <c r="F115" s="54" t="s">
        <v>61</v>
      </c>
      <c r="G115" s="54" t="s">
        <v>206</v>
      </c>
      <c r="H115" s="52">
        <v>33</v>
      </c>
      <c r="I115" s="54" t="s">
        <v>207</v>
      </c>
      <c r="J115" s="52">
        <v>1</v>
      </c>
      <c r="K115" s="54" t="s">
        <v>208</v>
      </c>
      <c r="L115" s="54" t="s">
        <v>213</v>
      </c>
      <c r="M115" s="54" t="str">
        <f t="shared" si="2"/>
        <v>High</v>
      </c>
      <c r="N115" s="54" t="str">
        <f t="shared" si="3"/>
        <v>Medium</v>
      </c>
    </row>
    <row r="116" spans="1:14" x14ac:dyDescent="0.35">
      <c r="A116" s="54" t="s">
        <v>219</v>
      </c>
      <c r="B116" s="53">
        <v>509</v>
      </c>
      <c r="C116" s="53">
        <v>241</v>
      </c>
      <c r="D116" s="52">
        <v>25</v>
      </c>
      <c r="E116" s="54">
        <v>14</v>
      </c>
      <c r="F116" s="54" t="s">
        <v>61</v>
      </c>
      <c r="G116" s="54" t="s">
        <v>206</v>
      </c>
      <c r="H116" s="52">
        <v>35</v>
      </c>
      <c r="I116" s="54" t="s">
        <v>207</v>
      </c>
      <c r="J116" s="52">
        <v>4</v>
      </c>
      <c r="K116" s="54" t="s">
        <v>208</v>
      </c>
      <c r="L116" s="54" t="s">
        <v>213</v>
      </c>
      <c r="M116" s="54" t="str">
        <f t="shared" si="2"/>
        <v>Medium</v>
      </c>
      <c r="N116" s="54" t="str">
        <f t="shared" si="3"/>
        <v>Low</v>
      </c>
    </row>
    <row r="117" spans="1:14" x14ac:dyDescent="0.35">
      <c r="A117" s="54" t="s">
        <v>221</v>
      </c>
      <c r="B117" s="53">
        <v>0</v>
      </c>
      <c r="C117" s="53">
        <v>609</v>
      </c>
      <c r="D117" s="52">
        <v>37</v>
      </c>
      <c r="E117" s="54">
        <v>6</v>
      </c>
      <c r="F117" s="54" t="s">
        <v>61</v>
      </c>
      <c r="G117" s="54" t="s">
        <v>206</v>
      </c>
      <c r="H117" s="52">
        <v>31</v>
      </c>
      <c r="I117" s="54" t="s">
        <v>223</v>
      </c>
      <c r="J117" s="52">
        <v>2</v>
      </c>
      <c r="K117" s="54" t="s">
        <v>215</v>
      </c>
      <c r="L117" s="54" t="s">
        <v>209</v>
      </c>
      <c r="M117" s="54" t="str">
        <f t="shared" si="2"/>
        <v>Low</v>
      </c>
      <c r="N117" s="54" t="str">
        <f t="shared" si="3"/>
        <v>Medium</v>
      </c>
    </row>
    <row r="118" spans="1:14" x14ac:dyDescent="0.35">
      <c r="A118" s="54" t="s">
        <v>210</v>
      </c>
      <c r="B118" s="53">
        <v>19155</v>
      </c>
      <c r="C118" s="53">
        <v>131</v>
      </c>
      <c r="D118" s="52">
        <v>25</v>
      </c>
      <c r="E118" s="54">
        <v>24</v>
      </c>
      <c r="F118" s="54" t="s">
        <v>61</v>
      </c>
      <c r="G118" s="54" t="s">
        <v>206</v>
      </c>
      <c r="H118" s="52">
        <v>25</v>
      </c>
      <c r="I118" s="54" t="s">
        <v>207</v>
      </c>
      <c r="J118" s="52">
        <v>2</v>
      </c>
      <c r="K118" s="54" t="s">
        <v>212</v>
      </c>
      <c r="L118" s="54" t="s">
        <v>209</v>
      </c>
      <c r="M118" s="54" t="str">
        <f t="shared" si="2"/>
        <v>High</v>
      </c>
      <c r="N118" s="54" t="str">
        <f t="shared" si="3"/>
        <v>Low</v>
      </c>
    </row>
    <row r="119" spans="1:14" x14ac:dyDescent="0.35">
      <c r="A119" s="54" t="s">
        <v>210</v>
      </c>
      <c r="B119" s="53">
        <v>0</v>
      </c>
      <c r="C119" s="53">
        <v>544</v>
      </c>
      <c r="D119" s="52">
        <v>19</v>
      </c>
      <c r="E119" s="54">
        <v>15</v>
      </c>
      <c r="F119" s="54" t="s">
        <v>220</v>
      </c>
      <c r="G119" s="54" t="s">
        <v>211</v>
      </c>
      <c r="H119" s="52">
        <v>27</v>
      </c>
      <c r="I119" s="54" t="s">
        <v>207</v>
      </c>
      <c r="J119" s="52">
        <v>2</v>
      </c>
      <c r="K119" s="54" t="s">
        <v>212</v>
      </c>
      <c r="L119" s="54" t="s">
        <v>209</v>
      </c>
      <c r="M119" s="54" t="str">
        <f t="shared" si="2"/>
        <v>Low</v>
      </c>
      <c r="N119" s="54" t="str">
        <f t="shared" si="3"/>
        <v>Medium</v>
      </c>
    </row>
    <row r="120" spans="1:14" x14ac:dyDescent="0.35">
      <c r="A120" s="54" t="s">
        <v>205</v>
      </c>
      <c r="B120" s="53">
        <v>0</v>
      </c>
      <c r="C120" s="53">
        <v>10853</v>
      </c>
      <c r="D120" s="52">
        <v>25</v>
      </c>
      <c r="E120" s="54">
        <v>81</v>
      </c>
      <c r="F120" s="54" t="s">
        <v>220</v>
      </c>
      <c r="G120" s="54" t="s">
        <v>211</v>
      </c>
      <c r="H120" s="52">
        <v>56</v>
      </c>
      <c r="I120" s="54" t="s">
        <v>217</v>
      </c>
      <c r="J120" s="52">
        <v>4</v>
      </c>
      <c r="K120" s="54" t="s">
        <v>215</v>
      </c>
      <c r="L120" s="54" t="s">
        <v>209</v>
      </c>
      <c r="M120" s="54" t="str">
        <f t="shared" si="2"/>
        <v>Low</v>
      </c>
      <c r="N120" s="54" t="str">
        <f t="shared" si="3"/>
        <v>High</v>
      </c>
    </row>
    <row r="121" spans="1:14" x14ac:dyDescent="0.35">
      <c r="A121" s="54" t="s">
        <v>221</v>
      </c>
      <c r="B121" s="53">
        <v>374</v>
      </c>
      <c r="C121" s="53">
        <v>0</v>
      </c>
      <c r="D121" s="52">
        <v>25</v>
      </c>
      <c r="E121" s="54">
        <v>14</v>
      </c>
      <c r="F121" s="54" t="s">
        <v>61</v>
      </c>
      <c r="G121" s="54" t="s">
        <v>206</v>
      </c>
      <c r="H121" s="52">
        <v>45</v>
      </c>
      <c r="I121" s="54" t="s">
        <v>207</v>
      </c>
      <c r="J121" s="52">
        <v>4</v>
      </c>
      <c r="K121" s="54" t="s">
        <v>215</v>
      </c>
      <c r="L121" s="54" t="s">
        <v>209</v>
      </c>
      <c r="M121" s="54" t="str">
        <f t="shared" si="2"/>
        <v>Medium</v>
      </c>
      <c r="N121" s="54" t="str">
        <f t="shared" si="3"/>
        <v>Low</v>
      </c>
    </row>
    <row r="122" spans="1:14" x14ac:dyDescent="0.35">
      <c r="A122" s="54" t="s">
        <v>226</v>
      </c>
      <c r="B122" s="53">
        <v>0</v>
      </c>
      <c r="C122" s="53">
        <v>409</v>
      </c>
      <c r="D122" s="52">
        <v>49</v>
      </c>
      <c r="E122" s="54">
        <v>15</v>
      </c>
      <c r="F122" s="54" t="s">
        <v>61</v>
      </c>
      <c r="G122" s="54" t="s">
        <v>206</v>
      </c>
      <c r="H122" s="52">
        <v>53</v>
      </c>
      <c r="I122" s="54" t="s">
        <v>207</v>
      </c>
      <c r="J122" s="52">
        <v>4</v>
      </c>
      <c r="K122" s="54" t="s">
        <v>212</v>
      </c>
      <c r="L122" s="54" t="s">
        <v>213</v>
      </c>
      <c r="M122" s="54" t="str">
        <f t="shared" si="2"/>
        <v>Low</v>
      </c>
      <c r="N122" s="54" t="str">
        <f t="shared" si="3"/>
        <v>Medium</v>
      </c>
    </row>
    <row r="123" spans="1:14" x14ac:dyDescent="0.35">
      <c r="A123" s="54" t="s">
        <v>210</v>
      </c>
      <c r="B123" s="53">
        <v>828</v>
      </c>
      <c r="C123" s="53">
        <v>391</v>
      </c>
      <c r="D123" s="52">
        <v>9</v>
      </c>
      <c r="E123" s="54">
        <v>12</v>
      </c>
      <c r="F123" s="54" t="s">
        <v>220</v>
      </c>
      <c r="G123" s="54" t="s">
        <v>211</v>
      </c>
      <c r="H123" s="52">
        <v>23</v>
      </c>
      <c r="I123" s="54" t="s">
        <v>207</v>
      </c>
      <c r="J123" s="52">
        <v>4</v>
      </c>
      <c r="K123" s="54" t="s">
        <v>212</v>
      </c>
      <c r="L123" s="54" t="s">
        <v>213</v>
      </c>
      <c r="M123" s="54" t="str">
        <f t="shared" si="2"/>
        <v>Medium</v>
      </c>
      <c r="N123" s="54" t="str">
        <f t="shared" si="3"/>
        <v>Medium</v>
      </c>
    </row>
    <row r="124" spans="1:14" x14ac:dyDescent="0.35">
      <c r="A124" s="54" t="s">
        <v>210</v>
      </c>
      <c r="B124" s="53">
        <v>0</v>
      </c>
      <c r="C124" s="53">
        <v>322</v>
      </c>
      <c r="D124" s="52">
        <v>13</v>
      </c>
      <c r="E124" s="54">
        <v>9</v>
      </c>
      <c r="F124" s="54" t="s">
        <v>220</v>
      </c>
      <c r="G124" s="54" t="s">
        <v>211</v>
      </c>
      <c r="H124" s="52">
        <v>25</v>
      </c>
      <c r="I124" s="54" t="s">
        <v>207</v>
      </c>
      <c r="J124" s="52">
        <v>1</v>
      </c>
      <c r="K124" s="54" t="s">
        <v>212</v>
      </c>
      <c r="L124" s="54" t="s">
        <v>209</v>
      </c>
      <c r="M124" s="54" t="str">
        <f t="shared" si="2"/>
        <v>Low</v>
      </c>
      <c r="N124" s="54" t="str">
        <f t="shared" si="3"/>
        <v>Medium</v>
      </c>
    </row>
    <row r="125" spans="1:14" x14ac:dyDescent="0.35">
      <c r="A125" s="54" t="s">
        <v>205</v>
      </c>
      <c r="B125" s="53">
        <v>829</v>
      </c>
      <c r="C125" s="53">
        <v>583</v>
      </c>
      <c r="D125" s="52">
        <v>7</v>
      </c>
      <c r="E125" s="54">
        <v>18</v>
      </c>
      <c r="F125" s="54" t="s">
        <v>220</v>
      </c>
      <c r="G125" s="54" t="s">
        <v>211</v>
      </c>
      <c r="H125" s="52">
        <v>63</v>
      </c>
      <c r="I125" s="54" t="s">
        <v>207</v>
      </c>
      <c r="J125" s="52">
        <v>3</v>
      </c>
      <c r="K125" s="54" t="s">
        <v>212</v>
      </c>
      <c r="L125" s="54" t="s">
        <v>209</v>
      </c>
      <c r="M125" s="54" t="str">
        <f t="shared" si="2"/>
        <v>Medium</v>
      </c>
      <c r="N125" s="54" t="str">
        <f t="shared" si="3"/>
        <v>Medium</v>
      </c>
    </row>
    <row r="126" spans="1:14" x14ac:dyDescent="0.35">
      <c r="A126" s="54" t="s">
        <v>205</v>
      </c>
      <c r="B126" s="53">
        <v>0</v>
      </c>
      <c r="C126" s="53">
        <v>12242</v>
      </c>
      <c r="D126" s="52">
        <v>25</v>
      </c>
      <c r="E126" s="54">
        <v>53</v>
      </c>
      <c r="F126" s="54" t="s">
        <v>61</v>
      </c>
      <c r="G126" s="54" t="s">
        <v>206</v>
      </c>
      <c r="H126" s="52">
        <v>34</v>
      </c>
      <c r="I126" s="54" t="s">
        <v>207</v>
      </c>
      <c r="J126" s="52">
        <v>2</v>
      </c>
      <c r="K126" s="54" t="s">
        <v>212</v>
      </c>
      <c r="L126" s="54" t="s">
        <v>213</v>
      </c>
      <c r="M126" s="54" t="str">
        <f t="shared" si="2"/>
        <v>Low</v>
      </c>
      <c r="N126" s="54" t="str">
        <f t="shared" si="3"/>
        <v>High</v>
      </c>
    </row>
    <row r="127" spans="1:14" x14ac:dyDescent="0.35">
      <c r="A127" s="54" t="s">
        <v>210</v>
      </c>
      <c r="B127" s="53">
        <v>0</v>
      </c>
      <c r="C127" s="53">
        <v>479</v>
      </c>
      <c r="D127" s="52">
        <v>19</v>
      </c>
      <c r="E127" s="54">
        <v>0</v>
      </c>
      <c r="F127" s="54" t="s">
        <v>61</v>
      </c>
      <c r="G127" s="54" t="s">
        <v>206</v>
      </c>
      <c r="H127" s="52">
        <v>24</v>
      </c>
      <c r="I127" s="54" t="s">
        <v>207</v>
      </c>
      <c r="J127" s="52">
        <v>1</v>
      </c>
      <c r="K127" s="54" t="s">
        <v>224</v>
      </c>
      <c r="L127" s="54" t="s">
        <v>213</v>
      </c>
      <c r="M127" s="54" t="str">
        <f t="shared" si="2"/>
        <v>Low</v>
      </c>
      <c r="N127" s="54" t="str">
        <f t="shared" si="3"/>
        <v>Medium</v>
      </c>
    </row>
    <row r="128" spans="1:14" x14ac:dyDescent="0.35">
      <c r="A128" s="54" t="s">
        <v>214</v>
      </c>
      <c r="B128" s="53">
        <v>939</v>
      </c>
      <c r="C128" s="53">
        <v>496</v>
      </c>
      <c r="D128" s="52">
        <v>19</v>
      </c>
      <c r="E128" s="54">
        <v>56</v>
      </c>
      <c r="F128" s="54" t="s">
        <v>61</v>
      </c>
      <c r="G128" s="54" t="s">
        <v>206</v>
      </c>
      <c r="H128" s="52">
        <v>35</v>
      </c>
      <c r="I128" s="54" t="s">
        <v>207</v>
      </c>
      <c r="J128" s="52">
        <v>4</v>
      </c>
      <c r="K128" s="54" t="s">
        <v>212</v>
      </c>
      <c r="L128" s="54" t="s">
        <v>213</v>
      </c>
      <c r="M128" s="54" t="str">
        <f t="shared" si="2"/>
        <v>Medium</v>
      </c>
      <c r="N128" s="54" t="str">
        <f t="shared" si="3"/>
        <v>Medium</v>
      </c>
    </row>
    <row r="129" spans="1:14" x14ac:dyDescent="0.35">
      <c r="A129" s="54" t="s">
        <v>214</v>
      </c>
      <c r="B129" s="53">
        <v>0</v>
      </c>
      <c r="C129" s="53">
        <v>466</v>
      </c>
      <c r="D129" s="52">
        <v>25</v>
      </c>
      <c r="E129" s="54">
        <v>42</v>
      </c>
      <c r="F129" s="54" t="s">
        <v>61</v>
      </c>
      <c r="G129" s="54" t="s">
        <v>206</v>
      </c>
      <c r="H129" s="52">
        <v>30</v>
      </c>
      <c r="I129" s="54" t="s">
        <v>207</v>
      </c>
      <c r="J129" s="52">
        <v>3</v>
      </c>
      <c r="K129" s="54" t="s">
        <v>212</v>
      </c>
      <c r="L129" s="54" t="s">
        <v>213</v>
      </c>
      <c r="M129" s="54" t="str">
        <f t="shared" si="2"/>
        <v>Low</v>
      </c>
      <c r="N129" s="54" t="str">
        <f t="shared" si="3"/>
        <v>Medium</v>
      </c>
    </row>
    <row r="130" spans="1:14" x14ac:dyDescent="0.35">
      <c r="A130" s="54" t="s">
        <v>214</v>
      </c>
      <c r="B130" s="53">
        <v>889</v>
      </c>
      <c r="C130" s="53">
        <v>1583</v>
      </c>
      <c r="D130" s="52">
        <v>37</v>
      </c>
      <c r="E130" s="54">
        <v>79</v>
      </c>
      <c r="F130" s="54" t="s">
        <v>61</v>
      </c>
      <c r="G130" s="54" t="s">
        <v>206</v>
      </c>
      <c r="H130" s="52">
        <v>29</v>
      </c>
      <c r="I130" s="54" t="s">
        <v>223</v>
      </c>
      <c r="J130" s="52">
        <v>3</v>
      </c>
      <c r="K130" s="54" t="s">
        <v>212</v>
      </c>
      <c r="L130" s="54" t="s">
        <v>209</v>
      </c>
      <c r="M130" s="54" t="str">
        <f t="shared" si="2"/>
        <v>Medium</v>
      </c>
      <c r="N130" s="54" t="str">
        <f t="shared" si="3"/>
        <v>Medium</v>
      </c>
    </row>
    <row r="131" spans="1:14" x14ac:dyDescent="0.35">
      <c r="A131" s="54" t="s">
        <v>210</v>
      </c>
      <c r="B131" s="53">
        <v>876</v>
      </c>
      <c r="C131" s="53">
        <v>1533</v>
      </c>
      <c r="D131" s="52">
        <v>31</v>
      </c>
      <c r="E131" s="54">
        <v>21</v>
      </c>
      <c r="F131" s="54" t="s">
        <v>220</v>
      </c>
      <c r="G131" s="54" t="s">
        <v>211</v>
      </c>
      <c r="H131" s="52">
        <v>20</v>
      </c>
      <c r="I131" s="54" t="s">
        <v>217</v>
      </c>
      <c r="J131" s="52">
        <v>4</v>
      </c>
      <c r="K131" s="54" t="s">
        <v>212</v>
      </c>
      <c r="L131" s="54" t="s">
        <v>213</v>
      </c>
      <c r="M131" s="54" t="str">
        <f t="shared" si="2"/>
        <v>Medium</v>
      </c>
      <c r="N131" s="54" t="str">
        <f t="shared" si="3"/>
        <v>Medium</v>
      </c>
    </row>
    <row r="132" spans="1:14" x14ac:dyDescent="0.35">
      <c r="A132" s="54" t="s">
        <v>205</v>
      </c>
      <c r="B132" s="53">
        <v>893</v>
      </c>
      <c r="C132" s="53">
        <v>0</v>
      </c>
      <c r="D132" s="52">
        <v>16</v>
      </c>
      <c r="E132" s="54">
        <v>94</v>
      </c>
      <c r="F132" s="54" t="s">
        <v>61</v>
      </c>
      <c r="G132" s="54" t="s">
        <v>206</v>
      </c>
      <c r="H132" s="52">
        <v>49</v>
      </c>
      <c r="I132" s="54" t="s">
        <v>207</v>
      </c>
      <c r="J132" s="52">
        <v>4</v>
      </c>
      <c r="K132" s="54" t="s">
        <v>212</v>
      </c>
      <c r="L132" s="54" t="s">
        <v>209</v>
      </c>
      <c r="M132" s="54" t="str">
        <f t="shared" si="2"/>
        <v>Medium</v>
      </c>
      <c r="N132" s="54" t="str">
        <f t="shared" si="3"/>
        <v>Low</v>
      </c>
    </row>
    <row r="133" spans="1:14" x14ac:dyDescent="0.35">
      <c r="A133" s="54" t="s">
        <v>219</v>
      </c>
      <c r="B133" s="53">
        <v>12760</v>
      </c>
      <c r="C133" s="53">
        <v>4873</v>
      </c>
      <c r="D133" s="52">
        <v>13</v>
      </c>
      <c r="E133" s="54">
        <v>73</v>
      </c>
      <c r="F133" s="54" t="s">
        <v>61</v>
      </c>
      <c r="G133" s="54" t="s">
        <v>206</v>
      </c>
      <c r="H133" s="52">
        <v>56</v>
      </c>
      <c r="I133" s="54" t="s">
        <v>217</v>
      </c>
      <c r="J133" s="52">
        <v>4</v>
      </c>
      <c r="K133" s="54" t="s">
        <v>208</v>
      </c>
      <c r="L133" s="54" t="s">
        <v>209</v>
      </c>
      <c r="M133" s="54" t="str">
        <f t="shared" ref="M133:M196" si="4">IF(B133&lt;250,"Low",IF(B133&gt;=2000,"High","Medium"))</f>
        <v>High</v>
      </c>
      <c r="N133" s="54" t="str">
        <f t="shared" ref="N133:N196" si="5">IF(C133&lt;250,"Low",IF(C133&gt;=2000,"High","Medium"))</f>
        <v>High</v>
      </c>
    </row>
    <row r="134" spans="1:14" x14ac:dyDescent="0.35">
      <c r="A134" s="54" t="s">
        <v>210</v>
      </c>
      <c r="B134" s="53">
        <v>0</v>
      </c>
      <c r="C134" s="53">
        <v>0</v>
      </c>
      <c r="D134" s="52">
        <v>13</v>
      </c>
      <c r="E134" s="54">
        <v>94</v>
      </c>
      <c r="F134" s="54" t="s">
        <v>61</v>
      </c>
      <c r="G134" s="54" t="s">
        <v>206</v>
      </c>
      <c r="H134" s="52">
        <v>48</v>
      </c>
      <c r="I134" s="54" t="s">
        <v>217</v>
      </c>
      <c r="J134" s="52">
        <v>4</v>
      </c>
      <c r="K134" s="54" t="s">
        <v>212</v>
      </c>
      <c r="L134" s="54" t="s">
        <v>209</v>
      </c>
      <c r="M134" s="54" t="str">
        <f t="shared" si="4"/>
        <v>Low</v>
      </c>
      <c r="N134" s="54" t="str">
        <f t="shared" si="5"/>
        <v>Low</v>
      </c>
    </row>
    <row r="135" spans="1:14" x14ac:dyDescent="0.35">
      <c r="A135" s="54" t="s">
        <v>205</v>
      </c>
      <c r="B135" s="53">
        <v>0</v>
      </c>
      <c r="C135" s="53">
        <v>717</v>
      </c>
      <c r="D135" s="52">
        <v>22</v>
      </c>
      <c r="E135" s="54">
        <v>10</v>
      </c>
      <c r="F135" s="54" t="s">
        <v>220</v>
      </c>
      <c r="G135" s="54" t="s">
        <v>211</v>
      </c>
      <c r="H135" s="52">
        <v>24</v>
      </c>
      <c r="I135" s="54" t="s">
        <v>207</v>
      </c>
      <c r="J135" s="52">
        <v>2</v>
      </c>
      <c r="K135" s="54" t="s">
        <v>212</v>
      </c>
      <c r="L135" s="54" t="s">
        <v>213</v>
      </c>
      <c r="M135" s="54" t="str">
        <f t="shared" si="4"/>
        <v>Low</v>
      </c>
      <c r="N135" s="54" t="str">
        <f t="shared" si="5"/>
        <v>Medium</v>
      </c>
    </row>
    <row r="136" spans="1:14" x14ac:dyDescent="0.35">
      <c r="A136" s="54" t="s">
        <v>205</v>
      </c>
      <c r="B136" s="53">
        <v>959</v>
      </c>
      <c r="C136" s="53">
        <v>7876</v>
      </c>
      <c r="D136" s="52">
        <v>28</v>
      </c>
      <c r="E136" s="54">
        <v>20</v>
      </c>
      <c r="F136" s="54" t="s">
        <v>61</v>
      </c>
      <c r="G136" s="54" t="s">
        <v>206</v>
      </c>
      <c r="H136" s="52">
        <v>22</v>
      </c>
      <c r="I136" s="54" t="s">
        <v>207</v>
      </c>
      <c r="J136" s="52">
        <v>2</v>
      </c>
      <c r="K136" s="54" t="s">
        <v>208</v>
      </c>
      <c r="L136" s="54" t="s">
        <v>213</v>
      </c>
      <c r="M136" s="54" t="str">
        <f t="shared" si="4"/>
        <v>Medium</v>
      </c>
      <c r="N136" s="54" t="str">
        <f t="shared" si="5"/>
        <v>High</v>
      </c>
    </row>
    <row r="137" spans="1:14" x14ac:dyDescent="0.35">
      <c r="A137" s="54" t="s">
        <v>205</v>
      </c>
      <c r="B137" s="53">
        <v>0</v>
      </c>
      <c r="C137" s="53">
        <v>4449</v>
      </c>
      <c r="D137" s="52">
        <v>25</v>
      </c>
      <c r="E137" s="54">
        <v>87</v>
      </c>
      <c r="F137" s="54" t="s">
        <v>61</v>
      </c>
      <c r="G137" s="54" t="s">
        <v>206</v>
      </c>
      <c r="H137" s="52">
        <v>30</v>
      </c>
      <c r="I137" s="54" t="s">
        <v>207</v>
      </c>
      <c r="J137" s="52">
        <v>4</v>
      </c>
      <c r="K137" s="54" t="s">
        <v>212</v>
      </c>
      <c r="L137" s="54" t="s">
        <v>213</v>
      </c>
      <c r="M137" s="54" t="str">
        <f t="shared" si="4"/>
        <v>Low</v>
      </c>
      <c r="N137" s="54" t="str">
        <f t="shared" si="5"/>
        <v>High</v>
      </c>
    </row>
    <row r="138" spans="1:14" x14ac:dyDescent="0.35">
      <c r="A138" s="54" t="s">
        <v>223</v>
      </c>
      <c r="B138" s="53">
        <v>0</v>
      </c>
      <c r="C138" s="53">
        <v>0</v>
      </c>
      <c r="D138" s="52">
        <v>25</v>
      </c>
      <c r="E138" s="54">
        <v>54</v>
      </c>
      <c r="F138" s="54" t="s">
        <v>61</v>
      </c>
      <c r="G138" s="54" t="s">
        <v>206</v>
      </c>
      <c r="H138" s="52">
        <v>39</v>
      </c>
      <c r="I138" s="54" t="s">
        <v>207</v>
      </c>
      <c r="J138" s="52">
        <v>3</v>
      </c>
      <c r="K138" s="54" t="s">
        <v>215</v>
      </c>
      <c r="L138" s="54" t="s">
        <v>213</v>
      </c>
      <c r="M138" s="54" t="str">
        <f t="shared" si="4"/>
        <v>Low</v>
      </c>
      <c r="N138" s="54" t="str">
        <f t="shared" si="5"/>
        <v>Low</v>
      </c>
    </row>
    <row r="139" spans="1:14" x14ac:dyDescent="0.35">
      <c r="A139" s="54" t="s">
        <v>219</v>
      </c>
      <c r="B139" s="53">
        <v>0</v>
      </c>
      <c r="C139" s="53">
        <v>104</v>
      </c>
      <c r="D139" s="52">
        <v>25</v>
      </c>
      <c r="E139" s="54">
        <v>23</v>
      </c>
      <c r="F139" s="54" t="s">
        <v>61</v>
      </c>
      <c r="G139" s="54" t="s">
        <v>218</v>
      </c>
      <c r="H139" s="52">
        <v>20</v>
      </c>
      <c r="I139" s="54" t="s">
        <v>207</v>
      </c>
      <c r="J139" s="52">
        <v>2</v>
      </c>
      <c r="K139" s="54" t="s">
        <v>208</v>
      </c>
      <c r="L139" s="54" t="s">
        <v>209</v>
      </c>
      <c r="M139" s="54" t="str">
        <f t="shared" si="4"/>
        <v>Low</v>
      </c>
      <c r="N139" s="54" t="str">
        <f t="shared" si="5"/>
        <v>Low</v>
      </c>
    </row>
    <row r="140" spans="1:14" x14ac:dyDescent="0.35">
      <c r="A140" s="54" t="s">
        <v>222</v>
      </c>
      <c r="B140" s="53">
        <v>0</v>
      </c>
      <c r="C140" s="53">
        <v>897</v>
      </c>
      <c r="D140" s="52">
        <v>19</v>
      </c>
      <c r="E140" s="54">
        <v>2</v>
      </c>
      <c r="F140" s="54" t="s">
        <v>220</v>
      </c>
      <c r="G140" s="54" t="s">
        <v>211</v>
      </c>
      <c r="H140" s="52">
        <v>22</v>
      </c>
      <c r="I140" s="54" t="s">
        <v>207</v>
      </c>
      <c r="J140" s="52">
        <v>4</v>
      </c>
      <c r="K140" s="54" t="s">
        <v>212</v>
      </c>
      <c r="L140" s="54" t="s">
        <v>213</v>
      </c>
      <c r="M140" s="54" t="str">
        <f t="shared" si="4"/>
        <v>Low</v>
      </c>
      <c r="N140" s="54" t="str">
        <f t="shared" si="5"/>
        <v>Medium</v>
      </c>
    </row>
    <row r="141" spans="1:14" x14ac:dyDescent="0.35">
      <c r="A141" s="54" t="s">
        <v>214</v>
      </c>
      <c r="B141" s="53">
        <v>698</v>
      </c>
      <c r="C141" s="53">
        <v>4033</v>
      </c>
      <c r="D141" s="52">
        <v>16</v>
      </c>
      <c r="E141" s="54">
        <v>20</v>
      </c>
      <c r="F141" s="54" t="s">
        <v>61</v>
      </c>
      <c r="G141" s="54" t="s">
        <v>218</v>
      </c>
      <c r="H141" s="52">
        <v>24</v>
      </c>
      <c r="I141" s="54" t="s">
        <v>217</v>
      </c>
      <c r="J141" s="52">
        <v>2</v>
      </c>
      <c r="K141" s="54" t="s">
        <v>212</v>
      </c>
      <c r="L141" s="54" t="s">
        <v>213</v>
      </c>
      <c r="M141" s="54" t="str">
        <f t="shared" si="4"/>
        <v>Medium</v>
      </c>
      <c r="N141" s="54" t="str">
        <f t="shared" si="5"/>
        <v>High</v>
      </c>
    </row>
    <row r="142" spans="1:14" x14ac:dyDescent="0.35">
      <c r="A142" s="54" t="s">
        <v>210</v>
      </c>
      <c r="B142" s="53">
        <v>0</v>
      </c>
      <c r="C142" s="53">
        <v>945</v>
      </c>
      <c r="D142" s="52">
        <v>13</v>
      </c>
      <c r="E142" s="54">
        <v>6</v>
      </c>
      <c r="F142" s="54" t="s">
        <v>61</v>
      </c>
      <c r="G142" s="54" t="s">
        <v>211</v>
      </c>
      <c r="H142" s="52">
        <v>41</v>
      </c>
      <c r="I142" s="54" t="s">
        <v>207</v>
      </c>
      <c r="J142" s="52">
        <v>1</v>
      </c>
      <c r="K142" s="54" t="s">
        <v>212</v>
      </c>
      <c r="L142" s="54" t="s">
        <v>209</v>
      </c>
      <c r="M142" s="54" t="str">
        <f t="shared" si="4"/>
        <v>Low</v>
      </c>
      <c r="N142" s="54" t="str">
        <f t="shared" si="5"/>
        <v>Medium</v>
      </c>
    </row>
    <row r="143" spans="1:14" x14ac:dyDescent="0.35">
      <c r="A143" s="54" t="s">
        <v>210</v>
      </c>
      <c r="B143" s="53">
        <v>0</v>
      </c>
      <c r="C143" s="53">
        <v>836</v>
      </c>
      <c r="D143" s="52">
        <v>25</v>
      </c>
      <c r="E143" s="54">
        <v>99</v>
      </c>
      <c r="F143" s="54" t="s">
        <v>61</v>
      </c>
      <c r="G143" s="54" t="s">
        <v>206</v>
      </c>
      <c r="H143" s="52">
        <v>32</v>
      </c>
      <c r="I143" s="54" t="s">
        <v>207</v>
      </c>
      <c r="J143" s="52">
        <v>4</v>
      </c>
      <c r="K143" s="54" t="s">
        <v>212</v>
      </c>
      <c r="L143" s="54" t="s">
        <v>209</v>
      </c>
      <c r="M143" s="54" t="str">
        <f t="shared" si="4"/>
        <v>Low</v>
      </c>
      <c r="N143" s="54" t="str">
        <f t="shared" si="5"/>
        <v>Medium</v>
      </c>
    </row>
    <row r="144" spans="1:14" x14ac:dyDescent="0.35">
      <c r="A144" s="54" t="s">
        <v>205</v>
      </c>
      <c r="B144" s="53">
        <v>0</v>
      </c>
      <c r="C144" s="53">
        <v>325</v>
      </c>
      <c r="D144" s="52">
        <v>19</v>
      </c>
      <c r="E144" s="54">
        <v>13</v>
      </c>
      <c r="F144" s="54" t="s">
        <v>220</v>
      </c>
      <c r="G144" s="54" t="s">
        <v>211</v>
      </c>
      <c r="H144" s="52">
        <v>23</v>
      </c>
      <c r="I144" s="54" t="s">
        <v>207</v>
      </c>
      <c r="J144" s="52">
        <v>2</v>
      </c>
      <c r="K144" s="54" t="s">
        <v>212</v>
      </c>
      <c r="L144" s="54" t="s">
        <v>213</v>
      </c>
      <c r="M144" s="54" t="str">
        <f t="shared" si="4"/>
        <v>Low</v>
      </c>
      <c r="N144" s="54" t="str">
        <f t="shared" si="5"/>
        <v>Medium</v>
      </c>
    </row>
    <row r="145" spans="1:14" x14ac:dyDescent="0.35">
      <c r="A145" s="54" t="s">
        <v>205</v>
      </c>
      <c r="B145" s="53">
        <v>12974</v>
      </c>
      <c r="C145" s="53">
        <v>19568</v>
      </c>
      <c r="D145" s="52">
        <v>13</v>
      </c>
      <c r="E145" s="54">
        <v>7</v>
      </c>
      <c r="F145" s="54" t="s">
        <v>220</v>
      </c>
      <c r="G145" s="54" t="s">
        <v>211</v>
      </c>
      <c r="H145" s="52">
        <v>41</v>
      </c>
      <c r="I145" s="54" t="s">
        <v>217</v>
      </c>
      <c r="J145" s="52">
        <v>3</v>
      </c>
      <c r="K145" s="54" t="s">
        <v>212</v>
      </c>
      <c r="L145" s="54" t="s">
        <v>209</v>
      </c>
      <c r="M145" s="54" t="str">
        <f t="shared" si="4"/>
        <v>High</v>
      </c>
      <c r="N145" s="54" t="str">
        <f t="shared" si="5"/>
        <v>High</v>
      </c>
    </row>
    <row r="146" spans="1:14" x14ac:dyDescent="0.35">
      <c r="A146" s="54" t="s">
        <v>210</v>
      </c>
      <c r="B146" s="53">
        <v>0</v>
      </c>
      <c r="C146" s="53">
        <v>803</v>
      </c>
      <c r="D146" s="52">
        <v>13</v>
      </c>
      <c r="E146" s="54">
        <v>89</v>
      </c>
      <c r="F146" s="54" t="s">
        <v>61</v>
      </c>
      <c r="G146" s="54" t="s">
        <v>206</v>
      </c>
      <c r="H146" s="52">
        <v>52</v>
      </c>
      <c r="I146" s="54" t="s">
        <v>223</v>
      </c>
      <c r="J146" s="52">
        <v>4</v>
      </c>
      <c r="K146" s="54" t="s">
        <v>215</v>
      </c>
      <c r="L146" s="54" t="s">
        <v>213</v>
      </c>
      <c r="M146" s="54" t="str">
        <f t="shared" si="4"/>
        <v>Low</v>
      </c>
      <c r="N146" s="54" t="str">
        <f t="shared" si="5"/>
        <v>Medium</v>
      </c>
    </row>
    <row r="147" spans="1:14" x14ac:dyDescent="0.35">
      <c r="A147" s="54" t="s">
        <v>205</v>
      </c>
      <c r="B147" s="53">
        <v>317</v>
      </c>
      <c r="C147" s="53">
        <v>10980</v>
      </c>
      <c r="D147" s="52">
        <v>13</v>
      </c>
      <c r="E147" s="54">
        <v>17</v>
      </c>
      <c r="F147" s="54" t="s">
        <v>61</v>
      </c>
      <c r="G147" s="54" t="s">
        <v>206</v>
      </c>
      <c r="H147" s="52">
        <v>65</v>
      </c>
      <c r="I147" s="54" t="s">
        <v>207</v>
      </c>
      <c r="J147" s="52">
        <v>3</v>
      </c>
      <c r="K147" s="54" t="s">
        <v>208</v>
      </c>
      <c r="L147" s="54" t="s">
        <v>213</v>
      </c>
      <c r="M147" s="54" t="str">
        <f t="shared" si="4"/>
        <v>Medium</v>
      </c>
      <c r="N147" s="54" t="str">
        <f t="shared" si="5"/>
        <v>High</v>
      </c>
    </row>
    <row r="148" spans="1:14" x14ac:dyDescent="0.35">
      <c r="A148" s="54" t="s">
        <v>219</v>
      </c>
      <c r="B148" s="53">
        <v>0</v>
      </c>
      <c r="C148" s="53">
        <v>265</v>
      </c>
      <c r="D148" s="52">
        <v>13</v>
      </c>
      <c r="E148" s="54">
        <v>10</v>
      </c>
      <c r="F148" s="54" t="s">
        <v>220</v>
      </c>
      <c r="G148" s="54" t="s">
        <v>211</v>
      </c>
      <c r="H148" s="52">
        <v>26</v>
      </c>
      <c r="I148" s="54" t="s">
        <v>207</v>
      </c>
      <c r="J148" s="52">
        <v>2</v>
      </c>
      <c r="K148" s="54" t="s">
        <v>212</v>
      </c>
      <c r="L148" s="54" t="s">
        <v>209</v>
      </c>
      <c r="M148" s="54" t="str">
        <f t="shared" si="4"/>
        <v>Low</v>
      </c>
      <c r="N148" s="54" t="str">
        <f t="shared" si="5"/>
        <v>Medium</v>
      </c>
    </row>
    <row r="149" spans="1:14" x14ac:dyDescent="0.35">
      <c r="A149" s="54" t="s">
        <v>222</v>
      </c>
      <c r="B149" s="53">
        <v>0</v>
      </c>
      <c r="C149" s="53">
        <v>609</v>
      </c>
      <c r="D149" s="52">
        <v>31</v>
      </c>
      <c r="E149" s="54">
        <v>3</v>
      </c>
      <c r="F149" s="54" t="s">
        <v>61</v>
      </c>
      <c r="G149" s="54" t="s">
        <v>211</v>
      </c>
      <c r="H149" s="52">
        <v>33</v>
      </c>
      <c r="I149" s="54" t="s">
        <v>207</v>
      </c>
      <c r="J149" s="52">
        <v>1</v>
      </c>
      <c r="K149" s="54" t="s">
        <v>208</v>
      </c>
      <c r="L149" s="54" t="s">
        <v>213</v>
      </c>
      <c r="M149" s="54" t="str">
        <f t="shared" si="4"/>
        <v>Low</v>
      </c>
      <c r="N149" s="54" t="str">
        <f t="shared" si="5"/>
        <v>Medium</v>
      </c>
    </row>
    <row r="150" spans="1:14" x14ac:dyDescent="0.35">
      <c r="A150" s="54" t="s">
        <v>205</v>
      </c>
      <c r="B150" s="53">
        <v>0</v>
      </c>
      <c r="C150" s="53">
        <v>1851</v>
      </c>
      <c r="D150" s="52">
        <v>12</v>
      </c>
      <c r="E150" s="54">
        <v>0</v>
      </c>
      <c r="F150" s="54" t="s">
        <v>220</v>
      </c>
      <c r="G150" s="54" t="s">
        <v>211</v>
      </c>
      <c r="H150" s="52">
        <v>56</v>
      </c>
      <c r="I150" s="54" t="s">
        <v>207</v>
      </c>
      <c r="J150" s="52">
        <v>4</v>
      </c>
      <c r="K150" s="54" t="s">
        <v>208</v>
      </c>
      <c r="L150" s="54" t="s">
        <v>209</v>
      </c>
      <c r="M150" s="54" t="str">
        <f t="shared" si="4"/>
        <v>Low</v>
      </c>
      <c r="N150" s="54" t="str">
        <f t="shared" si="5"/>
        <v>Medium</v>
      </c>
    </row>
    <row r="151" spans="1:14" x14ac:dyDescent="0.35">
      <c r="A151" s="54" t="s">
        <v>210</v>
      </c>
      <c r="B151" s="53">
        <v>192</v>
      </c>
      <c r="C151" s="53">
        <v>199</v>
      </c>
      <c r="D151" s="52">
        <v>25</v>
      </c>
      <c r="E151" s="54">
        <v>5</v>
      </c>
      <c r="F151" s="54" t="s">
        <v>220</v>
      </c>
      <c r="G151" s="54" t="s">
        <v>211</v>
      </c>
      <c r="H151" s="52">
        <v>24</v>
      </c>
      <c r="I151" s="54" t="s">
        <v>207</v>
      </c>
      <c r="J151" s="52">
        <v>4</v>
      </c>
      <c r="K151" s="54" t="s">
        <v>208</v>
      </c>
      <c r="L151" s="54" t="s">
        <v>213</v>
      </c>
      <c r="M151" s="54" t="str">
        <f t="shared" si="4"/>
        <v>Low</v>
      </c>
      <c r="N151" s="54" t="str">
        <f t="shared" si="5"/>
        <v>Low</v>
      </c>
    </row>
    <row r="152" spans="1:14" x14ac:dyDescent="0.35">
      <c r="A152" s="54" t="s">
        <v>214</v>
      </c>
      <c r="B152" s="53">
        <v>0</v>
      </c>
      <c r="C152" s="53">
        <v>500</v>
      </c>
      <c r="D152" s="52">
        <v>28</v>
      </c>
      <c r="E152" s="54">
        <v>7</v>
      </c>
      <c r="F152" s="54" t="s">
        <v>220</v>
      </c>
      <c r="G152" s="54" t="s">
        <v>211</v>
      </c>
      <c r="H152" s="52">
        <v>20</v>
      </c>
      <c r="I152" s="54" t="s">
        <v>217</v>
      </c>
      <c r="J152" s="52">
        <v>3</v>
      </c>
      <c r="K152" s="54" t="s">
        <v>212</v>
      </c>
      <c r="L152" s="54" t="s">
        <v>213</v>
      </c>
      <c r="M152" s="54" t="str">
        <f t="shared" si="4"/>
        <v>Low</v>
      </c>
      <c r="N152" s="54" t="str">
        <f t="shared" si="5"/>
        <v>Medium</v>
      </c>
    </row>
    <row r="153" spans="1:14" x14ac:dyDescent="0.35">
      <c r="A153" s="54" t="s">
        <v>214</v>
      </c>
      <c r="B153" s="53">
        <v>0</v>
      </c>
      <c r="C153" s="53">
        <v>509</v>
      </c>
      <c r="D153" s="52">
        <v>16</v>
      </c>
      <c r="E153" s="54">
        <v>3</v>
      </c>
      <c r="F153" s="54" t="s">
        <v>61</v>
      </c>
      <c r="G153" s="54" t="s">
        <v>206</v>
      </c>
      <c r="H153" s="52">
        <v>35</v>
      </c>
      <c r="I153" s="54" t="s">
        <v>207</v>
      </c>
      <c r="J153" s="52">
        <v>3</v>
      </c>
      <c r="K153" s="54" t="s">
        <v>212</v>
      </c>
      <c r="L153" s="54" t="s">
        <v>209</v>
      </c>
      <c r="M153" s="54" t="str">
        <f t="shared" si="4"/>
        <v>Low</v>
      </c>
      <c r="N153" s="54" t="str">
        <f t="shared" si="5"/>
        <v>Medium</v>
      </c>
    </row>
    <row r="154" spans="1:14" x14ac:dyDescent="0.35">
      <c r="A154" s="54" t="s">
        <v>221</v>
      </c>
      <c r="B154" s="53">
        <v>0</v>
      </c>
      <c r="C154" s="53">
        <v>270</v>
      </c>
      <c r="D154" s="52">
        <v>25</v>
      </c>
      <c r="E154" s="54">
        <v>25</v>
      </c>
      <c r="F154" s="54" t="s">
        <v>61</v>
      </c>
      <c r="G154" s="54" t="s">
        <v>206</v>
      </c>
      <c r="H154" s="52">
        <v>34</v>
      </c>
      <c r="I154" s="54" t="s">
        <v>207</v>
      </c>
      <c r="J154" s="52">
        <v>3</v>
      </c>
      <c r="K154" s="54" t="s">
        <v>212</v>
      </c>
      <c r="L154" s="54" t="s">
        <v>209</v>
      </c>
      <c r="M154" s="54" t="str">
        <f t="shared" si="4"/>
        <v>Low</v>
      </c>
      <c r="N154" s="54" t="str">
        <f t="shared" si="5"/>
        <v>Medium</v>
      </c>
    </row>
    <row r="155" spans="1:14" x14ac:dyDescent="0.35">
      <c r="A155" s="54" t="s">
        <v>214</v>
      </c>
      <c r="B155" s="53">
        <v>0</v>
      </c>
      <c r="C155" s="53">
        <v>457</v>
      </c>
      <c r="D155" s="52">
        <v>13</v>
      </c>
      <c r="E155" s="54">
        <v>63</v>
      </c>
      <c r="F155" s="54" t="s">
        <v>61</v>
      </c>
      <c r="G155" s="54" t="s">
        <v>206</v>
      </c>
      <c r="H155" s="52">
        <v>38</v>
      </c>
      <c r="I155" s="54" t="s">
        <v>207</v>
      </c>
      <c r="J155" s="52">
        <v>4</v>
      </c>
      <c r="K155" s="54" t="s">
        <v>215</v>
      </c>
      <c r="L155" s="54" t="s">
        <v>209</v>
      </c>
      <c r="M155" s="54" t="str">
        <f t="shared" si="4"/>
        <v>Low</v>
      </c>
      <c r="N155" s="54" t="str">
        <f t="shared" si="5"/>
        <v>Medium</v>
      </c>
    </row>
    <row r="156" spans="1:14" x14ac:dyDescent="0.35">
      <c r="A156" s="54" t="s">
        <v>221</v>
      </c>
      <c r="B156" s="53">
        <v>0</v>
      </c>
      <c r="C156" s="53">
        <v>260</v>
      </c>
      <c r="D156" s="52">
        <v>25</v>
      </c>
      <c r="E156" s="54">
        <v>78</v>
      </c>
      <c r="F156" s="54" t="s">
        <v>61</v>
      </c>
      <c r="G156" s="54" t="s">
        <v>206</v>
      </c>
      <c r="H156" s="52">
        <v>34</v>
      </c>
      <c r="I156" s="54" t="s">
        <v>207</v>
      </c>
      <c r="J156" s="52">
        <v>4</v>
      </c>
      <c r="K156" s="54" t="s">
        <v>215</v>
      </c>
      <c r="L156" s="54" t="s">
        <v>209</v>
      </c>
      <c r="M156" s="54" t="str">
        <f t="shared" si="4"/>
        <v>Low</v>
      </c>
      <c r="N156" s="54" t="str">
        <f t="shared" si="5"/>
        <v>Medium</v>
      </c>
    </row>
    <row r="157" spans="1:14" x14ac:dyDescent="0.35">
      <c r="A157" s="54" t="s">
        <v>214</v>
      </c>
      <c r="B157" s="53">
        <v>942</v>
      </c>
      <c r="C157" s="53">
        <v>3036</v>
      </c>
      <c r="D157" s="52">
        <v>25</v>
      </c>
      <c r="E157" s="54">
        <v>36</v>
      </c>
      <c r="F157" s="54" t="s">
        <v>61</v>
      </c>
      <c r="G157" s="54" t="s">
        <v>206</v>
      </c>
      <c r="H157" s="52">
        <v>37</v>
      </c>
      <c r="I157" s="54" t="s">
        <v>207</v>
      </c>
      <c r="J157" s="52">
        <v>3</v>
      </c>
      <c r="K157" s="54" t="s">
        <v>212</v>
      </c>
      <c r="L157" s="54" t="s">
        <v>209</v>
      </c>
      <c r="M157" s="54" t="str">
        <f t="shared" si="4"/>
        <v>Medium</v>
      </c>
      <c r="N157" s="54" t="str">
        <f t="shared" si="5"/>
        <v>High</v>
      </c>
    </row>
    <row r="158" spans="1:14" x14ac:dyDescent="0.35">
      <c r="A158" s="54" t="s">
        <v>205</v>
      </c>
      <c r="B158" s="53">
        <v>0</v>
      </c>
      <c r="C158" s="53">
        <v>643</v>
      </c>
      <c r="D158" s="52">
        <v>19</v>
      </c>
      <c r="E158" s="54">
        <v>6</v>
      </c>
      <c r="F158" s="54" t="s">
        <v>61</v>
      </c>
      <c r="G158" s="54" t="s">
        <v>206</v>
      </c>
      <c r="H158" s="52">
        <v>31</v>
      </c>
      <c r="I158" s="54" t="s">
        <v>223</v>
      </c>
      <c r="J158" s="52">
        <v>2</v>
      </c>
      <c r="K158" s="54" t="s">
        <v>215</v>
      </c>
      <c r="L158" s="54" t="s">
        <v>209</v>
      </c>
      <c r="M158" s="54" t="str">
        <f t="shared" si="4"/>
        <v>Low</v>
      </c>
      <c r="N158" s="54" t="str">
        <f t="shared" si="5"/>
        <v>Medium</v>
      </c>
    </row>
    <row r="159" spans="1:14" x14ac:dyDescent="0.35">
      <c r="A159" s="54" t="s">
        <v>214</v>
      </c>
      <c r="B159" s="53">
        <v>3329</v>
      </c>
      <c r="C159" s="53">
        <v>0</v>
      </c>
      <c r="D159" s="52">
        <v>19</v>
      </c>
      <c r="E159" s="54">
        <v>15</v>
      </c>
      <c r="F159" s="54" t="s">
        <v>61</v>
      </c>
      <c r="G159" s="54" t="s">
        <v>206</v>
      </c>
      <c r="H159" s="52">
        <v>67</v>
      </c>
      <c r="I159" s="54" t="s">
        <v>217</v>
      </c>
      <c r="J159" s="52">
        <v>4</v>
      </c>
      <c r="K159" s="54" t="s">
        <v>212</v>
      </c>
      <c r="L159" s="54" t="s">
        <v>213</v>
      </c>
      <c r="M159" s="54" t="str">
        <f t="shared" si="4"/>
        <v>High</v>
      </c>
      <c r="N159" s="54" t="str">
        <f t="shared" si="5"/>
        <v>Low</v>
      </c>
    </row>
    <row r="160" spans="1:14" x14ac:dyDescent="0.35">
      <c r="A160" s="54" t="s">
        <v>221</v>
      </c>
      <c r="B160" s="53">
        <v>0</v>
      </c>
      <c r="C160" s="53">
        <v>6345</v>
      </c>
      <c r="D160" s="52">
        <v>25</v>
      </c>
      <c r="E160" s="54">
        <v>19</v>
      </c>
      <c r="F160" s="54" t="s">
        <v>61</v>
      </c>
      <c r="G160" s="54" t="s">
        <v>206</v>
      </c>
      <c r="H160" s="52">
        <v>26</v>
      </c>
      <c r="I160" s="54" t="s">
        <v>207</v>
      </c>
      <c r="J160" s="52">
        <v>2</v>
      </c>
      <c r="K160" s="54" t="s">
        <v>212</v>
      </c>
      <c r="L160" s="54" t="s">
        <v>209</v>
      </c>
      <c r="M160" s="54" t="str">
        <f t="shared" si="4"/>
        <v>Low</v>
      </c>
      <c r="N160" s="54" t="str">
        <f t="shared" si="5"/>
        <v>High</v>
      </c>
    </row>
    <row r="161" spans="1:14" x14ac:dyDescent="0.35">
      <c r="A161" s="54" t="s">
        <v>216</v>
      </c>
      <c r="B161" s="53">
        <v>0</v>
      </c>
      <c r="C161" s="53">
        <v>922</v>
      </c>
      <c r="D161" s="52">
        <v>37</v>
      </c>
      <c r="E161" s="54">
        <v>9</v>
      </c>
      <c r="F161" s="54" t="s">
        <v>220</v>
      </c>
      <c r="G161" s="54" t="s">
        <v>211</v>
      </c>
      <c r="H161" s="52">
        <v>24</v>
      </c>
      <c r="I161" s="54" t="s">
        <v>207</v>
      </c>
      <c r="J161" s="52">
        <v>2</v>
      </c>
      <c r="K161" s="54" t="s">
        <v>215</v>
      </c>
      <c r="L161" s="54" t="s">
        <v>213</v>
      </c>
      <c r="M161" s="54" t="str">
        <f t="shared" si="4"/>
        <v>Low</v>
      </c>
      <c r="N161" s="54" t="str">
        <f t="shared" si="5"/>
        <v>Medium</v>
      </c>
    </row>
    <row r="162" spans="1:14" x14ac:dyDescent="0.35">
      <c r="A162" s="54" t="s">
        <v>210</v>
      </c>
      <c r="B162" s="53">
        <v>0</v>
      </c>
      <c r="C162" s="53">
        <v>909</v>
      </c>
      <c r="D162" s="52">
        <v>25</v>
      </c>
      <c r="E162" s="54">
        <v>3</v>
      </c>
      <c r="F162" s="54" t="s">
        <v>61</v>
      </c>
      <c r="G162" s="54" t="s">
        <v>206</v>
      </c>
      <c r="H162" s="52">
        <v>21</v>
      </c>
      <c r="I162" s="54" t="s">
        <v>223</v>
      </c>
      <c r="J162" s="52">
        <v>1</v>
      </c>
      <c r="K162" s="54" t="s">
        <v>212</v>
      </c>
      <c r="L162" s="54" t="s">
        <v>209</v>
      </c>
      <c r="M162" s="54" t="str">
        <f t="shared" si="4"/>
        <v>Low</v>
      </c>
      <c r="N162" s="54" t="str">
        <f t="shared" si="5"/>
        <v>Medium</v>
      </c>
    </row>
    <row r="163" spans="1:14" x14ac:dyDescent="0.35">
      <c r="A163" s="54" t="s">
        <v>226</v>
      </c>
      <c r="B163" s="53">
        <v>0</v>
      </c>
      <c r="C163" s="53">
        <v>775</v>
      </c>
      <c r="D163" s="52">
        <v>19</v>
      </c>
      <c r="E163" s="54">
        <v>8</v>
      </c>
      <c r="F163" s="54" t="s">
        <v>61</v>
      </c>
      <c r="G163" s="54" t="s">
        <v>218</v>
      </c>
      <c r="H163" s="52">
        <v>46</v>
      </c>
      <c r="I163" s="54" t="s">
        <v>207</v>
      </c>
      <c r="J163" s="52">
        <v>3</v>
      </c>
      <c r="K163" s="54" t="s">
        <v>208</v>
      </c>
      <c r="L163" s="54" t="s">
        <v>213</v>
      </c>
      <c r="M163" s="54" t="str">
        <f t="shared" si="4"/>
        <v>Low</v>
      </c>
      <c r="N163" s="54" t="str">
        <f t="shared" si="5"/>
        <v>Medium</v>
      </c>
    </row>
    <row r="164" spans="1:14" x14ac:dyDescent="0.35">
      <c r="A164" s="54" t="s">
        <v>210</v>
      </c>
      <c r="B164" s="53">
        <v>0</v>
      </c>
      <c r="C164" s="53">
        <v>979</v>
      </c>
      <c r="D164" s="52">
        <v>25</v>
      </c>
      <c r="E164" s="54">
        <v>48</v>
      </c>
      <c r="F164" s="54" t="s">
        <v>61</v>
      </c>
      <c r="G164" s="54" t="s">
        <v>206</v>
      </c>
      <c r="H164" s="52">
        <v>22</v>
      </c>
      <c r="I164" s="54" t="s">
        <v>217</v>
      </c>
      <c r="J164" s="52">
        <v>4</v>
      </c>
      <c r="K164" s="54" t="s">
        <v>212</v>
      </c>
      <c r="L164" s="54" t="s">
        <v>213</v>
      </c>
      <c r="M164" s="54" t="str">
        <f t="shared" si="4"/>
        <v>Low</v>
      </c>
      <c r="N164" s="54" t="str">
        <f t="shared" si="5"/>
        <v>Medium</v>
      </c>
    </row>
    <row r="165" spans="1:14" x14ac:dyDescent="0.35">
      <c r="A165" s="54" t="s">
        <v>210</v>
      </c>
      <c r="B165" s="53">
        <v>0</v>
      </c>
      <c r="C165" s="53">
        <v>948</v>
      </c>
      <c r="D165" s="52">
        <v>19</v>
      </c>
      <c r="E165" s="54">
        <v>2</v>
      </c>
      <c r="F165" s="54" t="s">
        <v>220</v>
      </c>
      <c r="G165" s="54" t="s">
        <v>211</v>
      </c>
      <c r="H165" s="52">
        <v>20</v>
      </c>
      <c r="I165" s="54" t="s">
        <v>217</v>
      </c>
      <c r="J165" s="52">
        <v>4</v>
      </c>
      <c r="K165" s="54" t="s">
        <v>212</v>
      </c>
      <c r="L165" s="54" t="s">
        <v>209</v>
      </c>
      <c r="M165" s="54" t="str">
        <f t="shared" si="4"/>
        <v>Low</v>
      </c>
      <c r="N165" s="54" t="str">
        <f t="shared" si="5"/>
        <v>Medium</v>
      </c>
    </row>
    <row r="166" spans="1:14" x14ac:dyDescent="0.35">
      <c r="A166" s="54" t="s">
        <v>219</v>
      </c>
      <c r="B166" s="53">
        <v>339</v>
      </c>
      <c r="C166" s="53">
        <v>2790</v>
      </c>
      <c r="D166" s="52">
        <v>22</v>
      </c>
      <c r="E166" s="54">
        <v>55</v>
      </c>
      <c r="F166" s="54" t="s">
        <v>61</v>
      </c>
      <c r="G166" s="54" t="s">
        <v>211</v>
      </c>
      <c r="H166" s="52">
        <v>60</v>
      </c>
      <c r="I166" s="54" t="s">
        <v>217</v>
      </c>
      <c r="J166" s="52">
        <v>2</v>
      </c>
      <c r="K166" s="54" t="s">
        <v>208</v>
      </c>
      <c r="L166" s="54" t="s">
        <v>213</v>
      </c>
      <c r="M166" s="54" t="str">
        <f t="shared" si="4"/>
        <v>Medium</v>
      </c>
      <c r="N166" s="54" t="str">
        <f t="shared" si="5"/>
        <v>High</v>
      </c>
    </row>
    <row r="167" spans="1:14" x14ac:dyDescent="0.35">
      <c r="A167" s="54" t="s">
        <v>221</v>
      </c>
      <c r="B167" s="53">
        <v>0</v>
      </c>
      <c r="C167" s="53">
        <v>309</v>
      </c>
      <c r="D167" s="52">
        <v>49</v>
      </c>
      <c r="E167" s="54">
        <v>37</v>
      </c>
      <c r="F167" s="54" t="s">
        <v>61</v>
      </c>
      <c r="G167" s="54" t="s">
        <v>206</v>
      </c>
      <c r="H167" s="52">
        <v>25</v>
      </c>
      <c r="I167" s="54" t="s">
        <v>207</v>
      </c>
      <c r="J167" s="52">
        <v>3</v>
      </c>
      <c r="K167" s="54" t="s">
        <v>212</v>
      </c>
      <c r="L167" s="54" t="s">
        <v>209</v>
      </c>
      <c r="M167" s="54" t="str">
        <f t="shared" si="4"/>
        <v>Low</v>
      </c>
      <c r="N167" s="54" t="str">
        <f t="shared" si="5"/>
        <v>Medium</v>
      </c>
    </row>
    <row r="168" spans="1:14" x14ac:dyDescent="0.35">
      <c r="A168" s="54" t="s">
        <v>205</v>
      </c>
      <c r="B168" s="53">
        <v>0</v>
      </c>
      <c r="C168" s="53">
        <v>762</v>
      </c>
      <c r="D168" s="52">
        <v>10</v>
      </c>
      <c r="E168" s="54">
        <v>1</v>
      </c>
      <c r="F168" s="54" t="s">
        <v>220</v>
      </c>
      <c r="G168" s="54" t="s">
        <v>211</v>
      </c>
      <c r="H168" s="52">
        <v>21</v>
      </c>
      <c r="I168" s="54" t="s">
        <v>217</v>
      </c>
      <c r="J168" s="52">
        <v>4</v>
      </c>
      <c r="K168" s="54" t="s">
        <v>212</v>
      </c>
      <c r="L168" s="54" t="s">
        <v>213</v>
      </c>
      <c r="M168" s="54" t="str">
        <f t="shared" si="4"/>
        <v>Low</v>
      </c>
      <c r="N168" s="54" t="str">
        <f t="shared" si="5"/>
        <v>Medium</v>
      </c>
    </row>
    <row r="169" spans="1:14" x14ac:dyDescent="0.35">
      <c r="A169" s="54" t="s">
        <v>205</v>
      </c>
      <c r="B169" s="53">
        <v>0</v>
      </c>
      <c r="C169" s="53">
        <v>970</v>
      </c>
      <c r="D169" s="52">
        <v>13</v>
      </c>
      <c r="E169" s="54">
        <v>14</v>
      </c>
      <c r="F169" s="54" t="s">
        <v>220</v>
      </c>
      <c r="G169" s="54" t="s">
        <v>211</v>
      </c>
      <c r="H169" s="52">
        <v>22</v>
      </c>
      <c r="I169" s="54" t="s">
        <v>207</v>
      </c>
      <c r="J169" s="52">
        <v>1</v>
      </c>
      <c r="K169" s="54" t="s">
        <v>212</v>
      </c>
      <c r="L169" s="54" t="s">
        <v>209</v>
      </c>
      <c r="M169" s="54" t="str">
        <f t="shared" si="4"/>
        <v>Low</v>
      </c>
      <c r="N169" s="54" t="str">
        <f t="shared" si="5"/>
        <v>Medium</v>
      </c>
    </row>
    <row r="170" spans="1:14" x14ac:dyDescent="0.35">
      <c r="A170" s="54" t="s">
        <v>221</v>
      </c>
      <c r="B170" s="53">
        <v>105</v>
      </c>
      <c r="C170" s="53">
        <v>320</v>
      </c>
      <c r="D170" s="52">
        <v>28</v>
      </c>
      <c r="E170" s="54">
        <v>54</v>
      </c>
      <c r="F170" s="54" t="s">
        <v>61</v>
      </c>
      <c r="G170" s="54" t="s">
        <v>206</v>
      </c>
      <c r="H170" s="52">
        <v>29</v>
      </c>
      <c r="I170" s="54" t="s">
        <v>207</v>
      </c>
      <c r="J170" s="52">
        <v>2</v>
      </c>
      <c r="K170" s="54" t="s">
        <v>215</v>
      </c>
      <c r="L170" s="54" t="s">
        <v>209</v>
      </c>
      <c r="M170" s="54" t="str">
        <f t="shared" si="4"/>
        <v>Low</v>
      </c>
      <c r="N170" s="54" t="str">
        <f t="shared" si="5"/>
        <v>Medium</v>
      </c>
    </row>
    <row r="171" spans="1:14" x14ac:dyDescent="0.35">
      <c r="A171" s="54" t="s">
        <v>205</v>
      </c>
      <c r="B171" s="53">
        <v>0</v>
      </c>
      <c r="C171" s="53">
        <v>861</v>
      </c>
      <c r="D171" s="52">
        <v>13</v>
      </c>
      <c r="E171" s="54">
        <v>111</v>
      </c>
      <c r="F171" s="54" t="s">
        <v>61</v>
      </c>
      <c r="G171" s="54" t="s">
        <v>206</v>
      </c>
      <c r="H171" s="52">
        <v>56</v>
      </c>
      <c r="I171" s="54" t="s">
        <v>207</v>
      </c>
      <c r="J171" s="52">
        <v>4</v>
      </c>
      <c r="K171" s="54" t="s">
        <v>208</v>
      </c>
      <c r="L171" s="54" t="s">
        <v>213</v>
      </c>
      <c r="M171" s="54" t="str">
        <f t="shared" si="4"/>
        <v>Low</v>
      </c>
      <c r="N171" s="54" t="str">
        <f t="shared" si="5"/>
        <v>Medium</v>
      </c>
    </row>
    <row r="172" spans="1:14" x14ac:dyDescent="0.35">
      <c r="A172" s="54" t="s">
        <v>222</v>
      </c>
      <c r="B172" s="53">
        <v>216</v>
      </c>
      <c r="C172" s="53">
        <v>262</v>
      </c>
      <c r="D172" s="52">
        <v>37</v>
      </c>
      <c r="E172" s="54">
        <v>2</v>
      </c>
      <c r="F172" s="54" t="s">
        <v>61</v>
      </c>
      <c r="G172" s="54" t="s">
        <v>206</v>
      </c>
      <c r="H172" s="52">
        <v>32</v>
      </c>
      <c r="I172" s="54" t="s">
        <v>217</v>
      </c>
      <c r="J172" s="52">
        <v>1</v>
      </c>
      <c r="K172" s="54" t="s">
        <v>208</v>
      </c>
      <c r="L172" s="54" t="s">
        <v>213</v>
      </c>
      <c r="M172" s="54" t="str">
        <f t="shared" si="4"/>
        <v>Low</v>
      </c>
      <c r="N172" s="54" t="str">
        <f t="shared" si="5"/>
        <v>Medium</v>
      </c>
    </row>
    <row r="173" spans="1:14" x14ac:dyDescent="0.35">
      <c r="A173" s="54" t="s">
        <v>210</v>
      </c>
      <c r="B173" s="53">
        <v>113</v>
      </c>
      <c r="C173" s="53">
        <v>692</v>
      </c>
      <c r="D173" s="52">
        <v>11</v>
      </c>
      <c r="E173" s="54">
        <v>14</v>
      </c>
      <c r="F173" s="54" t="s">
        <v>61</v>
      </c>
      <c r="G173" s="54" t="s">
        <v>211</v>
      </c>
      <c r="H173" s="52">
        <v>30</v>
      </c>
      <c r="I173" s="54" t="s">
        <v>207</v>
      </c>
      <c r="J173" s="52">
        <v>2</v>
      </c>
      <c r="K173" s="54" t="s">
        <v>208</v>
      </c>
      <c r="L173" s="54" t="s">
        <v>209</v>
      </c>
      <c r="M173" s="54" t="str">
        <f t="shared" si="4"/>
        <v>Low</v>
      </c>
      <c r="N173" s="54" t="str">
        <f t="shared" si="5"/>
        <v>Medium</v>
      </c>
    </row>
    <row r="174" spans="1:14" x14ac:dyDescent="0.35">
      <c r="A174" s="54" t="s">
        <v>221</v>
      </c>
      <c r="B174" s="53">
        <v>109</v>
      </c>
      <c r="C174" s="53">
        <v>540</v>
      </c>
      <c r="D174" s="52">
        <v>37</v>
      </c>
      <c r="E174" s="54">
        <v>1</v>
      </c>
      <c r="F174" s="54" t="s">
        <v>61</v>
      </c>
      <c r="G174" s="54" t="s">
        <v>218</v>
      </c>
      <c r="H174" s="52">
        <v>27</v>
      </c>
      <c r="I174" s="54" t="s">
        <v>217</v>
      </c>
      <c r="J174" s="52">
        <v>4</v>
      </c>
      <c r="K174" s="54" t="s">
        <v>215</v>
      </c>
      <c r="L174" s="54" t="s">
        <v>213</v>
      </c>
      <c r="M174" s="54" t="str">
        <f t="shared" si="4"/>
        <v>Low</v>
      </c>
      <c r="N174" s="54" t="str">
        <f t="shared" si="5"/>
        <v>Medium</v>
      </c>
    </row>
    <row r="175" spans="1:14" x14ac:dyDescent="0.35">
      <c r="A175" s="54" t="s">
        <v>214</v>
      </c>
      <c r="B175" s="53">
        <v>0</v>
      </c>
      <c r="C175" s="53">
        <v>470</v>
      </c>
      <c r="D175" s="52">
        <v>13</v>
      </c>
      <c r="E175" s="54">
        <v>0</v>
      </c>
      <c r="F175" s="54" t="s">
        <v>220</v>
      </c>
      <c r="G175" s="54" t="s">
        <v>211</v>
      </c>
      <c r="H175" s="52">
        <v>37</v>
      </c>
      <c r="I175" s="54" t="s">
        <v>207</v>
      </c>
      <c r="J175" s="52">
        <v>2</v>
      </c>
      <c r="K175" s="54" t="s">
        <v>224</v>
      </c>
      <c r="L175" s="54" t="s">
        <v>209</v>
      </c>
      <c r="M175" s="54" t="str">
        <f t="shared" si="4"/>
        <v>Low</v>
      </c>
      <c r="N175" s="54" t="str">
        <f t="shared" si="5"/>
        <v>Medium</v>
      </c>
    </row>
    <row r="176" spans="1:14" x14ac:dyDescent="0.35">
      <c r="A176" s="54" t="s">
        <v>214</v>
      </c>
      <c r="B176" s="53">
        <v>0</v>
      </c>
      <c r="C176" s="53">
        <v>192</v>
      </c>
      <c r="D176" s="52">
        <v>7</v>
      </c>
      <c r="E176" s="54">
        <v>2</v>
      </c>
      <c r="F176" s="54" t="s">
        <v>61</v>
      </c>
      <c r="G176" s="54" t="s">
        <v>206</v>
      </c>
      <c r="H176" s="52">
        <v>39</v>
      </c>
      <c r="I176" s="54" t="s">
        <v>207</v>
      </c>
      <c r="J176" s="52">
        <v>4</v>
      </c>
      <c r="K176" s="54" t="s">
        <v>208</v>
      </c>
      <c r="L176" s="54" t="s">
        <v>209</v>
      </c>
      <c r="M176" s="54" t="str">
        <f t="shared" si="4"/>
        <v>Low</v>
      </c>
      <c r="N176" s="54" t="str">
        <f t="shared" si="5"/>
        <v>Low</v>
      </c>
    </row>
    <row r="177" spans="1:14" x14ac:dyDescent="0.35">
      <c r="A177" s="54" t="s">
        <v>214</v>
      </c>
      <c r="B177" s="53">
        <v>8176</v>
      </c>
      <c r="C177" s="53">
        <v>12230</v>
      </c>
      <c r="D177" s="52">
        <v>7</v>
      </c>
      <c r="E177" s="54">
        <v>5</v>
      </c>
      <c r="F177" s="54" t="s">
        <v>61</v>
      </c>
      <c r="G177" s="54" t="s">
        <v>218</v>
      </c>
      <c r="H177" s="52">
        <v>26</v>
      </c>
      <c r="I177" s="54" t="s">
        <v>207</v>
      </c>
      <c r="J177" s="52">
        <v>2</v>
      </c>
      <c r="K177" s="54" t="s">
        <v>224</v>
      </c>
      <c r="L177" s="54" t="s">
        <v>209</v>
      </c>
      <c r="M177" s="54" t="str">
        <f t="shared" si="4"/>
        <v>High</v>
      </c>
      <c r="N177" s="54" t="str">
        <f t="shared" si="5"/>
        <v>High</v>
      </c>
    </row>
    <row r="178" spans="1:14" x14ac:dyDescent="0.35">
      <c r="A178" s="54" t="s">
        <v>222</v>
      </c>
      <c r="B178" s="53">
        <v>0</v>
      </c>
      <c r="C178" s="53">
        <v>772</v>
      </c>
      <c r="D178" s="52">
        <v>25</v>
      </c>
      <c r="E178" s="54">
        <v>19</v>
      </c>
      <c r="F178" s="54" t="s">
        <v>61</v>
      </c>
      <c r="G178" s="54" t="s">
        <v>211</v>
      </c>
      <c r="H178" s="52">
        <v>32</v>
      </c>
      <c r="I178" s="54" t="s">
        <v>207</v>
      </c>
      <c r="J178" s="52">
        <v>2</v>
      </c>
      <c r="K178" s="54" t="s">
        <v>212</v>
      </c>
      <c r="L178" s="54" t="s">
        <v>209</v>
      </c>
      <c r="M178" s="54" t="str">
        <f t="shared" si="4"/>
        <v>Low</v>
      </c>
      <c r="N178" s="54" t="str">
        <f t="shared" si="5"/>
        <v>Medium</v>
      </c>
    </row>
    <row r="179" spans="1:14" x14ac:dyDescent="0.35">
      <c r="A179" s="54" t="s">
        <v>210</v>
      </c>
      <c r="B179" s="53">
        <v>468</v>
      </c>
      <c r="C179" s="53">
        <v>14186</v>
      </c>
      <c r="D179" s="52">
        <v>22</v>
      </c>
      <c r="E179" s="54">
        <v>24</v>
      </c>
      <c r="F179" s="54" t="s">
        <v>61</v>
      </c>
      <c r="G179" s="54" t="s">
        <v>206</v>
      </c>
      <c r="H179" s="52">
        <v>31</v>
      </c>
      <c r="I179" s="54" t="s">
        <v>207</v>
      </c>
      <c r="J179" s="52">
        <v>2</v>
      </c>
      <c r="K179" s="54" t="s">
        <v>212</v>
      </c>
      <c r="L179" s="54" t="s">
        <v>209</v>
      </c>
      <c r="M179" s="54" t="str">
        <f t="shared" si="4"/>
        <v>Medium</v>
      </c>
      <c r="N179" s="54" t="str">
        <f t="shared" si="5"/>
        <v>High</v>
      </c>
    </row>
    <row r="180" spans="1:14" x14ac:dyDescent="0.35">
      <c r="A180" s="54" t="s">
        <v>221</v>
      </c>
      <c r="B180" s="53">
        <v>7885</v>
      </c>
      <c r="C180" s="53">
        <v>6330</v>
      </c>
      <c r="D180" s="52">
        <v>16</v>
      </c>
      <c r="E180" s="54">
        <v>14</v>
      </c>
      <c r="F180" s="54" t="s">
        <v>61</v>
      </c>
      <c r="G180" s="54" t="s">
        <v>206</v>
      </c>
      <c r="H180" s="52">
        <v>35</v>
      </c>
      <c r="I180" s="54" t="s">
        <v>207</v>
      </c>
      <c r="J180" s="52">
        <v>2</v>
      </c>
      <c r="K180" s="54" t="s">
        <v>212</v>
      </c>
      <c r="L180" s="54" t="s">
        <v>209</v>
      </c>
      <c r="M180" s="54" t="str">
        <f t="shared" si="4"/>
        <v>High</v>
      </c>
      <c r="N180" s="54" t="str">
        <f t="shared" si="5"/>
        <v>High</v>
      </c>
    </row>
    <row r="181" spans="1:14" x14ac:dyDescent="0.35">
      <c r="A181" s="54" t="s">
        <v>205</v>
      </c>
      <c r="B181" s="53">
        <v>0</v>
      </c>
      <c r="C181" s="53">
        <v>18716</v>
      </c>
      <c r="D181" s="52">
        <v>19</v>
      </c>
      <c r="E181" s="54">
        <v>93</v>
      </c>
      <c r="F181" s="54" t="s">
        <v>61</v>
      </c>
      <c r="G181" s="54" t="s">
        <v>206</v>
      </c>
      <c r="H181" s="52">
        <v>31</v>
      </c>
      <c r="I181" s="54" t="s">
        <v>207</v>
      </c>
      <c r="J181" s="52">
        <v>3</v>
      </c>
      <c r="K181" s="54" t="s">
        <v>215</v>
      </c>
      <c r="L181" s="54" t="s">
        <v>209</v>
      </c>
      <c r="M181" s="54" t="str">
        <f t="shared" si="4"/>
        <v>Low</v>
      </c>
      <c r="N181" s="54" t="str">
        <f t="shared" si="5"/>
        <v>High</v>
      </c>
    </row>
    <row r="182" spans="1:14" x14ac:dyDescent="0.35">
      <c r="A182" s="54" t="s">
        <v>214</v>
      </c>
      <c r="B182" s="53">
        <v>0</v>
      </c>
      <c r="C182" s="53">
        <v>886</v>
      </c>
      <c r="D182" s="52">
        <v>22</v>
      </c>
      <c r="E182" s="54">
        <v>96</v>
      </c>
      <c r="F182" s="54" t="s">
        <v>61</v>
      </c>
      <c r="G182" s="54" t="s">
        <v>206</v>
      </c>
      <c r="H182" s="52">
        <v>64</v>
      </c>
      <c r="I182" s="54" t="s">
        <v>207</v>
      </c>
      <c r="J182" s="52">
        <v>4</v>
      </c>
      <c r="K182" s="54" t="s">
        <v>212</v>
      </c>
      <c r="L182" s="54" t="s">
        <v>209</v>
      </c>
      <c r="M182" s="54" t="str">
        <f t="shared" si="4"/>
        <v>Low</v>
      </c>
      <c r="N182" s="54" t="str">
        <f t="shared" si="5"/>
        <v>Medium</v>
      </c>
    </row>
    <row r="183" spans="1:14" x14ac:dyDescent="0.35">
      <c r="A183" s="54" t="s">
        <v>219</v>
      </c>
      <c r="B183" s="53">
        <v>0</v>
      </c>
      <c r="C183" s="53">
        <v>750</v>
      </c>
      <c r="D183" s="52">
        <v>37</v>
      </c>
      <c r="E183" s="54">
        <v>2</v>
      </c>
      <c r="F183" s="54" t="s">
        <v>61</v>
      </c>
      <c r="G183" s="54" t="s">
        <v>211</v>
      </c>
      <c r="H183" s="52">
        <v>27</v>
      </c>
      <c r="I183" s="54" t="s">
        <v>207</v>
      </c>
      <c r="J183" s="52">
        <v>1</v>
      </c>
      <c r="K183" s="54" t="s">
        <v>212</v>
      </c>
      <c r="L183" s="54" t="s">
        <v>213</v>
      </c>
      <c r="M183" s="54" t="str">
        <f t="shared" si="4"/>
        <v>Low</v>
      </c>
      <c r="N183" s="54" t="str">
        <f t="shared" si="5"/>
        <v>Medium</v>
      </c>
    </row>
    <row r="184" spans="1:14" x14ac:dyDescent="0.35">
      <c r="A184" s="54" t="s">
        <v>205</v>
      </c>
      <c r="B184" s="53">
        <v>0</v>
      </c>
      <c r="C184" s="53">
        <v>3870</v>
      </c>
      <c r="D184" s="52">
        <v>25</v>
      </c>
      <c r="E184" s="54">
        <v>11</v>
      </c>
      <c r="F184" s="54" t="s">
        <v>220</v>
      </c>
      <c r="G184" s="54" t="s">
        <v>211</v>
      </c>
      <c r="H184" s="52">
        <v>31</v>
      </c>
      <c r="I184" s="54" t="s">
        <v>207</v>
      </c>
      <c r="J184" s="52">
        <v>2</v>
      </c>
      <c r="K184" s="54" t="s">
        <v>208</v>
      </c>
      <c r="L184" s="54" t="s">
        <v>213</v>
      </c>
      <c r="M184" s="54" t="str">
        <f t="shared" si="4"/>
        <v>Low</v>
      </c>
      <c r="N184" s="54" t="str">
        <f t="shared" si="5"/>
        <v>High</v>
      </c>
    </row>
    <row r="185" spans="1:14" x14ac:dyDescent="0.35">
      <c r="A185" s="54" t="s">
        <v>205</v>
      </c>
      <c r="B185" s="53">
        <v>0</v>
      </c>
      <c r="C185" s="53">
        <v>3273</v>
      </c>
      <c r="D185" s="52">
        <v>13</v>
      </c>
      <c r="E185" s="54">
        <v>4</v>
      </c>
      <c r="F185" s="54" t="s">
        <v>61</v>
      </c>
      <c r="G185" s="54" t="s">
        <v>218</v>
      </c>
      <c r="H185" s="52">
        <v>32</v>
      </c>
      <c r="I185" s="54" t="s">
        <v>207</v>
      </c>
      <c r="J185" s="52">
        <v>3</v>
      </c>
      <c r="K185" s="54" t="s">
        <v>208</v>
      </c>
      <c r="L185" s="54" t="s">
        <v>213</v>
      </c>
      <c r="M185" s="54" t="str">
        <f t="shared" si="4"/>
        <v>Low</v>
      </c>
      <c r="N185" s="54" t="str">
        <f t="shared" si="5"/>
        <v>High</v>
      </c>
    </row>
    <row r="186" spans="1:14" x14ac:dyDescent="0.35">
      <c r="A186" s="54" t="s">
        <v>219</v>
      </c>
      <c r="B186" s="53">
        <v>0</v>
      </c>
      <c r="C186" s="53">
        <v>406</v>
      </c>
      <c r="D186" s="52">
        <v>6</v>
      </c>
      <c r="E186" s="54">
        <v>35</v>
      </c>
      <c r="F186" s="54" t="s">
        <v>61</v>
      </c>
      <c r="G186" s="54" t="s">
        <v>206</v>
      </c>
      <c r="H186" s="52">
        <v>73</v>
      </c>
      <c r="I186" s="54" t="s">
        <v>207</v>
      </c>
      <c r="J186" s="52">
        <v>4</v>
      </c>
      <c r="K186" s="54" t="s">
        <v>208</v>
      </c>
      <c r="L186" s="54" t="s">
        <v>209</v>
      </c>
      <c r="M186" s="54" t="str">
        <f t="shared" si="4"/>
        <v>Low</v>
      </c>
      <c r="N186" s="54" t="str">
        <f t="shared" si="5"/>
        <v>Medium</v>
      </c>
    </row>
    <row r="187" spans="1:14" x14ac:dyDescent="0.35">
      <c r="A187" s="54" t="s">
        <v>210</v>
      </c>
      <c r="B187" s="53">
        <v>0</v>
      </c>
      <c r="C187" s="53">
        <v>461</v>
      </c>
      <c r="D187" s="52">
        <v>13</v>
      </c>
      <c r="E187" s="54">
        <v>48</v>
      </c>
      <c r="F187" s="54" t="s">
        <v>220</v>
      </c>
      <c r="G187" s="54" t="s">
        <v>211</v>
      </c>
      <c r="H187" s="52">
        <v>30</v>
      </c>
      <c r="I187" s="54" t="s">
        <v>207</v>
      </c>
      <c r="J187" s="52">
        <v>4</v>
      </c>
      <c r="K187" s="54" t="s">
        <v>208</v>
      </c>
      <c r="L187" s="54" t="s">
        <v>209</v>
      </c>
      <c r="M187" s="54" t="str">
        <f t="shared" si="4"/>
        <v>Low</v>
      </c>
      <c r="N187" s="54" t="str">
        <f t="shared" si="5"/>
        <v>Medium</v>
      </c>
    </row>
    <row r="188" spans="1:14" x14ac:dyDescent="0.35">
      <c r="A188" s="54" t="s">
        <v>210</v>
      </c>
      <c r="B188" s="53">
        <v>0</v>
      </c>
      <c r="C188" s="53">
        <v>340</v>
      </c>
      <c r="D188" s="52">
        <v>19</v>
      </c>
      <c r="E188" s="54">
        <v>4</v>
      </c>
      <c r="F188" s="54" t="s">
        <v>61</v>
      </c>
      <c r="G188" s="54" t="s">
        <v>218</v>
      </c>
      <c r="H188" s="52">
        <v>42</v>
      </c>
      <c r="I188" s="54" t="s">
        <v>207</v>
      </c>
      <c r="J188" s="52">
        <v>1</v>
      </c>
      <c r="K188" s="54" t="s">
        <v>208</v>
      </c>
      <c r="L188" s="54" t="s">
        <v>213</v>
      </c>
      <c r="M188" s="54" t="str">
        <f t="shared" si="4"/>
        <v>Low</v>
      </c>
      <c r="N188" s="54" t="str">
        <f t="shared" si="5"/>
        <v>Medium</v>
      </c>
    </row>
    <row r="189" spans="1:14" x14ac:dyDescent="0.35">
      <c r="A189" s="54" t="s">
        <v>205</v>
      </c>
      <c r="B189" s="53">
        <v>0</v>
      </c>
      <c r="C189" s="53">
        <v>6490</v>
      </c>
      <c r="D189" s="52">
        <v>19</v>
      </c>
      <c r="E189" s="54">
        <v>85</v>
      </c>
      <c r="F189" s="54" t="s">
        <v>61</v>
      </c>
      <c r="G189" s="54" t="s">
        <v>206</v>
      </c>
      <c r="H189" s="52">
        <v>45</v>
      </c>
      <c r="I189" s="54" t="s">
        <v>207</v>
      </c>
      <c r="J189" s="52">
        <v>4</v>
      </c>
      <c r="K189" s="54" t="s">
        <v>212</v>
      </c>
      <c r="L189" s="54" t="s">
        <v>209</v>
      </c>
      <c r="M189" s="54" t="str">
        <f t="shared" si="4"/>
        <v>Low</v>
      </c>
      <c r="N189" s="54" t="str">
        <f t="shared" si="5"/>
        <v>High</v>
      </c>
    </row>
    <row r="190" spans="1:14" x14ac:dyDescent="0.35">
      <c r="A190" s="54" t="s">
        <v>205</v>
      </c>
      <c r="B190" s="53">
        <v>734</v>
      </c>
      <c r="C190" s="53">
        <v>348</v>
      </c>
      <c r="D190" s="52">
        <v>7</v>
      </c>
      <c r="E190" s="54">
        <v>100</v>
      </c>
      <c r="F190" s="54" t="s">
        <v>61</v>
      </c>
      <c r="G190" s="54" t="s">
        <v>206</v>
      </c>
      <c r="H190" s="52">
        <v>27</v>
      </c>
      <c r="I190" s="54" t="s">
        <v>207</v>
      </c>
      <c r="J190" s="52">
        <v>4</v>
      </c>
      <c r="K190" s="54" t="s">
        <v>212</v>
      </c>
      <c r="L190" s="54" t="s">
        <v>209</v>
      </c>
      <c r="M190" s="54" t="str">
        <f t="shared" si="4"/>
        <v>Medium</v>
      </c>
      <c r="N190" s="54" t="str">
        <f t="shared" si="5"/>
        <v>Medium</v>
      </c>
    </row>
    <row r="191" spans="1:14" x14ac:dyDescent="0.35">
      <c r="A191" s="54" t="s">
        <v>210</v>
      </c>
      <c r="B191" s="53">
        <v>0</v>
      </c>
      <c r="C191" s="53">
        <v>506</v>
      </c>
      <c r="D191" s="52">
        <v>25</v>
      </c>
      <c r="E191" s="54">
        <v>3</v>
      </c>
      <c r="F191" s="54" t="s">
        <v>220</v>
      </c>
      <c r="G191" s="54" t="s">
        <v>211</v>
      </c>
      <c r="H191" s="52">
        <v>22</v>
      </c>
      <c r="I191" s="54" t="s">
        <v>217</v>
      </c>
      <c r="J191" s="52">
        <v>4</v>
      </c>
      <c r="K191" s="54" t="s">
        <v>208</v>
      </c>
      <c r="L191" s="54" t="s">
        <v>213</v>
      </c>
      <c r="M191" s="54" t="str">
        <f t="shared" si="4"/>
        <v>Low</v>
      </c>
      <c r="N191" s="54" t="str">
        <f t="shared" si="5"/>
        <v>Medium</v>
      </c>
    </row>
    <row r="192" spans="1:14" x14ac:dyDescent="0.35">
      <c r="A192" s="54" t="s">
        <v>221</v>
      </c>
      <c r="B192" s="53">
        <v>0</v>
      </c>
      <c r="C192" s="53">
        <v>14717</v>
      </c>
      <c r="D192" s="52">
        <v>28</v>
      </c>
      <c r="E192" s="54">
        <v>7</v>
      </c>
      <c r="F192" s="54" t="s">
        <v>61</v>
      </c>
      <c r="G192" s="54" t="s">
        <v>206</v>
      </c>
      <c r="H192" s="52">
        <v>26</v>
      </c>
      <c r="I192" s="54" t="s">
        <v>207</v>
      </c>
      <c r="J192" s="52">
        <v>2</v>
      </c>
      <c r="K192" s="54" t="s">
        <v>212</v>
      </c>
      <c r="L192" s="54" t="s">
        <v>209</v>
      </c>
      <c r="M192" s="54" t="str">
        <f t="shared" si="4"/>
        <v>Low</v>
      </c>
      <c r="N192" s="54" t="str">
        <f t="shared" si="5"/>
        <v>High</v>
      </c>
    </row>
    <row r="193" spans="1:14" x14ac:dyDescent="0.35">
      <c r="A193" s="54" t="s">
        <v>219</v>
      </c>
      <c r="B193" s="53">
        <v>172</v>
      </c>
      <c r="C193" s="53">
        <v>0</v>
      </c>
      <c r="D193" s="52">
        <v>25</v>
      </c>
      <c r="E193" s="54">
        <v>36</v>
      </c>
      <c r="F193" s="54" t="s">
        <v>61</v>
      </c>
      <c r="G193" s="54" t="s">
        <v>206</v>
      </c>
      <c r="H193" s="52">
        <v>33</v>
      </c>
      <c r="I193" s="54" t="s">
        <v>207</v>
      </c>
      <c r="J193" s="52">
        <v>3</v>
      </c>
      <c r="K193" s="54" t="s">
        <v>212</v>
      </c>
      <c r="L193" s="54" t="s">
        <v>209</v>
      </c>
      <c r="M193" s="54" t="str">
        <f t="shared" si="4"/>
        <v>Low</v>
      </c>
      <c r="N193" s="54" t="str">
        <f t="shared" si="5"/>
        <v>Low</v>
      </c>
    </row>
    <row r="194" spans="1:14" x14ac:dyDescent="0.35">
      <c r="A194" s="54" t="s">
        <v>214</v>
      </c>
      <c r="B194" s="53">
        <v>644</v>
      </c>
      <c r="C194" s="53">
        <v>1571</v>
      </c>
      <c r="D194" s="52">
        <v>19</v>
      </c>
      <c r="E194" s="54">
        <v>1</v>
      </c>
      <c r="F194" s="54" t="s">
        <v>220</v>
      </c>
      <c r="G194" s="54" t="s">
        <v>211</v>
      </c>
      <c r="H194" s="52">
        <v>27</v>
      </c>
      <c r="I194" s="54" t="s">
        <v>207</v>
      </c>
      <c r="J194" s="52">
        <v>3</v>
      </c>
      <c r="K194" s="54" t="s">
        <v>212</v>
      </c>
      <c r="L194" s="54" t="s">
        <v>213</v>
      </c>
      <c r="M194" s="54" t="str">
        <f t="shared" si="4"/>
        <v>Medium</v>
      </c>
      <c r="N194" s="54" t="str">
        <f t="shared" si="5"/>
        <v>Medium</v>
      </c>
    </row>
    <row r="195" spans="1:14" x14ac:dyDescent="0.35">
      <c r="A195" s="54" t="s">
        <v>214</v>
      </c>
      <c r="B195" s="53">
        <v>0</v>
      </c>
      <c r="C195" s="53">
        <v>0</v>
      </c>
      <c r="D195" s="52">
        <v>25</v>
      </c>
      <c r="E195" s="54">
        <v>19</v>
      </c>
      <c r="F195" s="54" t="s">
        <v>220</v>
      </c>
      <c r="G195" s="54" t="s">
        <v>211</v>
      </c>
      <c r="H195" s="52">
        <v>24</v>
      </c>
      <c r="I195" s="54" t="s">
        <v>217</v>
      </c>
      <c r="J195" s="52">
        <v>4</v>
      </c>
      <c r="K195" s="54" t="s">
        <v>212</v>
      </c>
      <c r="L195" s="54" t="s">
        <v>213</v>
      </c>
      <c r="M195" s="54" t="str">
        <f t="shared" si="4"/>
        <v>Low</v>
      </c>
      <c r="N195" s="54" t="str">
        <f t="shared" si="5"/>
        <v>Low</v>
      </c>
    </row>
    <row r="196" spans="1:14" x14ac:dyDescent="0.35">
      <c r="A196" s="54" t="s">
        <v>210</v>
      </c>
      <c r="B196" s="53">
        <v>617</v>
      </c>
      <c r="C196" s="53">
        <v>411</v>
      </c>
      <c r="D196" s="52">
        <v>31</v>
      </c>
      <c r="E196" s="54">
        <v>3</v>
      </c>
      <c r="F196" s="54" t="s">
        <v>61</v>
      </c>
      <c r="G196" s="54" t="s">
        <v>218</v>
      </c>
      <c r="H196" s="52">
        <v>21</v>
      </c>
      <c r="I196" s="54" t="s">
        <v>207</v>
      </c>
      <c r="J196" s="52">
        <v>1</v>
      </c>
      <c r="K196" s="54" t="s">
        <v>212</v>
      </c>
      <c r="L196" s="54" t="s">
        <v>209</v>
      </c>
      <c r="M196" s="54" t="str">
        <f t="shared" si="4"/>
        <v>Medium</v>
      </c>
      <c r="N196" s="54" t="str">
        <f t="shared" si="5"/>
        <v>Medium</v>
      </c>
    </row>
    <row r="197" spans="1:14" x14ac:dyDescent="0.35">
      <c r="A197" s="54" t="s">
        <v>214</v>
      </c>
      <c r="B197" s="53">
        <v>0</v>
      </c>
      <c r="C197" s="53">
        <v>544</v>
      </c>
      <c r="D197" s="52">
        <v>25</v>
      </c>
      <c r="E197" s="54">
        <v>0</v>
      </c>
      <c r="F197" s="54" t="s">
        <v>220</v>
      </c>
      <c r="G197" s="54" t="s">
        <v>211</v>
      </c>
      <c r="H197" s="52">
        <v>28</v>
      </c>
      <c r="I197" s="54" t="s">
        <v>217</v>
      </c>
      <c r="J197" s="52">
        <v>4</v>
      </c>
      <c r="K197" s="54" t="s">
        <v>224</v>
      </c>
      <c r="L197" s="54" t="s">
        <v>213</v>
      </c>
      <c r="M197" s="54" t="str">
        <f t="shared" ref="M197:M260" si="6">IF(B197&lt;250,"Low",IF(B197&gt;=2000,"High","Medium"))</f>
        <v>Low</v>
      </c>
      <c r="N197" s="54" t="str">
        <f t="shared" ref="N197:N260" si="7">IF(C197&lt;250,"Low",IF(C197&gt;=2000,"High","Medium"))</f>
        <v>Medium</v>
      </c>
    </row>
    <row r="198" spans="1:14" x14ac:dyDescent="0.35">
      <c r="A198" s="54" t="s">
        <v>205</v>
      </c>
      <c r="B198" s="53">
        <v>586</v>
      </c>
      <c r="C198" s="53">
        <v>0</v>
      </c>
      <c r="D198" s="52">
        <v>13</v>
      </c>
      <c r="E198" s="54">
        <v>0</v>
      </c>
      <c r="F198" s="54" t="s">
        <v>61</v>
      </c>
      <c r="G198" s="54" t="s">
        <v>206</v>
      </c>
      <c r="H198" s="52">
        <v>51</v>
      </c>
      <c r="I198" s="54" t="s">
        <v>207</v>
      </c>
      <c r="J198" s="52">
        <v>1</v>
      </c>
      <c r="K198" s="54" t="s">
        <v>215</v>
      </c>
      <c r="L198" s="54" t="s">
        <v>213</v>
      </c>
      <c r="M198" s="54" t="str">
        <f t="shared" si="6"/>
        <v>Medium</v>
      </c>
      <c r="N198" s="54" t="str">
        <f t="shared" si="7"/>
        <v>Low</v>
      </c>
    </row>
    <row r="199" spans="1:14" x14ac:dyDescent="0.35">
      <c r="A199" s="54" t="s">
        <v>210</v>
      </c>
      <c r="B199" s="53">
        <v>0</v>
      </c>
      <c r="C199" s="53">
        <v>835</v>
      </c>
      <c r="D199" s="52">
        <v>19</v>
      </c>
      <c r="E199" s="54">
        <v>42</v>
      </c>
      <c r="F199" s="54" t="s">
        <v>220</v>
      </c>
      <c r="G199" s="54" t="s">
        <v>211</v>
      </c>
      <c r="H199" s="52">
        <v>21</v>
      </c>
      <c r="I199" s="54" t="s">
        <v>207</v>
      </c>
      <c r="J199" s="52">
        <v>1</v>
      </c>
      <c r="K199" s="54" t="s">
        <v>212</v>
      </c>
      <c r="L199" s="54" t="s">
        <v>213</v>
      </c>
      <c r="M199" s="54" t="str">
        <f t="shared" si="6"/>
        <v>Low</v>
      </c>
      <c r="N199" s="54" t="str">
        <f t="shared" si="7"/>
        <v>Medium</v>
      </c>
    </row>
    <row r="200" spans="1:14" x14ac:dyDescent="0.35">
      <c r="A200" s="54" t="s">
        <v>205</v>
      </c>
      <c r="B200" s="53">
        <v>0</v>
      </c>
      <c r="C200" s="53">
        <v>823</v>
      </c>
      <c r="D200" s="52">
        <v>25</v>
      </c>
      <c r="E200" s="54">
        <v>47</v>
      </c>
      <c r="F200" s="54" t="s">
        <v>61</v>
      </c>
      <c r="G200" s="54" t="s">
        <v>206</v>
      </c>
      <c r="H200" s="52">
        <v>27</v>
      </c>
      <c r="I200" s="54" t="s">
        <v>207</v>
      </c>
      <c r="J200" s="52">
        <v>2</v>
      </c>
      <c r="K200" s="54" t="s">
        <v>212</v>
      </c>
      <c r="L200" s="54" t="s">
        <v>209</v>
      </c>
      <c r="M200" s="54" t="str">
        <f t="shared" si="6"/>
        <v>Low</v>
      </c>
      <c r="N200" s="54" t="str">
        <f t="shared" si="7"/>
        <v>Medium</v>
      </c>
    </row>
    <row r="201" spans="1:14" x14ac:dyDescent="0.35">
      <c r="A201" s="54" t="s">
        <v>219</v>
      </c>
      <c r="B201" s="53">
        <v>0</v>
      </c>
      <c r="C201" s="53">
        <v>5180</v>
      </c>
      <c r="D201" s="52">
        <v>22</v>
      </c>
      <c r="E201" s="54">
        <v>4</v>
      </c>
      <c r="F201" s="54" t="s">
        <v>61</v>
      </c>
      <c r="G201" s="54" t="s">
        <v>206</v>
      </c>
      <c r="H201" s="52">
        <v>40</v>
      </c>
      <c r="I201" s="54" t="s">
        <v>207</v>
      </c>
      <c r="J201" s="52">
        <v>2</v>
      </c>
      <c r="K201" s="54" t="s">
        <v>208</v>
      </c>
      <c r="L201" s="54" t="s">
        <v>213</v>
      </c>
      <c r="M201" s="54" t="str">
        <f t="shared" si="6"/>
        <v>Low</v>
      </c>
      <c r="N201" s="54" t="str">
        <f t="shared" si="7"/>
        <v>High</v>
      </c>
    </row>
    <row r="202" spans="1:14" x14ac:dyDescent="0.35">
      <c r="A202" s="54" t="s">
        <v>205</v>
      </c>
      <c r="B202" s="53">
        <v>0</v>
      </c>
      <c r="C202" s="53">
        <v>408</v>
      </c>
      <c r="D202" s="52">
        <v>16</v>
      </c>
      <c r="E202" s="54">
        <v>12</v>
      </c>
      <c r="F202" s="54" t="s">
        <v>61</v>
      </c>
      <c r="G202" s="54" t="s">
        <v>206</v>
      </c>
      <c r="H202" s="52">
        <v>34</v>
      </c>
      <c r="I202" s="54" t="s">
        <v>223</v>
      </c>
      <c r="J202" s="52">
        <v>4</v>
      </c>
      <c r="K202" s="54" t="s">
        <v>212</v>
      </c>
      <c r="L202" s="54" t="s">
        <v>209</v>
      </c>
      <c r="M202" s="54" t="str">
        <f t="shared" si="6"/>
        <v>Low</v>
      </c>
      <c r="N202" s="54" t="str">
        <f t="shared" si="7"/>
        <v>Medium</v>
      </c>
    </row>
    <row r="203" spans="1:14" x14ac:dyDescent="0.35">
      <c r="A203" s="54" t="s">
        <v>214</v>
      </c>
      <c r="B203" s="53">
        <v>0</v>
      </c>
      <c r="C203" s="53">
        <v>821</v>
      </c>
      <c r="D203" s="52">
        <v>48</v>
      </c>
      <c r="E203" s="54">
        <v>5</v>
      </c>
      <c r="F203" s="54" t="s">
        <v>220</v>
      </c>
      <c r="G203" s="54" t="s">
        <v>211</v>
      </c>
      <c r="H203" s="52">
        <v>34</v>
      </c>
      <c r="I203" s="54" t="s">
        <v>207</v>
      </c>
      <c r="J203" s="52">
        <v>1</v>
      </c>
      <c r="K203" s="54" t="s">
        <v>208</v>
      </c>
      <c r="L203" s="54" t="s">
        <v>209</v>
      </c>
      <c r="M203" s="54" t="str">
        <f t="shared" si="6"/>
        <v>Low</v>
      </c>
      <c r="N203" s="54" t="str">
        <f t="shared" si="7"/>
        <v>Medium</v>
      </c>
    </row>
    <row r="204" spans="1:14" x14ac:dyDescent="0.35">
      <c r="A204" s="54" t="s">
        <v>216</v>
      </c>
      <c r="B204" s="53">
        <v>522</v>
      </c>
      <c r="C204" s="53">
        <v>385</v>
      </c>
      <c r="D204" s="52">
        <v>10</v>
      </c>
      <c r="E204" s="54">
        <v>66</v>
      </c>
      <c r="F204" s="54" t="s">
        <v>61</v>
      </c>
      <c r="G204" s="54" t="s">
        <v>206</v>
      </c>
      <c r="H204" s="52">
        <v>63</v>
      </c>
      <c r="I204" s="54" t="s">
        <v>207</v>
      </c>
      <c r="J204" s="52">
        <v>4</v>
      </c>
      <c r="K204" s="54" t="s">
        <v>208</v>
      </c>
      <c r="L204" s="54" t="s">
        <v>209</v>
      </c>
      <c r="M204" s="54" t="str">
        <f t="shared" si="6"/>
        <v>Medium</v>
      </c>
      <c r="N204" s="54" t="str">
        <f t="shared" si="7"/>
        <v>Medium</v>
      </c>
    </row>
    <row r="205" spans="1:14" x14ac:dyDescent="0.35">
      <c r="A205" s="54" t="s">
        <v>214</v>
      </c>
      <c r="B205" s="53">
        <v>585</v>
      </c>
      <c r="C205" s="53">
        <v>2223</v>
      </c>
      <c r="D205" s="52">
        <v>16</v>
      </c>
      <c r="E205" s="54">
        <v>0</v>
      </c>
      <c r="F205" s="54" t="s">
        <v>61</v>
      </c>
      <c r="G205" s="54" t="s">
        <v>206</v>
      </c>
      <c r="H205" s="52">
        <v>33</v>
      </c>
      <c r="I205" s="54" t="s">
        <v>207</v>
      </c>
      <c r="J205" s="52">
        <v>2</v>
      </c>
      <c r="K205" s="54" t="s">
        <v>215</v>
      </c>
      <c r="L205" s="54" t="s">
        <v>213</v>
      </c>
      <c r="M205" s="54" t="str">
        <f t="shared" si="6"/>
        <v>Medium</v>
      </c>
      <c r="N205" s="54" t="str">
        <f t="shared" si="7"/>
        <v>High</v>
      </c>
    </row>
    <row r="206" spans="1:14" x14ac:dyDescent="0.35">
      <c r="A206" s="54" t="s">
        <v>214</v>
      </c>
      <c r="B206" s="53">
        <v>5588</v>
      </c>
      <c r="C206" s="53">
        <v>0</v>
      </c>
      <c r="D206" s="52">
        <v>22</v>
      </c>
      <c r="E206" s="54">
        <v>10</v>
      </c>
      <c r="F206" s="54" t="s">
        <v>220</v>
      </c>
      <c r="G206" s="54" t="s">
        <v>211</v>
      </c>
      <c r="H206" s="52">
        <v>28</v>
      </c>
      <c r="I206" s="54" t="s">
        <v>207</v>
      </c>
      <c r="J206" s="52">
        <v>4</v>
      </c>
      <c r="K206" s="54" t="s">
        <v>212</v>
      </c>
      <c r="L206" s="54" t="s">
        <v>213</v>
      </c>
      <c r="M206" s="54" t="str">
        <f t="shared" si="6"/>
        <v>High</v>
      </c>
      <c r="N206" s="54" t="str">
        <f t="shared" si="7"/>
        <v>Low</v>
      </c>
    </row>
    <row r="207" spans="1:14" x14ac:dyDescent="0.35">
      <c r="A207" s="54" t="s">
        <v>214</v>
      </c>
      <c r="B207" s="53">
        <v>0</v>
      </c>
      <c r="C207" s="53">
        <v>605</v>
      </c>
      <c r="D207" s="52">
        <v>37</v>
      </c>
      <c r="E207" s="54">
        <v>20</v>
      </c>
      <c r="F207" s="54" t="s">
        <v>220</v>
      </c>
      <c r="G207" s="54" t="s">
        <v>211</v>
      </c>
      <c r="H207" s="52">
        <v>24</v>
      </c>
      <c r="I207" s="54" t="s">
        <v>207</v>
      </c>
      <c r="J207" s="52">
        <v>2</v>
      </c>
      <c r="K207" s="54" t="s">
        <v>212</v>
      </c>
      <c r="L207" s="54" t="s">
        <v>213</v>
      </c>
      <c r="M207" s="54" t="str">
        <f t="shared" si="6"/>
        <v>Low</v>
      </c>
      <c r="N207" s="54" t="str">
        <f t="shared" si="7"/>
        <v>Medium</v>
      </c>
    </row>
    <row r="208" spans="1:14" x14ac:dyDescent="0.35">
      <c r="A208" s="54" t="s">
        <v>210</v>
      </c>
      <c r="B208" s="53">
        <v>352</v>
      </c>
      <c r="C208" s="53">
        <v>7525</v>
      </c>
      <c r="D208" s="52">
        <v>13</v>
      </c>
      <c r="E208" s="54">
        <v>4</v>
      </c>
      <c r="F208" s="54" t="s">
        <v>220</v>
      </c>
      <c r="G208" s="54" t="s">
        <v>211</v>
      </c>
      <c r="H208" s="52">
        <v>18</v>
      </c>
      <c r="I208" s="54" t="s">
        <v>217</v>
      </c>
      <c r="J208" s="52">
        <v>4</v>
      </c>
      <c r="K208" s="54" t="s">
        <v>208</v>
      </c>
      <c r="L208" s="54" t="s">
        <v>209</v>
      </c>
      <c r="M208" s="54" t="str">
        <f t="shared" si="6"/>
        <v>Medium</v>
      </c>
      <c r="N208" s="54" t="str">
        <f t="shared" si="7"/>
        <v>High</v>
      </c>
    </row>
    <row r="209" spans="1:14" x14ac:dyDescent="0.35">
      <c r="A209" s="54" t="s">
        <v>205</v>
      </c>
      <c r="B209" s="53">
        <v>0</v>
      </c>
      <c r="C209" s="53">
        <v>3529</v>
      </c>
      <c r="D209" s="52">
        <v>14</v>
      </c>
      <c r="E209" s="54">
        <v>0</v>
      </c>
      <c r="F209" s="54" t="s">
        <v>220</v>
      </c>
      <c r="G209" s="54" t="s">
        <v>211</v>
      </c>
      <c r="H209" s="52">
        <v>63</v>
      </c>
      <c r="I209" s="54" t="s">
        <v>207</v>
      </c>
      <c r="J209" s="52">
        <v>4</v>
      </c>
      <c r="K209" s="54" t="s">
        <v>212</v>
      </c>
      <c r="L209" s="54" t="s">
        <v>209</v>
      </c>
      <c r="M209" s="54" t="str">
        <f t="shared" si="6"/>
        <v>Low</v>
      </c>
      <c r="N209" s="54" t="str">
        <f t="shared" si="7"/>
        <v>High</v>
      </c>
    </row>
    <row r="210" spans="1:14" x14ac:dyDescent="0.35">
      <c r="A210" s="54" t="s">
        <v>219</v>
      </c>
      <c r="B210" s="53">
        <v>2715</v>
      </c>
      <c r="C210" s="53">
        <v>1435</v>
      </c>
      <c r="D210" s="52">
        <v>49</v>
      </c>
      <c r="E210" s="54">
        <v>14</v>
      </c>
      <c r="F210" s="54" t="s">
        <v>61</v>
      </c>
      <c r="G210" s="54" t="s">
        <v>211</v>
      </c>
      <c r="H210" s="52">
        <v>37</v>
      </c>
      <c r="I210" s="54" t="s">
        <v>207</v>
      </c>
      <c r="J210" s="52">
        <v>2</v>
      </c>
      <c r="K210" s="54" t="s">
        <v>212</v>
      </c>
      <c r="L210" s="54" t="s">
        <v>213</v>
      </c>
      <c r="M210" s="54" t="str">
        <f t="shared" si="6"/>
        <v>High</v>
      </c>
      <c r="N210" s="54" t="str">
        <f t="shared" si="7"/>
        <v>Medium</v>
      </c>
    </row>
    <row r="211" spans="1:14" x14ac:dyDescent="0.35">
      <c r="A211" s="54" t="s">
        <v>223</v>
      </c>
      <c r="B211" s="53">
        <v>560</v>
      </c>
      <c r="C211" s="53">
        <v>887</v>
      </c>
      <c r="D211" s="52">
        <v>25</v>
      </c>
      <c r="E211" s="54">
        <v>20</v>
      </c>
      <c r="F211" s="54" t="s">
        <v>61</v>
      </c>
      <c r="G211" s="54" t="s">
        <v>206</v>
      </c>
      <c r="H211" s="52">
        <v>38</v>
      </c>
      <c r="I211" s="54" t="s">
        <v>207</v>
      </c>
      <c r="J211" s="52">
        <v>3</v>
      </c>
      <c r="K211" s="54" t="s">
        <v>215</v>
      </c>
      <c r="L211" s="54" t="s">
        <v>213</v>
      </c>
      <c r="M211" s="54" t="str">
        <f t="shared" si="6"/>
        <v>Medium</v>
      </c>
      <c r="N211" s="54" t="str">
        <f t="shared" si="7"/>
        <v>Medium</v>
      </c>
    </row>
    <row r="212" spans="1:14" x14ac:dyDescent="0.35">
      <c r="A212" s="54" t="s">
        <v>205</v>
      </c>
      <c r="B212" s="53">
        <v>895</v>
      </c>
      <c r="C212" s="53">
        <v>243</v>
      </c>
      <c r="D212" s="52">
        <v>13</v>
      </c>
      <c r="E212" s="54">
        <v>4</v>
      </c>
      <c r="F212" s="54" t="s">
        <v>61</v>
      </c>
      <c r="G212" s="54" t="s">
        <v>218</v>
      </c>
      <c r="H212" s="52">
        <v>22</v>
      </c>
      <c r="I212" s="54" t="s">
        <v>217</v>
      </c>
      <c r="J212" s="52">
        <v>1</v>
      </c>
      <c r="K212" s="54" t="s">
        <v>212</v>
      </c>
      <c r="L212" s="54" t="s">
        <v>213</v>
      </c>
      <c r="M212" s="54" t="str">
        <f t="shared" si="6"/>
        <v>Medium</v>
      </c>
      <c r="N212" s="54" t="str">
        <f t="shared" si="7"/>
        <v>Low</v>
      </c>
    </row>
    <row r="213" spans="1:14" x14ac:dyDescent="0.35">
      <c r="A213" s="54" t="s">
        <v>214</v>
      </c>
      <c r="B213" s="53">
        <v>305</v>
      </c>
      <c r="C213" s="53">
        <v>4553</v>
      </c>
      <c r="D213" s="52">
        <v>7</v>
      </c>
      <c r="E213" s="54">
        <v>2</v>
      </c>
      <c r="F213" s="54" t="s">
        <v>220</v>
      </c>
      <c r="G213" s="54" t="s">
        <v>211</v>
      </c>
      <c r="H213" s="52">
        <v>31</v>
      </c>
      <c r="I213" s="54" t="s">
        <v>207</v>
      </c>
      <c r="J213" s="52">
        <v>1</v>
      </c>
      <c r="K213" s="54" t="s">
        <v>208</v>
      </c>
      <c r="L213" s="54" t="s">
        <v>213</v>
      </c>
      <c r="M213" s="54" t="str">
        <f t="shared" si="6"/>
        <v>Medium</v>
      </c>
      <c r="N213" s="54" t="str">
        <f t="shared" si="7"/>
        <v>High</v>
      </c>
    </row>
    <row r="214" spans="1:14" x14ac:dyDescent="0.35">
      <c r="A214" s="54" t="s">
        <v>205</v>
      </c>
      <c r="B214" s="53">
        <v>0</v>
      </c>
      <c r="C214" s="53">
        <v>418</v>
      </c>
      <c r="D214" s="52">
        <v>19</v>
      </c>
      <c r="E214" s="54">
        <v>4</v>
      </c>
      <c r="F214" s="54" t="s">
        <v>61</v>
      </c>
      <c r="G214" s="54" t="s">
        <v>206</v>
      </c>
      <c r="H214" s="52">
        <v>31</v>
      </c>
      <c r="I214" s="54" t="s">
        <v>207</v>
      </c>
      <c r="J214" s="52">
        <v>2</v>
      </c>
      <c r="K214" s="54" t="s">
        <v>212</v>
      </c>
      <c r="L214" s="54" t="s">
        <v>209</v>
      </c>
      <c r="M214" s="54" t="str">
        <f t="shared" si="6"/>
        <v>Low</v>
      </c>
      <c r="N214" s="54" t="str">
        <f t="shared" si="7"/>
        <v>Medium</v>
      </c>
    </row>
    <row r="215" spans="1:14" x14ac:dyDescent="0.35">
      <c r="A215" s="54" t="s">
        <v>214</v>
      </c>
      <c r="B215" s="53">
        <v>0</v>
      </c>
      <c r="C215" s="53">
        <v>771</v>
      </c>
      <c r="D215" s="52">
        <v>25</v>
      </c>
      <c r="E215" s="54">
        <v>0</v>
      </c>
      <c r="F215" s="54" t="s">
        <v>61</v>
      </c>
      <c r="G215" s="54" t="s">
        <v>206</v>
      </c>
      <c r="H215" s="52">
        <v>42</v>
      </c>
      <c r="I215" s="54" t="s">
        <v>223</v>
      </c>
      <c r="J215" s="52">
        <v>2</v>
      </c>
      <c r="K215" s="54" t="s">
        <v>212</v>
      </c>
      <c r="L215" s="54" t="s">
        <v>213</v>
      </c>
      <c r="M215" s="54" t="str">
        <f t="shared" si="6"/>
        <v>Low</v>
      </c>
      <c r="N215" s="54" t="str">
        <f t="shared" si="7"/>
        <v>Medium</v>
      </c>
    </row>
    <row r="216" spans="1:14" x14ac:dyDescent="0.35">
      <c r="A216" s="54" t="s">
        <v>210</v>
      </c>
      <c r="B216" s="53">
        <v>0</v>
      </c>
      <c r="C216" s="53">
        <v>463</v>
      </c>
      <c r="D216" s="52">
        <v>11</v>
      </c>
      <c r="E216" s="54">
        <v>13</v>
      </c>
      <c r="F216" s="54" t="s">
        <v>61</v>
      </c>
      <c r="G216" s="54" t="s">
        <v>206</v>
      </c>
      <c r="H216" s="52">
        <v>24</v>
      </c>
      <c r="I216" s="54" t="s">
        <v>217</v>
      </c>
      <c r="J216" s="52">
        <v>2</v>
      </c>
      <c r="K216" s="54" t="s">
        <v>208</v>
      </c>
      <c r="L216" s="54" t="s">
        <v>213</v>
      </c>
      <c r="M216" s="54" t="str">
        <f t="shared" si="6"/>
        <v>Low</v>
      </c>
      <c r="N216" s="54" t="str">
        <f t="shared" si="7"/>
        <v>Medium</v>
      </c>
    </row>
    <row r="217" spans="1:14" x14ac:dyDescent="0.35">
      <c r="A217" s="54" t="s">
        <v>219</v>
      </c>
      <c r="B217" s="53">
        <v>8948</v>
      </c>
      <c r="C217" s="53">
        <v>110</v>
      </c>
      <c r="D217" s="52">
        <v>31</v>
      </c>
      <c r="E217" s="54">
        <v>90</v>
      </c>
      <c r="F217" s="54" t="s">
        <v>61</v>
      </c>
      <c r="G217" s="54" t="s">
        <v>206</v>
      </c>
      <c r="H217" s="52">
        <v>65</v>
      </c>
      <c r="I217" s="54" t="s">
        <v>207</v>
      </c>
      <c r="J217" s="52">
        <v>4</v>
      </c>
      <c r="K217" s="54" t="s">
        <v>215</v>
      </c>
      <c r="L217" s="54" t="s">
        <v>213</v>
      </c>
      <c r="M217" s="54" t="str">
        <f t="shared" si="6"/>
        <v>High</v>
      </c>
      <c r="N217" s="54" t="str">
        <f t="shared" si="7"/>
        <v>Low</v>
      </c>
    </row>
    <row r="218" spans="1:14" x14ac:dyDescent="0.35">
      <c r="A218" s="54" t="s">
        <v>221</v>
      </c>
      <c r="B218" s="53">
        <v>0</v>
      </c>
      <c r="C218" s="53">
        <v>10099</v>
      </c>
      <c r="D218" s="52">
        <v>16</v>
      </c>
      <c r="E218" s="54">
        <v>108</v>
      </c>
      <c r="F218" s="54" t="s">
        <v>61</v>
      </c>
      <c r="G218" s="54" t="s">
        <v>206</v>
      </c>
      <c r="H218" s="52">
        <v>22</v>
      </c>
      <c r="I218" s="54" t="s">
        <v>217</v>
      </c>
      <c r="J218" s="52">
        <v>4</v>
      </c>
      <c r="K218" s="54" t="s">
        <v>212</v>
      </c>
      <c r="L218" s="54" t="s">
        <v>209</v>
      </c>
      <c r="M218" s="54" t="str">
        <f t="shared" si="6"/>
        <v>Low</v>
      </c>
      <c r="N218" s="54" t="str">
        <f t="shared" si="7"/>
        <v>High</v>
      </c>
    </row>
    <row r="219" spans="1:14" x14ac:dyDescent="0.35">
      <c r="A219" s="54" t="s">
        <v>221</v>
      </c>
      <c r="B219" s="53">
        <v>0</v>
      </c>
      <c r="C219" s="53">
        <v>13428</v>
      </c>
      <c r="D219" s="52">
        <v>7</v>
      </c>
      <c r="E219" s="54">
        <v>0</v>
      </c>
      <c r="F219" s="54" t="s">
        <v>220</v>
      </c>
      <c r="G219" s="54" t="s">
        <v>211</v>
      </c>
      <c r="H219" s="52">
        <v>22</v>
      </c>
      <c r="I219" s="54" t="s">
        <v>217</v>
      </c>
      <c r="J219" s="52">
        <v>2</v>
      </c>
      <c r="K219" s="54" t="s">
        <v>224</v>
      </c>
      <c r="L219" s="54" t="s">
        <v>209</v>
      </c>
      <c r="M219" s="54" t="str">
        <f t="shared" si="6"/>
        <v>Low</v>
      </c>
      <c r="N219" s="54" t="str">
        <f t="shared" si="7"/>
        <v>High</v>
      </c>
    </row>
    <row r="220" spans="1:14" x14ac:dyDescent="0.35">
      <c r="A220" s="54" t="s">
        <v>205</v>
      </c>
      <c r="B220" s="53">
        <v>0</v>
      </c>
      <c r="C220" s="53">
        <v>208</v>
      </c>
      <c r="D220" s="52">
        <v>13</v>
      </c>
      <c r="E220" s="54">
        <v>23</v>
      </c>
      <c r="F220" s="54" t="s">
        <v>61</v>
      </c>
      <c r="G220" s="54" t="s">
        <v>206</v>
      </c>
      <c r="H220" s="52">
        <v>51</v>
      </c>
      <c r="I220" s="54" t="s">
        <v>207</v>
      </c>
      <c r="J220" s="52">
        <v>4</v>
      </c>
      <c r="K220" s="54" t="s">
        <v>212</v>
      </c>
      <c r="L220" s="54" t="s">
        <v>209</v>
      </c>
      <c r="M220" s="54" t="str">
        <f t="shared" si="6"/>
        <v>Low</v>
      </c>
      <c r="N220" s="54" t="str">
        <f t="shared" si="7"/>
        <v>Low</v>
      </c>
    </row>
    <row r="221" spans="1:14" x14ac:dyDescent="0.35">
      <c r="A221" s="54" t="s">
        <v>205</v>
      </c>
      <c r="B221" s="53">
        <v>0</v>
      </c>
      <c r="C221" s="53">
        <v>552</v>
      </c>
      <c r="D221" s="52">
        <v>13</v>
      </c>
      <c r="E221" s="54">
        <v>15</v>
      </c>
      <c r="F221" s="54" t="s">
        <v>220</v>
      </c>
      <c r="G221" s="54" t="s">
        <v>211</v>
      </c>
      <c r="H221" s="52">
        <v>23</v>
      </c>
      <c r="I221" s="54" t="s">
        <v>207</v>
      </c>
      <c r="J221" s="52">
        <v>4</v>
      </c>
      <c r="K221" s="54" t="s">
        <v>208</v>
      </c>
      <c r="L221" s="54" t="s">
        <v>213</v>
      </c>
      <c r="M221" s="54" t="str">
        <f t="shared" si="6"/>
        <v>Low</v>
      </c>
      <c r="N221" s="54" t="str">
        <f t="shared" si="7"/>
        <v>Medium</v>
      </c>
    </row>
    <row r="222" spans="1:14" x14ac:dyDescent="0.35">
      <c r="A222" s="54" t="s">
        <v>216</v>
      </c>
      <c r="B222" s="53">
        <v>0</v>
      </c>
      <c r="C222" s="53">
        <v>3105</v>
      </c>
      <c r="D222" s="52">
        <v>16</v>
      </c>
      <c r="E222" s="54">
        <v>19</v>
      </c>
      <c r="F222" s="54" t="s">
        <v>220</v>
      </c>
      <c r="G222" s="54" t="s">
        <v>211</v>
      </c>
      <c r="H222" s="52">
        <v>30</v>
      </c>
      <c r="I222" s="54" t="s">
        <v>207</v>
      </c>
      <c r="J222" s="52">
        <v>3</v>
      </c>
      <c r="K222" s="54" t="s">
        <v>212</v>
      </c>
      <c r="L222" s="54" t="s">
        <v>209</v>
      </c>
      <c r="M222" s="54" t="str">
        <f t="shared" si="6"/>
        <v>Low</v>
      </c>
      <c r="N222" s="54" t="str">
        <f t="shared" si="7"/>
        <v>High</v>
      </c>
    </row>
    <row r="223" spans="1:14" x14ac:dyDescent="0.35">
      <c r="A223" s="54" t="s">
        <v>205</v>
      </c>
      <c r="B223" s="53">
        <v>483</v>
      </c>
      <c r="C223" s="53">
        <v>415</v>
      </c>
      <c r="D223" s="52">
        <v>19</v>
      </c>
      <c r="E223" s="54">
        <v>6</v>
      </c>
      <c r="F223" s="54" t="s">
        <v>61</v>
      </c>
      <c r="G223" s="54" t="s">
        <v>218</v>
      </c>
      <c r="H223" s="52">
        <v>32</v>
      </c>
      <c r="I223" s="54" t="s">
        <v>207</v>
      </c>
      <c r="J223" s="52">
        <v>2</v>
      </c>
      <c r="K223" s="54" t="s">
        <v>212</v>
      </c>
      <c r="L223" s="54" t="s">
        <v>213</v>
      </c>
      <c r="M223" s="54" t="str">
        <f t="shared" si="6"/>
        <v>Medium</v>
      </c>
      <c r="N223" s="54" t="str">
        <f t="shared" si="7"/>
        <v>Medium</v>
      </c>
    </row>
    <row r="224" spans="1:14" x14ac:dyDescent="0.35">
      <c r="A224" s="54" t="s">
        <v>226</v>
      </c>
      <c r="B224" s="53">
        <v>0</v>
      </c>
      <c r="C224" s="53">
        <v>1238</v>
      </c>
      <c r="D224" s="52">
        <v>13</v>
      </c>
      <c r="E224" s="54">
        <v>0</v>
      </c>
      <c r="F224" s="54" t="s">
        <v>220</v>
      </c>
      <c r="G224" s="54" t="s">
        <v>211</v>
      </c>
      <c r="H224" s="52">
        <v>21</v>
      </c>
      <c r="I224" s="54" t="s">
        <v>207</v>
      </c>
      <c r="J224" s="52">
        <v>3</v>
      </c>
      <c r="K224" s="54" t="s">
        <v>212</v>
      </c>
      <c r="L224" s="54" t="s">
        <v>213</v>
      </c>
      <c r="M224" s="54" t="str">
        <f t="shared" si="6"/>
        <v>Low</v>
      </c>
      <c r="N224" s="54" t="str">
        <f t="shared" si="7"/>
        <v>Medium</v>
      </c>
    </row>
    <row r="225" spans="1:14" x14ac:dyDescent="0.35">
      <c r="A225" s="54" t="s">
        <v>216</v>
      </c>
      <c r="B225" s="53">
        <v>0</v>
      </c>
      <c r="C225" s="53">
        <v>238</v>
      </c>
      <c r="D225" s="52">
        <v>13</v>
      </c>
      <c r="E225" s="54">
        <v>2</v>
      </c>
      <c r="F225" s="54" t="s">
        <v>220</v>
      </c>
      <c r="G225" s="54" t="s">
        <v>211</v>
      </c>
      <c r="H225" s="52">
        <v>52</v>
      </c>
      <c r="I225" s="54" t="s">
        <v>207</v>
      </c>
      <c r="J225" s="52">
        <v>4</v>
      </c>
      <c r="K225" s="54" t="s">
        <v>212</v>
      </c>
      <c r="L225" s="54" t="s">
        <v>213</v>
      </c>
      <c r="M225" s="54" t="str">
        <f t="shared" si="6"/>
        <v>Low</v>
      </c>
      <c r="N225" s="54" t="str">
        <f t="shared" si="7"/>
        <v>Low</v>
      </c>
    </row>
    <row r="226" spans="1:14" x14ac:dyDescent="0.35">
      <c r="A226" s="54" t="s">
        <v>210</v>
      </c>
      <c r="B226" s="53">
        <v>0</v>
      </c>
      <c r="C226" s="53">
        <v>127</v>
      </c>
      <c r="D226" s="52">
        <v>31</v>
      </c>
      <c r="E226" s="54">
        <v>35</v>
      </c>
      <c r="F226" s="54" t="s">
        <v>220</v>
      </c>
      <c r="G226" s="54" t="s">
        <v>211</v>
      </c>
      <c r="H226" s="52">
        <v>22</v>
      </c>
      <c r="I226" s="54" t="s">
        <v>217</v>
      </c>
      <c r="J226" s="52">
        <v>4</v>
      </c>
      <c r="K226" s="54" t="s">
        <v>212</v>
      </c>
      <c r="L226" s="54" t="s">
        <v>213</v>
      </c>
      <c r="M226" s="54" t="str">
        <f t="shared" si="6"/>
        <v>Low</v>
      </c>
      <c r="N226" s="54" t="str">
        <f t="shared" si="7"/>
        <v>Low</v>
      </c>
    </row>
    <row r="227" spans="1:14" x14ac:dyDescent="0.35">
      <c r="A227" s="54" t="s">
        <v>219</v>
      </c>
      <c r="B227" s="53">
        <v>663</v>
      </c>
      <c r="C227" s="53">
        <v>0</v>
      </c>
      <c r="D227" s="52">
        <v>19</v>
      </c>
      <c r="E227" s="54">
        <v>57</v>
      </c>
      <c r="F227" s="54" t="s">
        <v>61</v>
      </c>
      <c r="G227" s="54" t="s">
        <v>206</v>
      </c>
      <c r="H227" s="52">
        <v>41</v>
      </c>
      <c r="I227" s="54" t="s">
        <v>207</v>
      </c>
      <c r="J227" s="52">
        <v>2</v>
      </c>
      <c r="K227" s="54" t="s">
        <v>212</v>
      </c>
      <c r="L227" s="54" t="s">
        <v>209</v>
      </c>
      <c r="M227" s="54" t="str">
        <f t="shared" si="6"/>
        <v>Medium</v>
      </c>
      <c r="N227" s="54" t="str">
        <f t="shared" si="7"/>
        <v>Low</v>
      </c>
    </row>
    <row r="228" spans="1:14" x14ac:dyDescent="0.35">
      <c r="A228" s="54" t="s">
        <v>214</v>
      </c>
      <c r="B228" s="53">
        <v>624</v>
      </c>
      <c r="C228" s="53">
        <v>785</v>
      </c>
      <c r="D228" s="52">
        <v>37</v>
      </c>
      <c r="E228" s="54">
        <v>9</v>
      </c>
      <c r="F228" s="54" t="s">
        <v>220</v>
      </c>
      <c r="G228" s="54" t="s">
        <v>211</v>
      </c>
      <c r="H228" s="52">
        <v>53</v>
      </c>
      <c r="I228" s="54" t="s">
        <v>217</v>
      </c>
      <c r="J228" s="52">
        <v>2</v>
      </c>
      <c r="K228" s="54" t="s">
        <v>212</v>
      </c>
      <c r="L228" s="54" t="s">
        <v>209</v>
      </c>
      <c r="M228" s="54" t="str">
        <f t="shared" si="6"/>
        <v>Medium</v>
      </c>
      <c r="N228" s="54" t="str">
        <f t="shared" si="7"/>
        <v>Medium</v>
      </c>
    </row>
    <row r="229" spans="1:14" x14ac:dyDescent="0.35">
      <c r="A229" s="54" t="s">
        <v>222</v>
      </c>
      <c r="B229" s="53">
        <v>0</v>
      </c>
      <c r="C229" s="53">
        <v>718</v>
      </c>
      <c r="D229" s="52">
        <v>19</v>
      </c>
      <c r="E229" s="54">
        <v>0</v>
      </c>
      <c r="F229" s="54" t="s">
        <v>220</v>
      </c>
      <c r="G229" s="54" t="s">
        <v>211</v>
      </c>
      <c r="H229" s="52">
        <v>54</v>
      </c>
      <c r="I229" s="54" t="s">
        <v>223</v>
      </c>
      <c r="J229" s="52">
        <v>4</v>
      </c>
      <c r="K229" s="54" t="s">
        <v>224</v>
      </c>
      <c r="L229" s="54" t="s">
        <v>213</v>
      </c>
      <c r="M229" s="54" t="str">
        <f t="shared" si="6"/>
        <v>Low</v>
      </c>
      <c r="N229" s="54" t="str">
        <f t="shared" si="7"/>
        <v>Medium</v>
      </c>
    </row>
    <row r="230" spans="1:14" x14ac:dyDescent="0.35">
      <c r="A230" s="54" t="s">
        <v>210</v>
      </c>
      <c r="B230" s="53">
        <v>0</v>
      </c>
      <c r="C230" s="53">
        <v>493</v>
      </c>
      <c r="D230" s="52">
        <v>13</v>
      </c>
      <c r="E230" s="54">
        <v>21</v>
      </c>
      <c r="F230" s="54" t="s">
        <v>61</v>
      </c>
      <c r="G230" s="54" t="s">
        <v>206</v>
      </c>
      <c r="H230" s="52">
        <v>37</v>
      </c>
      <c r="I230" s="54" t="s">
        <v>207</v>
      </c>
      <c r="J230" s="52">
        <v>3</v>
      </c>
      <c r="K230" s="54" t="s">
        <v>208</v>
      </c>
      <c r="L230" s="54" t="s">
        <v>209</v>
      </c>
      <c r="M230" s="54" t="str">
        <f t="shared" si="6"/>
        <v>Low</v>
      </c>
      <c r="N230" s="54" t="str">
        <f t="shared" si="7"/>
        <v>Medium</v>
      </c>
    </row>
    <row r="231" spans="1:14" x14ac:dyDescent="0.35">
      <c r="A231" s="54" t="s">
        <v>205</v>
      </c>
      <c r="B231" s="53">
        <v>152</v>
      </c>
      <c r="C231" s="53">
        <v>757</v>
      </c>
      <c r="D231" s="52">
        <v>49</v>
      </c>
      <c r="E231" s="54">
        <v>45</v>
      </c>
      <c r="F231" s="54" t="s">
        <v>61</v>
      </c>
      <c r="G231" s="54" t="s">
        <v>206</v>
      </c>
      <c r="H231" s="52">
        <v>27</v>
      </c>
      <c r="I231" s="54" t="s">
        <v>207</v>
      </c>
      <c r="J231" s="52">
        <v>4</v>
      </c>
      <c r="K231" s="54" t="s">
        <v>212</v>
      </c>
      <c r="L231" s="54" t="s">
        <v>213</v>
      </c>
      <c r="M231" s="54" t="str">
        <f t="shared" si="6"/>
        <v>Low</v>
      </c>
      <c r="N231" s="54" t="str">
        <f t="shared" si="7"/>
        <v>Medium</v>
      </c>
    </row>
    <row r="232" spans="1:14" x14ac:dyDescent="0.35">
      <c r="A232" s="54" t="s">
        <v>214</v>
      </c>
      <c r="B232" s="53">
        <v>0</v>
      </c>
      <c r="C232" s="53">
        <v>9125</v>
      </c>
      <c r="D232" s="52">
        <v>13</v>
      </c>
      <c r="E232" s="54">
        <v>24</v>
      </c>
      <c r="F232" s="54" t="s">
        <v>220</v>
      </c>
      <c r="G232" s="54" t="s">
        <v>211</v>
      </c>
      <c r="H232" s="52">
        <v>25</v>
      </c>
      <c r="I232" s="54" t="s">
        <v>207</v>
      </c>
      <c r="J232" s="52">
        <v>2</v>
      </c>
      <c r="K232" s="54" t="s">
        <v>212</v>
      </c>
      <c r="L232" s="54" t="s">
        <v>213</v>
      </c>
      <c r="M232" s="54" t="str">
        <f t="shared" si="6"/>
        <v>Low</v>
      </c>
      <c r="N232" s="54" t="str">
        <f t="shared" si="7"/>
        <v>High</v>
      </c>
    </row>
    <row r="233" spans="1:14" x14ac:dyDescent="0.35">
      <c r="A233" s="54" t="s">
        <v>205</v>
      </c>
      <c r="B233" s="53">
        <v>0</v>
      </c>
      <c r="C233" s="53">
        <v>364</v>
      </c>
      <c r="D233" s="52">
        <v>13</v>
      </c>
      <c r="E233" s="54">
        <v>12</v>
      </c>
      <c r="F233" s="54" t="s">
        <v>220</v>
      </c>
      <c r="G233" s="54" t="s">
        <v>211</v>
      </c>
      <c r="H233" s="52">
        <v>34</v>
      </c>
      <c r="I233" s="54" t="s">
        <v>207</v>
      </c>
      <c r="J233" s="52">
        <v>2</v>
      </c>
      <c r="K233" s="54" t="s">
        <v>212</v>
      </c>
      <c r="L233" s="54" t="s">
        <v>209</v>
      </c>
      <c r="M233" s="54" t="str">
        <f t="shared" si="6"/>
        <v>Low</v>
      </c>
      <c r="N233" s="54" t="str">
        <f t="shared" si="7"/>
        <v>Medium</v>
      </c>
    </row>
    <row r="234" spans="1:14" x14ac:dyDescent="0.35">
      <c r="A234" s="54" t="s">
        <v>219</v>
      </c>
      <c r="B234" s="53">
        <v>498</v>
      </c>
      <c r="C234" s="53">
        <v>598</v>
      </c>
      <c r="D234" s="52">
        <v>37</v>
      </c>
      <c r="E234" s="54">
        <v>14</v>
      </c>
      <c r="F234" s="54" t="s">
        <v>61</v>
      </c>
      <c r="G234" s="54" t="s">
        <v>211</v>
      </c>
      <c r="H234" s="52">
        <v>29</v>
      </c>
      <c r="I234" s="54" t="s">
        <v>207</v>
      </c>
      <c r="J234" s="52">
        <v>2</v>
      </c>
      <c r="K234" s="54" t="s">
        <v>215</v>
      </c>
      <c r="L234" s="54" t="s">
        <v>213</v>
      </c>
      <c r="M234" s="54" t="str">
        <f t="shared" si="6"/>
        <v>Medium</v>
      </c>
      <c r="N234" s="54" t="str">
        <f t="shared" si="7"/>
        <v>Medium</v>
      </c>
    </row>
    <row r="235" spans="1:14" x14ac:dyDescent="0.35">
      <c r="A235" s="54" t="s">
        <v>214</v>
      </c>
      <c r="B235" s="53">
        <v>0</v>
      </c>
      <c r="C235" s="53">
        <v>374</v>
      </c>
      <c r="D235" s="52">
        <v>10</v>
      </c>
      <c r="E235" s="54">
        <v>19</v>
      </c>
      <c r="F235" s="54" t="s">
        <v>61</v>
      </c>
      <c r="G235" s="54" t="s">
        <v>206</v>
      </c>
      <c r="H235" s="52">
        <v>27</v>
      </c>
      <c r="I235" s="54" t="s">
        <v>207</v>
      </c>
      <c r="J235" s="52">
        <v>3</v>
      </c>
      <c r="K235" s="54" t="s">
        <v>208</v>
      </c>
      <c r="L235" s="54" t="s">
        <v>213</v>
      </c>
      <c r="M235" s="54" t="str">
        <f t="shared" si="6"/>
        <v>Low</v>
      </c>
      <c r="N235" s="54" t="str">
        <f t="shared" si="7"/>
        <v>Medium</v>
      </c>
    </row>
    <row r="236" spans="1:14" x14ac:dyDescent="0.35">
      <c r="A236" s="54" t="s">
        <v>205</v>
      </c>
      <c r="B236" s="53">
        <v>156</v>
      </c>
      <c r="C236" s="53">
        <v>0</v>
      </c>
      <c r="D236" s="52">
        <v>13</v>
      </c>
      <c r="E236" s="54">
        <v>58</v>
      </c>
      <c r="F236" s="54" t="s">
        <v>220</v>
      </c>
      <c r="G236" s="54" t="s">
        <v>211</v>
      </c>
      <c r="H236" s="52">
        <v>32</v>
      </c>
      <c r="I236" s="54" t="s">
        <v>207</v>
      </c>
      <c r="J236" s="52">
        <v>3</v>
      </c>
      <c r="K236" s="54" t="s">
        <v>208</v>
      </c>
      <c r="L236" s="54" t="s">
        <v>213</v>
      </c>
      <c r="M236" s="54" t="str">
        <f t="shared" si="6"/>
        <v>Low</v>
      </c>
      <c r="N236" s="54" t="str">
        <f t="shared" si="7"/>
        <v>Low</v>
      </c>
    </row>
    <row r="237" spans="1:14" x14ac:dyDescent="0.35">
      <c r="A237" s="54" t="s">
        <v>221</v>
      </c>
      <c r="B237" s="53">
        <v>1336</v>
      </c>
      <c r="C237" s="53">
        <v>0</v>
      </c>
      <c r="D237" s="52">
        <v>37</v>
      </c>
      <c r="E237" s="54">
        <v>11</v>
      </c>
      <c r="F237" s="54" t="s">
        <v>61</v>
      </c>
      <c r="G237" s="54" t="s">
        <v>206</v>
      </c>
      <c r="H237" s="52">
        <v>29</v>
      </c>
      <c r="I237" s="54" t="s">
        <v>207</v>
      </c>
      <c r="J237" s="52">
        <v>2</v>
      </c>
      <c r="K237" s="54" t="s">
        <v>215</v>
      </c>
      <c r="L237" s="54" t="s">
        <v>209</v>
      </c>
      <c r="M237" s="54" t="str">
        <f t="shared" si="6"/>
        <v>Medium</v>
      </c>
      <c r="N237" s="54" t="str">
        <f t="shared" si="7"/>
        <v>Low</v>
      </c>
    </row>
    <row r="238" spans="1:14" x14ac:dyDescent="0.35">
      <c r="A238" s="54" t="s">
        <v>214</v>
      </c>
      <c r="B238" s="53">
        <v>0</v>
      </c>
      <c r="C238" s="53">
        <v>508</v>
      </c>
      <c r="D238" s="52">
        <v>13</v>
      </c>
      <c r="E238" s="54">
        <v>3</v>
      </c>
      <c r="F238" s="54" t="s">
        <v>61</v>
      </c>
      <c r="G238" s="54" t="s">
        <v>206</v>
      </c>
      <c r="H238" s="52">
        <v>32</v>
      </c>
      <c r="I238" s="54" t="s">
        <v>207</v>
      </c>
      <c r="J238" s="52">
        <v>1</v>
      </c>
      <c r="K238" s="54" t="s">
        <v>208</v>
      </c>
      <c r="L238" s="54" t="s">
        <v>213</v>
      </c>
      <c r="M238" s="54" t="str">
        <f t="shared" si="6"/>
        <v>Low</v>
      </c>
      <c r="N238" s="54" t="str">
        <f t="shared" si="7"/>
        <v>Medium</v>
      </c>
    </row>
    <row r="239" spans="1:14" x14ac:dyDescent="0.35">
      <c r="A239" s="54" t="s">
        <v>205</v>
      </c>
      <c r="B239" s="53">
        <v>0</v>
      </c>
      <c r="C239" s="53">
        <v>956</v>
      </c>
      <c r="D239" s="52">
        <v>25</v>
      </c>
      <c r="E239" s="54">
        <v>4</v>
      </c>
      <c r="F239" s="54" t="s">
        <v>220</v>
      </c>
      <c r="G239" s="54" t="s">
        <v>211</v>
      </c>
      <c r="H239" s="52">
        <v>28</v>
      </c>
      <c r="I239" s="54" t="s">
        <v>217</v>
      </c>
      <c r="J239" s="52">
        <v>2</v>
      </c>
      <c r="K239" s="54" t="s">
        <v>208</v>
      </c>
      <c r="L239" s="54" t="s">
        <v>213</v>
      </c>
      <c r="M239" s="54" t="str">
        <f t="shared" si="6"/>
        <v>Low</v>
      </c>
      <c r="N239" s="54" t="str">
        <f t="shared" si="7"/>
        <v>Medium</v>
      </c>
    </row>
    <row r="240" spans="1:14" x14ac:dyDescent="0.35">
      <c r="A240" s="54" t="s">
        <v>210</v>
      </c>
      <c r="B240" s="53">
        <v>0</v>
      </c>
      <c r="C240" s="53">
        <v>636</v>
      </c>
      <c r="D240" s="52">
        <v>22</v>
      </c>
      <c r="E240" s="54">
        <v>41</v>
      </c>
      <c r="F240" s="54" t="s">
        <v>220</v>
      </c>
      <c r="G240" s="54" t="s">
        <v>211</v>
      </c>
      <c r="H240" s="52">
        <v>25</v>
      </c>
      <c r="I240" s="54" t="s">
        <v>217</v>
      </c>
      <c r="J240" s="52">
        <v>4</v>
      </c>
      <c r="K240" s="54" t="s">
        <v>208</v>
      </c>
      <c r="L240" s="54" t="s">
        <v>209</v>
      </c>
      <c r="M240" s="54" t="str">
        <f t="shared" si="6"/>
        <v>Low</v>
      </c>
      <c r="N240" s="54" t="str">
        <f t="shared" si="7"/>
        <v>Medium</v>
      </c>
    </row>
    <row r="241" spans="1:14" x14ac:dyDescent="0.35">
      <c r="A241" s="54" t="s">
        <v>214</v>
      </c>
      <c r="B241" s="53">
        <v>2641</v>
      </c>
      <c r="C241" s="53">
        <v>0</v>
      </c>
      <c r="D241" s="52">
        <v>13</v>
      </c>
      <c r="E241" s="54">
        <v>71</v>
      </c>
      <c r="F241" s="54" t="s">
        <v>220</v>
      </c>
      <c r="G241" s="54" t="s">
        <v>211</v>
      </c>
      <c r="H241" s="52">
        <v>51</v>
      </c>
      <c r="I241" s="54" t="s">
        <v>223</v>
      </c>
      <c r="J241" s="52">
        <v>4</v>
      </c>
      <c r="K241" s="54" t="s">
        <v>215</v>
      </c>
      <c r="L241" s="54" t="s">
        <v>209</v>
      </c>
      <c r="M241" s="54" t="str">
        <f t="shared" si="6"/>
        <v>High</v>
      </c>
      <c r="N241" s="54" t="str">
        <f t="shared" si="7"/>
        <v>Low</v>
      </c>
    </row>
    <row r="242" spans="1:14" x14ac:dyDescent="0.35">
      <c r="A242" s="54" t="s">
        <v>221</v>
      </c>
      <c r="B242" s="53">
        <v>0</v>
      </c>
      <c r="C242" s="53">
        <v>1519</v>
      </c>
      <c r="D242" s="52">
        <v>40</v>
      </c>
      <c r="E242" s="54">
        <v>74</v>
      </c>
      <c r="F242" s="54" t="s">
        <v>61</v>
      </c>
      <c r="G242" s="54" t="s">
        <v>206</v>
      </c>
      <c r="H242" s="52">
        <v>44</v>
      </c>
      <c r="I242" s="54" t="s">
        <v>207</v>
      </c>
      <c r="J242" s="52">
        <v>2</v>
      </c>
      <c r="K242" s="54" t="s">
        <v>215</v>
      </c>
      <c r="L242" s="54" t="s">
        <v>209</v>
      </c>
      <c r="M242" s="54" t="str">
        <f t="shared" si="6"/>
        <v>Low</v>
      </c>
      <c r="N242" s="54" t="str">
        <f t="shared" si="7"/>
        <v>Medium</v>
      </c>
    </row>
    <row r="243" spans="1:14" x14ac:dyDescent="0.35">
      <c r="A243" s="54" t="s">
        <v>219</v>
      </c>
      <c r="B243" s="53">
        <v>0</v>
      </c>
      <c r="C243" s="53">
        <v>922</v>
      </c>
      <c r="D243" s="52">
        <v>19</v>
      </c>
      <c r="E243" s="54">
        <v>29</v>
      </c>
      <c r="F243" s="54" t="s">
        <v>61</v>
      </c>
      <c r="G243" s="54" t="s">
        <v>206</v>
      </c>
      <c r="H243" s="52">
        <v>33</v>
      </c>
      <c r="I243" s="54" t="s">
        <v>207</v>
      </c>
      <c r="J243" s="52">
        <v>1</v>
      </c>
      <c r="K243" s="54" t="s">
        <v>212</v>
      </c>
      <c r="L243" s="54" t="s">
        <v>209</v>
      </c>
      <c r="M243" s="54" t="str">
        <f t="shared" si="6"/>
        <v>Low</v>
      </c>
      <c r="N243" s="54" t="str">
        <f t="shared" si="7"/>
        <v>Medium</v>
      </c>
    </row>
    <row r="244" spans="1:14" x14ac:dyDescent="0.35">
      <c r="A244" s="54" t="s">
        <v>210</v>
      </c>
      <c r="B244" s="53">
        <v>0</v>
      </c>
      <c r="C244" s="53">
        <v>180</v>
      </c>
      <c r="D244" s="52">
        <v>5</v>
      </c>
      <c r="E244" s="54">
        <v>2</v>
      </c>
      <c r="F244" s="54" t="s">
        <v>220</v>
      </c>
      <c r="G244" s="54" t="s">
        <v>211</v>
      </c>
      <c r="H244" s="52">
        <v>22</v>
      </c>
      <c r="I244" s="54" t="s">
        <v>217</v>
      </c>
      <c r="J244" s="52">
        <v>3</v>
      </c>
      <c r="K244" s="54" t="s">
        <v>208</v>
      </c>
      <c r="L244" s="54" t="s">
        <v>209</v>
      </c>
      <c r="M244" s="54" t="str">
        <f t="shared" si="6"/>
        <v>Low</v>
      </c>
      <c r="N244" s="54" t="str">
        <f t="shared" si="7"/>
        <v>Low</v>
      </c>
    </row>
    <row r="245" spans="1:14" x14ac:dyDescent="0.35">
      <c r="A245" s="54" t="s">
        <v>221</v>
      </c>
      <c r="B245" s="53">
        <v>0</v>
      </c>
      <c r="C245" s="53">
        <v>701</v>
      </c>
      <c r="D245" s="52">
        <v>22</v>
      </c>
      <c r="E245" s="54">
        <v>108</v>
      </c>
      <c r="F245" s="54" t="s">
        <v>61</v>
      </c>
      <c r="G245" s="54" t="s">
        <v>206</v>
      </c>
      <c r="H245" s="52">
        <v>35</v>
      </c>
      <c r="I245" s="54" t="s">
        <v>207</v>
      </c>
      <c r="J245" s="52">
        <v>4</v>
      </c>
      <c r="K245" s="54" t="s">
        <v>215</v>
      </c>
      <c r="L245" s="54" t="s">
        <v>209</v>
      </c>
      <c r="M245" s="54" t="str">
        <f t="shared" si="6"/>
        <v>Low</v>
      </c>
      <c r="N245" s="54" t="str">
        <f t="shared" si="7"/>
        <v>Medium</v>
      </c>
    </row>
    <row r="246" spans="1:14" x14ac:dyDescent="0.35">
      <c r="A246" s="54" t="s">
        <v>205</v>
      </c>
      <c r="B246" s="53">
        <v>0</v>
      </c>
      <c r="C246" s="53">
        <v>296</v>
      </c>
      <c r="D246" s="52">
        <v>16</v>
      </c>
      <c r="E246" s="54">
        <v>8</v>
      </c>
      <c r="F246" s="54" t="s">
        <v>61</v>
      </c>
      <c r="G246" s="54" t="s">
        <v>206</v>
      </c>
      <c r="H246" s="52">
        <v>30</v>
      </c>
      <c r="I246" s="54" t="s">
        <v>207</v>
      </c>
      <c r="J246" s="52">
        <v>2</v>
      </c>
      <c r="K246" s="54" t="s">
        <v>212</v>
      </c>
      <c r="L246" s="54" t="s">
        <v>209</v>
      </c>
      <c r="M246" s="54" t="str">
        <f t="shared" si="6"/>
        <v>Low</v>
      </c>
      <c r="N246" s="54" t="str">
        <f t="shared" si="7"/>
        <v>Medium</v>
      </c>
    </row>
    <row r="247" spans="1:14" x14ac:dyDescent="0.35">
      <c r="A247" s="54" t="s">
        <v>205</v>
      </c>
      <c r="B247" s="53">
        <v>887</v>
      </c>
      <c r="C247" s="53">
        <v>519</v>
      </c>
      <c r="D247" s="52">
        <v>7</v>
      </c>
      <c r="E247" s="54">
        <v>42</v>
      </c>
      <c r="F247" s="54" t="s">
        <v>61</v>
      </c>
      <c r="G247" s="54" t="s">
        <v>218</v>
      </c>
      <c r="H247" s="52">
        <v>27</v>
      </c>
      <c r="I247" s="54" t="s">
        <v>207</v>
      </c>
      <c r="J247" s="52">
        <v>3</v>
      </c>
      <c r="K247" s="54" t="s">
        <v>208</v>
      </c>
      <c r="L247" s="54" t="s">
        <v>209</v>
      </c>
      <c r="M247" s="54" t="str">
        <f t="shared" si="6"/>
        <v>Medium</v>
      </c>
      <c r="N247" s="54" t="str">
        <f t="shared" si="7"/>
        <v>Medium</v>
      </c>
    </row>
    <row r="248" spans="1:14" x14ac:dyDescent="0.35">
      <c r="A248" s="54" t="s">
        <v>219</v>
      </c>
      <c r="B248" s="53">
        <v>0</v>
      </c>
      <c r="C248" s="53">
        <v>800</v>
      </c>
      <c r="D248" s="52">
        <v>49</v>
      </c>
      <c r="E248" s="54">
        <v>2</v>
      </c>
      <c r="F248" s="54" t="s">
        <v>220</v>
      </c>
      <c r="G248" s="54" t="s">
        <v>211</v>
      </c>
      <c r="H248" s="52">
        <v>23</v>
      </c>
      <c r="I248" s="54" t="s">
        <v>217</v>
      </c>
      <c r="J248" s="52">
        <v>4</v>
      </c>
      <c r="K248" s="54" t="s">
        <v>212</v>
      </c>
      <c r="L248" s="54" t="s">
        <v>213</v>
      </c>
      <c r="M248" s="54" t="str">
        <f t="shared" si="6"/>
        <v>Low</v>
      </c>
      <c r="N248" s="54" t="str">
        <f t="shared" si="7"/>
        <v>Medium</v>
      </c>
    </row>
    <row r="249" spans="1:14" x14ac:dyDescent="0.35">
      <c r="A249" s="54" t="s">
        <v>210</v>
      </c>
      <c r="B249" s="53">
        <v>0</v>
      </c>
      <c r="C249" s="53">
        <v>736</v>
      </c>
      <c r="D249" s="52">
        <v>13</v>
      </c>
      <c r="E249" s="54">
        <v>6</v>
      </c>
      <c r="F249" s="54" t="s">
        <v>220</v>
      </c>
      <c r="G249" s="54" t="s">
        <v>211</v>
      </c>
      <c r="H249" s="52">
        <v>19</v>
      </c>
      <c r="I249" s="54" t="s">
        <v>217</v>
      </c>
      <c r="J249" s="52">
        <v>4</v>
      </c>
      <c r="K249" s="54" t="s">
        <v>212</v>
      </c>
      <c r="L249" s="54" t="s">
        <v>213</v>
      </c>
      <c r="M249" s="54" t="str">
        <f t="shared" si="6"/>
        <v>Low</v>
      </c>
      <c r="N249" s="54" t="str">
        <f t="shared" si="7"/>
        <v>Medium</v>
      </c>
    </row>
    <row r="250" spans="1:14" x14ac:dyDescent="0.35">
      <c r="A250" s="54" t="s">
        <v>205</v>
      </c>
      <c r="B250" s="53">
        <v>0</v>
      </c>
      <c r="C250" s="53">
        <v>11838</v>
      </c>
      <c r="D250" s="52">
        <v>7</v>
      </c>
      <c r="E250" s="54">
        <v>70</v>
      </c>
      <c r="F250" s="54" t="s">
        <v>61</v>
      </c>
      <c r="G250" s="54" t="s">
        <v>206</v>
      </c>
      <c r="H250" s="52">
        <v>44</v>
      </c>
      <c r="I250" s="54" t="s">
        <v>207</v>
      </c>
      <c r="J250" s="52">
        <v>4</v>
      </c>
      <c r="K250" s="54" t="s">
        <v>208</v>
      </c>
      <c r="L250" s="54" t="s">
        <v>209</v>
      </c>
      <c r="M250" s="54" t="str">
        <f t="shared" si="6"/>
        <v>Low</v>
      </c>
      <c r="N250" s="54" t="str">
        <f t="shared" si="7"/>
        <v>High</v>
      </c>
    </row>
    <row r="251" spans="1:14" x14ac:dyDescent="0.35">
      <c r="A251" s="54" t="s">
        <v>205</v>
      </c>
      <c r="B251" s="53">
        <v>0</v>
      </c>
      <c r="C251" s="53">
        <v>364</v>
      </c>
      <c r="D251" s="52">
        <v>5</v>
      </c>
      <c r="E251" s="54">
        <v>35</v>
      </c>
      <c r="F251" s="54" t="s">
        <v>61</v>
      </c>
      <c r="G251" s="54" t="s">
        <v>206</v>
      </c>
      <c r="H251" s="52">
        <v>41</v>
      </c>
      <c r="I251" s="54" t="s">
        <v>207</v>
      </c>
      <c r="J251" s="52">
        <v>1</v>
      </c>
      <c r="K251" s="54" t="s">
        <v>208</v>
      </c>
      <c r="L251" s="54" t="s">
        <v>209</v>
      </c>
      <c r="M251" s="54" t="str">
        <f t="shared" si="6"/>
        <v>Low</v>
      </c>
      <c r="N251" s="54" t="str">
        <f t="shared" si="7"/>
        <v>Medium</v>
      </c>
    </row>
    <row r="252" spans="1:14" x14ac:dyDescent="0.35">
      <c r="A252" s="54" t="s">
        <v>214</v>
      </c>
      <c r="B252" s="53">
        <v>18408</v>
      </c>
      <c r="C252" s="53">
        <v>212</v>
      </c>
      <c r="D252" s="52">
        <v>13</v>
      </c>
      <c r="E252" s="54">
        <v>9</v>
      </c>
      <c r="F252" s="54" t="s">
        <v>220</v>
      </c>
      <c r="G252" s="54" t="s">
        <v>211</v>
      </c>
      <c r="H252" s="52">
        <v>35</v>
      </c>
      <c r="I252" s="54" t="s">
        <v>207</v>
      </c>
      <c r="J252" s="52">
        <v>2</v>
      </c>
      <c r="K252" s="54" t="s">
        <v>212</v>
      </c>
      <c r="L252" s="54" t="s">
        <v>209</v>
      </c>
      <c r="M252" s="54" t="str">
        <f t="shared" si="6"/>
        <v>High</v>
      </c>
      <c r="N252" s="54" t="str">
        <f t="shared" si="7"/>
        <v>Low</v>
      </c>
    </row>
    <row r="253" spans="1:14" x14ac:dyDescent="0.35">
      <c r="A253" s="54" t="s">
        <v>214</v>
      </c>
      <c r="B253" s="53">
        <v>497</v>
      </c>
      <c r="C253" s="53">
        <v>888</v>
      </c>
      <c r="D253" s="52">
        <v>16</v>
      </c>
      <c r="E253" s="54">
        <v>3</v>
      </c>
      <c r="F253" s="54" t="s">
        <v>220</v>
      </c>
      <c r="G253" s="54" t="s">
        <v>211</v>
      </c>
      <c r="H253" s="52">
        <v>25</v>
      </c>
      <c r="I253" s="54" t="s">
        <v>217</v>
      </c>
      <c r="J253" s="52">
        <v>1</v>
      </c>
      <c r="K253" s="54" t="s">
        <v>224</v>
      </c>
      <c r="L253" s="54" t="s">
        <v>213</v>
      </c>
      <c r="M253" s="54" t="str">
        <f t="shared" si="6"/>
        <v>Medium</v>
      </c>
      <c r="N253" s="54" t="str">
        <f t="shared" si="7"/>
        <v>Medium</v>
      </c>
    </row>
    <row r="254" spans="1:14" x14ac:dyDescent="0.35">
      <c r="A254" s="54" t="s">
        <v>221</v>
      </c>
      <c r="B254" s="53">
        <v>0</v>
      </c>
      <c r="C254" s="53">
        <v>999</v>
      </c>
      <c r="D254" s="52">
        <v>25</v>
      </c>
      <c r="E254" s="54">
        <v>0</v>
      </c>
      <c r="F254" s="54" t="s">
        <v>61</v>
      </c>
      <c r="G254" s="54" t="s">
        <v>206</v>
      </c>
      <c r="H254" s="52">
        <v>28</v>
      </c>
      <c r="I254" s="54" t="s">
        <v>223</v>
      </c>
      <c r="J254" s="52">
        <v>2</v>
      </c>
      <c r="K254" s="54" t="s">
        <v>215</v>
      </c>
      <c r="L254" s="54" t="s">
        <v>209</v>
      </c>
      <c r="M254" s="54" t="str">
        <f t="shared" si="6"/>
        <v>Low</v>
      </c>
      <c r="N254" s="54" t="str">
        <f t="shared" si="7"/>
        <v>Medium</v>
      </c>
    </row>
    <row r="255" spans="1:14" x14ac:dyDescent="0.35">
      <c r="A255" s="54" t="s">
        <v>205</v>
      </c>
      <c r="B255" s="53">
        <v>946</v>
      </c>
      <c r="C255" s="53">
        <v>0</v>
      </c>
      <c r="D255" s="52">
        <v>16</v>
      </c>
      <c r="E255" s="54">
        <v>83</v>
      </c>
      <c r="F255" s="54" t="s">
        <v>61</v>
      </c>
      <c r="G255" s="54" t="s">
        <v>206</v>
      </c>
      <c r="H255" s="52">
        <v>34</v>
      </c>
      <c r="I255" s="54" t="s">
        <v>207</v>
      </c>
      <c r="J255" s="52">
        <v>2</v>
      </c>
      <c r="K255" s="54" t="s">
        <v>212</v>
      </c>
      <c r="L255" s="54" t="s">
        <v>209</v>
      </c>
      <c r="M255" s="54" t="str">
        <f t="shared" si="6"/>
        <v>Medium</v>
      </c>
      <c r="N255" s="54" t="str">
        <f t="shared" si="7"/>
        <v>Low</v>
      </c>
    </row>
    <row r="256" spans="1:14" x14ac:dyDescent="0.35">
      <c r="A256" s="54" t="s">
        <v>219</v>
      </c>
      <c r="B256" s="53">
        <v>986</v>
      </c>
      <c r="C256" s="53">
        <v>578</v>
      </c>
      <c r="D256" s="52">
        <v>28</v>
      </c>
      <c r="E256" s="54">
        <v>1</v>
      </c>
      <c r="F256" s="54" t="s">
        <v>220</v>
      </c>
      <c r="G256" s="54" t="s">
        <v>211</v>
      </c>
      <c r="H256" s="52">
        <v>31</v>
      </c>
      <c r="I256" s="54" t="s">
        <v>207</v>
      </c>
      <c r="J256" s="52">
        <v>1</v>
      </c>
      <c r="K256" s="54" t="s">
        <v>212</v>
      </c>
      <c r="L256" s="54" t="s">
        <v>209</v>
      </c>
      <c r="M256" s="54" t="str">
        <f t="shared" si="6"/>
        <v>Medium</v>
      </c>
      <c r="N256" s="54" t="str">
        <f t="shared" si="7"/>
        <v>Medium</v>
      </c>
    </row>
    <row r="257" spans="1:14" x14ac:dyDescent="0.35">
      <c r="A257" s="54" t="s">
        <v>216</v>
      </c>
      <c r="B257" s="53">
        <v>8122</v>
      </c>
      <c r="C257" s="53">
        <v>136</v>
      </c>
      <c r="D257" s="52">
        <v>22</v>
      </c>
      <c r="E257" s="54">
        <v>4</v>
      </c>
      <c r="F257" s="54" t="s">
        <v>61</v>
      </c>
      <c r="G257" s="54" t="s">
        <v>211</v>
      </c>
      <c r="H257" s="52">
        <v>32</v>
      </c>
      <c r="I257" s="54" t="s">
        <v>217</v>
      </c>
      <c r="J257" s="52">
        <v>1</v>
      </c>
      <c r="K257" s="54" t="s">
        <v>212</v>
      </c>
      <c r="L257" s="54" t="s">
        <v>213</v>
      </c>
      <c r="M257" s="54" t="str">
        <f t="shared" si="6"/>
        <v>High</v>
      </c>
      <c r="N257" s="54" t="str">
        <f t="shared" si="7"/>
        <v>Low</v>
      </c>
    </row>
    <row r="258" spans="1:14" x14ac:dyDescent="0.35">
      <c r="A258" s="54" t="s">
        <v>210</v>
      </c>
      <c r="B258" s="53">
        <v>0</v>
      </c>
      <c r="C258" s="53">
        <v>734</v>
      </c>
      <c r="D258" s="52">
        <v>37</v>
      </c>
      <c r="E258" s="54">
        <v>111</v>
      </c>
      <c r="F258" s="54" t="s">
        <v>61</v>
      </c>
      <c r="G258" s="54" t="s">
        <v>206</v>
      </c>
      <c r="H258" s="52">
        <v>41</v>
      </c>
      <c r="I258" s="54" t="s">
        <v>207</v>
      </c>
      <c r="J258" s="52">
        <v>2</v>
      </c>
      <c r="K258" s="54" t="s">
        <v>212</v>
      </c>
      <c r="L258" s="54" t="s">
        <v>213</v>
      </c>
      <c r="M258" s="54" t="str">
        <f t="shared" si="6"/>
        <v>Low</v>
      </c>
      <c r="N258" s="54" t="str">
        <f t="shared" si="7"/>
        <v>Medium</v>
      </c>
    </row>
    <row r="259" spans="1:14" x14ac:dyDescent="0.35">
      <c r="A259" s="54" t="s">
        <v>219</v>
      </c>
      <c r="B259" s="53">
        <v>778</v>
      </c>
      <c r="C259" s="53">
        <v>861</v>
      </c>
      <c r="D259" s="52">
        <v>49</v>
      </c>
      <c r="E259" s="54">
        <v>21</v>
      </c>
      <c r="F259" s="54" t="s">
        <v>61</v>
      </c>
      <c r="G259" s="54" t="s">
        <v>206</v>
      </c>
      <c r="H259" s="52">
        <v>22</v>
      </c>
      <c r="I259" s="54" t="s">
        <v>207</v>
      </c>
      <c r="J259" s="52">
        <v>2</v>
      </c>
      <c r="K259" s="54" t="s">
        <v>212</v>
      </c>
      <c r="L259" s="54" t="s">
        <v>213</v>
      </c>
      <c r="M259" s="54" t="str">
        <f t="shared" si="6"/>
        <v>Medium</v>
      </c>
      <c r="N259" s="54" t="str">
        <f t="shared" si="7"/>
        <v>Medium</v>
      </c>
    </row>
    <row r="260" spans="1:14" x14ac:dyDescent="0.35">
      <c r="A260" s="54" t="s">
        <v>223</v>
      </c>
      <c r="B260" s="53">
        <v>645</v>
      </c>
      <c r="C260" s="53">
        <v>855</v>
      </c>
      <c r="D260" s="52">
        <v>25</v>
      </c>
      <c r="E260" s="54">
        <v>17</v>
      </c>
      <c r="F260" s="54" t="s">
        <v>61</v>
      </c>
      <c r="G260" s="54" t="s">
        <v>206</v>
      </c>
      <c r="H260" s="52">
        <v>28</v>
      </c>
      <c r="I260" s="54" t="s">
        <v>207</v>
      </c>
      <c r="J260" s="52">
        <v>3</v>
      </c>
      <c r="K260" s="54" t="s">
        <v>215</v>
      </c>
      <c r="L260" s="54" t="s">
        <v>213</v>
      </c>
      <c r="M260" s="54" t="str">
        <f t="shared" si="6"/>
        <v>Medium</v>
      </c>
      <c r="N260" s="54" t="str">
        <f t="shared" si="7"/>
        <v>Medium</v>
      </c>
    </row>
    <row r="261" spans="1:14" x14ac:dyDescent="0.35">
      <c r="A261" s="54" t="s">
        <v>210</v>
      </c>
      <c r="B261" s="53">
        <v>0</v>
      </c>
      <c r="C261" s="53">
        <v>4486</v>
      </c>
      <c r="D261" s="52">
        <v>10</v>
      </c>
      <c r="E261" s="54">
        <v>3</v>
      </c>
      <c r="F261" s="54" t="s">
        <v>220</v>
      </c>
      <c r="G261" s="54" t="s">
        <v>211</v>
      </c>
      <c r="H261" s="52">
        <v>21</v>
      </c>
      <c r="I261" s="54" t="s">
        <v>217</v>
      </c>
      <c r="J261" s="52">
        <v>4</v>
      </c>
      <c r="K261" s="54" t="s">
        <v>212</v>
      </c>
      <c r="L261" s="54" t="s">
        <v>209</v>
      </c>
      <c r="M261" s="54" t="str">
        <f t="shared" ref="M261:M324" si="8">IF(B261&lt;250,"Low",IF(B261&gt;=2000,"High","Medium"))</f>
        <v>Low</v>
      </c>
      <c r="N261" s="54" t="str">
        <f t="shared" ref="N261:N324" si="9">IF(C261&lt;250,"Low",IF(C261&gt;=2000,"High","Medium"))</f>
        <v>High</v>
      </c>
    </row>
    <row r="262" spans="1:14" x14ac:dyDescent="0.35">
      <c r="A262" s="54" t="s">
        <v>214</v>
      </c>
      <c r="B262" s="53">
        <v>682</v>
      </c>
      <c r="C262" s="53">
        <v>2017</v>
      </c>
      <c r="D262" s="52">
        <v>37</v>
      </c>
      <c r="E262" s="54">
        <v>85</v>
      </c>
      <c r="F262" s="54" t="s">
        <v>61</v>
      </c>
      <c r="G262" s="54" t="s">
        <v>206</v>
      </c>
      <c r="H262" s="52">
        <v>41</v>
      </c>
      <c r="I262" s="54" t="s">
        <v>207</v>
      </c>
      <c r="J262" s="52">
        <v>4</v>
      </c>
      <c r="K262" s="54" t="s">
        <v>215</v>
      </c>
      <c r="L262" s="54" t="s">
        <v>213</v>
      </c>
      <c r="M262" s="54" t="str">
        <f t="shared" si="8"/>
        <v>Medium</v>
      </c>
      <c r="N262" s="54" t="str">
        <f t="shared" si="9"/>
        <v>High</v>
      </c>
    </row>
    <row r="263" spans="1:14" x14ac:dyDescent="0.35">
      <c r="A263" s="54" t="s">
        <v>214</v>
      </c>
      <c r="B263" s="53">
        <v>19812</v>
      </c>
      <c r="C263" s="53">
        <v>0</v>
      </c>
      <c r="D263" s="52">
        <v>25</v>
      </c>
      <c r="E263" s="54">
        <v>37</v>
      </c>
      <c r="F263" s="54" t="s">
        <v>61</v>
      </c>
      <c r="G263" s="54" t="s">
        <v>206</v>
      </c>
      <c r="H263" s="52">
        <v>36</v>
      </c>
      <c r="I263" s="54" t="s">
        <v>207</v>
      </c>
      <c r="J263" s="52">
        <v>2</v>
      </c>
      <c r="K263" s="54" t="s">
        <v>208</v>
      </c>
      <c r="L263" s="54" t="s">
        <v>213</v>
      </c>
      <c r="M263" s="54" t="str">
        <f t="shared" si="8"/>
        <v>High</v>
      </c>
      <c r="N263" s="54" t="str">
        <f t="shared" si="9"/>
        <v>Low</v>
      </c>
    </row>
    <row r="264" spans="1:14" x14ac:dyDescent="0.35">
      <c r="A264" s="54" t="s">
        <v>219</v>
      </c>
      <c r="B264" s="53">
        <v>0</v>
      </c>
      <c r="C264" s="53">
        <v>500</v>
      </c>
      <c r="D264" s="52">
        <v>25</v>
      </c>
      <c r="E264" s="54">
        <v>1</v>
      </c>
      <c r="F264" s="54" t="s">
        <v>61</v>
      </c>
      <c r="G264" s="54" t="s">
        <v>206</v>
      </c>
      <c r="H264" s="52">
        <v>26</v>
      </c>
      <c r="I264" s="54" t="s">
        <v>207</v>
      </c>
      <c r="J264" s="52">
        <v>2</v>
      </c>
      <c r="K264" s="54" t="s">
        <v>212</v>
      </c>
      <c r="L264" s="54" t="s">
        <v>213</v>
      </c>
      <c r="M264" s="54" t="str">
        <f t="shared" si="8"/>
        <v>Low</v>
      </c>
      <c r="N264" s="54" t="str">
        <f t="shared" si="9"/>
        <v>Medium</v>
      </c>
    </row>
    <row r="265" spans="1:14" x14ac:dyDescent="0.35">
      <c r="A265" s="54" t="s">
        <v>221</v>
      </c>
      <c r="B265" s="53">
        <v>0</v>
      </c>
      <c r="C265" s="53">
        <v>859</v>
      </c>
      <c r="D265" s="52">
        <v>31</v>
      </c>
      <c r="E265" s="54">
        <v>89</v>
      </c>
      <c r="F265" s="54" t="s">
        <v>61</v>
      </c>
      <c r="G265" s="54" t="s">
        <v>206</v>
      </c>
      <c r="H265" s="52">
        <v>37</v>
      </c>
      <c r="I265" s="54" t="s">
        <v>223</v>
      </c>
      <c r="J265" s="52">
        <v>4</v>
      </c>
      <c r="K265" s="54" t="s">
        <v>215</v>
      </c>
      <c r="L265" s="54" t="s">
        <v>209</v>
      </c>
      <c r="M265" s="54" t="str">
        <f t="shared" si="8"/>
        <v>Low</v>
      </c>
      <c r="N265" s="54" t="str">
        <f t="shared" si="9"/>
        <v>Medium</v>
      </c>
    </row>
    <row r="266" spans="1:14" x14ac:dyDescent="0.35">
      <c r="A266" s="54" t="s">
        <v>219</v>
      </c>
      <c r="B266" s="53">
        <v>859</v>
      </c>
      <c r="C266" s="53">
        <v>3305</v>
      </c>
      <c r="D266" s="52">
        <v>25</v>
      </c>
      <c r="E266" s="54">
        <v>26</v>
      </c>
      <c r="F266" s="54" t="s">
        <v>61</v>
      </c>
      <c r="G266" s="54" t="s">
        <v>206</v>
      </c>
      <c r="H266" s="52">
        <v>35</v>
      </c>
      <c r="I266" s="54" t="s">
        <v>217</v>
      </c>
      <c r="J266" s="52">
        <v>4</v>
      </c>
      <c r="K266" s="54" t="s">
        <v>215</v>
      </c>
      <c r="L266" s="54" t="s">
        <v>209</v>
      </c>
      <c r="M266" s="54" t="str">
        <f t="shared" si="8"/>
        <v>Medium</v>
      </c>
      <c r="N266" s="54" t="str">
        <f t="shared" si="9"/>
        <v>High</v>
      </c>
    </row>
    <row r="267" spans="1:14" x14ac:dyDescent="0.35">
      <c r="A267" s="54" t="s">
        <v>205</v>
      </c>
      <c r="B267" s="53">
        <v>0</v>
      </c>
      <c r="C267" s="53">
        <v>1218</v>
      </c>
      <c r="D267" s="52">
        <v>13</v>
      </c>
      <c r="E267" s="54">
        <v>38</v>
      </c>
      <c r="F267" s="54" t="s">
        <v>61</v>
      </c>
      <c r="G267" s="54" t="s">
        <v>206</v>
      </c>
      <c r="H267" s="52">
        <v>34</v>
      </c>
      <c r="I267" s="54" t="s">
        <v>207</v>
      </c>
      <c r="J267" s="52">
        <v>1</v>
      </c>
      <c r="K267" s="54" t="s">
        <v>212</v>
      </c>
      <c r="L267" s="54" t="s">
        <v>209</v>
      </c>
      <c r="M267" s="54" t="str">
        <f t="shared" si="8"/>
        <v>Low</v>
      </c>
      <c r="N267" s="54" t="str">
        <f t="shared" si="9"/>
        <v>Medium</v>
      </c>
    </row>
    <row r="268" spans="1:14" x14ac:dyDescent="0.35">
      <c r="A268" s="54" t="s">
        <v>214</v>
      </c>
      <c r="B268" s="53">
        <v>0</v>
      </c>
      <c r="C268" s="53">
        <v>9016</v>
      </c>
      <c r="D268" s="52">
        <v>49</v>
      </c>
      <c r="E268" s="54">
        <v>22</v>
      </c>
      <c r="F268" s="54" t="s">
        <v>61</v>
      </c>
      <c r="G268" s="54" t="s">
        <v>206</v>
      </c>
      <c r="H268" s="52">
        <v>43</v>
      </c>
      <c r="I268" s="54" t="s">
        <v>223</v>
      </c>
      <c r="J268" s="52">
        <v>2</v>
      </c>
      <c r="K268" s="54" t="s">
        <v>212</v>
      </c>
      <c r="L268" s="54" t="s">
        <v>213</v>
      </c>
      <c r="M268" s="54" t="str">
        <f t="shared" si="8"/>
        <v>Low</v>
      </c>
      <c r="N268" s="54" t="str">
        <f t="shared" si="9"/>
        <v>High</v>
      </c>
    </row>
    <row r="269" spans="1:14" x14ac:dyDescent="0.35">
      <c r="A269" s="54" t="s">
        <v>214</v>
      </c>
      <c r="B269" s="53">
        <v>0</v>
      </c>
      <c r="C269" s="53">
        <v>11587</v>
      </c>
      <c r="D269" s="52">
        <v>22</v>
      </c>
      <c r="E269" s="54">
        <v>46</v>
      </c>
      <c r="F269" s="54" t="s">
        <v>220</v>
      </c>
      <c r="G269" s="54" t="s">
        <v>211</v>
      </c>
      <c r="H269" s="52">
        <v>30</v>
      </c>
      <c r="I269" s="54" t="s">
        <v>207</v>
      </c>
      <c r="J269" s="52">
        <v>2</v>
      </c>
      <c r="K269" s="54" t="s">
        <v>215</v>
      </c>
      <c r="L269" s="54" t="s">
        <v>209</v>
      </c>
      <c r="M269" s="54" t="str">
        <f t="shared" si="8"/>
        <v>Low</v>
      </c>
      <c r="N269" s="54" t="str">
        <f t="shared" si="9"/>
        <v>High</v>
      </c>
    </row>
    <row r="270" spans="1:14" x14ac:dyDescent="0.35">
      <c r="A270" s="54" t="s">
        <v>210</v>
      </c>
      <c r="B270" s="53">
        <v>0</v>
      </c>
      <c r="C270" s="53">
        <v>8944</v>
      </c>
      <c r="D270" s="52">
        <v>25</v>
      </c>
      <c r="E270" s="54">
        <v>66</v>
      </c>
      <c r="F270" s="54" t="s">
        <v>61</v>
      </c>
      <c r="G270" s="54" t="s">
        <v>206</v>
      </c>
      <c r="H270" s="52">
        <v>31</v>
      </c>
      <c r="I270" s="54" t="s">
        <v>217</v>
      </c>
      <c r="J270" s="52">
        <v>3</v>
      </c>
      <c r="K270" s="54" t="s">
        <v>212</v>
      </c>
      <c r="L270" s="54" t="s">
        <v>209</v>
      </c>
      <c r="M270" s="54" t="str">
        <f t="shared" si="8"/>
        <v>Low</v>
      </c>
      <c r="N270" s="54" t="str">
        <f t="shared" si="9"/>
        <v>High</v>
      </c>
    </row>
    <row r="271" spans="1:14" x14ac:dyDescent="0.35">
      <c r="A271" s="54" t="s">
        <v>222</v>
      </c>
      <c r="B271" s="53">
        <v>0</v>
      </c>
      <c r="C271" s="53">
        <v>807</v>
      </c>
      <c r="D271" s="52">
        <v>25</v>
      </c>
      <c r="E271" s="54">
        <v>75</v>
      </c>
      <c r="F271" s="54" t="s">
        <v>61</v>
      </c>
      <c r="G271" s="54" t="s">
        <v>206</v>
      </c>
      <c r="H271" s="52">
        <v>43</v>
      </c>
      <c r="I271" s="54" t="s">
        <v>223</v>
      </c>
      <c r="J271" s="52">
        <v>4</v>
      </c>
      <c r="K271" s="54" t="s">
        <v>212</v>
      </c>
      <c r="L271" s="54" t="s">
        <v>209</v>
      </c>
      <c r="M271" s="54" t="str">
        <f t="shared" si="8"/>
        <v>Low</v>
      </c>
      <c r="N271" s="54" t="str">
        <f t="shared" si="9"/>
        <v>Medium</v>
      </c>
    </row>
    <row r="272" spans="1:14" x14ac:dyDescent="0.35">
      <c r="A272" s="54" t="s">
        <v>205</v>
      </c>
      <c r="B272" s="53">
        <v>0</v>
      </c>
      <c r="C272" s="53">
        <v>867</v>
      </c>
      <c r="D272" s="52">
        <v>31</v>
      </c>
      <c r="E272" s="54">
        <v>27</v>
      </c>
      <c r="F272" s="54" t="s">
        <v>220</v>
      </c>
      <c r="G272" s="54" t="s">
        <v>211</v>
      </c>
      <c r="H272" s="52">
        <v>24</v>
      </c>
      <c r="I272" s="54" t="s">
        <v>207</v>
      </c>
      <c r="J272" s="52">
        <v>2</v>
      </c>
      <c r="K272" s="54" t="s">
        <v>212</v>
      </c>
      <c r="L272" s="54" t="s">
        <v>209</v>
      </c>
      <c r="M272" s="54" t="str">
        <f t="shared" si="8"/>
        <v>Low</v>
      </c>
      <c r="N272" s="54" t="str">
        <f t="shared" si="9"/>
        <v>Medium</v>
      </c>
    </row>
    <row r="273" spans="1:14" x14ac:dyDescent="0.35">
      <c r="A273" s="54" t="s">
        <v>205</v>
      </c>
      <c r="B273" s="53">
        <v>795</v>
      </c>
      <c r="C273" s="53">
        <v>16804</v>
      </c>
      <c r="D273" s="52">
        <v>49</v>
      </c>
      <c r="E273" s="54">
        <v>40</v>
      </c>
      <c r="F273" s="54" t="s">
        <v>61</v>
      </c>
      <c r="G273" s="54" t="s">
        <v>206</v>
      </c>
      <c r="H273" s="52">
        <v>26</v>
      </c>
      <c r="I273" s="54" t="s">
        <v>207</v>
      </c>
      <c r="J273" s="52">
        <v>2</v>
      </c>
      <c r="K273" s="54" t="s">
        <v>212</v>
      </c>
      <c r="L273" s="54" t="s">
        <v>213</v>
      </c>
      <c r="M273" s="54" t="str">
        <f t="shared" si="8"/>
        <v>Medium</v>
      </c>
      <c r="N273" s="54" t="str">
        <f t="shared" si="9"/>
        <v>High</v>
      </c>
    </row>
    <row r="274" spans="1:14" x14ac:dyDescent="0.35">
      <c r="A274" s="54" t="s">
        <v>210</v>
      </c>
      <c r="B274" s="53">
        <v>0</v>
      </c>
      <c r="C274" s="53">
        <v>347</v>
      </c>
      <c r="D274" s="52">
        <v>16</v>
      </c>
      <c r="E274" s="54">
        <v>5</v>
      </c>
      <c r="F274" s="54" t="s">
        <v>220</v>
      </c>
      <c r="G274" s="54" t="s">
        <v>211</v>
      </c>
      <c r="H274" s="52">
        <v>45</v>
      </c>
      <c r="I274" s="54" t="s">
        <v>217</v>
      </c>
      <c r="J274" s="52">
        <v>1</v>
      </c>
      <c r="K274" s="54" t="s">
        <v>212</v>
      </c>
      <c r="L274" s="54" t="s">
        <v>209</v>
      </c>
      <c r="M274" s="54" t="str">
        <f t="shared" si="8"/>
        <v>Low</v>
      </c>
      <c r="N274" s="54" t="str">
        <f t="shared" si="9"/>
        <v>Medium</v>
      </c>
    </row>
    <row r="275" spans="1:14" x14ac:dyDescent="0.35">
      <c r="A275" s="54" t="s">
        <v>210</v>
      </c>
      <c r="B275" s="53">
        <v>0</v>
      </c>
      <c r="C275" s="53">
        <v>836</v>
      </c>
      <c r="D275" s="52">
        <v>16</v>
      </c>
      <c r="E275" s="54">
        <v>4</v>
      </c>
      <c r="F275" s="54" t="s">
        <v>61</v>
      </c>
      <c r="G275" s="54" t="s">
        <v>206</v>
      </c>
      <c r="H275" s="52">
        <v>26</v>
      </c>
      <c r="I275" s="54" t="s">
        <v>207</v>
      </c>
      <c r="J275" s="52">
        <v>3</v>
      </c>
      <c r="K275" s="54" t="s">
        <v>208</v>
      </c>
      <c r="L275" s="54" t="s">
        <v>209</v>
      </c>
      <c r="M275" s="54" t="str">
        <f t="shared" si="8"/>
        <v>Low</v>
      </c>
      <c r="N275" s="54" t="str">
        <f t="shared" si="9"/>
        <v>Medium</v>
      </c>
    </row>
    <row r="276" spans="1:14" x14ac:dyDescent="0.35">
      <c r="A276" s="54" t="s">
        <v>210</v>
      </c>
      <c r="B276" s="53">
        <v>0</v>
      </c>
      <c r="C276" s="53">
        <v>142</v>
      </c>
      <c r="D276" s="52">
        <v>7</v>
      </c>
      <c r="E276" s="54">
        <v>53</v>
      </c>
      <c r="F276" s="54" t="s">
        <v>220</v>
      </c>
      <c r="G276" s="54" t="s">
        <v>211</v>
      </c>
      <c r="H276" s="52">
        <v>48</v>
      </c>
      <c r="I276" s="54" t="s">
        <v>207</v>
      </c>
      <c r="J276" s="52">
        <v>1</v>
      </c>
      <c r="K276" s="54" t="s">
        <v>212</v>
      </c>
      <c r="L276" s="54" t="s">
        <v>209</v>
      </c>
      <c r="M276" s="54" t="str">
        <f t="shared" si="8"/>
        <v>Low</v>
      </c>
      <c r="N276" s="54" t="str">
        <f t="shared" si="9"/>
        <v>Low</v>
      </c>
    </row>
    <row r="277" spans="1:14" x14ac:dyDescent="0.35">
      <c r="A277" s="54" t="s">
        <v>210</v>
      </c>
      <c r="B277" s="53">
        <v>0</v>
      </c>
      <c r="C277" s="53">
        <v>169</v>
      </c>
      <c r="D277" s="52">
        <v>19</v>
      </c>
      <c r="E277" s="54">
        <v>6</v>
      </c>
      <c r="F277" s="54" t="s">
        <v>61</v>
      </c>
      <c r="G277" s="54" t="s">
        <v>206</v>
      </c>
      <c r="H277" s="52">
        <v>43</v>
      </c>
      <c r="I277" s="54" t="s">
        <v>207</v>
      </c>
      <c r="J277" s="52">
        <v>3</v>
      </c>
      <c r="K277" s="54" t="s">
        <v>212</v>
      </c>
      <c r="L277" s="54" t="s">
        <v>213</v>
      </c>
      <c r="M277" s="54" t="str">
        <f t="shared" si="8"/>
        <v>Low</v>
      </c>
      <c r="N277" s="54" t="str">
        <f t="shared" si="9"/>
        <v>Low</v>
      </c>
    </row>
    <row r="278" spans="1:14" x14ac:dyDescent="0.35">
      <c r="A278" s="54" t="s">
        <v>223</v>
      </c>
      <c r="B278" s="53">
        <v>852</v>
      </c>
      <c r="C278" s="53">
        <v>3613</v>
      </c>
      <c r="D278" s="52">
        <v>61</v>
      </c>
      <c r="E278" s="54">
        <v>83</v>
      </c>
      <c r="F278" s="54" t="s">
        <v>220</v>
      </c>
      <c r="G278" s="54" t="s">
        <v>211</v>
      </c>
      <c r="H278" s="52">
        <v>59</v>
      </c>
      <c r="I278" s="54" t="s">
        <v>223</v>
      </c>
      <c r="J278" s="52">
        <v>4</v>
      </c>
      <c r="K278" s="54" t="s">
        <v>215</v>
      </c>
      <c r="L278" s="54" t="s">
        <v>213</v>
      </c>
      <c r="M278" s="54" t="str">
        <f t="shared" si="8"/>
        <v>Medium</v>
      </c>
      <c r="N278" s="54" t="str">
        <f t="shared" si="9"/>
        <v>High</v>
      </c>
    </row>
    <row r="279" spans="1:14" x14ac:dyDescent="0.35">
      <c r="A279" s="54" t="s">
        <v>216</v>
      </c>
      <c r="B279" s="53">
        <v>0</v>
      </c>
      <c r="C279" s="53">
        <v>403</v>
      </c>
      <c r="D279" s="52">
        <v>7</v>
      </c>
      <c r="E279" s="54">
        <v>5</v>
      </c>
      <c r="F279" s="54" t="s">
        <v>220</v>
      </c>
      <c r="G279" s="54" t="s">
        <v>211</v>
      </c>
      <c r="H279" s="52">
        <v>55</v>
      </c>
      <c r="I279" s="54" t="s">
        <v>207</v>
      </c>
      <c r="J279" s="52">
        <v>2</v>
      </c>
      <c r="K279" s="54" t="s">
        <v>212</v>
      </c>
      <c r="L279" s="54" t="s">
        <v>209</v>
      </c>
      <c r="M279" s="54" t="str">
        <f t="shared" si="8"/>
        <v>Low</v>
      </c>
      <c r="N279" s="54" t="str">
        <f t="shared" si="9"/>
        <v>Medium</v>
      </c>
    </row>
    <row r="280" spans="1:14" x14ac:dyDescent="0.35">
      <c r="A280" s="54" t="s">
        <v>205</v>
      </c>
      <c r="B280" s="53">
        <v>0</v>
      </c>
      <c r="C280" s="53">
        <v>836</v>
      </c>
      <c r="D280" s="52">
        <v>25</v>
      </c>
      <c r="E280" s="54">
        <v>0</v>
      </c>
      <c r="F280" s="54" t="s">
        <v>61</v>
      </c>
      <c r="G280" s="54" t="s">
        <v>206</v>
      </c>
      <c r="H280" s="52">
        <v>29</v>
      </c>
      <c r="I280" s="54" t="s">
        <v>207</v>
      </c>
      <c r="J280" s="52">
        <v>2</v>
      </c>
      <c r="K280" s="54" t="s">
        <v>215</v>
      </c>
      <c r="L280" s="54" t="s">
        <v>213</v>
      </c>
      <c r="M280" s="54" t="str">
        <f t="shared" si="8"/>
        <v>Low</v>
      </c>
      <c r="N280" s="54" t="str">
        <f t="shared" si="9"/>
        <v>Medium</v>
      </c>
    </row>
    <row r="281" spans="1:14" x14ac:dyDescent="0.35">
      <c r="A281" s="54" t="s">
        <v>214</v>
      </c>
      <c r="B281" s="53">
        <v>425</v>
      </c>
      <c r="C281" s="53">
        <v>0</v>
      </c>
      <c r="D281" s="52">
        <v>19</v>
      </c>
      <c r="E281" s="54">
        <v>7</v>
      </c>
      <c r="F281" s="54" t="s">
        <v>220</v>
      </c>
      <c r="G281" s="54" t="s">
        <v>211</v>
      </c>
      <c r="H281" s="52">
        <v>32</v>
      </c>
      <c r="I281" s="54" t="s">
        <v>207</v>
      </c>
      <c r="J281" s="52">
        <v>2</v>
      </c>
      <c r="K281" s="54" t="s">
        <v>212</v>
      </c>
      <c r="L281" s="54" t="s">
        <v>213</v>
      </c>
      <c r="M281" s="54" t="str">
        <f t="shared" si="8"/>
        <v>Medium</v>
      </c>
      <c r="N281" s="54" t="str">
        <f t="shared" si="9"/>
        <v>Low</v>
      </c>
    </row>
    <row r="282" spans="1:14" x14ac:dyDescent="0.35">
      <c r="A282" s="54" t="s">
        <v>219</v>
      </c>
      <c r="B282" s="53">
        <v>0</v>
      </c>
      <c r="C282" s="53">
        <v>11481</v>
      </c>
      <c r="D282" s="52">
        <v>25</v>
      </c>
      <c r="E282" s="54">
        <v>18</v>
      </c>
      <c r="F282" s="54" t="s">
        <v>61</v>
      </c>
      <c r="G282" s="54" t="s">
        <v>206</v>
      </c>
      <c r="H282" s="52">
        <v>53</v>
      </c>
      <c r="I282" s="54" t="s">
        <v>207</v>
      </c>
      <c r="J282" s="52">
        <v>3</v>
      </c>
      <c r="K282" s="54" t="s">
        <v>215</v>
      </c>
      <c r="L282" s="54" t="s">
        <v>213</v>
      </c>
      <c r="M282" s="54" t="str">
        <f t="shared" si="8"/>
        <v>Low</v>
      </c>
      <c r="N282" s="54" t="str">
        <f t="shared" si="9"/>
        <v>High</v>
      </c>
    </row>
    <row r="283" spans="1:14" x14ac:dyDescent="0.35">
      <c r="A283" s="54" t="s">
        <v>219</v>
      </c>
      <c r="B283" s="53">
        <v>0</v>
      </c>
      <c r="C283" s="53">
        <v>3285</v>
      </c>
      <c r="D283" s="52">
        <v>7</v>
      </c>
      <c r="E283" s="54">
        <v>21</v>
      </c>
      <c r="F283" s="54" t="s">
        <v>61</v>
      </c>
      <c r="G283" s="54" t="s">
        <v>206</v>
      </c>
      <c r="H283" s="52">
        <v>33</v>
      </c>
      <c r="I283" s="54" t="s">
        <v>207</v>
      </c>
      <c r="J283" s="52">
        <v>2</v>
      </c>
      <c r="K283" s="54" t="s">
        <v>208</v>
      </c>
      <c r="L283" s="54" t="s">
        <v>209</v>
      </c>
      <c r="M283" s="54" t="str">
        <f t="shared" si="8"/>
        <v>Low</v>
      </c>
      <c r="N283" s="54" t="str">
        <f t="shared" si="9"/>
        <v>High</v>
      </c>
    </row>
    <row r="284" spans="1:14" x14ac:dyDescent="0.35">
      <c r="A284" s="54" t="s">
        <v>216</v>
      </c>
      <c r="B284" s="53">
        <v>0</v>
      </c>
      <c r="C284" s="53">
        <v>164</v>
      </c>
      <c r="D284" s="52">
        <v>13</v>
      </c>
      <c r="E284" s="54">
        <v>65</v>
      </c>
      <c r="F284" s="54" t="s">
        <v>220</v>
      </c>
      <c r="G284" s="54" t="s">
        <v>211</v>
      </c>
      <c r="H284" s="52">
        <v>56</v>
      </c>
      <c r="I284" s="54" t="s">
        <v>223</v>
      </c>
      <c r="J284" s="52">
        <v>4</v>
      </c>
      <c r="K284" s="54" t="s">
        <v>208</v>
      </c>
      <c r="L284" s="54" t="s">
        <v>209</v>
      </c>
      <c r="M284" s="54" t="str">
        <f t="shared" si="8"/>
        <v>Low</v>
      </c>
      <c r="N284" s="54" t="str">
        <f t="shared" si="9"/>
        <v>Low</v>
      </c>
    </row>
    <row r="285" spans="1:14" x14ac:dyDescent="0.35">
      <c r="A285" s="54" t="s">
        <v>214</v>
      </c>
      <c r="B285" s="53">
        <v>11072</v>
      </c>
      <c r="C285" s="53">
        <v>891</v>
      </c>
      <c r="D285" s="52">
        <v>61</v>
      </c>
      <c r="E285" s="54">
        <v>17</v>
      </c>
      <c r="F285" s="54" t="s">
        <v>61</v>
      </c>
      <c r="G285" s="54" t="s">
        <v>206</v>
      </c>
      <c r="H285" s="52">
        <v>33</v>
      </c>
      <c r="I285" s="54" t="s">
        <v>223</v>
      </c>
      <c r="J285" s="52">
        <v>4</v>
      </c>
      <c r="K285" s="54" t="s">
        <v>212</v>
      </c>
      <c r="L285" s="54" t="s">
        <v>209</v>
      </c>
      <c r="M285" s="54" t="str">
        <f t="shared" si="8"/>
        <v>High</v>
      </c>
      <c r="N285" s="54" t="str">
        <f t="shared" si="9"/>
        <v>Medium</v>
      </c>
    </row>
    <row r="286" spans="1:14" x14ac:dyDescent="0.35">
      <c r="A286" s="54" t="s">
        <v>221</v>
      </c>
      <c r="B286" s="53">
        <v>0</v>
      </c>
      <c r="C286" s="53">
        <v>0</v>
      </c>
      <c r="D286" s="52">
        <v>37</v>
      </c>
      <c r="E286" s="54">
        <v>49</v>
      </c>
      <c r="F286" s="54" t="s">
        <v>61</v>
      </c>
      <c r="G286" s="54" t="s">
        <v>206</v>
      </c>
      <c r="H286" s="52">
        <v>46</v>
      </c>
      <c r="I286" s="54" t="s">
        <v>223</v>
      </c>
      <c r="J286" s="52">
        <v>4</v>
      </c>
      <c r="K286" s="54" t="s">
        <v>212</v>
      </c>
      <c r="L286" s="54" t="s">
        <v>213</v>
      </c>
      <c r="M286" s="54" t="str">
        <f t="shared" si="8"/>
        <v>Low</v>
      </c>
      <c r="N286" s="54" t="str">
        <f t="shared" si="9"/>
        <v>Low</v>
      </c>
    </row>
    <row r="287" spans="1:14" x14ac:dyDescent="0.35">
      <c r="A287" s="54" t="s">
        <v>221</v>
      </c>
      <c r="B287" s="53">
        <v>219</v>
      </c>
      <c r="C287" s="53">
        <v>841</v>
      </c>
      <c r="D287" s="52">
        <v>43</v>
      </c>
      <c r="E287" s="54">
        <v>0</v>
      </c>
      <c r="F287" s="54" t="s">
        <v>61</v>
      </c>
      <c r="G287" s="54" t="s">
        <v>206</v>
      </c>
      <c r="H287" s="52">
        <v>54</v>
      </c>
      <c r="I287" s="54" t="s">
        <v>223</v>
      </c>
      <c r="J287" s="52">
        <v>2</v>
      </c>
      <c r="K287" s="54" t="s">
        <v>215</v>
      </c>
      <c r="L287" s="54" t="s">
        <v>209</v>
      </c>
      <c r="M287" s="54" t="str">
        <f t="shared" si="8"/>
        <v>Low</v>
      </c>
      <c r="N287" s="54" t="str">
        <f t="shared" si="9"/>
        <v>Medium</v>
      </c>
    </row>
    <row r="288" spans="1:14" x14ac:dyDescent="0.35">
      <c r="A288" s="54" t="s">
        <v>214</v>
      </c>
      <c r="B288" s="53">
        <v>8060</v>
      </c>
      <c r="C288" s="53">
        <v>607</v>
      </c>
      <c r="D288" s="52">
        <v>19</v>
      </c>
      <c r="E288" s="54">
        <v>71</v>
      </c>
      <c r="F288" s="54" t="s">
        <v>220</v>
      </c>
      <c r="G288" s="54" t="s">
        <v>211</v>
      </c>
      <c r="H288" s="52">
        <v>22</v>
      </c>
      <c r="I288" s="54" t="s">
        <v>207</v>
      </c>
      <c r="J288" s="52">
        <v>2</v>
      </c>
      <c r="K288" s="54" t="s">
        <v>215</v>
      </c>
      <c r="L288" s="54" t="s">
        <v>209</v>
      </c>
      <c r="M288" s="54" t="str">
        <f t="shared" si="8"/>
        <v>High</v>
      </c>
      <c r="N288" s="54" t="str">
        <f t="shared" si="9"/>
        <v>Medium</v>
      </c>
    </row>
    <row r="289" spans="1:14" x14ac:dyDescent="0.35">
      <c r="A289" s="54" t="s">
        <v>214</v>
      </c>
      <c r="B289" s="53">
        <v>0</v>
      </c>
      <c r="C289" s="53">
        <v>486</v>
      </c>
      <c r="D289" s="52">
        <v>12</v>
      </c>
      <c r="E289" s="54">
        <v>22</v>
      </c>
      <c r="F289" s="54" t="s">
        <v>61</v>
      </c>
      <c r="G289" s="54" t="s">
        <v>206</v>
      </c>
      <c r="H289" s="52">
        <v>35</v>
      </c>
      <c r="I289" s="54" t="s">
        <v>217</v>
      </c>
      <c r="J289" s="52">
        <v>2</v>
      </c>
      <c r="K289" s="54" t="s">
        <v>212</v>
      </c>
      <c r="L289" s="54" t="s">
        <v>209</v>
      </c>
      <c r="M289" s="54" t="str">
        <f t="shared" si="8"/>
        <v>Low</v>
      </c>
      <c r="N289" s="54" t="str">
        <f t="shared" si="9"/>
        <v>Medium</v>
      </c>
    </row>
    <row r="290" spans="1:14" x14ac:dyDescent="0.35">
      <c r="A290" s="54" t="s">
        <v>214</v>
      </c>
      <c r="B290" s="53">
        <v>0</v>
      </c>
      <c r="C290" s="53">
        <v>108</v>
      </c>
      <c r="D290" s="52">
        <v>25</v>
      </c>
      <c r="E290" s="54">
        <v>52</v>
      </c>
      <c r="F290" s="54" t="s">
        <v>61</v>
      </c>
      <c r="G290" s="54" t="s">
        <v>206</v>
      </c>
      <c r="H290" s="52">
        <v>46</v>
      </c>
      <c r="I290" s="54" t="s">
        <v>207</v>
      </c>
      <c r="J290" s="52">
        <v>4</v>
      </c>
      <c r="K290" s="54" t="s">
        <v>208</v>
      </c>
      <c r="L290" s="54" t="s">
        <v>213</v>
      </c>
      <c r="M290" s="54" t="str">
        <f t="shared" si="8"/>
        <v>Low</v>
      </c>
      <c r="N290" s="54" t="str">
        <f t="shared" si="9"/>
        <v>Low</v>
      </c>
    </row>
    <row r="291" spans="1:14" x14ac:dyDescent="0.35">
      <c r="A291" s="54" t="s">
        <v>205</v>
      </c>
      <c r="B291" s="53">
        <v>0</v>
      </c>
      <c r="C291" s="53">
        <v>0</v>
      </c>
      <c r="D291" s="52">
        <v>43</v>
      </c>
      <c r="E291" s="54">
        <v>28</v>
      </c>
      <c r="F291" s="54" t="s">
        <v>220</v>
      </c>
      <c r="G291" s="54" t="s">
        <v>211</v>
      </c>
      <c r="H291" s="52">
        <v>29</v>
      </c>
      <c r="I291" s="54" t="s">
        <v>207</v>
      </c>
      <c r="J291" s="52">
        <v>3</v>
      </c>
      <c r="K291" s="54" t="s">
        <v>215</v>
      </c>
      <c r="L291" s="54" t="s">
        <v>213</v>
      </c>
      <c r="M291" s="54" t="str">
        <f t="shared" si="8"/>
        <v>Low</v>
      </c>
      <c r="N291" s="54" t="str">
        <f t="shared" si="9"/>
        <v>Low</v>
      </c>
    </row>
    <row r="292" spans="1:14" x14ac:dyDescent="0.35">
      <c r="A292" s="54" t="s">
        <v>214</v>
      </c>
      <c r="B292" s="53">
        <v>0</v>
      </c>
      <c r="C292" s="53">
        <v>113</v>
      </c>
      <c r="D292" s="52">
        <v>25</v>
      </c>
      <c r="E292" s="54">
        <v>31</v>
      </c>
      <c r="F292" s="54" t="s">
        <v>220</v>
      </c>
      <c r="G292" s="54" t="s">
        <v>211</v>
      </c>
      <c r="H292" s="52">
        <v>22</v>
      </c>
      <c r="I292" s="54" t="s">
        <v>217</v>
      </c>
      <c r="J292" s="52">
        <v>4</v>
      </c>
      <c r="K292" s="54" t="s">
        <v>212</v>
      </c>
      <c r="L292" s="54" t="s">
        <v>213</v>
      </c>
      <c r="M292" s="54" t="str">
        <f t="shared" si="8"/>
        <v>Low</v>
      </c>
      <c r="N292" s="54" t="str">
        <f t="shared" si="9"/>
        <v>Low</v>
      </c>
    </row>
    <row r="293" spans="1:14" x14ac:dyDescent="0.35">
      <c r="A293" s="54" t="s">
        <v>214</v>
      </c>
      <c r="B293" s="53">
        <v>1613</v>
      </c>
      <c r="C293" s="53">
        <v>0</v>
      </c>
      <c r="D293" s="52">
        <v>25</v>
      </c>
      <c r="E293" s="54">
        <v>118</v>
      </c>
      <c r="F293" s="54" t="s">
        <v>61</v>
      </c>
      <c r="G293" s="54" t="s">
        <v>218</v>
      </c>
      <c r="H293" s="52">
        <v>53</v>
      </c>
      <c r="I293" s="54" t="s">
        <v>207</v>
      </c>
      <c r="J293" s="52">
        <v>4</v>
      </c>
      <c r="K293" s="54" t="s">
        <v>212</v>
      </c>
      <c r="L293" s="54" t="s">
        <v>209</v>
      </c>
      <c r="M293" s="54" t="str">
        <f t="shared" si="8"/>
        <v>Medium</v>
      </c>
      <c r="N293" s="54" t="str">
        <f t="shared" si="9"/>
        <v>Low</v>
      </c>
    </row>
    <row r="294" spans="1:14" x14ac:dyDescent="0.35">
      <c r="A294" s="54" t="s">
        <v>210</v>
      </c>
      <c r="B294" s="53">
        <v>757</v>
      </c>
      <c r="C294" s="53">
        <v>208</v>
      </c>
      <c r="D294" s="52">
        <v>25</v>
      </c>
      <c r="E294" s="54">
        <v>36</v>
      </c>
      <c r="F294" s="54" t="s">
        <v>61</v>
      </c>
      <c r="G294" s="54" t="s">
        <v>211</v>
      </c>
      <c r="H294" s="52">
        <v>42</v>
      </c>
      <c r="I294" s="54" t="s">
        <v>207</v>
      </c>
      <c r="J294" s="52">
        <v>3</v>
      </c>
      <c r="K294" s="54" t="s">
        <v>212</v>
      </c>
      <c r="L294" s="54" t="s">
        <v>213</v>
      </c>
      <c r="M294" s="54" t="str">
        <f t="shared" si="8"/>
        <v>Medium</v>
      </c>
      <c r="N294" s="54" t="str">
        <f t="shared" si="9"/>
        <v>Low</v>
      </c>
    </row>
    <row r="295" spans="1:14" x14ac:dyDescent="0.35">
      <c r="A295" s="54" t="s">
        <v>225</v>
      </c>
      <c r="B295" s="53">
        <v>0</v>
      </c>
      <c r="C295" s="53">
        <v>603</v>
      </c>
      <c r="D295" s="52">
        <v>13</v>
      </c>
      <c r="E295" s="54">
        <v>35</v>
      </c>
      <c r="F295" s="54" t="s">
        <v>61</v>
      </c>
      <c r="G295" s="54" t="s">
        <v>218</v>
      </c>
      <c r="H295" s="52">
        <v>20</v>
      </c>
      <c r="I295" s="54" t="s">
        <v>217</v>
      </c>
      <c r="J295" s="52">
        <v>4</v>
      </c>
      <c r="K295" s="54" t="s">
        <v>212</v>
      </c>
      <c r="L295" s="54" t="s">
        <v>213</v>
      </c>
      <c r="M295" s="54" t="str">
        <f t="shared" si="8"/>
        <v>Low</v>
      </c>
      <c r="N295" s="54" t="str">
        <f t="shared" si="9"/>
        <v>Medium</v>
      </c>
    </row>
    <row r="296" spans="1:14" x14ac:dyDescent="0.35">
      <c r="A296" s="54" t="s">
        <v>214</v>
      </c>
      <c r="B296" s="53">
        <v>0</v>
      </c>
      <c r="C296" s="53">
        <v>343</v>
      </c>
      <c r="D296" s="52">
        <v>19</v>
      </c>
      <c r="E296" s="54">
        <v>22</v>
      </c>
      <c r="F296" s="54" t="s">
        <v>220</v>
      </c>
      <c r="G296" s="54" t="s">
        <v>211</v>
      </c>
      <c r="H296" s="52">
        <v>35</v>
      </c>
      <c r="I296" s="54" t="s">
        <v>207</v>
      </c>
      <c r="J296" s="52">
        <v>3</v>
      </c>
      <c r="K296" s="54" t="s">
        <v>212</v>
      </c>
      <c r="L296" s="54" t="s">
        <v>209</v>
      </c>
      <c r="M296" s="54" t="str">
        <f t="shared" si="8"/>
        <v>Low</v>
      </c>
      <c r="N296" s="54" t="str">
        <f t="shared" si="9"/>
        <v>Medium</v>
      </c>
    </row>
    <row r="297" spans="1:14" x14ac:dyDescent="0.35">
      <c r="A297" s="54" t="s">
        <v>216</v>
      </c>
      <c r="B297" s="53">
        <v>977</v>
      </c>
      <c r="C297" s="53">
        <v>463</v>
      </c>
      <c r="D297" s="52">
        <v>10</v>
      </c>
      <c r="E297" s="54">
        <v>61</v>
      </c>
      <c r="F297" s="54" t="s">
        <v>220</v>
      </c>
      <c r="G297" s="54" t="s">
        <v>211</v>
      </c>
      <c r="H297" s="52">
        <v>33</v>
      </c>
      <c r="I297" s="54" t="s">
        <v>207</v>
      </c>
      <c r="J297" s="52">
        <v>3</v>
      </c>
      <c r="K297" s="54" t="s">
        <v>215</v>
      </c>
      <c r="L297" s="54" t="s">
        <v>213</v>
      </c>
      <c r="M297" s="54" t="str">
        <f t="shared" si="8"/>
        <v>Medium</v>
      </c>
      <c r="N297" s="54" t="str">
        <f t="shared" si="9"/>
        <v>Medium</v>
      </c>
    </row>
    <row r="298" spans="1:14" x14ac:dyDescent="0.35">
      <c r="A298" s="54" t="s">
        <v>216</v>
      </c>
      <c r="B298" s="53">
        <v>197</v>
      </c>
      <c r="C298" s="53">
        <v>0</v>
      </c>
      <c r="D298" s="52">
        <v>37</v>
      </c>
      <c r="E298" s="54">
        <v>17</v>
      </c>
      <c r="F298" s="54" t="s">
        <v>61</v>
      </c>
      <c r="G298" s="54" t="s">
        <v>218</v>
      </c>
      <c r="H298" s="52">
        <v>26</v>
      </c>
      <c r="I298" s="54" t="s">
        <v>207</v>
      </c>
      <c r="J298" s="52">
        <v>2</v>
      </c>
      <c r="K298" s="54" t="s">
        <v>212</v>
      </c>
      <c r="L298" s="54" t="s">
        <v>209</v>
      </c>
      <c r="M298" s="54" t="str">
        <f t="shared" si="8"/>
        <v>Low</v>
      </c>
      <c r="N298" s="54" t="str">
        <f t="shared" si="9"/>
        <v>Low</v>
      </c>
    </row>
    <row r="299" spans="1:14" x14ac:dyDescent="0.35">
      <c r="A299" s="54" t="s">
        <v>210</v>
      </c>
      <c r="B299" s="53">
        <v>0</v>
      </c>
      <c r="C299" s="53">
        <v>299</v>
      </c>
      <c r="D299" s="52">
        <v>19</v>
      </c>
      <c r="E299" s="54">
        <v>11</v>
      </c>
      <c r="F299" s="54" t="s">
        <v>61</v>
      </c>
      <c r="G299" s="54" t="s">
        <v>206</v>
      </c>
      <c r="H299" s="52">
        <v>46</v>
      </c>
      <c r="I299" s="54" t="s">
        <v>223</v>
      </c>
      <c r="J299" s="52">
        <v>4</v>
      </c>
      <c r="K299" s="54" t="s">
        <v>212</v>
      </c>
      <c r="L299" s="54" t="s">
        <v>209</v>
      </c>
      <c r="M299" s="54" t="str">
        <f t="shared" si="8"/>
        <v>Low</v>
      </c>
      <c r="N299" s="54" t="str">
        <f t="shared" si="9"/>
        <v>Medium</v>
      </c>
    </row>
    <row r="300" spans="1:14" x14ac:dyDescent="0.35">
      <c r="A300" s="54" t="s">
        <v>214</v>
      </c>
      <c r="B300" s="53">
        <v>0</v>
      </c>
      <c r="C300" s="53">
        <v>490</v>
      </c>
      <c r="D300" s="52">
        <v>13</v>
      </c>
      <c r="E300" s="54">
        <v>15</v>
      </c>
      <c r="F300" s="54" t="s">
        <v>220</v>
      </c>
      <c r="G300" s="54" t="s">
        <v>211</v>
      </c>
      <c r="H300" s="52">
        <v>28</v>
      </c>
      <c r="I300" s="54" t="s">
        <v>207</v>
      </c>
      <c r="J300" s="52">
        <v>2</v>
      </c>
      <c r="K300" s="54" t="s">
        <v>212</v>
      </c>
      <c r="L300" s="54" t="s">
        <v>213</v>
      </c>
      <c r="M300" s="54" t="str">
        <f t="shared" si="8"/>
        <v>Low</v>
      </c>
      <c r="N300" s="54" t="str">
        <f t="shared" si="9"/>
        <v>Medium</v>
      </c>
    </row>
    <row r="301" spans="1:14" x14ac:dyDescent="0.35">
      <c r="A301" s="54" t="s">
        <v>205</v>
      </c>
      <c r="B301" s="53">
        <v>0</v>
      </c>
      <c r="C301" s="53">
        <v>6628</v>
      </c>
      <c r="D301" s="52">
        <v>37</v>
      </c>
      <c r="E301" s="54">
        <v>65</v>
      </c>
      <c r="F301" s="54" t="s">
        <v>61</v>
      </c>
      <c r="G301" s="54" t="s">
        <v>206</v>
      </c>
      <c r="H301" s="52">
        <v>38</v>
      </c>
      <c r="I301" s="54" t="s">
        <v>207</v>
      </c>
      <c r="J301" s="52">
        <v>4</v>
      </c>
      <c r="K301" s="54" t="s">
        <v>212</v>
      </c>
      <c r="L301" s="54" t="s">
        <v>209</v>
      </c>
      <c r="M301" s="54" t="str">
        <f t="shared" si="8"/>
        <v>Low</v>
      </c>
      <c r="N301" s="54" t="str">
        <f t="shared" si="9"/>
        <v>High</v>
      </c>
    </row>
    <row r="302" spans="1:14" x14ac:dyDescent="0.35">
      <c r="A302" s="54" t="s">
        <v>219</v>
      </c>
      <c r="B302" s="53">
        <v>0</v>
      </c>
      <c r="C302" s="53">
        <v>859</v>
      </c>
      <c r="D302" s="52">
        <v>19</v>
      </c>
      <c r="E302" s="54">
        <v>23</v>
      </c>
      <c r="F302" s="54" t="s">
        <v>61</v>
      </c>
      <c r="G302" s="54" t="s">
        <v>206</v>
      </c>
      <c r="H302" s="52">
        <v>35</v>
      </c>
      <c r="I302" s="54" t="s">
        <v>207</v>
      </c>
      <c r="J302" s="52">
        <v>2</v>
      </c>
      <c r="K302" s="54" t="s">
        <v>212</v>
      </c>
      <c r="L302" s="54" t="s">
        <v>213</v>
      </c>
      <c r="M302" s="54" t="str">
        <f t="shared" si="8"/>
        <v>Low</v>
      </c>
      <c r="N302" s="54" t="str">
        <f t="shared" si="9"/>
        <v>Medium</v>
      </c>
    </row>
    <row r="303" spans="1:14" x14ac:dyDescent="0.35">
      <c r="A303" s="54" t="s">
        <v>214</v>
      </c>
      <c r="B303" s="53">
        <v>0</v>
      </c>
      <c r="C303" s="53">
        <v>750</v>
      </c>
      <c r="D303" s="52">
        <v>13</v>
      </c>
      <c r="E303" s="54">
        <v>14</v>
      </c>
      <c r="F303" s="54" t="s">
        <v>61</v>
      </c>
      <c r="G303" s="54" t="s">
        <v>206</v>
      </c>
      <c r="H303" s="52">
        <v>47</v>
      </c>
      <c r="I303" s="54" t="s">
        <v>207</v>
      </c>
      <c r="J303" s="52">
        <v>4</v>
      </c>
      <c r="K303" s="54" t="s">
        <v>212</v>
      </c>
      <c r="L303" s="54" t="s">
        <v>213</v>
      </c>
      <c r="M303" s="54" t="str">
        <f t="shared" si="8"/>
        <v>Low</v>
      </c>
      <c r="N303" s="54" t="str">
        <f t="shared" si="9"/>
        <v>Medium</v>
      </c>
    </row>
    <row r="304" spans="1:14" x14ac:dyDescent="0.35">
      <c r="A304" s="54" t="s">
        <v>205</v>
      </c>
      <c r="B304" s="53">
        <v>256</v>
      </c>
      <c r="C304" s="53">
        <v>954</v>
      </c>
      <c r="D304" s="52">
        <v>10</v>
      </c>
      <c r="E304" s="54">
        <v>13</v>
      </c>
      <c r="F304" s="54" t="s">
        <v>61</v>
      </c>
      <c r="G304" s="54" t="s">
        <v>206</v>
      </c>
      <c r="H304" s="52">
        <v>23</v>
      </c>
      <c r="I304" s="54" t="s">
        <v>207</v>
      </c>
      <c r="J304" s="52">
        <v>3</v>
      </c>
      <c r="K304" s="54" t="s">
        <v>212</v>
      </c>
      <c r="L304" s="54" t="s">
        <v>209</v>
      </c>
      <c r="M304" s="54" t="str">
        <f t="shared" si="8"/>
        <v>Medium</v>
      </c>
      <c r="N304" s="54" t="str">
        <f t="shared" si="9"/>
        <v>Medium</v>
      </c>
    </row>
    <row r="305" spans="1:14" x14ac:dyDescent="0.35">
      <c r="A305" s="54" t="s">
        <v>214</v>
      </c>
      <c r="B305" s="53">
        <v>296</v>
      </c>
      <c r="C305" s="53">
        <v>591</v>
      </c>
      <c r="D305" s="52">
        <v>37</v>
      </c>
      <c r="E305" s="54">
        <v>103</v>
      </c>
      <c r="F305" s="54" t="s">
        <v>61</v>
      </c>
      <c r="G305" s="54" t="s">
        <v>206</v>
      </c>
      <c r="H305" s="52">
        <v>56</v>
      </c>
      <c r="I305" s="54" t="s">
        <v>223</v>
      </c>
      <c r="J305" s="52">
        <v>4</v>
      </c>
      <c r="K305" s="54" t="s">
        <v>212</v>
      </c>
      <c r="L305" s="54" t="s">
        <v>213</v>
      </c>
      <c r="M305" s="54" t="str">
        <f t="shared" si="8"/>
        <v>Medium</v>
      </c>
      <c r="N305" s="54" t="str">
        <f t="shared" si="9"/>
        <v>Medium</v>
      </c>
    </row>
    <row r="306" spans="1:14" x14ac:dyDescent="0.35">
      <c r="A306" s="54" t="s">
        <v>210</v>
      </c>
      <c r="B306" s="53">
        <v>0</v>
      </c>
      <c r="C306" s="53">
        <v>13970</v>
      </c>
      <c r="D306" s="52">
        <v>13</v>
      </c>
      <c r="E306" s="54">
        <v>24</v>
      </c>
      <c r="F306" s="54" t="s">
        <v>220</v>
      </c>
      <c r="G306" s="54" t="s">
        <v>211</v>
      </c>
      <c r="H306" s="52">
        <v>28</v>
      </c>
      <c r="I306" s="54" t="s">
        <v>217</v>
      </c>
      <c r="J306" s="52">
        <v>4</v>
      </c>
      <c r="K306" s="54" t="s">
        <v>208</v>
      </c>
      <c r="L306" s="54" t="s">
        <v>213</v>
      </c>
      <c r="M306" s="54" t="str">
        <f t="shared" si="8"/>
        <v>Low</v>
      </c>
      <c r="N306" s="54" t="str">
        <f t="shared" si="9"/>
        <v>High</v>
      </c>
    </row>
    <row r="307" spans="1:14" x14ac:dyDescent="0.35">
      <c r="A307" s="54" t="s">
        <v>214</v>
      </c>
      <c r="B307" s="53">
        <v>0</v>
      </c>
      <c r="C307" s="53">
        <v>857</v>
      </c>
      <c r="D307" s="52">
        <v>11</v>
      </c>
      <c r="E307" s="54">
        <v>34</v>
      </c>
      <c r="F307" s="54" t="s">
        <v>61</v>
      </c>
      <c r="G307" s="54" t="s">
        <v>206</v>
      </c>
      <c r="H307" s="52">
        <v>48</v>
      </c>
      <c r="I307" s="54" t="s">
        <v>207</v>
      </c>
      <c r="J307" s="52">
        <v>3</v>
      </c>
      <c r="K307" s="54" t="s">
        <v>212</v>
      </c>
      <c r="L307" s="54" t="s">
        <v>209</v>
      </c>
      <c r="M307" s="54" t="str">
        <f t="shared" si="8"/>
        <v>Low</v>
      </c>
      <c r="N307" s="54" t="str">
        <f t="shared" si="9"/>
        <v>Medium</v>
      </c>
    </row>
    <row r="308" spans="1:14" x14ac:dyDescent="0.35">
      <c r="A308" s="54" t="s">
        <v>210</v>
      </c>
      <c r="B308" s="53">
        <v>0</v>
      </c>
      <c r="C308" s="53">
        <v>5857</v>
      </c>
      <c r="D308" s="52">
        <v>19</v>
      </c>
      <c r="E308" s="54">
        <v>20</v>
      </c>
      <c r="F308" s="54" t="s">
        <v>61</v>
      </c>
      <c r="G308" s="54" t="s">
        <v>206</v>
      </c>
      <c r="H308" s="52">
        <v>27</v>
      </c>
      <c r="I308" s="54" t="s">
        <v>207</v>
      </c>
      <c r="J308" s="52">
        <v>2</v>
      </c>
      <c r="K308" s="54" t="s">
        <v>212</v>
      </c>
      <c r="L308" s="54" t="s">
        <v>209</v>
      </c>
      <c r="M308" s="54" t="str">
        <f t="shared" si="8"/>
        <v>Low</v>
      </c>
      <c r="N308" s="54" t="str">
        <f t="shared" si="9"/>
        <v>High</v>
      </c>
    </row>
    <row r="309" spans="1:14" x14ac:dyDescent="0.35">
      <c r="A309" s="54" t="s">
        <v>205</v>
      </c>
      <c r="B309" s="53">
        <v>298</v>
      </c>
      <c r="C309" s="53">
        <v>3326</v>
      </c>
      <c r="D309" s="52">
        <v>73</v>
      </c>
      <c r="E309" s="54">
        <v>15</v>
      </c>
      <c r="F309" s="54" t="s">
        <v>61</v>
      </c>
      <c r="G309" s="54" t="s">
        <v>218</v>
      </c>
      <c r="H309" s="52">
        <v>23</v>
      </c>
      <c r="I309" s="54" t="s">
        <v>207</v>
      </c>
      <c r="J309" s="52">
        <v>2</v>
      </c>
      <c r="K309" s="54" t="s">
        <v>212</v>
      </c>
      <c r="L309" s="54" t="s">
        <v>213</v>
      </c>
      <c r="M309" s="54" t="str">
        <f t="shared" si="8"/>
        <v>Medium</v>
      </c>
      <c r="N309" s="54" t="str">
        <f t="shared" si="9"/>
        <v>High</v>
      </c>
    </row>
    <row r="310" spans="1:14" x14ac:dyDescent="0.35">
      <c r="A310" s="54" t="s">
        <v>205</v>
      </c>
      <c r="B310" s="53">
        <v>0</v>
      </c>
      <c r="C310" s="53">
        <v>726</v>
      </c>
      <c r="D310" s="52">
        <v>19</v>
      </c>
      <c r="E310" s="54">
        <v>7</v>
      </c>
      <c r="F310" s="54" t="s">
        <v>220</v>
      </c>
      <c r="G310" s="54" t="s">
        <v>211</v>
      </c>
      <c r="H310" s="52">
        <v>24</v>
      </c>
      <c r="I310" s="54" t="s">
        <v>217</v>
      </c>
      <c r="J310" s="52">
        <v>4</v>
      </c>
      <c r="K310" s="54" t="s">
        <v>212</v>
      </c>
      <c r="L310" s="54" t="s">
        <v>213</v>
      </c>
      <c r="M310" s="54" t="str">
        <f t="shared" si="8"/>
        <v>Low</v>
      </c>
      <c r="N310" s="54" t="str">
        <f t="shared" si="9"/>
        <v>Medium</v>
      </c>
    </row>
    <row r="311" spans="1:14" x14ac:dyDescent="0.35">
      <c r="A311" s="54" t="s">
        <v>210</v>
      </c>
      <c r="B311" s="53">
        <v>8636</v>
      </c>
      <c r="C311" s="53">
        <v>214</v>
      </c>
      <c r="D311" s="52">
        <v>11</v>
      </c>
      <c r="E311" s="54">
        <v>3</v>
      </c>
      <c r="F311" s="54" t="s">
        <v>220</v>
      </c>
      <c r="G311" s="54" t="s">
        <v>211</v>
      </c>
      <c r="H311" s="52">
        <v>22</v>
      </c>
      <c r="I311" s="54" t="s">
        <v>207</v>
      </c>
      <c r="J311" s="52">
        <v>2</v>
      </c>
      <c r="K311" s="54" t="s">
        <v>212</v>
      </c>
      <c r="L311" s="54" t="s">
        <v>209</v>
      </c>
      <c r="M311" s="54" t="str">
        <f t="shared" si="8"/>
        <v>High</v>
      </c>
      <c r="N311" s="54" t="str">
        <f t="shared" si="9"/>
        <v>Low</v>
      </c>
    </row>
    <row r="312" spans="1:14" x14ac:dyDescent="0.35">
      <c r="A312" s="54" t="s">
        <v>214</v>
      </c>
      <c r="B312" s="53">
        <v>0</v>
      </c>
      <c r="C312" s="53">
        <v>207</v>
      </c>
      <c r="D312" s="52">
        <v>13</v>
      </c>
      <c r="E312" s="54">
        <v>119</v>
      </c>
      <c r="F312" s="54" t="s">
        <v>61</v>
      </c>
      <c r="G312" s="54" t="s">
        <v>206</v>
      </c>
      <c r="H312" s="52">
        <v>42</v>
      </c>
      <c r="I312" s="54" t="s">
        <v>217</v>
      </c>
      <c r="J312" s="52">
        <v>4</v>
      </c>
      <c r="K312" s="54" t="s">
        <v>212</v>
      </c>
      <c r="L312" s="54" t="s">
        <v>213</v>
      </c>
      <c r="M312" s="54" t="str">
        <f t="shared" si="8"/>
        <v>Low</v>
      </c>
      <c r="N312" s="54" t="str">
        <f t="shared" si="9"/>
        <v>Low</v>
      </c>
    </row>
    <row r="313" spans="1:14" x14ac:dyDescent="0.35">
      <c r="A313" s="54" t="s">
        <v>214</v>
      </c>
      <c r="B313" s="53">
        <v>0</v>
      </c>
      <c r="C313" s="53">
        <v>713</v>
      </c>
      <c r="D313" s="52">
        <v>13</v>
      </c>
      <c r="E313" s="54">
        <v>29</v>
      </c>
      <c r="F313" s="54" t="s">
        <v>61</v>
      </c>
      <c r="G313" s="54" t="s">
        <v>206</v>
      </c>
      <c r="H313" s="52">
        <v>25</v>
      </c>
      <c r="I313" s="54" t="s">
        <v>207</v>
      </c>
      <c r="J313" s="52">
        <v>2</v>
      </c>
      <c r="K313" s="54" t="s">
        <v>212</v>
      </c>
      <c r="L313" s="54" t="s">
        <v>213</v>
      </c>
      <c r="M313" s="54" t="str">
        <f t="shared" si="8"/>
        <v>Low</v>
      </c>
      <c r="N313" s="54" t="str">
        <f t="shared" si="9"/>
        <v>Medium</v>
      </c>
    </row>
    <row r="314" spans="1:14" x14ac:dyDescent="0.35">
      <c r="A314" s="54" t="s">
        <v>214</v>
      </c>
      <c r="B314" s="53">
        <v>19766</v>
      </c>
      <c r="C314" s="53">
        <v>2141</v>
      </c>
      <c r="D314" s="52">
        <v>11</v>
      </c>
      <c r="E314" s="54">
        <v>54</v>
      </c>
      <c r="F314" s="54" t="s">
        <v>220</v>
      </c>
      <c r="G314" s="54" t="s">
        <v>211</v>
      </c>
      <c r="H314" s="52">
        <v>47</v>
      </c>
      <c r="I314" s="54" t="s">
        <v>223</v>
      </c>
      <c r="J314" s="52">
        <v>4</v>
      </c>
      <c r="K314" s="54" t="s">
        <v>208</v>
      </c>
      <c r="L314" s="54" t="s">
        <v>213</v>
      </c>
      <c r="M314" s="54" t="str">
        <f t="shared" si="8"/>
        <v>High</v>
      </c>
      <c r="N314" s="54" t="str">
        <f t="shared" si="9"/>
        <v>High</v>
      </c>
    </row>
    <row r="315" spans="1:14" x14ac:dyDescent="0.35">
      <c r="A315" s="54" t="s">
        <v>214</v>
      </c>
      <c r="B315" s="53">
        <v>0</v>
      </c>
      <c r="C315" s="53">
        <v>483</v>
      </c>
      <c r="D315" s="52">
        <v>19</v>
      </c>
      <c r="E315" s="54">
        <v>90</v>
      </c>
      <c r="F315" s="54" t="s">
        <v>220</v>
      </c>
      <c r="G315" s="54" t="s">
        <v>211</v>
      </c>
      <c r="H315" s="52">
        <v>32</v>
      </c>
      <c r="I315" s="54" t="s">
        <v>217</v>
      </c>
      <c r="J315" s="52">
        <v>4</v>
      </c>
      <c r="K315" s="54" t="s">
        <v>212</v>
      </c>
      <c r="L315" s="54" t="s">
        <v>213</v>
      </c>
      <c r="M315" s="54" t="str">
        <f t="shared" si="8"/>
        <v>Low</v>
      </c>
      <c r="N315" s="54" t="str">
        <f t="shared" si="9"/>
        <v>Medium</v>
      </c>
    </row>
    <row r="316" spans="1:14" x14ac:dyDescent="0.35">
      <c r="A316" s="54" t="s">
        <v>214</v>
      </c>
      <c r="B316" s="53">
        <v>0</v>
      </c>
      <c r="C316" s="53">
        <v>127</v>
      </c>
      <c r="D316" s="52">
        <v>7</v>
      </c>
      <c r="E316" s="54">
        <v>13</v>
      </c>
      <c r="F316" s="54" t="s">
        <v>61</v>
      </c>
      <c r="G316" s="54" t="s">
        <v>206</v>
      </c>
      <c r="H316" s="52">
        <v>25</v>
      </c>
      <c r="I316" s="54" t="s">
        <v>217</v>
      </c>
      <c r="J316" s="52">
        <v>3</v>
      </c>
      <c r="K316" s="54" t="s">
        <v>212</v>
      </c>
      <c r="L316" s="54" t="s">
        <v>209</v>
      </c>
      <c r="M316" s="54" t="str">
        <f t="shared" si="8"/>
        <v>Low</v>
      </c>
      <c r="N316" s="54" t="str">
        <f t="shared" si="9"/>
        <v>Low</v>
      </c>
    </row>
    <row r="317" spans="1:14" x14ac:dyDescent="0.35">
      <c r="A317" s="54" t="s">
        <v>210</v>
      </c>
      <c r="B317" s="53">
        <v>0</v>
      </c>
      <c r="C317" s="53">
        <v>367</v>
      </c>
      <c r="D317" s="52">
        <v>37</v>
      </c>
      <c r="E317" s="54">
        <v>22</v>
      </c>
      <c r="F317" s="54" t="s">
        <v>61</v>
      </c>
      <c r="G317" s="54" t="s">
        <v>206</v>
      </c>
      <c r="H317" s="52">
        <v>36</v>
      </c>
      <c r="I317" s="54" t="s">
        <v>207</v>
      </c>
      <c r="J317" s="52">
        <v>2</v>
      </c>
      <c r="K317" s="54" t="s">
        <v>212</v>
      </c>
      <c r="L317" s="54" t="s">
        <v>209</v>
      </c>
      <c r="M317" s="54" t="str">
        <f t="shared" si="8"/>
        <v>Low</v>
      </c>
      <c r="N317" s="54" t="str">
        <f t="shared" si="9"/>
        <v>Medium</v>
      </c>
    </row>
    <row r="318" spans="1:14" x14ac:dyDescent="0.35">
      <c r="A318" s="54" t="s">
        <v>205</v>
      </c>
      <c r="B318" s="53">
        <v>0</v>
      </c>
      <c r="C318" s="53">
        <v>813</v>
      </c>
      <c r="D318" s="52">
        <v>43</v>
      </c>
      <c r="E318" s="54">
        <v>28</v>
      </c>
      <c r="F318" s="54" t="s">
        <v>61</v>
      </c>
      <c r="G318" s="54" t="s">
        <v>206</v>
      </c>
      <c r="H318" s="52">
        <v>25</v>
      </c>
      <c r="I318" s="54" t="s">
        <v>207</v>
      </c>
      <c r="J318" s="52">
        <v>2</v>
      </c>
      <c r="K318" s="54" t="s">
        <v>212</v>
      </c>
      <c r="L318" s="54" t="s">
        <v>213</v>
      </c>
      <c r="M318" s="54" t="str">
        <f t="shared" si="8"/>
        <v>Low</v>
      </c>
      <c r="N318" s="54" t="str">
        <f t="shared" si="9"/>
        <v>Medium</v>
      </c>
    </row>
    <row r="319" spans="1:14" x14ac:dyDescent="0.35">
      <c r="A319" s="54" t="s">
        <v>210</v>
      </c>
      <c r="B319" s="53">
        <v>4089</v>
      </c>
      <c r="C319" s="53">
        <v>0</v>
      </c>
      <c r="D319" s="52">
        <v>7</v>
      </c>
      <c r="E319" s="54">
        <v>14</v>
      </c>
      <c r="F319" s="54" t="s">
        <v>61</v>
      </c>
      <c r="G319" s="54" t="s">
        <v>218</v>
      </c>
      <c r="H319" s="52">
        <v>26</v>
      </c>
      <c r="I319" s="54" t="s">
        <v>207</v>
      </c>
      <c r="J319" s="52">
        <v>2</v>
      </c>
      <c r="K319" s="54" t="s">
        <v>212</v>
      </c>
      <c r="L319" s="54" t="s">
        <v>209</v>
      </c>
      <c r="M319" s="54" t="str">
        <f t="shared" si="8"/>
        <v>High</v>
      </c>
      <c r="N319" s="54" t="str">
        <f t="shared" si="9"/>
        <v>Low</v>
      </c>
    </row>
    <row r="320" spans="1:14" x14ac:dyDescent="0.35">
      <c r="A320" s="54" t="s">
        <v>214</v>
      </c>
      <c r="B320" s="53">
        <v>0</v>
      </c>
      <c r="C320" s="53">
        <v>102</v>
      </c>
      <c r="D320" s="52">
        <v>7</v>
      </c>
      <c r="E320" s="54">
        <v>0</v>
      </c>
      <c r="F320" s="54" t="s">
        <v>220</v>
      </c>
      <c r="G320" s="54" t="s">
        <v>211</v>
      </c>
      <c r="H320" s="52">
        <v>53</v>
      </c>
      <c r="I320" s="54" t="s">
        <v>207</v>
      </c>
      <c r="J320" s="52">
        <v>4</v>
      </c>
      <c r="K320" s="54" t="s">
        <v>224</v>
      </c>
      <c r="L320" s="54" t="s">
        <v>209</v>
      </c>
      <c r="M320" s="54" t="str">
        <f t="shared" si="8"/>
        <v>Low</v>
      </c>
      <c r="N320" s="54" t="str">
        <f t="shared" si="9"/>
        <v>Low</v>
      </c>
    </row>
    <row r="321" spans="1:14" x14ac:dyDescent="0.35">
      <c r="A321" s="54" t="s">
        <v>222</v>
      </c>
      <c r="B321" s="53">
        <v>271</v>
      </c>
      <c r="C321" s="53">
        <v>759</v>
      </c>
      <c r="D321" s="52">
        <v>19</v>
      </c>
      <c r="E321" s="54">
        <v>0</v>
      </c>
      <c r="F321" s="54" t="s">
        <v>220</v>
      </c>
      <c r="G321" s="54" t="s">
        <v>211</v>
      </c>
      <c r="H321" s="52">
        <v>66</v>
      </c>
      <c r="I321" s="54" t="s">
        <v>207</v>
      </c>
      <c r="J321" s="52">
        <v>4</v>
      </c>
      <c r="K321" s="54" t="s">
        <v>212</v>
      </c>
      <c r="L321" s="54" t="s">
        <v>209</v>
      </c>
      <c r="M321" s="54" t="str">
        <f t="shared" si="8"/>
        <v>Medium</v>
      </c>
      <c r="N321" s="54" t="str">
        <f t="shared" si="9"/>
        <v>Medium</v>
      </c>
    </row>
    <row r="322" spans="1:14" x14ac:dyDescent="0.35">
      <c r="A322" s="54" t="s">
        <v>214</v>
      </c>
      <c r="B322" s="53">
        <v>949</v>
      </c>
      <c r="C322" s="53">
        <v>0</v>
      </c>
      <c r="D322" s="52">
        <v>49</v>
      </c>
      <c r="E322" s="54">
        <v>36</v>
      </c>
      <c r="F322" s="54" t="s">
        <v>220</v>
      </c>
      <c r="G322" s="54" t="s">
        <v>211</v>
      </c>
      <c r="H322" s="52">
        <v>23</v>
      </c>
      <c r="I322" s="54" t="s">
        <v>207</v>
      </c>
      <c r="J322" s="52">
        <v>2</v>
      </c>
      <c r="K322" s="54" t="s">
        <v>212</v>
      </c>
      <c r="L322" s="54" t="s">
        <v>209</v>
      </c>
      <c r="M322" s="54" t="str">
        <f t="shared" si="8"/>
        <v>Medium</v>
      </c>
      <c r="N322" s="54" t="str">
        <f t="shared" si="9"/>
        <v>Low</v>
      </c>
    </row>
    <row r="323" spans="1:14" x14ac:dyDescent="0.35">
      <c r="A323" s="54" t="s">
        <v>205</v>
      </c>
      <c r="B323" s="53">
        <v>0</v>
      </c>
      <c r="C323" s="53">
        <v>503</v>
      </c>
      <c r="D323" s="52">
        <v>13</v>
      </c>
      <c r="E323" s="54">
        <v>62</v>
      </c>
      <c r="F323" s="54" t="s">
        <v>61</v>
      </c>
      <c r="G323" s="54" t="s">
        <v>206</v>
      </c>
      <c r="H323" s="52">
        <v>25</v>
      </c>
      <c r="I323" s="54" t="s">
        <v>207</v>
      </c>
      <c r="J323" s="52">
        <v>2</v>
      </c>
      <c r="K323" s="54" t="s">
        <v>212</v>
      </c>
      <c r="L323" s="54" t="s">
        <v>209</v>
      </c>
      <c r="M323" s="54" t="str">
        <f t="shared" si="8"/>
        <v>Low</v>
      </c>
      <c r="N323" s="54" t="str">
        <f t="shared" si="9"/>
        <v>Medium</v>
      </c>
    </row>
    <row r="324" spans="1:14" x14ac:dyDescent="0.35">
      <c r="A324" s="54" t="s">
        <v>205</v>
      </c>
      <c r="B324" s="53">
        <v>911</v>
      </c>
      <c r="C324" s="53">
        <v>823</v>
      </c>
      <c r="D324" s="52">
        <v>46</v>
      </c>
      <c r="E324" s="54">
        <v>4</v>
      </c>
      <c r="F324" s="54" t="s">
        <v>61</v>
      </c>
      <c r="G324" s="54" t="s">
        <v>206</v>
      </c>
      <c r="H324" s="52">
        <v>24</v>
      </c>
      <c r="I324" s="54" t="s">
        <v>207</v>
      </c>
      <c r="J324" s="52">
        <v>2</v>
      </c>
      <c r="K324" s="54" t="s">
        <v>208</v>
      </c>
      <c r="L324" s="54" t="s">
        <v>213</v>
      </c>
      <c r="M324" s="54" t="str">
        <f t="shared" si="8"/>
        <v>Medium</v>
      </c>
      <c r="N324" s="54" t="str">
        <f t="shared" si="9"/>
        <v>Medium</v>
      </c>
    </row>
    <row r="325" spans="1:14" x14ac:dyDescent="0.35">
      <c r="A325" s="54" t="s">
        <v>214</v>
      </c>
      <c r="B325" s="53">
        <v>0</v>
      </c>
      <c r="C325" s="53">
        <v>693</v>
      </c>
      <c r="D325" s="52">
        <v>19</v>
      </c>
      <c r="E325" s="54">
        <v>28</v>
      </c>
      <c r="F325" s="54" t="s">
        <v>61</v>
      </c>
      <c r="G325" s="54" t="s">
        <v>206</v>
      </c>
      <c r="H325" s="52">
        <v>31</v>
      </c>
      <c r="I325" s="54" t="s">
        <v>223</v>
      </c>
      <c r="J325" s="52">
        <v>4</v>
      </c>
      <c r="K325" s="54" t="s">
        <v>208</v>
      </c>
      <c r="L325" s="54" t="s">
        <v>213</v>
      </c>
      <c r="M325" s="54" t="str">
        <f t="shared" ref="M325:M388" si="10">IF(B325&lt;250,"Low",IF(B325&gt;=2000,"High","Medium"))</f>
        <v>Low</v>
      </c>
      <c r="N325" s="54" t="str">
        <f t="shared" ref="N325:N388" si="11">IF(C325&lt;250,"Low",IF(C325&gt;=2000,"High","Medium"))</f>
        <v>Medium</v>
      </c>
    </row>
    <row r="326" spans="1:14" x14ac:dyDescent="0.35">
      <c r="A326" s="54" t="s">
        <v>221</v>
      </c>
      <c r="B326" s="53">
        <v>0</v>
      </c>
      <c r="C326" s="53">
        <v>973</v>
      </c>
      <c r="D326" s="52">
        <v>49</v>
      </c>
      <c r="E326" s="54">
        <v>81</v>
      </c>
      <c r="F326" s="54" t="s">
        <v>220</v>
      </c>
      <c r="G326" s="54" t="s">
        <v>211</v>
      </c>
      <c r="H326" s="52">
        <v>57</v>
      </c>
      <c r="I326" s="54" t="s">
        <v>223</v>
      </c>
      <c r="J326" s="52">
        <v>4</v>
      </c>
      <c r="K326" s="54" t="s">
        <v>208</v>
      </c>
      <c r="L326" s="54" t="s">
        <v>213</v>
      </c>
      <c r="M326" s="54" t="str">
        <f t="shared" si="10"/>
        <v>Low</v>
      </c>
      <c r="N326" s="54" t="str">
        <f t="shared" si="11"/>
        <v>Medium</v>
      </c>
    </row>
    <row r="327" spans="1:14" x14ac:dyDescent="0.35">
      <c r="A327" s="54" t="s">
        <v>214</v>
      </c>
      <c r="B327" s="53">
        <v>0</v>
      </c>
      <c r="C327" s="53">
        <v>648</v>
      </c>
      <c r="D327" s="52">
        <v>15</v>
      </c>
      <c r="E327" s="54">
        <v>57</v>
      </c>
      <c r="F327" s="54" t="s">
        <v>61</v>
      </c>
      <c r="G327" s="54" t="s">
        <v>211</v>
      </c>
      <c r="H327" s="52">
        <v>44</v>
      </c>
      <c r="I327" s="54" t="s">
        <v>207</v>
      </c>
      <c r="J327" s="52">
        <v>4</v>
      </c>
      <c r="K327" s="54" t="s">
        <v>215</v>
      </c>
      <c r="L327" s="54" t="s">
        <v>213</v>
      </c>
      <c r="M327" s="54" t="str">
        <f t="shared" si="10"/>
        <v>Low</v>
      </c>
      <c r="N327" s="54" t="str">
        <f t="shared" si="11"/>
        <v>Medium</v>
      </c>
    </row>
    <row r="328" spans="1:14" x14ac:dyDescent="0.35">
      <c r="A328" s="54" t="s">
        <v>223</v>
      </c>
      <c r="B328" s="53">
        <v>0</v>
      </c>
      <c r="C328" s="53">
        <v>523</v>
      </c>
      <c r="D328" s="52">
        <v>37</v>
      </c>
      <c r="E328" s="54">
        <v>0</v>
      </c>
      <c r="F328" s="54" t="s">
        <v>61</v>
      </c>
      <c r="G328" s="54" t="s">
        <v>211</v>
      </c>
      <c r="H328" s="52">
        <v>42</v>
      </c>
      <c r="I328" s="54" t="s">
        <v>207</v>
      </c>
      <c r="J328" s="52">
        <v>3</v>
      </c>
      <c r="K328" s="54" t="s">
        <v>215</v>
      </c>
      <c r="L328" s="54" t="s">
        <v>209</v>
      </c>
      <c r="M328" s="54" t="str">
        <f t="shared" si="10"/>
        <v>Low</v>
      </c>
      <c r="N328" s="54" t="str">
        <f t="shared" si="11"/>
        <v>Medium</v>
      </c>
    </row>
    <row r="329" spans="1:14" x14ac:dyDescent="0.35">
      <c r="A329" s="54" t="s">
        <v>221</v>
      </c>
      <c r="B329" s="53">
        <v>271</v>
      </c>
      <c r="C329" s="53">
        <v>7090</v>
      </c>
      <c r="D329" s="52">
        <v>25</v>
      </c>
      <c r="E329" s="54">
        <v>2</v>
      </c>
      <c r="F329" s="54" t="s">
        <v>220</v>
      </c>
      <c r="G329" s="54" t="s">
        <v>211</v>
      </c>
      <c r="H329" s="52">
        <v>27</v>
      </c>
      <c r="I329" s="54" t="s">
        <v>217</v>
      </c>
      <c r="J329" s="52">
        <v>4</v>
      </c>
      <c r="K329" s="54" t="s">
        <v>212</v>
      </c>
      <c r="L329" s="54" t="s">
        <v>213</v>
      </c>
      <c r="M329" s="54" t="str">
        <f t="shared" si="10"/>
        <v>Medium</v>
      </c>
      <c r="N329" s="54" t="str">
        <f t="shared" si="11"/>
        <v>High</v>
      </c>
    </row>
    <row r="330" spans="1:14" x14ac:dyDescent="0.35">
      <c r="A330" s="54" t="s">
        <v>205</v>
      </c>
      <c r="B330" s="53">
        <v>0</v>
      </c>
      <c r="C330" s="53">
        <v>596</v>
      </c>
      <c r="D330" s="52">
        <v>13</v>
      </c>
      <c r="E330" s="54">
        <v>67</v>
      </c>
      <c r="F330" s="54" t="s">
        <v>61</v>
      </c>
      <c r="G330" s="54" t="s">
        <v>206</v>
      </c>
      <c r="H330" s="52">
        <v>51</v>
      </c>
      <c r="I330" s="54" t="s">
        <v>207</v>
      </c>
      <c r="J330" s="52">
        <v>4</v>
      </c>
      <c r="K330" s="54" t="s">
        <v>212</v>
      </c>
      <c r="L330" s="54" t="s">
        <v>209</v>
      </c>
      <c r="M330" s="54" t="str">
        <f t="shared" si="10"/>
        <v>Low</v>
      </c>
      <c r="N330" s="54" t="str">
        <f t="shared" si="11"/>
        <v>Medium</v>
      </c>
    </row>
    <row r="331" spans="1:14" x14ac:dyDescent="0.35">
      <c r="A331" s="54" t="s">
        <v>221</v>
      </c>
      <c r="B331" s="53">
        <v>0</v>
      </c>
      <c r="C331" s="53">
        <v>904</v>
      </c>
      <c r="D331" s="52">
        <v>49</v>
      </c>
      <c r="E331" s="54">
        <v>119</v>
      </c>
      <c r="F331" s="54" t="s">
        <v>61</v>
      </c>
      <c r="G331" s="54" t="s">
        <v>206</v>
      </c>
      <c r="H331" s="52">
        <v>23</v>
      </c>
      <c r="I331" s="54" t="s">
        <v>223</v>
      </c>
      <c r="J331" s="52">
        <v>4</v>
      </c>
      <c r="K331" s="54" t="s">
        <v>212</v>
      </c>
      <c r="L331" s="54" t="s">
        <v>213</v>
      </c>
      <c r="M331" s="54" t="str">
        <f t="shared" si="10"/>
        <v>Low</v>
      </c>
      <c r="N331" s="54" t="str">
        <f t="shared" si="11"/>
        <v>Medium</v>
      </c>
    </row>
    <row r="332" spans="1:14" x14ac:dyDescent="0.35">
      <c r="A332" s="54" t="s">
        <v>214</v>
      </c>
      <c r="B332" s="53">
        <v>0</v>
      </c>
      <c r="C332" s="53">
        <v>541</v>
      </c>
      <c r="D332" s="52">
        <v>19</v>
      </c>
      <c r="E332" s="54">
        <v>13</v>
      </c>
      <c r="F332" s="54" t="s">
        <v>61</v>
      </c>
      <c r="G332" s="54" t="s">
        <v>206</v>
      </c>
      <c r="H332" s="52">
        <v>31</v>
      </c>
      <c r="I332" s="54" t="s">
        <v>207</v>
      </c>
      <c r="J332" s="52">
        <v>2</v>
      </c>
      <c r="K332" s="54" t="s">
        <v>212</v>
      </c>
      <c r="L332" s="54" t="s">
        <v>213</v>
      </c>
      <c r="M332" s="54" t="str">
        <f t="shared" si="10"/>
        <v>Low</v>
      </c>
      <c r="N332" s="54" t="str">
        <f t="shared" si="11"/>
        <v>Medium</v>
      </c>
    </row>
    <row r="333" spans="1:14" x14ac:dyDescent="0.35">
      <c r="A333" s="54" t="s">
        <v>210</v>
      </c>
      <c r="B333" s="53">
        <v>0</v>
      </c>
      <c r="C333" s="53">
        <v>154</v>
      </c>
      <c r="D333" s="52">
        <v>37</v>
      </c>
      <c r="E333" s="54">
        <v>2</v>
      </c>
      <c r="F333" s="54" t="s">
        <v>220</v>
      </c>
      <c r="G333" s="54" t="s">
        <v>211</v>
      </c>
      <c r="H333" s="52">
        <v>22</v>
      </c>
      <c r="I333" s="54" t="s">
        <v>217</v>
      </c>
      <c r="J333" s="52">
        <v>4</v>
      </c>
      <c r="K333" s="54" t="s">
        <v>212</v>
      </c>
      <c r="L333" s="54" t="s">
        <v>213</v>
      </c>
      <c r="M333" s="54" t="str">
        <f t="shared" si="10"/>
        <v>Low</v>
      </c>
      <c r="N333" s="54" t="str">
        <f t="shared" si="11"/>
        <v>Low</v>
      </c>
    </row>
    <row r="334" spans="1:14" x14ac:dyDescent="0.35">
      <c r="A334" s="54" t="s">
        <v>214</v>
      </c>
      <c r="B334" s="53">
        <v>4802</v>
      </c>
      <c r="C334" s="53">
        <v>0</v>
      </c>
      <c r="D334" s="52">
        <v>37</v>
      </c>
      <c r="E334" s="54">
        <v>12</v>
      </c>
      <c r="F334" s="54" t="s">
        <v>61</v>
      </c>
      <c r="G334" s="54" t="s">
        <v>206</v>
      </c>
      <c r="H334" s="52">
        <v>35</v>
      </c>
      <c r="I334" s="54" t="s">
        <v>207</v>
      </c>
      <c r="J334" s="52">
        <v>4</v>
      </c>
      <c r="K334" s="54" t="s">
        <v>212</v>
      </c>
      <c r="L334" s="54" t="s">
        <v>209</v>
      </c>
      <c r="M334" s="54" t="str">
        <f t="shared" si="10"/>
        <v>High</v>
      </c>
      <c r="N334" s="54" t="str">
        <f t="shared" si="11"/>
        <v>Low</v>
      </c>
    </row>
    <row r="335" spans="1:14" x14ac:dyDescent="0.35">
      <c r="A335" s="54" t="s">
        <v>219</v>
      </c>
      <c r="B335" s="53">
        <v>177</v>
      </c>
      <c r="C335" s="53">
        <v>0</v>
      </c>
      <c r="D335" s="52">
        <v>49</v>
      </c>
      <c r="E335" s="54">
        <v>9</v>
      </c>
      <c r="F335" s="54" t="s">
        <v>61</v>
      </c>
      <c r="G335" s="54" t="s">
        <v>206</v>
      </c>
      <c r="H335" s="52">
        <v>37</v>
      </c>
      <c r="I335" s="54" t="s">
        <v>223</v>
      </c>
      <c r="J335" s="52">
        <v>4</v>
      </c>
      <c r="K335" s="54" t="s">
        <v>212</v>
      </c>
      <c r="L335" s="54" t="s">
        <v>209</v>
      </c>
      <c r="M335" s="54" t="str">
        <f t="shared" si="10"/>
        <v>Low</v>
      </c>
      <c r="N335" s="54" t="str">
        <f t="shared" si="11"/>
        <v>Low</v>
      </c>
    </row>
    <row r="336" spans="1:14" x14ac:dyDescent="0.35">
      <c r="A336" s="54" t="s">
        <v>205</v>
      </c>
      <c r="B336" s="53">
        <v>0</v>
      </c>
      <c r="C336" s="53">
        <v>337</v>
      </c>
      <c r="D336" s="52">
        <v>25</v>
      </c>
      <c r="E336" s="54">
        <v>107</v>
      </c>
      <c r="F336" s="54" t="s">
        <v>61</v>
      </c>
      <c r="G336" s="54" t="s">
        <v>206</v>
      </c>
      <c r="H336" s="52">
        <v>35</v>
      </c>
      <c r="I336" s="54" t="s">
        <v>207</v>
      </c>
      <c r="J336" s="52">
        <v>1</v>
      </c>
      <c r="K336" s="54" t="s">
        <v>215</v>
      </c>
      <c r="L336" s="54" t="s">
        <v>209</v>
      </c>
      <c r="M336" s="54" t="str">
        <f t="shared" si="10"/>
        <v>Low</v>
      </c>
      <c r="N336" s="54" t="str">
        <f t="shared" si="11"/>
        <v>Medium</v>
      </c>
    </row>
    <row r="337" spans="1:14" x14ac:dyDescent="0.35">
      <c r="A337" s="54" t="s">
        <v>214</v>
      </c>
      <c r="B337" s="53">
        <v>0</v>
      </c>
      <c r="C337" s="53">
        <v>716</v>
      </c>
      <c r="D337" s="52">
        <v>19</v>
      </c>
      <c r="E337" s="54">
        <v>33</v>
      </c>
      <c r="F337" s="54" t="s">
        <v>61</v>
      </c>
      <c r="G337" s="54" t="s">
        <v>206</v>
      </c>
      <c r="H337" s="52">
        <v>30</v>
      </c>
      <c r="I337" s="54" t="s">
        <v>207</v>
      </c>
      <c r="J337" s="52">
        <v>2</v>
      </c>
      <c r="K337" s="54" t="s">
        <v>212</v>
      </c>
      <c r="L337" s="54" t="s">
        <v>213</v>
      </c>
      <c r="M337" s="54" t="str">
        <f t="shared" si="10"/>
        <v>Low</v>
      </c>
      <c r="N337" s="54" t="str">
        <f t="shared" si="11"/>
        <v>Medium</v>
      </c>
    </row>
    <row r="338" spans="1:14" x14ac:dyDescent="0.35">
      <c r="A338" s="54" t="s">
        <v>216</v>
      </c>
      <c r="B338" s="53">
        <v>996</v>
      </c>
      <c r="C338" s="53">
        <v>837</v>
      </c>
      <c r="D338" s="52">
        <v>49</v>
      </c>
      <c r="E338" s="54">
        <v>83</v>
      </c>
      <c r="F338" s="54" t="s">
        <v>61</v>
      </c>
      <c r="G338" s="54" t="s">
        <v>206</v>
      </c>
      <c r="H338" s="52">
        <v>49</v>
      </c>
      <c r="I338" s="54" t="s">
        <v>223</v>
      </c>
      <c r="J338" s="52">
        <v>4</v>
      </c>
      <c r="K338" s="54" t="s">
        <v>212</v>
      </c>
      <c r="L338" s="54" t="s">
        <v>213</v>
      </c>
      <c r="M338" s="54" t="str">
        <f t="shared" si="10"/>
        <v>Medium</v>
      </c>
      <c r="N338" s="54" t="str">
        <f t="shared" si="11"/>
        <v>Medium</v>
      </c>
    </row>
    <row r="339" spans="1:14" x14ac:dyDescent="0.35">
      <c r="A339" s="54" t="s">
        <v>216</v>
      </c>
      <c r="B339" s="53">
        <v>705</v>
      </c>
      <c r="C339" s="53">
        <v>0</v>
      </c>
      <c r="D339" s="52">
        <v>25</v>
      </c>
      <c r="E339" s="54">
        <v>24</v>
      </c>
      <c r="F339" s="54" t="s">
        <v>220</v>
      </c>
      <c r="G339" s="54" t="s">
        <v>211</v>
      </c>
      <c r="H339" s="52">
        <v>32</v>
      </c>
      <c r="I339" s="54" t="s">
        <v>207</v>
      </c>
      <c r="J339" s="52">
        <v>2</v>
      </c>
      <c r="K339" s="54" t="s">
        <v>212</v>
      </c>
      <c r="L339" s="54" t="s">
        <v>209</v>
      </c>
      <c r="M339" s="54" t="str">
        <f t="shared" si="10"/>
        <v>Medium</v>
      </c>
      <c r="N339" s="54" t="str">
        <f t="shared" si="11"/>
        <v>Low</v>
      </c>
    </row>
    <row r="340" spans="1:14" x14ac:dyDescent="0.35">
      <c r="A340" s="54" t="s">
        <v>210</v>
      </c>
      <c r="B340" s="53">
        <v>0</v>
      </c>
      <c r="C340" s="53">
        <v>7710</v>
      </c>
      <c r="D340" s="52">
        <v>25</v>
      </c>
      <c r="E340" s="54">
        <v>114</v>
      </c>
      <c r="F340" s="54" t="s">
        <v>61</v>
      </c>
      <c r="G340" s="54" t="s">
        <v>206</v>
      </c>
      <c r="H340" s="52">
        <v>52</v>
      </c>
      <c r="I340" s="54" t="s">
        <v>207</v>
      </c>
      <c r="J340" s="52">
        <v>4</v>
      </c>
      <c r="K340" s="54" t="s">
        <v>212</v>
      </c>
      <c r="L340" s="54" t="s">
        <v>209</v>
      </c>
      <c r="M340" s="54" t="str">
        <f t="shared" si="10"/>
        <v>Low</v>
      </c>
      <c r="N340" s="54" t="str">
        <f t="shared" si="11"/>
        <v>High</v>
      </c>
    </row>
    <row r="341" spans="1:14" x14ac:dyDescent="0.35">
      <c r="A341" s="54" t="s">
        <v>214</v>
      </c>
      <c r="B341" s="53">
        <v>0</v>
      </c>
      <c r="C341" s="53">
        <v>531</v>
      </c>
      <c r="D341" s="52">
        <v>13</v>
      </c>
      <c r="E341" s="54">
        <v>5</v>
      </c>
      <c r="F341" s="54" t="s">
        <v>61</v>
      </c>
      <c r="G341" s="54" t="s">
        <v>206</v>
      </c>
      <c r="H341" s="52">
        <v>45</v>
      </c>
      <c r="I341" s="54" t="s">
        <v>207</v>
      </c>
      <c r="J341" s="52">
        <v>2</v>
      </c>
      <c r="K341" s="54" t="s">
        <v>212</v>
      </c>
      <c r="L341" s="54" t="s">
        <v>213</v>
      </c>
      <c r="M341" s="54" t="str">
        <f t="shared" si="10"/>
        <v>Low</v>
      </c>
      <c r="N341" s="54" t="str">
        <f t="shared" si="11"/>
        <v>Medium</v>
      </c>
    </row>
    <row r="342" spans="1:14" x14ac:dyDescent="0.35">
      <c r="A342" s="54" t="s">
        <v>205</v>
      </c>
      <c r="B342" s="53">
        <v>5960</v>
      </c>
      <c r="C342" s="53">
        <v>129</v>
      </c>
      <c r="D342" s="52">
        <v>13</v>
      </c>
      <c r="E342" s="54">
        <v>16</v>
      </c>
      <c r="F342" s="54" t="s">
        <v>61</v>
      </c>
      <c r="G342" s="54" t="s">
        <v>218</v>
      </c>
      <c r="H342" s="52">
        <v>23</v>
      </c>
      <c r="I342" s="54" t="s">
        <v>207</v>
      </c>
      <c r="J342" s="52">
        <v>1</v>
      </c>
      <c r="K342" s="54" t="s">
        <v>212</v>
      </c>
      <c r="L342" s="54" t="s">
        <v>209</v>
      </c>
      <c r="M342" s="54" t="str">
        <f t="shared" si="10"/>
        <v>High</v>
      </c>
      <c r="N342" s="54" t="str">
        <f t="shared" si="11"/>
        <v>Low</v>
      </c>
    </row>
    <row r="343" spans="1:14" x14ac:dyDescent="0.35">
      <c r="A343" s="54" t="s">
        <v>210</v>
      </c>
      <c r="B343" s="53">
        <v>0</v>
      </c>
      <c r="C343" s="53">
        <v>941</v>
      </c>
      <c r="D343" s="52">
        <v>13</v>
      </c>
      <c r="E343" s="54">
        <v>111</v>
      </c>
      <c r="F343" s="54" t="s">
        <v>61</v>
      </c>
      <c r="G343" s="54" t="s">
        <v>206</v>
      </c>
      <c r="H343" s="52">
        <v>41</v>
      </c>
      <c r="I343" s="54" t="s">
        <v>207</v>
      </c>
      <c r="J343" s="52">
        <v>4</v>
      </c>
      <c r="K343" s="54" t="s">
        <v>212</v>
      </c>
      <c r="L343" s="54" t="s">
        <v>209</v>
      </c>
      <c r="M343" s="54" t="str">
        <f t="shared" si="10"/>
        <v>Low</v>
      </c>
      <c r="N343" s="54" t="str">
        <f t="shared" si="11"/>
        <v>Medium</v>
      </c>
    </row>
    <row r="344" spans="1:14" x14ac:dyDescent="0.35">
      <c r="A344" s="54" t="s">
        <v>210</v>
      </c>
      <c r="B344" s="53">
        <v>759</v>
      </c>
      <c r="C344" s="53">
        <v>596</v>
      </c>
      <c r="D344" s="52">
        <v>10</v>
      </c>
      <c r="E344" s="54">
        <v>18</v>
      </c>
      <c r="F344" s="54" t="s">
        <v>220</v>
      </c>
      <c r="G344" s="54" t="s">
        <v>211</v>
      </c>
      <c r="H344" s="52">
        <v>28</v>
      </c>
      <c r="I344" s="54" t="s">
        <v>207</v>
      </c>
      <c r="J344" s="52">
        <v>2</v>
      </c>
      <c r="K344" s="54" t="s">
        <v>212</v>
      </c>
      <c r="L344" s="54" t="s">
        <v>213</v>
      </c>
      <c r="M344" s="54" t="str">
        <f t="shared" si="10"/>
        <v>Medium</v>
      </c>
      <c r="N344" s="54" t="str">
        <f t="shared" si="11"/>
        <v>Medium</v>
      </c>
    </row>
    <row r="345" spans="1:14" x14ac:dyDescent="0.35">
      <c r="A345" s="54" t="s">
        <v>210</v>
      </c>
      <c r="B345" s="53">
        <v>0</v>
      </c>
      <c r="C345" s="53">
        <v>987</v>
      </c>
      <c r="D345" s="52">
        <v>37</v>
      </c>
      <c r="E345" s="54">
        <v>101</v>
      </c>
      <c r="F345" s="54" t="s">
        <v>61</v>
      </c>
      <c r="G345" s="54" t="s">
        <v>206</v>
      </c>
      <c r="H345" s="52">
        <v>30</v>
      </c>
      <c r="I345" s="54" t="s">
        <v>207</v>
      </c>
      <c r="J345" s="52">
        <v>4</v>
      </c>
      <c r="K345" s="54" t="s">
        <v>212</v>
      </c>
      <c r="L345" s="54" t="s">
        <v>213</v>
      </c>
      <c r="M345" s="54" t="str">
        <f t="shared" si="10"/>
        <v>Low</v>
      </c>
      <c r="N345" s="54" t="str">
        <f t="shared" si="11"/>
        <v>Medium</v>
      </c>
    </row>
    <row r="346" spans="1:14" x14ac:dyDescent="0.35">
      <c r="A346" s="54" t="s">
        <v>205</v>
      </c>
      <c r="B346" s="53">
        <v>651</v>
      </c>
      <c r="C346" s="53">
        <v>0</v>
      </c>
      <c r="D346" s="52">
        <v>37</v>
      </c>
      <c r="E346" s="54">
        <v>102</v>
      </c>
      <c r="F346" s="54" t="s">
        <v>61</v>
      </c>
      <c r="G346" s="54" t="s">
        <v>206</v>
      </c>
      <c r="H346" s="52">
        <v>50</v>
      </c>
      <c r="I346" s="54" t="s">
        <v>207</v>
      </c>
      <c r="J346" s="52">
        <v>2</v>
      </c>
      <c r="K346" s="54" t="s">
        <v>212</v>
      </c>
      <c r="L346" s="54" t="s">
        <v>209</v>
      </c>
      <c r="M346" s="54" t="str">
        <f t="shared" si="10"/>
        <v>Medium</v>
      </c>
      <c r="N346" s="54" t="str">
        <f t="shared" si="11"/>
        <v>Low</v>
      </c>
    </row>
    <row r="347" spans="1:14" x14ac:dyDescent="0.35">
      <c r="A347" s="54" t="s">
        <v>219</v>
      </c>
      <c r="B347" s="53">
        <v>257</v>
      </c>
      <c r="C347" s="53">
        <v>460</v>
      </c>
      <c r="D347" s="52">
        <v>49</v>
      </c>
      <c r="E347" s="54">
        <v>75</v>
      </c>
      <c r="F347" s="54" t="s">
        <v>220</v>
      </c>
      <c r="G347" s="54" t="s">
        <v>211</v>
      </c>
      <c r="H347" s="52">
        <v>58</v>
      </c>
      <c r="I347" s="54" t="s">
        <v>217</v>
      </c>
      <c r="J347" s="52">
        <v>3</v>
      </c>
      <c r="K347" s="54" t="s">
        <v>212</v>
      </c>
      <c r="L347" s="54" t="s">
        <v>213</v>
      </c>
      <c r="M347" s="54" t="str">
        <f t="shared" si="10"/>
        <v>Medium</v>
      </c>
      <c r="N347" s="54" t="str">
        <f t="shared" si="11"/>
        <v>Medium</v>
      </c>
    </row>
    <row r="348" spans="1:14" x14ac:dyDescent="0.35">
      <c r="A348" s="54" t="s">
        <v>205</v>
      </c>
      <c r="B348" s="53">
        <v>955</v>
      </c>
      <c r="C348" s="53">
        <v>0</v>
      </c>
      <c r="D348" s="52">
        <v>49</v>
      </c>
      <c r="E348" s="54">
        <v>29</v>
      </c>
      <c r="F348" s="54" t="s">
        <v>61</v>
      </c>
      <c r="G348" s="54" t="s">
        <v>206</v>
      </c>
      <c r="H348" s="52">
        <v>36</v>
      </c>
      <c r="I348" s="54" t="s">
        <v>207</v>
      </c>
      <c r="J348" s="52">
        <v>3</v>
      </c>
      <c r="K348" s="54" t="s">
        <v>212</v>
      </c>
      <c r="L348" s="54" t="s">
        <v>209</v>
      </c>
      <c r="M348" s="54" t="str">
        <f t="shared" si="10"/>
        <v>Medium</v>
      </c>
      <c r="N348" s="54" t="str">
        <f t="shared" si="11"/>
        <v>Low</v>
      </c>
    </row>
    <row r="349" spans="1:14" x14ac:dyDescent="0.35">
      <c r="A349" s="54" t="s">
        <v>205</v>
      </c>
      <c r="B349" s="53">
        <v>0</v>
      </c>
      <c r="C349" s="53">
        <v>798</v>
      </c>
      <c r="D349" s="52">
        <v>25</v>
      </c>
      <c r="E349" s="54">
        <v>42</v>
      </c>
      <c r="F349" s="54" t="s">
        <v>61</v>
      </c>
      <c r="G349" s="54" t="s">
        <v>206</v>
      </c>
      <c r="H349" s="52">
        <v>23</v>
      </c>
      <c r="I349" s="54" t="s">
        <v>217</v>
      </c>
      <c r="J349" s="52">
        <v>4</v>
      </c>
      <c r="K349" s="54" t="s">
        <v>208</v>
      </c>
      <c r="L349" s="54" t="s">
        <v>213</v>
      </c>
      <c r="M349" s="54" t="str">
        <f t="shared" si="10"/>
        <v>Low</v>
      </c>
      <c r="N349" s="54" t="str">
        <f t="shared" si="11"/>
        <v>Medium</v>
      </c>
    </row>
    <row r="350" spans="1:14" x14ac:dyDescent="0.35">
      <c r="A350" s="54" t="s">
        <v>205</v>
      </c>
      <c r="B350" s="53">
        <v>8249</v>
      </c>
      <c r="C350" s="53">
        <v>0</v>
      </c>
      <c r="D350" s="52">
        <v>31</v>
      </c>
      <c r="E350" s="54">
        <v>77</v>
      </c>
      <c r="F350" s="54" t="s">
        <v>61</v>
      </c>
      <c r="G350" s="54" t="s">
        <v>206</v>
      </c>
      <c r="H350" s="52">
        <v>48</v>
      </c>
      <c r="I350" s="54" t="s">
        <v>207</v>
      </c>
      <c r="J350" s="52">
        <v>4</v>
      </c>
      <c r="K350" s="54" t="s">
        <v>208</v>
      </c>
      <c r="L350" s="54" t="s">
        <v>209</v>
      </c>
      <c r="M350" s="54" t="str">
        <f t="shared" si="10"/>
        <v>High</v>
      </c>
      <c r="N350" s="54" t="str">
        <f t="shared" si="11"/>
        <v>Low</v>
      </c>
    </row>
    <row r="351" spans="1:14" x14ac:dyDescent="0.35">
      <c r="A351" s="54" t="s">
        <v>205</v>
      </c>
      <c r="B351" s="53">
        <v>0</v>
      </c>
      <c r="C351" s="53">
        <v>959</v>
      </c>
      <c r="D351" s="52">
        <v>11</v>
      </c>
      <c r="E351" s="54">
        <v>21</v>
      </c>
      <c r="F351" s="54" t="s">
        <v>61</v>
      </c>
      <c r="G351" s="54" t="s">
        <v>206</v>
      </c>
      <c r="H351" s="52">
        <v>37</v>
      </c>
      <c r="I351" s="54" t="s">
        <v>207</v>
      </c>
      <c r="J351" s="52">
        <v>4</v>
      </c>
      <c r="K351" s="54" t="s">
        <v>212</v>
      </c>
      <c r="L351" s="54" t="s">
        <v>209</v>
      </c>
      <c r="M351" s="54" t="str">
        <f t="shared" si="10"/>
        <v>Low</v>
      </c>
      <c r="N351" s="54" t="str">
        <f t="shared" si="11"/>
        <v>Medium</v>
      </c>
    </row>
    <row r="352" spans="1:14" x14ac:dyDescent="0.35">
      <c r="A352" s="54" t="s">
        <v>205</v>
      </c>
      <c r="B352" s="53">
        <v>956</v>
      </c>
      <c r="C352" s="53">
        <v>1482</v>
      </c>
      <c r="D352" s="52">
        <v>46</v>
      </c>
      <c r="E352" s="54">
        <v>19</v>
      </c>
      <c r="F352" s="54" t="s">
        <v>61</v>
      </c>
      <c r="G352" s="54" t="s">
        <v>206</v>
      </c>
      <c r="H352" s="52">
        <v>20</v>
      </c>
      <c r="I352" s="54" t="s">
        <v>217</v>
      </c>
      <c r="J352" s="52">
        <v>4</v>
      </c>
      <c r="K352" s="54" t="s">
        <v>212</v>
      </c>
      <c r="L352" s="54" t="s">
        <v>213</v>
      </c>
      <c r="M352" s="54" t="str">
        <f t="shared" si="10"/>
        <v>Medium</v>
      </c>
      <c r="N352" s="54" t="str">
        <f t="shared" si="11"/>
        <v>Medium</v>
      </c>
    </row>
    <row r="353" spans="1:14" x14ac:dyDescent="0.35">
      <c r="A353" s="54" t="s">
        <v>214</v>
      </c>
      <c r="B353" s="53">
        <v>382</v>
      </c>
      <c r="C353" s="53">
        <v>883</v>
      </c>
      <c r="D353" s="52">
        <v>31</v>
      </c>
      <c r="E353" s="54">
        <v>20</v>
      </c>
      <c r="F353" s="54" t="s">
        <v>220</v>
      </c>
      <c r="G353" s="54" t="s">
        <v>211</v>
      </c>
      <c r="H353" s="52">
        <v>23</v>
      </c>
      <c r="I353" s="54" t="s">
        <v>207</v>
      </c>
      <c r="J353" s="52">
        <v>2</v>
      </c>
      <c r="K353" s="54" t="s">
        <v>212</v>
      </c>
      <c r="L353" s="54" t="s">
        <v>213</v>
      </c>
      <c r="M353" s="54" t="str">
        <f t="shared" si="10"/>
        <v>Medium</v>
      </c>
      <c r="N353" s="54" t="str">
        <f t="shared" si="11"/>
        <v>Medium</v>
      </c>
    </row>
    <row r="354" spans="1:14" x14ac:dyDescent="0.35">
      <c r="A354" s="54" t="s">
        <v>210</v>
      </c>
      <c r="B354" s="53">
        <v>0</v>
      </c>
      <c r="C354" s="53">
        <v>12721</v>
      </c>
      <c r="D354" s="52">
        <v>37</v>
      </c>
      <c r="E354" s="54">
        <v>31</v>
      </c>
      <c r="F354" s="54" t="s">
        <v>220</v>
      </c>
      <c r="G354" s="54" t="s">
        <v>211</v>
      </c>
      <c r="H354" s="52">
        <v>39</v>
      </c>
      <c r="I354" s="54" t="s">
        <v>207</v>
      </c>
      <c r="J354" s="52">
        <v>4</v>
      </c>
      <c r="K354" s="54" t="s">
        <v>212</v>
      </c>
      <c r="L354" s="54" t="s">
        <v>209</v>
      </c>
      <c r="M354" s="54" t="str">
        <f t="shared" si="10"/>
        <v>Low</v>
      </c>
      <c r="N354" s="54" t="str">
        <f t="shared" si="11"/>
        <v>High</v>
      </c>
    </row>
    <row r="355" spans="1:14" x14ac:dyDescent="0.35">
      <c r="A355" s="54" t="s">
        <v>216</v>
      </c>
      <c r="B355" s="53">
        <v>842</v>
      </c>
      <c r="C355" s="53">
        <v>0</v>
      </c>
      <c r="D355" s="52">
        <v>37</v>
      </c>
      <c r="E355" s="54">
        <v>9</v>
      </c>
      <c r="F355" s="54" t="s">
        <v>61</v>
      </c>
      <c r="G355" s="54" t="s">
        <v>206</v>
      </c>
      <c r="H355" s="52">
        <v>34</v>
      </c>
      <c r="I355" s="54" t="s">
        <v>223</v>
      </c>
      <c r="J355" s="52">
        <v>4</v>
      </c>
      <c r="K355" s="54" t="s">
        <v>208</v>
      </c>
      <c r="L355" s="54" t="s">
        <v>209</v>
      </c>
      <c r="M355" s="54" t="str">
        <f t="shared" si="10"/>
        <v>Medium</v>
      </c>
      <c r="N355" s="54" t="str">
        <f t="shared" si="11"/>
        <v>Low</v>
      </c>
    </row>
    <row r="356" spans="1:14" x14ac:dyDescent="0.35">
      <c r="A356" s="54" t="s">
        <v>222</v>
      </c>
      <c r="B356" s="53">
        <v>3111</v>
      </c>
      <c r="C356" s="53">
        <v>0</v>
      </c>
      <c r="D356" s="52">
        <v>13</v>
      </c>
      <c r="E356" s="54">
        <v>27</v>
      </c>
      <c r="F356" s="54" t="s">
        <v>220</v>
      </c>
      <c r="G356" s="54" t="s">
        <v>211</v>
      </c>
      <c r="H356" s="52">
        <v>22</v>
      </c>
      <c r="I356" s="54" t="s">
        <v>207</v>
      </c>
      <c r="J356" s="52">
        <v>4</v>
      </c>
      <c r="K356" s="54" t="s">
        <v>212</v>
      </c>
      <c r="L356" s="54" t="s">
        <v>209</v>
      </c>
      <c r="M356" s="54" t="str">
        <f t="shared" si="10"/>
        <v>High</v>
      </c>
      <c r="N356" s="54" t="str">
        <f t="shared" si="11"/>
        <v>Low</v>
      </c>
    </row>
    <row r="357" spans="1:14" x14ac:dyDescent="0.35">
      <c r="A357" s="54" t="s">
        <v>205</v>
      </c>
      <c r="B357" s="53">
        <v>0</v>
      </c>
      <c r="C357" s="53">
        <v>302</v>
      </c>
      <c r="D357" s="52">
        <v>10</v>
      </c>
      <c r="E357" s="54">
        <v>30</v>
      </c>
      <c r="F357" s="54" t="s">
        <v>61</v>
      </c>
      <c r="G357" s="54" t="s">
        <v>206</v>
      </c>
      <c r="H357" s="52">
        <v>21</v>
      </c>
      <c r="I357" s="54" t="s">
        <v>207</v>
      </c>
      <c r="J357" s="52">
        <v>2</v>
      </c>
      <c r="K357" s="54" t="s">
        <v>212</v>
      </c>
      <c r="L357" s="54" t="s">
        <v>213</v>
      </c>
      <c r="M357" s="54" t="str">
        <f t="shared" si="10"/>
        <v>Low</v>
      </c>
      <c r="N357" s="54" t="str">
        <f t="shared" si="11"/>
        <v>Medium</v>
      </c>
    </row>
    <row r="358" spans="1:14" x14ac:dyDescent="0.35">
      <c r="A358" s="54" t="s">
        <v>210</v>
      </c>
      <c r="B358" s="53">
        <v>0</v>
      </c>
      <c r="C358" s="53">
        <v>538</v>
      </c>
      <c r="D358" s="52">
        <v>25</v>
      </c>
      <c r="E358" s="54">
        <v>59</v>
      </c>
      <c r="F358" s="54" t="s">
        <v>61</v>
      </c>
      <c r="G358" s="54" t="s">
        <v>206</v>
      </c>
      <c r="H358" s="52">
        <v>38</v>
      </c>
      <c r="I358" s="54" t="s">
        <v>217</v>
      </c>
      <c r="J358" s="52">
        <v>2</v>
      </c>
      <c r="K358" s="54" t="s">
        <v>215</v>
      </c>
      <c r="L358" s="54" t="s">
        <v>213</v>
      </c>
      <c r="M358" s="54" t="str">
        <f t="shared" si="10"/>
        <v>Low</v>
      </c>
      <c r="N358" s="54" t="str">
        <f t="shared" si="11"/>
        <v>Medium</v>
      </c>
    </row>
    <row r="359" spans="1:14" x14ac:dyDescent="0.35">
      <c r="A359" s="54" t="s">
        <v>205</v>
      </c>
      <c r="B359" s="53">
        <v>2846</v>
      </c>
      <c r="C359" s="53">
        <v>0</v>
      </c>
      <c r="D359" s="52">
        <v>13</v>
      </c>
      <c r="E359" s="54">
        <v>14</v>
      </c>
      <c r="F359" s="54" t="s">
        <v>61</v>
      </c>
      <c r="G359" s="54" t="s">
        <v>206</v>
      </c>
      <c r="H359" s="52">
        <v>36</v>
      </c>
      <c r="I359" s="54" t="s">
        <v>223</v>
      </c>
      <c r="J359" s="52">
        <v>4</v>
      </c>
      <c r="K359" s="54" t="s">
        <v>212</v>
      </c>
      <c r="L359" s="54" t="s">
        <v>209</v>
      </c>
      <c r="M359" s="54" t="str">
        <f t="shared" si="10"/>
        <v>High</v>
      </c>
      <c r="N359" s="54" t="str">
        <f t="shared" si="11"/>
        <v>Low</v>
      </c>
    </row>
    <row r="360" spans="1:14" x14ac:dyDescent="0.35">
      <c r="A360" s="54" t="s">
        <v>205</v>
      </c>
      <c r="B360" s="53">
        <v>231</v>
      </c>
      <c r="C360" s="53">
        <v>702</v>
      </c>
      <c r="D360" s="52">
        <v>10</v>
      </c>
      <c r="E360" s="54">
        <v>99</v>
      </c>
      <c r="F360" s="54" t="s">
        <v>61</v>
      </c>
      <c r="G360" s="54" t="s">
        <v>206</v>
      </c>
      <c r="H360" s="52">
        <v>26</v>
      </c>
      <c r="I360" s="54" t="s">
        <v>207</v>
      </c>
      <c r="J360" s="52">
        <v>4</v>
      </c>
      <c r="K360" s="54" t="s">
        <v>208</v>
      </c>
      <c r="L360" s="54" t="s">
        <v>209</v>
      </c>
      <c r="M360" s="54" t="str">
        <f t="shared" si="10"/>
        <v>Low</v>
      </c>
      <c r="N360" s="54" t="str">
        <f t="shared" si="11"/>
        <v>Medium</v>
      </c>
    </row>
    <row r="361" spans="1:14" x14ac:dyDescent="0.35">
      <c r="A361" s="54" t="s">
        <v>222</v>
      </c>
      <c r="B361" s="53">
        <v>0</v>
      </c>
      <c r="C361" s="53">
        <v>2688</v>
      </c>
      <c r="D361" s="52">
        <v>10</v>
      </c>
      <c r="E361" s="54">
        <v>89</v>
      </c>
      <c r="F361" s="54" t="s">
        <v>61</v>
      </c>
      <c r="G361" s="54" t="s">
        <v>206</v>
      </c>
      <c r="H361" s="52">
        <v>47</v>
      </c>
      <c r="I361" s="54" t="s">
        <v>207</v>
      </c>
      <c r="J361" s="52">
        <v>4</v>
      </c>
      <c r="K361" s="54" t="s">
        <v>212</v>
      </c>
      <c r="L361" s="54" t="s">
        <v>209</v>
      </c>
      <c r="M361" s="54" t="str">
        <f t="shared" si="10"/>
        <v>Low</v>
      </c>
      <c r="N361" s="54" t="str">
        <f t="shared" si="11"/>
        <v>High</v>
      </c>
    </row>
    <row r="362" spans="1:14" x14ac:dyDescent="0.35">
      <c r="A362" s="54" t="s">
        <v>205</v>
      </c>
      <c r="B362" s="53">
        <v>17366</v>
      </c>
      <c r="C362" s="53">
        <v>0</v>
      </c>
      <c r="D362" s="52">
        <v>16</v>
      </c>
      <c r="E362" s="54">
        <v>21</v>
      </c>
      <c r="F362" s="54" t="s">
        <v>61</v>
      </c>
      <c r="G362" s="54" t="s">
        <v>206</v>
      </c>
      <c r="H362" s="52">
        <v>38</v>
      </c>
      <c r="I362" s="54" t="s">
        <v>223</v>
      </c>
      <c r="J362" s="52">
        <v>4</v>
      </c>
      <c r="K362" s="54" t="s">
        <v>212</v>
      </c>
      <c r="L362" s="54" t="s">
        <v>213</v>
      </c>
      <c r="M362" s="54" t="str">
        <f t="shared" si="10"/>
        <v>High</v>
      </c>
      <c r="N362" s="54" t="str">
        <f t="shared" si="11"/>
        <v>Low</v>
      </c>
    </row>
    <row r="363" spans="1:14" x14ac:dyDescent="0.35">
      <c r="A363" s="54" t="s">
        <v>205</v>
      </c>
      <c r="B363" s="53">
        <v>0</v>
      </c>
      <c r="C363" s="53">
        <v>425</v>
      </c>
      <c r="D363" s="52">
        <v>13</v>
      </c>
      <c r="E363" s="54">
        <v>10</v>
      </c>
      <c r="F363" s="54" t="s">
        <v>61</v>
      </c>
      <c r="G363" s="54" t="s">
        <v>206</v>
      </c>
      <c r="H363" s="52">
        <v>27</v>
      </c>
      <c r="I363" s="54" t="s">
        <v>217</v>
      </c>
      <c r="J363" s="52">
        <v>2</v>
      </c>
      <c r="K363" s="54" t="s">
        <v>212</v>
      </c>
      <c r="L363" s="54" t="s">
        <v>213</v>
      </c>
      <c r="M363" s="54" t="str">
        <f t="shared" si="10"/>
        <v>Low</v>
      </c>
      <c r="N363" s="54" t="str">
        <f t="shared" si="11"/>
        <v>Medium</v>
      </c>
    </row>
    <row r="364" spans="1:14" x14ac:dyDescent="0.35">
      <c r="A364" s="54" t="s">
        <v>214</v>
      </c>
      <c r="B364" s="53">
        <v>332</v>
      </c>
      <c r="C364" s="53">
        <v>214</v>
      </c>
      <c r="D364" s="52">
        <v>25</v>
      </c>
      <c r="E364" s="54">
        <v>2</v>
      </c>
      <c r="F364" s="54" t="s">
        <v>61</v>
      </c>
      <c r="G364" s="54" t="s">
        <v>206</v>
      </c>
      <c r="H364" s="52">
        <v>25</v>
      </c>
      <c r="I364" s="54" t="s">
        <v>207</v>
      </c>
      <c r="J364" s="52">
        <v>1</v>
      </c>
      <c r="K364" s="54" t="s">
        <v>212</v>
      </c>
      <c r="L364" s="54" t="s">
        <v>209</v>
      </c>
      <c r="M364" s="54" t="str">
        <f t="shared" si="10"/>
        <v>Medium</v>
      </c>
      <c r="N364" s="54" t="str">
        <f t="shared" si="11"/>
        <v>Low</v>
      </c>
    </row>
    <row r="365" spans="1:14" x14ac:dyDescent="0.35">
      <c r="A365" s="54" t="s">
        <v>205</v>
      </c>
      <c r="B365" s="53">
        <v>242</v>
      </c>
      <c r="C365" s="53">
        <v>0</v>
      </c>
      <c r="D365" s="52">
        <v>19</v>
      </c>
      <c r="E365" s="54">
        <v>6</v>
      </c>
      <c r="F365" s="54" t="s">
        <v>61</v>
      </c>
      <c r="G365" s="54" t="s">
        <v>206</v>
      </c>
      <c r="H365" s="52">
        <v>28</v>
      </c>
      <c r="I365" s="54" t="s">
        <v>207</v>
      </c>
      <c r="J365" s="52">
        <v>3</v>
      </c>
      <c r="K365" s="54" t="s">
        <v>212</v>
      </c>
      <c r="L365" s="54" t="s">
        <v>209</v>
      </c>
      <c r="M365" s="54" t="str">
        <f t="shared" si="10"/>
        <v>Low</v>
      </c>
      <c r="N365" s="54" t="str">
        <f t="shared" si="11"/>
        <v>Low</v>
      </c>
    </row>
    <row r="366" spans="1:14" x14ac:dyDescent="0.35">
      <c r="A366" s="54" t="s">
        <v>214</v>
      </c>
      <c r="B366" s="53">
        <v>0</v>
      </c>
      <c r="C366" s="53">
        <v>272</v>
      </c>
      <c r="D366" s="52">
        <v>7</v>
      </c>
      <c r="E366" s="54">
        <v>90</v>
      </c>
      <c r="F366" s="54" t="s">
        <v>61</v>
      </c>
      <c r="G366" s="54" t="s">
        <v>206</v>
      </c>
      <c r="H366" s="52">
        <v>67</v>
      </c>
      <c r="I366" s="54" t="s">
        <v>207</v>
      </c>
      <c r="J366" s="52">
        <v>4</v>
      </c>
      <c r="K366" s="54" t="s">
        <v>215</v>
      </c>
      <c r="L366" s="54" t="s">
        <v>213</v>
      </c>
      <c r="M366" s="54" t="str">
        <f t="shared" si="10"/>
        <v>Low</v>
      </c>
      <c r="N366" s="54" t="str">
        <f t="shared" si="11"/>
        <v>Medium</v>
      </c>
    </row>
    <row r="367" spans="1:14" x14ac:dyDescent="0.35">
      <c r="A367" s="54" t="s">
        <v>219</v>
      </c>
      <c r="B367" s="53">
        <v>929</v>
      </c>
      <c r="C367" s="53">
        <v>124</v>
      </c>
      <c r="D367" s="52">
        <v>9</v>
      </c>
      <c r="E367" s="54">
        <v>1</v>
      </c>
      <c r="F367" s="54" t="s">
        <v>61</v>
      </c>
      <c r="G367" s="54" t="s">
        <v>218</v>
      </c>
      <c r="H367" s="52">
        <v>25</v>
      </c>
      <c r="I367" s="54" t="s">
        <v>207</v>
      </c>
      <c r="J367" s="52">
        <v>2</v>
      </c>
      <c r="K367" s="54" t="s">
        <v>212</v>
      </c>
      <c r="L367" s="54" t="s">
        <v>209</v>
      </c>
      <c r="M367" s="54" t="str">
        <f t="shared" si="10"/>
        <v>Medium</v>
      </c>
      <c r="N367" s="54" t="str">
        <f t="shared" si="11"/>
        <v>Low</v>
      </c>
    </row>
    <row r="368" spans="1:14" x14ac:dyDescent="0.35">
      <c r="A368" s="54" t="s">
        <v>205</v>
      </c>
      <c r="B368" s="53">
        <v>0</v>
      </c>
      <c r="C368" s="53">
        <v>17124</v>
      </c>
      <c r="D368" s="52">
        <v>13</v>
      </c>
      <c r="E368" s="54">
        <v>95</v>
      </c>
      <c r="F368" s="54" t="s">
        <v>61</v>
      </c>
      <c r="G368" s="54" t="s">
        <v>218</v>
      </c>
      <c r="H368" s="52">
        <v>34</v>
      </c>
      <c r="I368" s="54" t="s">
        <v>207</v>
      </c>
      <c r="J368" s="52">
        <v>1</v>
      </c>
      <c r="K368" s="54" t="s">
        <v>212</v>
      </c>
      <c r="L368" s="54" t="s">
        <v>209</v>
      </c>
      <c r="M368" s="54" t="str">
        <f t="shared" si="10"/>
        <v>Low</v>
      </c>
      <c r="N368" s="54" t="str">
        <f t="shared" si="11"/>
        <v>High</v>
      </c>
    </row>
    <row r="369" spans="1:14" x14ac:dyDescent="0.35">
      <c r="A369" s="54" t="s">
        <v>221</v>
      </c>
      <c r="B369" s="53">
        <v>0</v>
      </c>
      <c r="C369" s="53">
        <v>612</v>
      </c>
      <c r="D369" s="52">
        <v>49</v>
      </c>
      <c r="E369" s="54">
        <v>32</v>
      </c>
      <c r="F369" s="54" t="s">
        <v>61</v>
      </c>
      <c r="G369" s="54" t="s">
        <v>206</v>
      </c>
      <c r="H369" s="52">
        <v>38</v>
      </c>
      <c r="I369" s="54" t="s">
        <v>223</v>
      </c>
      <c r="J369" s="52">
        <v>4</v>
      </c>
      <c r="K369" s="54" t="s">
        <v>212</v>
      </c>
      <c r="L369" s="54" t="s">
        <v>213</v>
      </c>
      <c r="M369" s="54" t="str">
        <f t="shared" si="10"/>
        <v>Low</v>
      </c>
      <c r="N369" s="54" t="str">
        <f t="shared" si="11"/>
        <v>Medium</v>
      </c>
    </row>
    <row r="370" spans="1:14" x14ac:dyDescent="0.35">
      <c r="A370" s="54" t="s">
        <v>214</v>
      </c>
      <c r="B370" s="53">
        <v>0</v>
      </c>
      <c r="C370" s="53">
        <v>862</v>
      </c>
      <c r="D370" s="52">
        <v>49</v>
      </c>
      <c r="E370" s="54">
        <v>62</v>
      </c>
      <c r="F370" s="54" t="s">
        <v>61</v>
      </c>
      <c r="G370" s="54" t="s">
        <v>206</v>
      </c>
      <c r="H370" s="52">
        <v>41</v>
      </c>
      <c r="I370" s="54" t="s">
        <v>223</v>
      </c>
      <c r="J370" s="52">
        <v>4</v>
      </c>
      <c r="K370" s="54" t="s">
        <v>215</v>
      </c>
      <c r="L370" s="54" t="s">
        <v>213</v>
      </c>
      <c r="M370" s="54" t="str">
        <f t="shared" si="10"/>
        <v>Low</v>
      </c>
      <c r="N370" s="54" t="str">
        <f t="shared" si="11"/>
        <v>Medium</v>
      </c>
    </row>
    <row r="371" spans="1:14" x14ac:dyDescent="0.35">
      <c r="A371" s="54" t="s">
        <v>210</v>
      </c>
      <c r="B371" s="53">
        <v>0</v>
      </c>
      <c r="C371" s="53">
        <v>146</v>
      </c>
      <c r="D371" s="52">
        <v>25</v>
      </c>
      <c r="E371" s="54">
        <v>46</v>
      </c>
      <c r="F371" s="54" t="s">
        <v>61</v>
      </c>
      <c r="G371" s="54" t="s">
        <v>206</v>
      </c>
      <c r="H371" s="52">
        <v>26</v>
      </c>
      <c r="I371" s="54" t="s">
        <v>207</v>
      </c>
      <c r="J371" s="52">
        <v>4</v>
      </c>
      <c r="K371" s="54" t="s">
        <v>212</v>
      </c>
      <c r="L371" s="54" t="s">
        <v>213</v>
      </c>
      <c r="M371" s="54" t="str">
        <f t="shared" si="10"/>
        <v>Low</v>
      </c>
      <c r="N371" s="54" t="str">
        <f t="shared" si="11"/>
        <v>Low</v>
      </c>
    </row>
    <row r="372" spans="1:14" x14ac:dyDescent="0.35">
      <c r="A372" s="54" t="s">
        <v>214</v>
      </c>
      <c r="B372" s="53">
        <v>0</v>
      </c>
      <c r="C372" s="53">
        <v>14190</v>
      </c>
      <c r="D372" s="52">
        <v>37</v>
      </c>
      <c r="E372" s="54">
        <v>92</v>
      </c>
      <c r="F372" s="54" t="s">
        <v>61</v>
      </c>
      <c r="G372" s="54" t="s">
        <v>206</v>
      </c>
      <c r="H372" s="52">
        <v>35</v>
      </c>
      <c r="I372" s="54" t="s">
        <v>207</v>
      </c>
      <c r="J372" s="52">
        <v>4</v>
      </c>
      <c r="K372" s="54" t="s">
        <v>212</v>
      </c>
      <c r="L372" s="54" t="s">
        <v>209</v>
      </c>
      <c r="M372" s="54" t="str">
        <f t="shared" si="10"/>
        <v>Low</v>
      </c>
      <c r="N372" s="54" t="str">
        <f t="shared" si="11"/>
        <v>High</v>
      </c>
    </row>
    <row r="373" spans="1:14" x14ac:dyDescent="0.35">
      <c r="A373" s="54" t="s">
        <v>221</v>
      </c>
      <c r="B373" s="53">
        <v>0</v>
      </c>
      <c r="C373" s="53">
        <v>396</v>
      </c>
      <c r="D373" s="52">
        <v>49</v>
      </c>
      <c r="E373" s="54">
        <v>73</v>
      </c>
      <c r="F373" s="54" t="s">
        <v>61</v>
      </c>
      <c r="G373" s="54" t="s">
        <v>206</v>
      </c>
      <c r="H373" s="52">
        <v>45</v>
      </c>
      <c r="I373" s="54" t="s">
        <v>223</v>
      </c>
      <c r="J373" s="52">
        <v>4</v>
      </c>
      <c r="K373" s="54" t="s">
        <v>212</v>
      </c>
      <c r="L373" s="54" t="s">
        <v>213</v>
      </c>
      <c r="M373" s="54" t="str">
        <f t="shared" si="10"/>
        <v>Low</v>
      </c>
      <c r="N373" s="54" t="str">
        <f t="shared" si="11"/>
        <v>Medium</v>
      </c>
    </row>
    <row r="374" spans="1:14" x14ac:dyDescent="0.35">
      <c r="A374" s="54" t="s">
        <v>205</v>
      </c>
      <c r="B374" s="53">
        <v>0</v>
      </c>
      <c r="C374" s="53">
        <v>519</v>
      </c>
      <c r="D374" s="52">
        <v>31</v>
      </c>
      <c r="E374" s="54">
        <v>23</v>
      </c>
      <c r="F374" s="54" t="s">
        <v>220</v>
      </c>
      <c r="G374" s="54" t="s">
        <v>211</v>
      </c>
      <c r="H374" s="52">
        <v>32</v>
      </c>
      <c r="I374" s="54" t="s">
        <v>207</v>
      </c>
      <c r="J374" s="52">
        <v>2</v>
      </c>
      <c r="K374" s="54" t="s">
        <v>212</v>
      </c>
      <c r="L374" s="54" t="s">
        <v>209</v>
      </c>
      <c r="M374" s="54" t="str">
        <f t="shared" si="10"/>
        <v>Low</v>
      </c>
      <c r="N374" s="54" t="str">
        <f t="shared" si="11"/>
        <v>Medium</v>
      </c>
    </row>
    <row r="375" spans="1:14" x14ac:dyDescent="0.35">
      <c r="A375" s="54" t="s">
        <v>221</v>
      </c>
      <c r="B375" s="53">
        <v>646</v>
      </c>
      <c r="C375" s="53">
        <v>0</v>
      </c>
      <c r="D375" s="52">
        <v>25</v>
      </c>
      <c r="E375" s="54">
        <v>9</v>
      </c>
      <c r="F375" s="54" t="s">
        <v>61</v>
      </c>
      <c r="G375" s="54" t="s">
        <v>211</v>
      </c>
      <c r="H375" s="52">
        <v>47</v>
      </c>
      <c r="I375" s="54" t="s">
        <v>223</v>
      </c>
      <c r="J375" s="52">
        <v>4</v>
      </c>
      <c r="K375" s="54" t="s">
        <v>212</v>
      </c>
      <c r="L375" s="54" t="s">
        <v>209</v>
      </c>
      <c r="M375" s="54" t="str">
        <f t="shared" si="10"/>
        <v>Medium</v>
      </c>
      <c r="N375" s="54" t="str">
        <f t="shared" si="11"/>
        <v>Low</v>
      </c>
    </row>
    <row r="376" spans="1:14" x14ac:dyDescent="0.35">
      <c r="A376" s="54" t="s">
        <v>214</v>
      </c>
      <c r="B376" s="53">
        <v>538</v>
      </c>
      <c r="C376" s="53">
        <v>344</v>
      </c>
      <c r="D376" s="52">
        <v>13</v>
      </c>
      <c r="E376" s="54">
        <v>40</v>
      </c>
      <c r="F376" s="54" t="s">
        <v>61</v>
      </c>
      <c r="G376" s="54" t="s">
        <v>218</v>
      </c>
      <c r="H376" s="52">
        <v>24</v>
      </c>
      <c r="I376" s="54" t="s">
        <v>207</v>
      </c>
      <c r="J376" s="52">
        <v>3</v>
      </c>
      <c r="K376" s="54" t="s">
        <v>208</v>
      </c>
      <c r="L376" s="54" t="s">
        <v>213</v>
      </c>
      <c r="M376" s="54" t="str">
        <f t="shared" si="10"/>
        <v>Medium</v>
      </c>
      <c r="N376" s="54" t="str">
        <f t="shared" si="11"/>
        <v>Medium</v>
      </c>
    </row>
    <row r="377" spans="1:14" x14ac:dyDescent="0.35">
      <c r="A377" s="54" t="s">
        <v>210</v>
      </c>
      <c r="B377" s="53">
        <v>0</v>
      </c>
      <c r="C377" s="53">
        <v>204</v>
      </c>
      <c r="D377" s="52">
        <v>31</v>
      </c>
      <c r="E377" s="54">
        <v>5</v>
      </c>
      <c r="F377" s="54" t="s">
        <v>61</v>
      </c>
      <c r="G377" s="54" t="s">
        <v>211</v>
      </c>
      <c r="H377" s="52">
        <v>30</v>
      </c>
      <c r="I377" s="54" t="s">
        <v>207</v>
      </c>
      <c r="J377" s="52">
        <v>4</v>
      </c>
      <c r="K377" s="54" t="s">
        <v>208</v>
      </c>
      <c r="L377" s="54" t="s">
        <v>213</v>
      </c>
      <c r="M377" s="54" t="str">
        <f t="shared" si="10"/>
        <v>Low</v>
      </c>
      <c r="N377" s="54" t="str">
        <f t="shared" si="11"/>
        <v>Low</v>
      </c>
    </row>
    <row r="378" spans="1:14" x14ac:dyDescent="0.35">
      <c r="A378" s="54" t="s">
        <v>205</v>
      </c>
      <c r="B378" s="53">
        <v>0</v>
      </c>
      <c r="C378" s="53">
        <v>148</v>
      </c>
      <c r="D378" s="52">
        <v>43</v>
      </c>
      <c r="E378" s="54">
        <v>2</v>
      </c>
      <c r="F378" s="54" t="s">
        <v>61</v>
      </c>
      <c r="G378" s="54" t="s">
        <v>206</v>
      </c>
      <c r="H378" s="52">
        <v>33</v>
      </c>
      <c r="I378" s="54" t="s">
        <v>207</v>
      </c>
      <c r="J378" s="52">
        <v>3</v>
      </c>
      <c r="K378" s="54" t="s">
        <v>212</v>
      </c>
      <c r="L378" s="54" t="s">
        <v>213</v>
      </c>
      <c r="M378" s="54" t="str">
        <f t="shared" si="10"/>
        <v>Low</v>
      </c>
      <c r="N378" s="54" t="str">
        <f t="shared" si="11"/>
        <v>Low</v>
      </c>
    </row>
    <row r="379" spans="1:14" x14ac:dyDescent="0.35">
      <c r="A379" s="54" t="s">
        <v>210</v>
      </c>
      <c r="B379" s="53">
        <v>0</v>
      </c>
      <c r="C379" s="53">
        <v>435</v>
      </c>
      <c r="D379" s="52">
        <v>19</v>
      </c>
      <c r="E379" s="54">
        <v>16</v>
      </c>
      <c r="F379" s="54" t="s">
        <v>220</v>
      </c>
      <c r="G379" s="54" t="s">
        <v>211</v>
      </c>
      <c r="H379" s="52">
        <v>23</v>
      </c>
      <c r="I379" s="54" t="s">
        <v>217</v>
      </c>
      <c r="J379" s="52">
        <v>4</v>
      </c>
      <c r="K379" s="54" t="s">
        <v>212</v>
      </c>
      <c r="L379" s="54" t="s">
        <v>213</v>
      </c>
      <c r="M379" s="54" t="str">
        <f t="shared" si="10"/>
        <v>Low</v>
      </c>
      <c r="N379" s="54" t="str">
        <f t="shared" si="11"/>
        <v>Medium</v>
      </c>
    </row>
    <row r="380" spans="1:14" x14ac:dyDescent="0.35">
      <c r="A380" s="54" t="s">
        <v>205</v>
      </c>
      <c r="B380" s="53">
        <v>0</v>
      </c>
      <c r="C380" s="53">
        <v>914</v>
      </c>
      <c r="D380" s="52">
        <v>19</v>
      </c>
      <c r="E380" s="54">
        <v>0</v>
      </c>
      <c r="F380" s="54" t="s">
        <v>220</v>
      </c>
      <c r="G380" s="54" t="s">
        <v>211</v>
      </c>
      <c r="H380" s="52">
        <v>21</v>
      </c>
      <c r="I380" s="54" t="s">
        <v>217</v>
      </c>
      <c r="J380" s="52">
        <v>4</v>
      </c>
      <c r="K380" s="54" t="s">
        <v>212</v>
      </c>
      <c r="L380" s="54" t="s">
        <v>213</v>
      </c>
      <c r="M380" s="54" t="str">
        <f t="shared" si="10"/>
        <v>Low</v>
      </c>
      <c r="N380" s="54" t="str">
        <f t="shared" si="11"/>
        <v>Medium</v>
      </c>
    </row>
    <row r="381" spans="1:14" x14ac:dyDescent="0.35">
      <c r="A381" s="54" t="s">
        <v>214</v>
      </c>
      <c r="B381" s="53">
        <v>135</v>
      </c>
      <c r="C381" s="53">
        <v>0</v>
      </c>
      <c r="D381" s="52">
        <v>37</v>
      </c>
      <c r="E381" s="54">
        <v>7</v>
      </c>
      <c r="F381" s="54" t="s">
        <v>61</v>
      </c>
      <c r="G381" s="54" t="s">
        <v>206</v>
      </c>
      <c r="H381" s="52">
        <v>36</v>
      </c>
      <c r="I381" s="54" t="s">
        <v>223</v>
      </c>
      <c r="J381" s="52">
        <v>4</v>
      </c>
      <c r="K381" s="54" t="s">
        <v>212</v>
      </c>
      <c r="L381" s="54" t="s">
        <v>213</v>
      </c>
      <c r="M381" s="54" t="str">
        <f t="shared" si="10"/>
        <v>Low</v>
      </c>
      <c r="N381" s="54" t="str">
        <f t="shared" si="11"/>
        <v>Low</v>
      </c>
    </row>
    <row r="382" spans="1:14" x14ac:dyDescent="0.35">
      <c r="A382" s="54" t="s">
        <v>221</v>
      </c>
      <c r="B382" s="53">
        <v>2472</v>
      </c>
      <c r="C382" s="53">
        <v>0</v>
      </c>
      <c r="D382" s="52">
        <v>37</v>
      </c>
      <c r="E382" s="54">
        <v>41</v>
      </c>
      <c r="F382" s="54" t="s">
        <v>61</v>
      </c>
      <c r="G382" s="54" t="s">
        <v>206</v>
      </c>
      <c r="H382" s="52">
        <v>30</v>
      </c>
      <c r="I382" s="54" t="s">
        <v>207</v>
      </c>
      <c r="J382" s="52">
        <v>2</v>
      </c>
      <c r="K382" s="54" t="s">
        <v>215</v>
      </c>
      <c r="L382" s="54" t="s">
        <v>209</v>
      </c>
      <c r="M382" s="54" t="str">
        <f t="shared" si="10"/>
        <v>High</v>
      </c>
      <c r="N382" s="54" t="str">
        <f t="shared" si="11"/>
        <v>Low</v>
      </c>
    </row>
    <row r="383" spans="1:14" x14ac:dyDescent="0.35">
      <c r="A383" s="54" t="s">
        <v>214</v>
      </c>
      <c r="B383" s="53">
        <v>0</v>
      </c>
      <c r="C383" s="53">
        <v>412</v>
      </c>
      <c r="D383" s="52">
        <v>25</v>
      </c>
      <c r="E383" s="54">
        <v>22</v>
      </c>
      <c r="F383" s="54" t="s">
        <v>61</v>
      </c>
      <c r="G383" s="54" t="s">
        <v>206</v>
      </c>
      <c r="H383" s="52">
        <v>52</v>
      </c>
      <c r="I383" s="54" t="s">
        <v>223</v>
      </c>
      <c r="J383" s="52">
        <v>4</v>
      </c>
      <c r="K383" s="54" t="s">
        <v>212</v>
      </c>
      <c r="L383" s="54" t="s">
        <v>213</v>
      </c>
      <c r="M383" s="54" t="str">
        <f t="shared" si="10"/>
        <v>Low</v>
      </c>
      <c r="N383" s="54" t="str">
        <f t="shared" si="11"/>
        <v>Medium</v>
      </c>
    </row>
    <row r="384" spans="1:14" x14ac:dyDescent="0.35">
      <c r="A384" s="54" t="s">
        <v>214</v>
      </c>
      <c r="B384" s="53">
        <v>10417</v>
      </c>
      <c r="C384" s="53">
        <v>19811</v>
      </c>
      <c r="D384" s="52">
        <v>13</v>
      </c>
      <c r="E384" s="54">
        <v>27</v>
      </c>
      <c r="F384" s="54" t="s">
        <v>61</v>
      </c>
      <c r="G384" s="54" t="s">
        <v>218</v>
      </c>
      <c r="H384" s="52">
        <v>27</v>
      </c>
      <c r="I384" s="54" t="s">
        <v>207</v>
      </c>
      <c r="J384" s="52">
        <v>2</v>
      </c>
      <c r="K384" s="54" t="s">
        <v>212</v>
      </c>
      <c r="L384" s="54" t="s">
        <v>213</v>
      </c>
      <c r="M384" s="54" t="str">
        <f t="shared" si="10"/>
        <v>High</v>
      </c>
      <c r="N384" s="54" t="str">
        <f t="shared" si="11"/>
        <v>High</v>
      </c>
    </row>
    <row r="385" spans="1:14" x14ac:dyDescent="0.35">
      <c r="A385" s="54" t="s">
        <v>205</v>
      </c>
      <c r="B385" s="53">
        <v>211</v>
      </c>
      <c r="C385" s="53">
        <v>822</v>
      </c>
      <c r="D385" s="52">
        <v>8</v>
      </c>
      <c r="E385" s="54">
        <v>5</v>
      </c>
      <c r="F385" s="54" t="s">
        <v>220</v>
      </c>
      <c r="G385" s="54" t="s">
        <v>211</v>
      </c>
      <c r="H385" s="52">
        <v>44</v>
      </c>
      <c r="I385" s="54" t="s">
        <v>207</v>
      </c>
      <c r="J385" s="52">
        <v>1</v>
      </c>
      <c r="K385" s="54" t="s">
        <v>212</v>
      </c>
      <c r="L385" s="54" t="s">
        <v>209</v>
      </c>
      <c r="M385" s="54" t="str">
        <f t="shared" si="10"/>
        <v>Low</v>
      </c>
      <c r="N385" s="54" t="str">
        <f t="shared" si="11"/>
        <v>Medium</v>
      </c>
    </row>
    <row r="386" spans="1:14" x14ac:dyDescent="0.35">
      <c r="A386" s="54" t="s">
        <v>205</v>
      </c>
      <c r="B386" s="53">
        <v>16630</v>
      </c>
      <c r="C386" s="53">
        <v>0</v>
      </c>
      <c r="D386" s="52">
        <v>11</v>
      </c>
      <c r="E386" s="54">
        <v>47</v>
      </c>
      <c r="F386" s="54" t="s">
        <v>61</v>
      </c>
      <c r="G386" s="54" t="s">
        <v>206</v>
      </c>
      <c r="H386" s="52">
        <v>26</v>
      </c>
      <c r="I386" s="54" t="s">
        <v>207</v>
      </c>
      <c r="J386" s="52">
        <v>2</v>
      </c>
      <c r="K386" s="54" t="s">
        <v>212</v>
      </c>
      <c r="L386" s="54" t="s">
        <v>209</v>
      </c>
      <c r="M386" s="54" t="str">
        <f t="shared" si="10"/>
        <v>High</v>
      </c>
      <c r="N386" s="54" t="str">
        <f t="shared" si="11"/>
        <v>Low</v>
      </c>
    </row>
    <row r="387" spans="1:14" x14ac:dyDescent="0.35">
      <c r="A387" s="54" t="s">
        <v>210</v>
      </c>
      <c r="B387" s="53">
        <v>0</v>
      </c>
      <c r="C387" s="53">
        <v>3369</v>
      </c>
      <c r="D387" s="52">
        <v>25</v>
      </c>
      <c r="E387" s="54">
        <v>17</v>
      </c>
      <c r="F387" s="54" t="s">
        <v>61</v>
      </c>
      <c r="G387" s="54" t="s">
        <v>206</v>
      </c>
      <c r="H387" s="52">
        <v>24</v>
      </c>
      <c r="I387" s="54" t="s">
        <v>207</v>
      </c>
      <c r="J387" s="52">
        <v>1</v>
      </c>
      <c r="K387" s="54" t="s">
        <v>212</v>
      </c>
      <c r="L387" s="54" t="s">
        <v>209</v>
      </c>
      <c r="M387" s="54" t="str">
        <f t="shared" si="10"/>
        <v>Low</v>
      </c>
      <c r="N387" s="54" t="str">
        <f t="shared" si="11"/>
        <v>High</v>
      </c>
    </row>
    <row r="388" spans="1:14" x14ac:dyDescent="0.35">
      <c r="A388" s="54" t="s">
        <v>210</v>
      </c>
      <c r="B388" s="53">
        <v>642</v>
      </c>
      <c r="C388" s="53">
        <v>0</v>
      </c>
      <c r="D388" s="52">
        <v>13</v>
      </c>
      <c r="E388" s="54">
        <v>65</v>
      </c>
      <c r="F388" s="54" t="s">
        <v>220</v>
      </c>
      <c r="G388" s="54" t="s">
        <v>211</v>
      </c>
      <c r="H388" s="52">
        <v>24</v>
      </c>
      <c r="I388" s="54" t="s">
        <v>207</v>
      </c>
      <c r="J388" s="52">
        <v>2</v>
      </c>
      <c r="K388" s="54" t="s">
        <v>212</v>
      </c>
      <c r="L388" s="54" t="s">
        <v>213</v>
      </c>
      <c r="M388" s="54" t="str">
        <f t="shared" si="10"/>
        <v>Medium</v>
      </c>
      <c r="N388" s="54" t="str">
        <f t="shared" si="11"/>
        <v>Low</v>
      </c>
    </row>
    <row r="389" spans="1:14" x14ac:dyDescent="0.35">
      <c r="A389" s="54" t="s">
        <v>205</v>
      </c>
      <c r="B389" s="53">
        <v>0</v>
      </c>
      <c r="C389" s="53">
        <v>707</v>
      </c>
      <c r="D389" s="52">
        <v>7</v>
      </c>
      <c r="E389" s="54">
        <v>26</v>
      </c>
      <c r="F389" s="54" t="s">
        <v>61</v>
      </c>
      <c r="G389" s="54" t="s">
        <v>206</v>
      </c>
      <c r="H389" s="52">
        <v>50</v>
      </c>
      <c r="I389" s="54" t="s">
        <v>207</v>
      </c>
      <c r="J389" s="52">
        <v>2</v>
      </c>
      <c r="K389" s="54" t="s">
        <v>212</v>
      </c>
      <c r="L389" s="54" t="s">
        <v>209</v>
      </c>
      <c r="M389" s="54" t="str">
        <f t="shared" ref="M389:M428" si="12">IF(B389&lt;250,"Low",IF(B389&gt;=2000,"High","Medium"))</f>
        <v>Low</v>
      </c>
      <c r="N389" s="54" t="str">
        <f t="shared" ref="N389:N428" si="13">IF(C389&lt;250,"Low",IF(C389&gt;=2000,"High","Medium"))</f>
        <v>Medium</v>
      </c>
    </row>
    <row r="390" spans="1:14" x14ac:dyDescent="0.35">
      <c r="A390" s="54" t="s">
        <v>205</v>
      </c>
      <c r="B390" s="53">
        <v>296</v>
      </c>
      <c r="C390" s="53">
        <v>818</v>
      </c>
      <c r="D390" s="52">
        <v>19</v>
      </c>
      <c r="E390" s="54">
        <v>93</v>
      </c>
      <c r="F390" s="54" t="s">
        <v>61</v>
      </c>
      <c r="G390" s="54" t="s">
        <v>218</v>
      </c>
      <c r="H390" s="52">
        <v>31</v>
      </c>
      <c r="I390" s="54" t="s">
        <v>207</v>
      </c>
      <c r="J390" s="52">
        <v>2</v>
      </c>
      <c r="K390" s="54" t="s">
        <v>208</v>
      </c>
      <c r="L390" s="54" t="s">
        <v>209</v>
      </c>
      <c r="M390" s="54" t="str">
        <f t="shared" si="12"/>
        <v>Medium</v>
      </c>
      <c r="N390" s="54" t="str">
        <f t="shared" si="13"/>
        <v>Medium</v>
      </c>
    </row>
    <row r="391" spans="1:14" x14ac:dyDescent="0.35">
      <c r="A391" s="54" t="s">
        <v>219</v>
      </c>
      <c r="B391" s="53">
        <v>898</v>
      </c>
      <c r="C391" s="53">
        <v>177</v>
      </c>
      <c r="D391" s="52">
        <v>22</v>
      </c>
      <c r="E391" s="54">
        <v>105</v>
      </c>
      <c r="F391" s="54" t="s">
        <v>220</v>
      </c>
      <c r="G391" s="54" t="s">
        <v>211</v>
      </c>
      <c r="H391" s="52">
        <v>38</v>
      </c>
      <c r="I391" s="54" t="s">
        <v>207</v>
      </c>
      <c r="J391" s="52">
        <v>4</v>
      </c>
      <c r="K391" s="54" t="s">
        <v>212</v>
      </c>
      <c r="L391" s="54" t="s">
        <v>213</v>
      </c>
      <c r="M391" s="54" t="str">
        <f t="shared" si="12"/>
        <v>Medium</v>
      </c>
      <c r="N391" s="54" t="str">
        <f t="shared" si="13"/>
        <v>Low</v>
      </c>
    </row>
    <row r="392" spans="1:14" x14ac:dyDescent="0.35">
      <c r="A392" s="54" t="s">
        <v>214</v>
      </c>
      <c r="B392" s="53">
        <v>478</v>
      </c>
      <c r="C392" s="53">
        <v>4071</v>
      </c>
      <c r="D392" s="52">
        <v>10</v>
      </c>
      <c r="E392" s="54">
        <v>40</v>
      </c>
      <c r="F392" s="54" t="s">
        <v>61</v>
      </c>
      <c r="G392" s="54" t="s">
        <v>206</v>
      </c>
      <c r="H392" s="52">
        <v>28</v>
      </c>
      <c r="I392" s="54" t="s">
        <v>207</v>
      </c>
      <c r="J392" s="52">
        <v>3</v>
      </c>
      <c r="K392" s="54" t="s">
        <v>212</v>
      </c>
      <c r="L392" s="54" t="s">
        <v>213</v>
      </c>
      <c r="M392" s="54" t="str">
        <f t="shared" si="12"/>
        <v>Medium</v>
      </c>
      <c r="N392" s="54" t="str">
        <f t="shared" si="13"/>
        <v>High</v>
      </c>
    </row>
    <row r="393" spans="1:14" x14ac:dyDescent="0.35">
      <c r="A393" s="54" t="s">
        <v>214</v>
      </c>
      <c r="B393" s="53">
        <v>315</v>
      </c>
      <c r="C393" s="53">
        <v>466</v>
      </c>
      <c r="D393" s="52">
        <v>13</v>
      </c>
      <c r="E393" s="54">
        <v>3</v>
      </c>
      <c r="F393" s="54" t="s">
        <v>61</v>
      </c>
      <c r="G393" s="54" t="s">
        <v>206</v>
      </c>
      <c r="H393" s="52">
        <v>48</v>
      </c>
      <c r="I393" s="54" t="s">
        <v>207</v>
      </c>
      <c r="J393" s="52">
        <v>3</v>
      </c>
      <c r="K393" s="54" t="s">
        <v>208</v>
      </c>
      <c r="L393" s="54" t="s">
        <v>209</v>
      </c>
      <c r="M393" s="54" t="str">
        <f t="shared" si="12"/>
        <v>Medium</v>
      </c>
      <c r="N393" s="54" t="str">
        <f t="shared" si="13"/>
        <v>Medium</v>
      </c>
    </row>
    <row r="394" spans="1:14" x14ac:dyDescent="0.35">
      <c r="A394" s="54" t="s">
        <v>214</v>
      </c>
      <c r="B394" s="53">
        <v>122</v>
      </c>
      <c r="C394" s="53">
        <v>460</v>
      </c>
      <c r="D394" s="52">
        <v>37</v>
      </c>
      <c r="E394" s="54">
        <v>109</v>
      </c>
      <c r="F394" s="54" t="s">
        <v>61</v>
      </c>
      <c r="G394" s="54" t="s">
        <v>206</v>
      </c>
      <c r="H394" s="52">
        <v>56</v>
      </c>
      <c r="I394" s="54" t="s">
        <v>223</v>
      </c>
      <c r="J394" s="52">
        <v>2</v>
      </c>
      <c r="K394" s="54" t="s">
        <v>215</v>
      </c>
      <c r="L394" s="54" t="s">
        <v>213</v>
      </c>
      <c r="M394" s="54" t="str">
        <f t="shared" si="12"/>
        <v>Low</v>
      </c>
      <c r="N394" s="54" t="str">
        <f t="shared" si="13"/>
        <v>Medium</v>
      </c>
    </row>
    <row r="395" spans="1:14" x14ac:dyDescent="0.35">
      <c r="A395" s="54" t="s">
        <v>210</v>
      </c>
      <c r="B395" s="53">
        <v>0</v>
      </c>
      <c r="C395" s="53">
        <v>991</v>
      </c>
      <c r="D395" s="52">
        <v>7</v>
      </c>
      <c r="E395" s="54">
        <v>3</v>
      </c>
      <c r="F395" s="54" t="s">
        <v>220</v>
      </c>
      <c r="G395" s="54" t="s">
        <v>211</v>
      </c>
      <c r="H395" s="52">
        <v>31</v>
      </c>
      <c r="I395" s="54" t="s">
        <v>207</v>
      </c>
      <c r="J395" s="52">
        <v>4</v>
      </c>
      <c r="K395" s="54" t="s">
        <v>212</v>
      </c>
      <c r="L395" s="54" t="s">
        <v>213</v>
      </c>
      <c r="M395" s="54" t="str">
        <f t="shared" si="12"/>
        <v>Low</v>
      </c>
      <c r="N395" s="54" t="str">
        <f t="shared" si="13"/>
        <v>Medium</v>
      </c>
    </row>
    <row r="396" spans="1:14" x14ac:dyDescent="0.35">
      <c r="A396" s="54" t="s">
        <v>205</v>
      </c>
      <c r="B396" s="53">
        <v>0</v>
      </c>
      <c r="C396" s="53">
        <v>17653</v>
      </c>
      <c r="D396" s="52">
        <v>22</v>
      </c>
      <c r="E396" s="54">
        <v>4</v>
      </c>
      <c r="F396" s="54" t="s">
        <v>220</v>
      </c>
      <c r="G396" s="54" t="s">
        <v>211</v>
      </c>
      <c r="H396" s="52">
        <v>28</v>
      </c>
      <c r="I396" s="54" t="s">
        <v>207</v>
      </c>
      <c r="J396" s="52">
        <v>2</v>
      </c>
      <c r="K396" s="54" t="s">
        <v>212</v>
      </c>
      <c r="L396" s="54" t="s">
        <v>209</v>
      </c>
      <c r="M396" s="54" t="str">
        <f t="shared" si="12"/>
        <v>Low</v>
      </c>
      <c r="N396" s="54" t="str">
        <f t="shared" si="13"/>
        <v>High</v>
      </c>
    </row>
    <row r="397" spans="1:14" x14ac:dyDescent="0.35">
      <c r="A397" s="54" t="s">
        <v>216</v>
      </c>
      <c r="B397" s="53">
        <v>0</v>
      </c>
      <c r="C397" s="53">
        <v>497</v>
      </c>
      <c r="D397" s="52">
        <v>41</v>
      </c>
      <c r="E397" s="54">
        <v>24</v>
      </c>
      <c r="F397" s="54" t="s">
        <v>61</v>
      </c>
      <c r="G397" s="54" t="s">
        <v>206</v>
      </c>
      <c r="H397" s="52">
        <v>26</v>
      </c>
      <c r="I397" s="54" t="s">
        <v>207</v>
      </c>
      <c r="J397" s="52">
        <v>3</v>
      </c>
      <c r="K397" s="54" t="s">
        <v>212</v>
      </c>
      <c r="L397" s="54" t="s">
        <v>213</v>
      </c>
      <c r="M397" s="54" t="str">
        <f t="shared" si="12"/>
        <v>Low</v>
      </c>
      <c r="N397" s="54" t="str">
        <f t="shared" si="13"/>
        <v>Medium</v>
      </c>
    </row>
    <row r="398" spans="1:14" x14ac:dyDescent="0.35">
      <c r="A398" s="54" t="s">
        <v>219</v>
      </c>
      <c r="B398" s="53">
        <v>670</v>
      </c>
      <c r="C398" s="53">
        <v>4014</v>
      </c>
      <c r="D398" s="52">
        <v>31</v>
      </c>
      <c r="E398" s="54">
        <v>21</v>
      </c>
      <c r="F398" s="54" t="s">
        <v>220</v>
      </c>
      <c r="G398" s="54" t="s">
        <v>211</v>
      </c>
      <c r="H398" s="52">
        <v>25</v>
      </c>
      <c r="I398" s="54" t="s">
        <v>217</v>
      </c>
      <c r="J398" s="52">
        <v>4</v>
      </c>
      <c r="K398" s="54" t="s">
        <v>208</v>
      </c>
      <c r="L398" s="54" t="s">
        <v>213</v>
      </c>
      <c r="M398" s="54" t="str">
        <f t="shared" si="12"/>
        <v>Medium</v>
      </c>
      <c r="N398" s="54" t="str">
        <f t="shared" si="13"/>
        <v>High</v>
      </c>
    </row>
    <row r="399" spans="1:14" x14ac:dyDescent="0.35">
      <c r="A399" s="54" t="s">
        <v>219</v>
      </c>
      <c r="B399" s="53">
        <v>444</v>
      </c>
      <c r="C399" s="53">
        <v>921</v>
      </c>
      <c r="D399" s="52">
        <v>28</v>
      </c>
      <c r="E399" s="54">
        <v>51</v>
      </c>
      <c r="F399" s="54" t="s">
        <v>220</v>
      </c>
      <c r="G399" s="54" t="s">
        <v>211</v>
      </c>
      <c r="H399" s="52">
        <v>41</v>
      </c>
      <c r="I399" s="54" t="s">
        <v>223</v>
      </c>
      <c r="J399" s="52">
        <v>4</v>
      </c>
      <c r="K399" s="54" t="s">
        <v>215</v>
      </c>
      <c r="L399" s="54" t="s">
        <v>213</v>
      </c>
      <c r="M399" s="54" t="str">
        <f t="shared" si="12"/>
        <v>Medium</v>
      </c>
      <c r="N399" s="54" t="str">
        <f t="shared" si="13"/>
        <v>Medium</v>
      </c>
    </row>
    <row r="400" spans="1:14" x14ac:dyDescent="0.35">
      <c r="A400" s="54" t="s">
        <v>214</v>
      </c>
      <c r="B400" s="53">
        <v>3880</v>
      </c>
      <c r="C400" s="53">
        <v>0</v>
      </c>
      <c r="D400" s="52">
        <v>23</v>
      </c>
      <c r="E400" s="54">
        <v>37</v>
      </c>
      <c r="F400" s="54" t="s">
        <v>220</v>
      </c>
      <c r="G400" s="54" t="s">
        <v>211</v>
      </c>
      <c r="H400" s="52">
        <v>24</v>
      </c>
      <c r="I400" s="54" t="s">
        <v>217</v>
      </c>
      <c r="J400" s="52">
        <v>4</v>
      </c>
      <c r="K400" s="54" t="s">
        <v>212</v>
      </c>
      <c r="L400" s="54" t="s">
        <v>209</v>
      </c>
      <c r="M400" s="54" t="str">
        <f t="shared" si="12"/>
        <v>High</v>
      </c>
      <c r="N400" s="54" t="str">
        <f t="shared" si="13"/>
        <v>Low</v>
      </c>
    </row>
    <row r="401" spans="1:14" x14ac:dyDescent="0.35">
      <c r="A401" s="54" t="s">
        <v>221</v>
      </c>
      <c r="B401" s="53">
        <v>819</v>
      </c>
      <c r="C401" s="53">
        <v>0</v>
      </c>
      <c r="D401" s="52">
        <v>13</v>
      </c>
      <c r="E401" s="54">
        <v>23</v>
      </c>
      <c r="F401" s="54" t="s">
        <v>61</v>
      </c>
      <c r="G401" s="54" t="s">
        <v>206</v>
      </c>
      <c r="H401" s="52">
        <v>29</v>
      </c>
      <c r="I401" s="54" t="s">
        <v>207</v>
      </c>
      <c r="J401" s="52">
        <v>2</v>
      </c>
      <c r="K401" s="54" t="s">
        <v>212</v>
      </c>
      <c r="L401" s="54" t="s">
        <v>209</v>
      </c>
      <c r="M401" s="54" t="str">
        <f t="shared" si="12"/>
        <v>Medium</v>
      </c>
      <c r="N401" s="54" t="str">
        <f t="shared" si="13"/>
        <v>Low</v>
      </c>
    </row>
    <row r="402" spans="1:14" x14ac:dyDescent="0.35">
      <c r="A402" s="54" t="s">
        <v>221</v>
      </c>
      <c r="B402" s="53">
        <v>0</v>
      </c>
      <c r="C402" s="53">
        <v>607</v>
      </c>
      <c r="D402" s="52">
        <v>37</v>
      </c>
      <c r="E402" s="54">
        <v>17</v>
      </c>
      <c r="F402" s="54" t="s">
        <v>61</v>
      </c>
      <c r="G402" s="54" t="s">
        <v>206</v>
      </c>
      <c r="H402" s="52">
        <v>25</v>
      </c>
      <c r="I402" s="54" t="s">
        <v>207</v>
      </c>
      <c r="J402" s="52">
        <v>2</v>
      </c>
      <c r="K402" s="54" t="s">
        <v>212</v>
      </c>
      <c r="L402" s="54" t="s">
        <v>213</v>
      </c>
      <c r="M402" s="54" t="str">
        <f t="shared" si="12"/>
        <v>Low</v>
      </c>
      <c r="N402" s="54" t="str">
        <f t="shared" si="13"/>
        <v>Medium</v>
      </c>
    </row>
    <row r="403" spans="1:14" x14ac:dyDescent="0.35">
      <c r="A403" s="54" t="s">
        <v>226</v>
      </c>
      <c r="B403" s="53">
        <v>0</v>
      </c>
      <c r="C403" s="53">
        <v>15800</v>
      </c>
      <c r="D403" s="52">
        <v>16</v>
      </c>
      <c r="E403" s="54">
        <v>40</v>
      </c>
      <c r="F403" s="54" t="s">
        <v>61</v>
      </c>
      <c r="G403" s="54" t="s">
        <v>206</v>
      </c>
      <c r="H403" s="52">
        <v>35</v>
      </c>
      <c r="I403" s="54" t="s">
        <v>207</v>
      </c>
      <c r="J403" s="52">
        <v>3</v>
      </c>
      <c r="K403" s="54" t="s">
        <v>212</v>
      </c>
      <c r="L403" s="54" t="s">
        <v>209</v>
      </c>
      <c r="M403" s="54" t="str">
        <f t="shared" si="12"/>
        <v>Low</v>
      </c>
      <c r="N403" s="54" t="str">
        <f t="shared" si="13"/>
        <v>High</v>
      </c>
    </row>
    <row r="404" spans="1:14" x14ac:dyDescent="0.35">
      <c r="A404" s="54" t="s">
        <v>210</v>
      </c>
      <c r="B404" s="53">
        <v>0</v>
      </c>
      <c r="C404" s="53">
        <v>369</v>
      </c>
      <c r="D404" s="52">
        <v>7</v>
      </c>
      <c r="E404" s="54">
        <v>23</v>
      </c>
      <c r="F404" s="54" t="s">
        <v>61</v>
      </c>
      <c r="G404" s="54" t="s">
        <v>206</v>
      </c>
      <c r="H404" s="52">
        <v>35</v>
      </c>
      <c r="I404" s="54" t="s">
        <v>207</v>
      </c>
      <c r="J404" s="52">
        <v>2</v>
      </c>
      <c r="K404" s="54" t="s">
        <v>208</v>
      </c>
      <c r="L404" s="54" t="s">
        <v>209</v>
      </c>
      <c r="M404" s="54" t="str">
        <f t="shared" si="12"/>
        <v>Low</v>
      </c>
      <c r="N404" s="54" t="str">
        <f t="shared" si="13"/>
        <v>Medium</v>
      </c>
    </row>
    <row r="405" spans="1:14" x14ac:dyDescent="0.35">
      <c r="A405" s="54" t="s">
        <v>219</v>
      </c>
      <c r="B405" s="53">
        <v>0</v>
      </c>
      <c r="C405" s="53">
        <v>4973</v>
      </c>
      <c r="D405" s="52">
        <v>25</v>
      </c>
      <c r="E405" s="54">
        <v>17</v>
      </c>
      <c r="F405" s="54" t="s">
        <v>61</v>
      </c>
      <c r="G405" s="54" t="s">
        <v>206</v>
      </c>
      <c r="H405" s="52">
        <v>26</v>
      </c>
      <c r="I405" s="54" t="s">
        <v>207</v>
      </c>
      <c r="J405" s="52">
        <v>3</v>
      </c>
      <c r="K405" s="54" t="s">
        <v>208</v>
      </c>
      <c r="L405" s="54" t="s">
        <v>209</v>
      </c>
      <c r="M405" s="54" t="str">
        <f t="shared" si="12"/>
        <v>Low</v>
      </c>
      <c r="N405" s="54" t="str">
        <f t="shared" si="13"/>
        <v>High</v>
      </c>
    </row>
    <row r="406" spans="1:14" x14ac:dyDescent="0.35">
      <c r="A406" s="54" t="s">
        <v>210</v>
      </c>
      <c r="B406" s="53">
        <v>0</v>
      </c>
      <c r="C406" s="53">
        <v>0</v>
      </c>
      <c r="D406" s="52">
        <v>40</v>
      </c>
      <c r="E406" s="54">
        <v>30</v>
      </c>
      <c r="F406" s="54" t="s">
        <v>61</v>
      </c>
      <c r="G406" s="54" t="s">
        <v>206</v>
      </c>
      <c r="H406" s="52">
        <v>29</v>
      </c>
      <c r="I406" s="54" t="s">
        <v>207</v>
      </c>
      <c r="J406" s="52">
        <v>4</v>
      </c>
      <c r="K406" s="54" t="s">
        <v>215</v>
      </c>
      <c r="L406" s="54" t="s">
        <v>209</v>
      </c>
      <c r="M406" s="54" t="str">
        <f t="shared" si="12"/>
        <v>Low</v>
      </c>
      <c r="N406" s="54" t="str">
        <f t="shared" si="13"/>
        <v>Low</v>
      </c>
    </row>
    <row r="407" spans="1:14" x14ac:dyDescent="0.35">
      <c r="A407" s="54" t="s">
        <v>214</v>
      </c>
      <c r="B407" s="53">
        <v>0</v>
      </c>
      <c r="C407" s="53">
        <v>761</v>
      </c>
      <c r="D407" s="52">
        <v>25</v>
      </c>
      <c r="E407" s="54">
        <v>92</v>
      </c>
      <c r="F407" s="54" t="s">
        <v>61</v>
      </c>
      <c r="G407" s="54" t="s">
        <v>206</v>
      </c>
      <c r="H407" s="52">
        <v>59</v>
      </c>
      <c r="I407" s="54" t="s">
        <v>207</v>
      </c>
      <c r="J407" s="52">
        <v>4</v>
      </c>
      <c r="K407" s="54" t="s">
        <v>208</v>
      </c>
      <c r="L407" s="54" t="s">
        <v>213</v>
      </c>
      <c r="M407" s="54" t="str">
        <f t="shared" si="12"/>
        <v>Low</v>
      </c>
      <c r="N407" s="54" t="str">
        <f t="shared" si="13"/>
        <v>Medium</v>
      </c>
    </row>
    <row r="408" spans="1:14" x14ac:dyDescent="0.35">
      <c r="A408" s="54" t="s">
        <v>216</v>
      </c>
      <c r="B408" s="53">
        <v>0</v>
      </c>
      <c r="C408" s="53">
        <v>471</v>
      </c>
      <c r="D408" s="52">
        <v>7</v>
      </c>
      <c r="E408" s="54">
        <v>52</v>
      </c>
      <c r="F408" s="54" t="s">
        <v>220</v>
      </c>
      <c r="G408" s="54" t="s">
        <v>211</v>
      </c>
      <c r="H408" s="52">
        <v>34</v>
      </c>
      <c r="I408" s="54" t="s">
        <v>223</v>
      </c>
      <c r="J408" s="52">
        <v>4</v>
      </c>
      <c r="K408" s="54" t="s">
        <v>212</v>
      </c>
      <c r="L408" s="54" t="s">
        <v>213</v>
      </c>
      <c r="M408" s="54" t="str">
        <f t="shared" si="12"/>
        <v>Low</v>
      </c>
      <c r="N408" s="54" t="str">
        <f t="shared" si="13"/>
        <v>Medium</v>
      </c>
    </row>
    <row r="409" spans="1:14" x14ac:dyDescent="0.35">
      <c r="A409" s="54" t="s">
        <v>221</v>
      </c>
      <c r="B409" s="53">
        <v>0</v>
      </c>
      <c r="C409" s="53">
        <v>674</v>
      </c>
      <c r="D409" s="52">
        <v>37</v>
      </c>
      <c r="E409" s="54">
        <v>69</v>
      </c>
      <c r="F409" s="54" t="s">
        <v>61</v>
      </c>
      <c r="G409" s="54" t="s">
        <v>206</v>
      </c>
      <c r="H409" s="52">
        <v>41</v>
      </c>
      <c r="I409" s="54" t="s">
        <v>223</v>
      </c>
      <c r="J409" s="52">
        <v>4</v>
      </c>
      <c r="K409" s="54" t="s">
        <v>212</v>
      </c>
      <c r="L409" s="54" t="s">
        <v>209</v>
      </c>
      <c r="M409" s="54" t="str">
        <f t="shared" si="12"/>
        <v>Low</v>
      </c>
      <c r="N409" s="54" t="str">
        <f t="shared" si="13"/>
        <v>Medium</v>
      </c>
    </row>
    <row r="410" spans="1:14" x14ac:dyDescent="0.35">
      <c r="A410" s="54" t="s">
        <v>214</v>
      </c>
      <c r="B410" s="53">
        <v>0</v>
      </c>
      <c r="C410" s="53">
        <v>547</v>
      </c>
      <c r="D410" s="52">
        <v>13</v>
      </c>
      <c r="E410" s="54">
        <v>40</v>
      </c>
      <c r="F410" s="54" t="s">
        <v>61</v>
      </c>
      <c r="G410" s="54" t="s">
        <v>211</v>
      </c>
      <c r="H410" s="52">
        <v>35</v>
      </c>
      <c r="I410" s="54" t="s">
        <v>207</v>
      </c>
      <c r="J410" s="52">
        <v>3</v>
      </c>
      <c r="K410" s="54" t="s">
        <v>212</v>
      </c>
      <c r="L410" s="54" t="s">
        <v>213</v>
      </c>
      <c r="M410" s="54" t="str">
        <f t="shared" si="12"/>
        <v>Low</v>
      </c>
      <c r="N410" s="54" t="str">
        <f t="shared" si="13"/>
        <v>Medium</v>
      </c>
    </row>
    <row r="411" spans="1:14" x14ac:dyDescent="0.35">
      <c r="A411" s="54" t="s">
        <v>210</v>
      </c>
      <c r="B411" s="53">
        <v>161</v>
      </c>
      <c r="C411" s="53">
        <v>524</v>
      </c>
      <c r="D411" s="52">
        <v>13</v>
      </c>
      <c r="E411" s="54">
        <v>106</v>
      </c>
      <c r="F411" s="54" t="s">
        <v>61</v>
      </c>
      <c r="G411" s="54" t="s">
        <v>206</v>
      </c>
      <c r="H411" s="52">
        <v>27</v>
      </c>
      <c r="I411" s="54" t="s">
        <v>217</v>
      </c>
      <c r="J411" s="52">
        <v>4</v>
      </c>
      <c r="K411" s="54" t="s">
        <v>212</v>
      </c>
      <c r="L411" s="54" t="s">
        <v>209</v>
      </c>
      <c r="M411" s="54" t="str">
        <f t="shared" si="12"/>
        <v>Low</v>
      </c>
      <c r="N411" s="54" t="str">
        <f t="shared" si="13"/>
        <v>Medium</v>
      </c>
    </row>
    <row r="412" spans="1:14" x14ac:dyDescent="0.35">
      <c r="A412" s="54" t="s">
        <v>210</v>
      </c>
      <c r="B412" s="53">
        <v>0</v>
      </c>
      <c r="C412" s="53">
        <v>815</v>
      </c>
      <c r="D412" s="52">
        <v>19</v>
      </c>
      <c r="E412" s="54">
        <v>13</v>
      </c>
      <c r="F412" s="54" t="s">
        <v>61</v>
      </c>
      <c r="G412" s="54" t="s">
        <v>206</v>
      </c>
      <c r="H412" s="52">
        <v>41</v>
      </c>
      <c r="I412" s="54" t="s">
        <v>207</v>
      </c>
      <c r="J412" s="52">
        <v>3</v>
      </c>
      <c r="K412" s="54" t="s">
        <v>212</v>
      </c>
      <c r="L412" s="54" t="s">
        <v>213</v>
      </c>
      <c r="M412" s="54" t="str">
        <f t="shared" si="12"/>
        <v>Low</v>
      </c>
      <c r="N412" s="54" t="str">
        <f t="shared" si="13"/>
        <v>Medium</v>
      </c>
    </row>
    <row r="413" spans="1:14" x14ac:dyDescent="0.35">
      <c r="A413" s="54" t="s">
        <v>221</v>
      </c>
      <c r="B413" s="53">
        <v>0</v>
      </c>
      <c r="C413" s="53">
        <v>0</v>
      </c>
      <c r="D413" s="52">
        <v>11</v>
      </c>
      <c r="E413" s="54">
        <v>4</v>
      </c>
      <c r="F413" s="54" t="s">
        <v>220</v>
      </c>
      <c r="G413" s="54" t="s">
        <v>211</v>
      </c>
      <c r="H413" s="52">
        <v>30</v>
      </c>
      <c r="I413" s="54" t="s">
        <v>217</v>
      </c>
      <c r="J413" s="52">
        <v>4</v>
      </c>
      <c r="K413" s="54" t="s">
        <v>212</v>
      </c>
      <c r="L413" s="54" t="s">
        <v>209</v>
      </c>
      <c r="M413" s="54" t="str">
        <f t="shared" si="12"/>
        <v>Low</v>
      </c>
      <c r="N413" s="54" t="str">
        <f t="shared" si="13"/>
        <v>Low</v>
      </c>
    </row>
    <row r="414" spans="1:14" x14ac:dyDescent="0.35">
      <c r="A414" s="54" t="s">
        <v>214</v>
      </c>
      <c r="B414" s="53">
        <v>789</v>
      </c>
      <c r="C414" s="53">
        <v>989</v>
      </c>
      <c r="D414" s="52">
        <v>31</v>
      </c>
      <c r="E414" s="54">
        <v>0</v>
      </c>
      <c r="F414" s="54" t="s">
        <v>61</v>
      </c>
      <c r="G414" s="54" t="s">
        <v>218</v>
      </c>
      <c r="H414" s="52">
        <v>27</v>
      </c>
      <c r="I414" s="54" t="s">
        <v>207</v>
      </c>
      <c r="J414" s="52">
        <v>2</v>
      </c>
      <c r="K414" s="54" t="s">
        <v>215</v>
      </c>
      <c r="L414" s="54" t="s">
        <v>213</v>
      </c>
      <c r="M414" s="54" t="str">
        <f t="shared" si="12"/>
        <v>Medium</v>
      </c>
      <c r="N414" s="54" t="str">
        <f t="shared" si="13"/>
        <v>Medium</v>
      </c>
    </row>
    <row r="415" spans="1:14" x14ac:dyDescent="0.35">
      <c r="A415" s="54" t="s">
        <v>205</v>
      </c>
      <c r="B415" s="53">
        <v>765</v>
      </c>
      <c r="C415" s="53">
        <v>10406</v>
      </c>
      <c r="D415" s="52">
        <v>10</v>
      </c>
      <c r="E415" s="54">
        <v>24</v>
      </c>
      <c r="F415" s="54" t="s">
        <v>220</v>
      </c>
      <c r="G415" s="54" t="s">
        <v>211</v>
      </c>
      <c r="H415" s="52">
        <v>65</v>
      </c>
      <c r="I415" s="54" t="s">
        <v>207</v>
      </c>
      <c r="J415" s="52">
        <v>3</v>
      </c>
      <c r="K415" s="54" t="s">
        <v>208</v>
      </c>
      <c r="L415" s="54" t="s">
        <v>209</v>
      </c>
      <c r="M415" s="54" t="str">
        <f t="shared" si="12"/>
        <v>Medium</v>
      </c>
      <c r="N415" s="54" t="str">
        <f t="shared" si="13"/>
        <v>High</v>
      </c>
    </row>
    <row r="416" spans="1:14" x14ac:dyDescent="0.35">
      <c r="A416" s="54" t="s">
        <v>210</v>
      </c>
      <c r="B416" s="53">
        <v>0</v>
      </c>
      <c r="C416" s="53">
        <v>957</v>
      </c>
      <c r="D416" s="52">
        <v>19</v>
      </c>
      <c r="E416" s="54">
        <v>11</v>
      </c>
      <c r="F416" s="54" t="s">
        <v>220</v>
      </c>
      <c r="G416" s="54" t="s">
        <v>211</v>
      </c>
      <c r="H416" s="52">
        <v>19</v>
      </c>
      <c r="I416" s="54" t="s">
        <v>217</v>
      </c>
      <c r="J416" s="52">
        <v>4</v>
      </c>
      <c r="K416" s="54" t="s">
        <v>212</v>
      </c>
      <c r="L416" s="54" t="s">
        <v>213</v>
      </c>
      <c r="M416" s="54" t="str">
        <f t="shared" si="12"/>
        <v>Low</v>
      </c>
      <c r="N416" s="54" t="str">
        <f t="shared" si="13"/>
        <v>Medium</v>
      </c>
    </row>
    <row r="417" spans="1:14" x14ac:dyDescent="0.35">
      <c r="A417" s="54" t="s">
        <v>214</v>
      </c>
      <c r="B417" s="53">
        <v>0</v>
      </c>
      <c r="C417" s="53">
        <v>770</v>
      </c>
      <c r="D417" s="52">
        <v>37</v>
      </c>
      <c r="E417" s="54">
        <v>3</v>
      </c>
      <c r="F417" s="54" t="s">
        <v>220</v>
      </c>
      <c r="G417" s="54" t="s">
        <v>211</v>
      </c>
      <c r="H417" s="52">
        <v>33</v>
      </c>
      <c r="I417" s="54" t="s">
        <v>207</v>
      </c>
      <c r="J417" s="52">
        <v>4</v>
      </c>
      <c r="K417" s="54" t="s">
        <v>212</v>
      </c>
      <c r="L417" s="54" t="s">
        <v>213</v>
      </c>
      <c r="M417" s="54" t="str">
        <f t="shared" si="12"/>
        <v>Low</v>
      </c>
      <c r="N417" s="54" t="str">
        <f t="shared" si="13"/>
        <v>Medium</v>
      </c>
    </row>
    <row r="418" spans="1:14" x14ac:dyDescent="0.35">
      <c r="A418" s="54" t="s">
        <v>210</v>
      </c>
      <c r="B418" s="53">
        <v>983</v>
      </c>
      <c r="C418" s="53">
        <v>950</v>
      </c>
      <c r="D418" s="52">
        <v>13</v>
      </c>
      <c r="E418" s="54">
        <v>5</v>
      </c>
      <c r="F418" s="54" t="s">
        <v>220</v>
      </c>
      <c r="G418" s="54" t="s">
        <v>211</v>
      </c>
      <c r="H418" s="52">
        <v>24</v>
      </c>
      <c r="I418" s="54" t="s">
        <v>217</v>
      </c>
      <c r="J418" s="52">
        <v>3</v>
      </c>
      <c r="K418" s="54" t="s">
        <v>212</v>
      </c>
      <c r="L418" s="54" t="s">
        <v>213</v>
      </c>
      <c r="M418" s="54" t="str">
        <f t="shared" si="12"/>
        <v>Medium</v>
      </c>
      <c r="N418" s="54" t="str">
        <f t="shared" si="13"/>
        <v>Medium</v>
      </c>
    </row>
    <row r="419" spans="1:14" x14ac:dyDescent="0.35">
      <c r="A419" s="54" t="s">
        <v>221</v>
      </c>
      <c r="B419" s="53">
        <v>0</v>
      </c>
      <c r="C419" s="53">
        <v>160</v>
      </c>
      <c r="D419" s="52">
        <v>13</v>
      </c>
      <c r="E419" s="54">
        <v>7</v>
      </c>
      <c r="F419" s="54" t="s">
        <v>61</v>
      </c>
      <c r="G419" s="54" t="s">
        <v>218</v>
      </c>
      <c r="H419" s="52">
        <v>40</v>
      </c>
      <c r="I419" s="54" t="s">
        <v>217</v>
      </c>
      <c r="J419" s="52">
        <v>4</v>
      </c>
      <c r="K419" s="54" t="s">
        <v>212</v>
      </c>
      <c r="L419" s="54" t="s">
        <v>209</v>
      </c>
      <c r="M419" s="54" t="str">
        <f t="shared" si="12"/>
        <v>Low</v>
      </c>
      <c r="N419" s="54" t="str">
        <f t="shared" si="13"/>
        <v>Low</v>
      </c>
    </row>
    <row r="420" spans="1:14" x14ac:dyDescent="0.35">
      <c r="A420" s="54" t="s">
        <v>221</v>
      </c>
      <c r="B420" s="53">
        <v>0</v>
      </c>
      <c r="C420" s="53">
        <v>276</v>
      </c>
      <c r="D420" s="52">
        <v>25</v>
      </c>
      <c r="E420" s="54">
        <v>91</v>
      </c>
      <c r="F420" s="54" t="s">
        <v>61</v>
      </c>
      <c r="G420" s="54" t="s">
        <v>206</v>
      </c>
      <c r="H420" s="52">
        <v>62</v>
      </c>
      <c r="I420" s="54" t="s">
        <v>207</v>
      </c>
      <c r="J420" s="52">
        <v>4</v>
      </c>
      <c r="K420" s="54" t="s">
        <v>212</v>
      </c>
      <c r="L420" s="54" t="s">
        <v>209</v>
      </c>
      <c r="M420" s="54" t="str">
        <f t="shared" si="12"/>
        <v>Low</v>
      </c>
      <c r="N420" s="54" t="str">
        <f t="shared" si="13"/>
        <v>Medium</v>
      </c>
    </row>
    <row r="421" spans="1:14" x14ac:dyDescent="0.35">
      <c r="A421" s="54" t="s">
        <v>216</v>
      </c>
      <c r="B421" s="53">
        <v>798</v>
      </c>
      <c r="C421" s="53">
        <v>137</v>
      </c>
      <c r="D421" s="52">
        <v>25</v>
      </c>
      <c r="E421" s="54">
        <v>25</v>
      </c>
      <c r="F421" s="54" t="s">
        <v>220</v>
      </c>
      <c r="G421" s="54" t="s">
        <v>211</v>
      </c>
      <c r="H421" s="52">
        <v>33</v>
      </c>
      <c r="I421" s="54" t="s">
        <v>223</v>
      </c>
      <c r="J421" s="52">
        <v>4</v>
      </c>
      <c r="K421" s="54" t="s">
        <v>208</v>
      </c>
      <c r="L421" s="54" t="s">
        <v>213</v>
      </c>
      <c r="M421" s="54" t="str">
        <f t="shared" si="12"/>
        <v>Medium</v>
      </c>
      <c r="N421" s="54" t="str">
        <f t="shared" si="13"/>
        <v>Low</v>
      </c>
    </row>
    <row r="422" spans="1:14" x14ac:dyDescent="0.35">
      <c r="A422" s="54" t="s">
        <v>214</v>
      </c>
      <c r="B422" s="53">
        <v>0</v>
      </c>
      <c r="C422" s="53">
        <v>579</v>
      </c>
      <c r="D422" s="52">
        <v>22</v>
      </c>
      <c r="E422" s="54">
        <v>70</v>
      </c>
      <c r="F422" s="54" t="s">
        <v>61</v>
      </c>
      <c r="G422" s="54" t="s">
        <v>218</v>
      </c>
      <c r="H422" s="52">
        <v>29</v>
      </c>
      <c r="I422" s="54" t="s">
        <v>207</v>
      </c>
      <c r="J422" s="52">
        <v>3</v>
      </c>
      <c r="K422" s="54" t="s">
        <v>212</v>
      </c>
      <c r="L422" s="54" t="s">
        <v>209</v>
      </c>
      <c r="M422" s="54" t="str">
        <f t="shared" si="12"/>
        <v>Low</v>
      </c>
      <c r="N422" s="54" t="str">
        <f t="shared" si="13"/>
        <v>Medium</v>
      </c>
    </row>
    <row r="423" spans="1:14" x14ac:dyDescent="0.35">
      <c r="A423" s="54" t="s">
        <v>214</v>
      </c>
      <c r="B423" s="53">
        <v>193</v>
      </c>
      <c r="C423" s="53">
        <v>2684</v>
      </c>
      <c r="D423" s="52">
        <v>13</v>
      </c>
      <c r="E423" s="54">
        <v>5</v>
      </c>
      <c r="F423" s="54" t="s">
        <v>220</v>
      </c>
      <c r="G423" s="54" t="s">
        <v>211</v>
      </c>
      <c r="H423" s="52">
        <v>22</v>
      </c>
      <c r="I423" s="54" t="s">
        <v>207</v>
      </c>
      <c r="J423" s="52">
        <v>2</v>
      </c>
      <c r="K423" s="54" t="s">
        <v>208</v>
      </c>
      <c r="L423" s="54" t="s">
        <v>213</v>
      </c>
      <c r="M423" s="54" t="str">
        <f t="shared" si="12"/>
        <v>Low</v>
      </c>
      <c r="N423" s="54" t="str">
        <f t="shared" si="13"/>
        <v>High</v>
      </c>
    </row>
    <row r="424" spans="1:14" x14ac:dyDescent="0.35">
      <c r="A424" s="54" t="s">
        <v>205</v>
      </c>
      <c r="B424" s="53">
        <v>497</v>
      </c>
      <c r="C424" s="53">
        <v>0</v>
      </c>
      <c r="D424" s="52">
        <v>7</v>
      </c>
      <c r="E424" s="54">
        <v>51</v>
      </c>
      <c r="F424" s="54" t="s">
        <v>61</v>
      </c>
      <c r="G424" s="54" t="s">
        <v>206</v>
      </c>
      <c r="H424" s="52">
        <v>35</v>
      </c>
      <c r="I424" s="54" t="s">
        <v>223</v>
      </c>
      <c r="J424" s="52">
        <v>4</v>
      </c>
      <c r="K424" s="54" t="s">
        <v>212</v>
      </c>
      <c r="L424" s="54" t="s">
        <v>209</v>
      </c>
      <c r="M424" s="54" t="str">
        <f t="shared" si="12"/>
        <v>Medium</v>
      </c>
      <c r="N424" s="54" t="str">
        <f t="shared" si="13"/>
        <v>Low</v>
      </c>
    </row>
    <row r="425" spans="1:14" x14ac:dyDescent="0.35">
      <c r="A425" s="54" t="s">
        <v>210</v>
      </c>
      <c r="B425" s="53">
        <v>0</v>
      </c>
      <c r="C425" s="53">
        <v>0</v>
      </c>
      <c r="D425" s="52">
        <v>31</v>
      </c>
      <c r="E425" s="54">
        <v>53</v>
      </c>
      <c r="F425" s="54" t="s">
        <v>61</v>
      </c>
      <c r="G425" s="54" t="s">
        <v>206</v>
      </c>
      <c r="H425" s="52">
        <v>30</v>
      </c>
      <c r="I425" s="54" t="s">
        <v>207</v>
      </c>
      <c r="J425" s="52">
        <v>4</v>
      </c>
      <c r="K425" s="54" t="s">
        <v>212</v>
      </c>
      <c r="L425" s="54" t="s">
        <v>213</v>
      </c>
      <c r="M425" s="54" t="str">
        <f t="shared" si="12"/>
        <v>Low</v>
      </c>
      <c r="N425" s="54" t="str">
        <f t="shared" si="13"/>
        <v>Low</v>
      </c>
    </row>
    <row r="426" spans="1:14" x14ac:dyDescent="0.35">
      <c r="A426" s="54" t="s">
        <v>214</v>
      </c>
      <c r="B426" s="53">
        <v>0</v>
      </c>
      <c r="C426" s="53">
        <v>0</v>
      </c>
      <c r="D426" s="52">
        <v>25</v>
      </c>
      <c r="E426" s="54">
        <v>103</v>
      </c>
      <c r="F426" s="54" t="s">
        <v>220</v>
      </c>
      <c r="G426" s="54" t="s">
        <v>211</v>
      </c>
      <c r="H426" s="52">
        <v>28</v>
      </c>
      <c r="I426" s="54" t="s">
        <v>207</v>
      </c>
      <c r="J426" s="52">
        <v>2</v>
      </c>
      <c r="K426" s="54" t="s">
        <v>212</v>
      </c>
      <c r="L426" s="54" t="s">
        <v>213</v>
      </c>
      <c r="M426" s="54" t="str">
        <f t="shared" si="12"/>
        <v>Low</v>
      </c>
      <c r="N426" s="54" t="str">
        <f t="shared" si="13"/>
        <v>Low</v>
      </c>
    </row>
    <row r="427" spans="1:14" x14ac:dyDescent="0.35">
      <c r="A427" s="54" t="s">
        <v>214</v>
      </c>
      <c r="B427" s="53">
        <v>0</v>
      </c>
      <c r="C427" s="53">
        <v>712</v>
      </c>
      <c r="D427" s="52">
        <v>16</v>
      </c>
      <c r="E427" s="54">
        <v>6</v>
      </c>
      <c r="F427" s="54" t="s">
        <v>220</v>
      </c>
      <c r="G427" s="54" t="s">
        <v>211</v>
      </c>
      <c r="H427" s="52">
        <v>28</v>
      </c>
      <c r="I427" s="54" t="s">
        <v>207</v>
      </c>
      <c r="J427" s="52">
        <v>2</v>
      </c>
      <c r="K427" s="54" t="s">
        <v>212</v>
      </c>
      <c r="L427" s="54" t="s">
        <v>213</v>
      </c>
      <c r="M427" s="54" t="str">
        <f t="shared" si="12"/>
        <v>Low</v>
      </c>
      <c r="N427" s="54" t="str">
        <f t="shared" si="13"/>
        <v>Medium</v>
      </c>
    </row>
    <row r="428" spans="1:14" x14ac:dyDescent="0.35">
      <c r="A428" s="54" t="s">
        <v>214</v>
      </c>
      <c r="B428" s="53">
        <v>0</v>
      </c>
      <c r="C428" s="53">
        <v>912</v>
      </c>
      <c r="D428" s="52">
        <v>7</v>
      </c>
      <c r="E428" s="54">
        <v>39</v>
      </c>
      <c r="F428" s="54" t="s">
        <v>61</v>
      </c>
      <c r="G428" s="54" t="s">
        <v>206</v>
      </c>
      <c r="H428" s="52">
        <v>44</v>
      </c>
      <c r="I428" s="54" t="s">
        <v>207</v>
      </c>
      <c r="J428" s="52">
        <v>3</v>
      </c>
      <c r="K428" s="54" t="s">
        <v>215</v>
      </c>
      <c r="L428" s="54" t="s">
        <v>209</v>
      </c>
      <c r="M428" s="54" t="str">
        <f t="shared" si="12"/>
        <v>Low</v>
      </c>
      <c r="N428" s="54" t="str">
        <f t="shared" si="13"/>
        <v>Medium</v>
      </c>
    </row>
  </sheetData>
  <sortState xmlns:xlrd2="http://schemas.microsoft.com/office/spreadsheetml/2017/richdata2" ref="R4:S13">
    <sortCondition ref="R4:R1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L 4 v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l L 4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+ L 1 U o i k e 4 D g A A A B E A A A A T A B w A R m 9 y b X V s Y X M v U 2 V j d G l v b j E u b S C i G A A o o B Q A A A A A A A A A A A A A A A A A A A A A A A A A A A A r T k 0 u y c z P U w i G 0 I b W A F B L A Q I t A B Q A A g A I A J S + L 1 V v / H M r p A A A A P Y A A A A S A A A A A A A A A A A A A A A A A A A A A A B D b 2 5 m a W c v U G F j a 2 F n Z S 5 4 b W x Q S w E C L Q A U A A I A C A C U v i 9 V D 8 r p q 6 Q A A A D p A A A A E w A A A A A A A A A A A A A A A A D w A A A A W 0 N v b n R l b n R f V H l w Z X N d L n h t b F B L A Q I t A B Q A A g A I A J S + L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g f / 3 E A 3 D R Y 9 e f m w I M z B l A A A A A A I A A A A A A B B m A A A A A Q A A I A A A A M h 6 a L Z s B O O y T 8 t l G M b u 3 / x g R + B A W D U K E i G O U f C V U / d j A A A A A A 6 A A A A A A g A A I A A A A C 0 m K M w 1 F j w z + y 9 5 a l V q q D c C 7 q j 4 D X 6 p 8 y O S 2 J l 7 z 3 8 h U A A A A H e O 7 L O K P c D 1 6 z p T s c x X E M M L q H k 5 2 0 W p t d L + T 3 1 h x 4 j h Q J I J x + Y E z h v 2 N e e o t 0 o k m p P 6 L M T u j p n q h S K p G a N P K t R L p x K D 1 R e 9 n O 4 m u q I H b / N z Q A A A A O t o o G 4 d u + m z 5 a H A 7 t q 3 M y e W 7 M i j R P C S G L L v p x h O j S c j 0 Y i 6 H g n n D p z 9 N D f n e 6 6 M L C C W F 7 e W T j S F L r 6 E F 0 B 6 w Q E = < / D a t a M a s h u p > 
</file>

<file path=customXml/itemProps1.xml><?xml version="1.0" encoding="utf-8"?>
<ds:datastoreItem xmlns:ds="http://schemas.openxmlformats.org/officeDocument/2006/customXml" ds:itemID="{0DFA372A-6A52-4092-A3FD-A4D5617C79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Ahmed</dc:creator>
  <cp:lastModifiedBy>Mir Ahmed</cp:lastModifiedBy>
  <dcterms:created xsi:type="dcterms:W3CDTF">2022-09-15T22:34:59Z</dcterms:created>
  <dcterms:modified xsi:type="dcterms:W3CDTF">2022-09-16T05:19:30Z</dcterms:modified>
</cp:coreProperties>
</file>