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in" sheetId="1" state="visible" r:id="rId2"/>
    <sheet name="T_FSM_TYPE" sheetId="2" state="visible" r:id="rId3"/>
    <sheet name="T_FSM_STATE" sheetId="3" state="visible" r:id="rId4"/>
    <sheet name="T_FSM_ACTION" sheetId="4" state="visible" r:id="rId5"/>
    <sheet name="T_FSM_STATE_TRANSITION" sheetId="5" state="visible" r:id="rId6"/>
    <sheet name="T_ROLE" sheetId="6" state="visible" r:id="rId7"/>
  </sheets>
  <externalReferences>
    <externalReference r:id="rId8"/>
  </externalReferences>
  <definedNames>
    <definedName function="false" hidden="false" name="f" vbProcedure="false">Main!$C$2</definedName>
    <definedName function="false" hidden="false" name="fh" vbProcedure="false">[2]Main!$C$2</definedName>
    <definedName function="false" hidden="false" name="ID_DS_ENV_KEY" vbProcedure="false">Main!$C$2</definedName>
    <definedName function="false" hidden="false" name="ID_ENV_KEY" vbProcedure="false">Main!$C$2</definedName>
    <definedName function="false" hidden="false" name="ID_USER_MOD_KEY" vbProcedure="false">Main!$C$3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<sst xmlns="http://schemas.openxmlformats.org/spreadsheetml/2006/main" count="2493" uniqueCount="381">
  <si>
    <t xml:space="preserve">ID_ENV_KEY</t>
  </si>
  <si>
    <t xml:space="preserve">ID_USR_MOD_KEY</t>
  </si>
  <si>
    <t xml:space="preserve">tx_key_name</t>
  </si>
  <si>
    <t xml:space="preserve">T_CLIENT</t>
  </si>
  <si>
    <t xml:space="preserve">id_legal_entity_key</t>
  </si>
  <si>
    <t xml:space="preserve">id_system_key</t>
  </si>
  <si>
    <t xml:space="preserve">T_DATA_SERVER</t>
  </si>
  <si>
    <t xml:space="preserve">id_corp_key</t>
  </si>
  <si>
    <t xml:space="preserve">id_type_key</t>
  </si>
  <si>
    <t xml:space="preserve">T_FSM</t>
  </si>
  <si>
    <t xml:space="preserve">id_person_key</t>
  </si>
  <si>
    <t xml:space="preserve">id_type_value_key</t>
  </si>
  <si>
    <t xml:space="preserve">T_FSM_ACTION</t>
  </si>
  <si>
    <t xml:space="preserve">id_contact_address_key</t>
  </si>
  <si>
    <t xml:space="preserve">id_fsm_type_key</t>
  </si>
  <si>
    <t xml:space="preserve">T_FSM_STATE</t>
  </si>
  <si>
    <t xml:space="preserve">id_contact_misc_key</t>
  </si>
  <si>
    <t xml:space="preserve">id_fsm_state_key</t>
  </si>
  <si>
    <t xml:space="preserve">T_FSM_STATE_TRANSITION</t>
  </si>
  <si>
    <t xml:space="preserve">id_valuable_key</t>
  </si>
  <si>
    <t xml:space="preserve">id_fsm_action_key</t>
  </si>
  <si>
    <t xml:space="preserve">T_GENERIC_MAPPING</t>
  </si>
  <si>
    <t xml:space="preserve">id_ssi_tmplt_mt_key</t>
  </si>
  <si>
    <t xml:space="preserve">id_fsm_state_transition_key</t>
  </si>
  <si>
    <t xml:space="preserve">T_LOGIN</t>
  </si>
  <si>
    <t xml:space="preserve">id_ssi_tmplt_mt_field_key</t>
  </si>
  <si>
    <t xml:space="preserve">id_event_key</t>
  </si>
  <si>
    <t xml:space="preserve">T_MSG_LOG</t>
  </si>
  <si>
    <t xml:space="preserve">id_bank_account_key</t>
  </si>
  <si>
    <t xml:space="preserve">id_user_key</t>
  </si>
  <si>
    <t xml:space="preserve">T_NULL_VALUES</t>
  </si>
  <si>
    <t xml:space="preserve">id_login_key</t>
  </si>
  <si>
    <t xml:space="preserve">id_group_key</t>
  </si>
  <si>
    <t xml:space="preserve">T_SP_LOG_LEVEL</t>
  </si>
  <si>
    <t xml:space="preserve">id_generic_map_ssi_key</t>
  </si>
  <si>
    <t xml:space="preserve">id_role_key</t>
  </si>
  <si>
    <t xml:space="preserve">T_SYSTEM</t>
  </si>
  <si>
    <t xml:space="preserve">id_payment_key</t>
  </si>
  <si>
    <t xml:space="preserve">id_generic_map_key</t>
  </si>
  <si>
    <t xml:space="preserve">T_SYSTEM_KEY</t>
  </si>
  <si>
    <t xml:space="preserve">id_netting_rule_key</t>
  </si>
  <si>
    <t xml:space="preserve">id_gui_control_key</t>
  </si>
  <si>
    <t xml:space="preserve">T_USER</t>
  </si>
  <si>
    <t xml:space="preserve">id_temp_source_payment_key</t>
  </si>
  <si>
    <t xml:space="preserve">id_gui_control_perm_key</t>
  </si>
  <si>
    <t xml:space="preserve">T_USER_GROUP</t>
  </si>
  <si>
    <t xml:space="preserve">id_payment_ssi_mt_key</t>
  </si>
  <si>
    <t xml:space="preserve">id_ext_map_key</t>
  </si>
  <si>
    <t xml:space="preserve">T_COUNTRY</t>
  </si>
  <si>
    <t xml:space="preserve">id_payment_ssi_mt_field_key</t>
  </si>
  <si>
    <t xml:space="preserve">id_pref_key</t>
  </si>
  <si>
    <t xml:space="preserve">id_source_payment_key</t>
  </si>
  <si>
    <t xml:space="preserve">id_country_key</t>
  </si>
  <si>
    <t xml:space="preserve">id_netting_map_key</t>
  </si>
  <si>
    <t xml:space="preserve">id_region_key</t>
  </si>
  <si>
    <t xml:space="preserve">T_TYPE</t>
  </si>
  <si>
    <t xml:space="preserve">SYSTEM_NAME</t>
  </si>
  <si>
    <t xml:space="preserve">nSMART</t>
  </si>
  <si>
    <t xml:space="preserve">id_generic_mapping_key</t>
  </si>
  <si>
    <t xml:space="preserve">id_ccy_key</t>
  </si>
  <si>
    <t xml:space="preserve">T_SYSTEM_DATE</t>
  </si>
  <si>
    <t xml:space="preserve">REGION_ID</t>
  </si>
  <si>
    <t xml:space="preserve">DAC</t>
  </si>
  <si>
    <t xml:space="preserve">id_file_key</t>
  </si>
  <si>
    <t xml:space="preserve">id_request_key</t>
  </si>
  <si>
    <t xml:space="preserve">id_payment_reconcile_key</t>
  </si>
  <si>
    <t xml:space="preserve">id_holiday_calendar_key</t>
  </si>
  <si>
    <t xml:space="preserve">id_authorize_memo_key</t>
  </si>
  <si>
    <t xml:space="preserve">id_holiday_key</t>
  </si>
  <si>
    <t xml:space="preserve">id_payment_orig_key</t>
  </si>
  <si>
    <t xml:space="preserve">id_system_date_key</t>
  </si>
  <si>
    <t xml:space="preserve">id_swift_msg_key</t>
  </si>
  <si>
    <t xml:space="preserve">id_test_key</t>
  </si>
  <si>
    <t xml:space="preserve">id_stage_payment_key</t>
  </si>
  <si>
    <t xml:space="preserve">id_stage_payment_futures_key</t>
  </si>
  <si>
    <t xml:space="preserve">id_client_key</t>
  </si>
  <si>
    <t xml:space="preserve">id_stage_payment_dtc_key</t>
  </si>
  <si>
    <t xml:space="preserve">id_attachment_key</t>
  </si>
  <si>
    <t xml:space="preserve">id_generic_map_payment_key</t>
  </si>
  <si>
    <t xml:space="preserve">id_identifier_key</t>
  </si>
  <si>
    <t xml:space="preserve">id_bank_account_transaction_key</t>
  </si>
  <si>
    <t xml:space="preserve">id_bank_account_eod_balance_key</t>
  </si>
  <si>
    <t xml:space="preserve">id_payment_flag_key</t>
  </si>
  <si>
    <t xml:space="preserve">id_bsa_mapping_key</t>
  </si>
  <si>
    <t xml:space="preserve">id_i8ln_key</t>
  </si>
  <si>
    <t xml:space="preserve">id_payment_orig_ext_key</t>
  </si>
  <si>
    <t xml:space="preserve">id_email_history_key</t>
  </si>
  <si>
    <t xml:space="preserve">id_bank_account_balance_key</t>
  </si>
  <si>
    <t xml:space="preserve">id_dexia_nsmart_map_key</t>
  </si>
  <si>
    <t xml:space="preserve">id_report_key</t>
  </si>
  <si>
    <t xml:space="preserve">id_processed_eod_key</t>
  </si>
  <si>
    <t xml:space="preserve">id_processed_bsa_map_key</t>
  </si>
  <si>
    <t xml:space="preserve">id_ip_permission_key</t>
  </si>
  <si>
    <t xml:space="preserve">id_email_template_key</t>
  </si>
  <si>
    <t xml:space="preserve">id_legal_entity_bic_key</t>
  </si>
  <si>
    <t xml:space="preserve">id_export_file_config_key</t>
  </si>
  <si>
    <t xml:space="preserve">id_schedule_key</t>
  </si>
  <si>
    <t xml:space="preserve">id_criteria_key</t>
  </si>
  <si>
    <t xml:space="preserve">id_dashboard_key</t>
  </si>
  <si>
    <t xml:space="preserve">id_report_config_key</t>
  </si>
  <si>
    <t xml:space="preserve">id_ofac_entity_key</t>
  </si>
  <si>
    <t xml:space="preserve">id_ofac_identity_key</t>
  </si>
  <si>
    <t xml:space="preserve">id_ofac_alias_key</t>
  </si>
  <si>
    <t xml:space="preserve">id_ofac_address_key</t>
  </si>
  <si>
    <t xml:space="preserve">id_ofac_nationality_key</t>
  </si>
  <si>
    <t xml:space="preserve">id_ofac_citizenship_key</t>
  </si>
  <si>
    <t xml:space="preserve">id_ofac_dob_key</t>
  </si>
  <si>
    <t xml:space="preserve">id_ofac_pob_key</t>
  </si>
  <si>
    <t xml:space="preserve">id_ofac_vessel_key</t>
  </si>
  <si>
    <t xml:space="preserve">id_file_status_key</t>
  </si>
  <si>
    <t xml:space="preserve">T_FSM_TYPE</t>
  </si>
  <si>
    <t xml:space="preserve">id_version</t>
  </si>
  <si>
    <t xml:space="preserve">is_active</t>
  </si>
  <si>
    <t xml:space="preserve">id_env_key</t>
  </si>
  <si>
    <t xml:space="preserve">id_user_mod_key</t>
  </si>
  <si>
    <t xml:space="preserve">dtt_mod</t>
  </si>
  <si>
    <t xml:space="preserve">tx_fsm_type_name</t>
  </si>
  <si>
    <t xml:space="preserve">tx_fsm_type_desc</t>
  </si>
  <si>
    <t xml:space="preserve">GETDATE()</t>
  </si>
  <si>
    <t xml:space="preserve">LOAN</t>
  </si>
  <si>
    <t xml:space="preserve">Bank Loan</t>
  </si>
  <si>
    <t xml:space="preserve">REF_LEGAL_ENTITY</t>
  </si>
  <si>
    <t xml:space="preserve">CREDIT_CARD</t>
  </si>
  <si>
    <t xml:space="preserve">Bank Credit Card</t>
  </si>
  <si>
    <t xml:space="preserve">tx_fsm_name</t>
  </si>
  <si>
    <t xml:space="preserve">tx_state_name</t>
  </si>
  <si>
    <t xml:space="preserve">tx_action_desc</t>
  </si>
  <si>
    <t xml:space="preserve">tx_display_text</t>
  </si>
  <si>
    <t xml:space="preserve">TRUNCATE TABLE  T_FSM_STATE</t>
  </si>
  <si>
    <t xml:space="preserve">UNDEF</t>
  </si>
  <si>
    <t xml:space="preserve">?</t>
  </si>
  <si>
    <t xml:space="preserve">FO_CREATED</t>
  </si>
  <si>
    <t xml:space="preserve">FO_UPDATED</t>
  </si>
  <si>
    <t xml:space="preserve">FO_DELETED</t>
  </si>
  <si>
    <t xml:space="preserve">FO_SUBMITTED</t>
  </si>
  <si>
    <t xml:space="preserve">SO_CREATED</t>
  </si>
  <si>
    <t xml:space="preserve">SO_UPDATED</t>
  </si>
  <si>
    <t xml:space="preserve">SO_RECOMMENDED</t>
  </si>
  <si>
    <t xml:space="preserve">SO_RE_RECOMMENDED</t>
  </si>
  <si>
    <t xml:space="preserve">SO_DELETED</t>
  </si>
  <si>
    <t xml:space="preserve">BM_RECOMMENDED</t>
  </si>
  <si>
    <t xml:space="preserve">BM_RETURNED</t>
  </si>
  <si>
    <t xml:space="preserve">BOM_RECOMMENDED</t>
  </si>
  <si>
    <t xml:space="preserve">BOM_RETURNED</t>
  </si>
  <si>
    <t xml:space="preserve">PPC_RECOMMENDED</t>
  </si>
  <si>
    <t xml:space="preserve">PPC_RETURNED</t>
  </si>
  <si>
    <t xml:space="preserve">MIS_RECEIVED</t>
  </si>
  <si>
    <t xml:space="preserve">MIS_UPDATED</t>
  </si>
  <si>
    <t xml:space="preserve">MIS_ALLOCATED</t>
  </si>
  <si>
    <t xml:space="preserve">MIS_RE_ALLOCATED</t>
  </si>
  <si>
    <t xml:space="preserve">MAILED_TO_POLICE</t>
  </si>
  <si>
    <t xml:space="preserve">SENT_TO_CIB</t>
  </si>
  <si>
    <t xml:space="preserve">SENT_TO_CAD</t>
  </si>
  <si>
    <t xml:space="preserve">CA_UPDATED</t>
  </si>
  <si>
    <t xml:space="preserve">CA_RECOMMENDED</t>
  </si>
  <si>
    <t xml:space="preserve">CA_RETURNED</t>
  </si>
  <si>
    <t xml:space="preserve">CA_SENT_QUERY</t>
  </si>
  <si>
    <t xml:space="preserve">CA_CONDITION_FULFILLED</t>
  </si>
  <si>
    <t xml:space="preserve">RM_APPROVED</t>
  </si>
  <si>
    <t xml:space="preserve">RM_C_APPROVED</t>
  </si>
  <si>
    <t xml:space="preserve">RM_RECOMMENDED</t>
  </si>
  <si>
    <t xml:space="preserve">RM_RETURNED</t>
  </si>
  <si>
    <t xml:space="preserve">RM_DECLINED</t>
  </si>
  <si>
    <t xml:space="preserve">RM_DEFERED</t>
  </si>
  <si>
    <t xml:space="preserve">UH_APPROVED</t>
  </si>
  <si>
    <t xml:space="preserve">UH_C_APPROVED</t>
  </si>
  <si>
    <t xml:space="preserve">UH_RECOMMENDED</t>
  </si>
  <si>
    <t xml:space="preserve">UH_RETURNED</t>
  </si>
  <si>
    <t xml:space="preserve">UH_DECLINED</t>
  </si>
  <si>
    <t xml:space="preserve">UH_DEFERED</t>
  </si>
  <si>
    <t xml:space="preserve">HOCRM_APPROVED</t>
  </si>
  <si>
    <t xml:space="preserve">HOCRM_C_APPROVED</t>
  </si>
  <si>
    <t xml:space="preserve">HOCRM_RECOMMENDED</t>
  </si>
  <si>
    <t xml:space="preserve">HOCRM_RETURNED</t>
  </si>
  <si>
    <t xml:space="preserve">HOCRM_DECLINED</t>
  </si>
  <si>
    <t xml:space="preserve">HOCRM_DEFERED</t>
  </si>
  <si>
    <t xml:space="preserve">CEO_APPROVED</t>
  </si>
  <si>
    <t xml:space="preserve">CEO_C_APPROVED</t>
  </si>
  <si>
    <t xml:space="preserve">CEO_RETURNED</t>
  </si>
  <si>
    <t xml:space="preserve">CEO_DECLINED</t>
  </si>
  <si>
    <t xml:space="preserve">CEO_DEFERED</t>
  </si>
  <si>
    <t xml:space="preserve">MD_APPROVED</t>
  </si>
  <si>
    <t xml:space="preserve">MD_C_APPROVED</t>
  </si>
  <si>
    <t xml:space="preserve">MD_RETURNED</t>
  </si>
  <si>
    <t xml:space="preserve">MD_DECLINED</t>
  </si>
  <si>
    <t xml:space="preserve">MD_DEFERED</t>
  </si>
  <si>
    <t xml:space="preserve">PEND_RECEIVED</t>
  </si>
  <si>
    <t xml:space="preserve">MIS_RETURNED</t>
  </si>
  <si>
    <t xml:space="preserve">BOM_UPDATED</t>
  </si>
  <si>
    <t xml:space="preserve">SL_GENERATED</t>
  </si>
  <si>
    <t xml:space="preserve">PEND_NEW</t>
  </si>
  <si>
    <t xml:space="preserve">PEND_MOD</t>
  </si>
  <si>
    <t xml:space="preserve">PEND_APPROVAL</t>
  </si>
  <si>
    <t xml:space="preserve">APPROVED</t>
  </si>
  <si>
    <t xml:space="preserve">REJECTED</t>
  </si>
  <si>
    <t xml:space="preserve">APPROVED_RETURNED</t>
  </si>
  <si>
    <t xml:space="preserve">CAD_RETURNED</t>
  </si>
  <si>
    <t xml:space="preserve">SENT_QUERY_UPDATED</t>
  </si>
  <si>
    <t xml:space="preserve">UNDEFINED</t>
  </si>
  <si>
    <t xml:space="preserve">C_OFFICER_RECOMMENDED</t>
  </si>
  <si>
    <t xml:space="preserve">C_OFFICER_UPDATED</t>
  </si>
  <si>
    <t xml:space="preserve">CA_QUERY_TO_C_OFFICER</t>
  </si>
  <si>
    <t xml:space="preserve">CA_QUERY_TO_C_OFFICER_UPDATED</t>
  </si>
  <si>
    <t xml:space="preserve">CA_RESENT</t>
  </si>
  <si>
    <t xml:space="preserve">CD_AGREED</t>
  </si>
  <si>
    <t xml:space="preserve">CD_REJECT</t>
  </si>
  <si>
    <t xml:space="preserve">CO_QUERY_TO_C_OFFICER</t>
  </si>
  <si>
    <t xml:space="preserve">CO_QUERY_TO_C_OFFICER_UPDATED</t>
  </si>
  <si>
    <t xml:space="preserve">CO_QUERY_TO_CA</t>
  </si>
  <si>
    <t xml:space="preserve">CO_QUERY_TO_CA_UPDATED</t>
  </si>
  <si>
    <t xml:space="preserve">FO_RECOMMENDED</t>
  </si>
  <si>
    <t xml:space="preserve">HOC_RECOMMENDED</t>
  </si>
  <si>
    <t xml:space="preserve">HOC_RETURNED</t>
  </si>
  <si>
    <t xml:space="preserve">HOCRM_APPROVE</t>
  </si>
  <si>
    <t xml:space="preserve">HOCRM_REMOVED_FROM_GROUP</t>
  </si>
  <si>
    <t xml:space="preserve">RM_APPROVE</t>
  </si>
  <si>
    <t xml:space="preserve">RM_DECLINE</t>
  </si>
  <si>
    <t xml:space="preserve">RM_RECOMMENDED_TO_CD</t>
  </si>
  <si>
    <t xml:space="preserve">RM_RECOMMENDED_TO_HOCRM</t>
  </si>
  <si>
    <t xml:space="preserve">RM_RECOMMENDED_TO_UH</t>
  </si>
  <si>
    <t xml:space="preserve">RM_RETURN</t>
  </si>
  <si>
    <t xml:space="preserve">SENT_TO_CO</t>
  </si>
  <si>
    <t xml:space="preserve">UH_APPROVE</t>
  </si>
  <si>
    <t xml:space="preserve">UH_DECLINE</t>
  </si>
  <si>
    <t xml:space="preserve">UH_QUERY_TO_CA</t>
  </si>
  <si>
    <t xml:space="preserve">UH_QUERY_TO_CA_UPDATED</t>
  </si>
  <si>
    <t xml:space="preserve">UH_RECOMMENDED_TO_CD</t>
  </si>
  <si>
    <t xml:space="preserve">tx_action</t>
  </si>
  <si>
    <t xml:space="preserve">FO_CREATE</t>
  </si>
  <si>
    <t xml:space="preserve">FO_UPDATE</t>
  </si>
  <si>
    <t xml:space="preserve">FO_DELETE</t>
  </si>
  <si>
    <t xml:space="preserve">FO_SUBMIT</t>
  </si>
  <si>
    <t xml:space="preserve">SO_CREATE</t>
  </si>
  <si>
    <t xml:space="preserve">SO_UPDATE</t>
  </si>
  <si>
    <t xml:space="preserve">SO_RECOMMEND</t>
  </si>
  <si>
    <t xml:space="preserve">SO_RE_RECOMMEND</t>
  </si>
  <si>
    <t xml:space="preserve">SO_DELETE</t>
  </si>
  <si>
    <t xml:space="preserve">BM_RECOMMEND</t>
  </si>
  <si>
    <t xml:space="preserve">BM_RETURN</t>
  </si>
  <si>
    <t xml:space="preserve">BOM_RECOMMEND</t>
  </si>
  <si>
    <t xml:space="preserve">BOM_RETURN</t>
  </si>
  <si>
    <t xml:space="preserve">PPC_RECOMMEND</t>
  </si>
  <si>
    <t xml:space="preserve">PPC_RETURN</t>
  </si>
  <si>
    <t xml:space="preserve">MIS_RECEIVE</t>
  </si>
  <si>
    <t xml:space="preserve">MIS_UPDATE</t>
  </si>
  <si>
    <t xml:space="preserve">MIS_ALLOCATE</t>
  </si>
  <si>
    <t xml:space="preserve">MIS_RE_ALLOCATE</t>
  </si>
  <si>
    <t xml:space="preserve">MAIL_TO_POLICE</t>
  </si>
  <si>
    <t xml:space="preserve">SEND_TO_CIB</t>
  </si>
  <si>
    <t xml:space="preserve">SEND_TO_CAD</t>
  </si>
  <si>
    <t xml:space="preserve">CA_UPDATE</t>
  </si>
  <si>
    <t xml:space="preserve">CA_RECOMMEND</t>
  </si>
  <si>
    <t xml:space="preserve">CA_RETURN</t>
  </si>
  <si>
    <t xml:space="preserve">CA_SEND_QUERY</t>
  </si>
  <si>
    <t xml:space="preserve">CA_CONDITION_FULFILL</t>
  </si>
  <si>
    <t xml:space="preserve">RM_C_APPROVE</t>
  </si>
  <si>
    <t xml:space="preserve">RM_RECOMMEND</t>
  </si>
  <si>
    <t xml:space="preserve">RM_DEFER</t>
  </si>
  <si>
    <t xml:space="preserve">UH_C_APPROVE</t>
  </si>
  <si>
    <t xml:space="preserve">UH_RECOMMEND</t>
  </si>
  <si>
    <t xml:space="preserve">UH_RETURN</t>
  </si>
  <si>
    <t xml:space="preserve">UH_DEFER</t>
  </si>
  <si>
    <t xml:space="preserve">HOCRM_C_APPROVE</t>
  </si>
  <si>
    <t xml:space="preserve">HOCRM_RECOMMEND</t>
  </si>
  <si>
    <t xml:space="preserve">HOCRM_RETURN</t>
  </si>
  <si>
    <t xml:space="preserve">HOCRM_DECLINE</t>
  </si>
  <si>
    <t xml:space="preserve">HOCRM_DEFER</t>
  </si>
  <si>
    <t xml:space="preserve">CEO_APPROVE</t>
  </si>
  <si>
    <t xml:space="preserve">CEO_C_APPROVE</t>
  </si>
  <si>
    <t xml:space="preserve">CEO_RETURN</t>
  </si>
  <si>
    <t xml:space="preserve">CEO_DECLINE</t>
  </si>
  <si>
    <t xml:space="preserve">CEO_DEFER</t>
  </si>
  <si>
    <t xml:space="preserve">MD_APPROVE</t>
  </si>
  <si>
    <t xml:space="preserve">MD_C_APPROVE</t>
  </si>
  <si>
    <t xml:space="preserve">MD_RETURN</t>
  </si>
  <si>
    <t xml:space="preserve">MD_DECLINE</t>
  </si>
  <si>
    <t xml:space="preserve">MD_DEFER</t>
  </si>
  <si>
    <t xml:space="preserve">MIS_RETURN</t>
  </si>
  <si>
    <t xml:space="preserve">CA_C_FULFILL</t>
  </si>
  <si>
    <t xml:space="preserve">GENERATE_SL</t>
  </si>
  <si>
    <t xml:space="preserve">NEW</t>
  </si>
  <si>
    <t xml:space="preserve">UPDATE</t>
  </si>
  <si>
    <t xml:space="preserve">REQUEST_APPROVAL</t>
  </si>
  <si>
    <t xml:space="preserve">APPROVE</t>
  </si>
  <si>
    <t xml:space="preserve">REJECT</t>
  </si>
  <si>
    <t xml:space="preserve">SYS_AUTO_APPROVE</t>
  </si>
  <si>
    <t xml:space="preserve">APPROVED_RETURN</t>
  </si>
  <si>
    <t xml:space="preserve">CAD_RETURN</t>
  </si>
  <si>
    <t xml:space="preserve">SAVE</t>
  </si>
  <si>
    <t xml:space="preserve">RECOMMEND</t>
  </si>
  <si>
    <t xml:space="preserve">DELETE</t>
  </si>
  <si>
    <t xml:space="preserve">RETURN</t>
  </si>
  <si>
    <t xml:space="preserve">RESEND</t>
  </si>
  <si>
    <t xml:space="preserve">QUERY_TO_C_OFFICER</t>
  </si>
  <si>
    <t xml:space="preserve">RECOMMEND_TO_UH</t>
  </si>
  <si>
    <t xml:space="preserve">RECOMMEND_TO_CD</t>
  </si>
  <si>
    <t xml:space="preserve">RECOMMEND_TO_HOCRM</t>
  </si>
  <si>
    <t xml:space="preserve">DECLINE</t>
  </si>
  <si>
    <t xml:space="preserve">QUERY_TO_CA</t>
  </si>
  <si>
    <t xml:space="preserve">SEND_TO_CO</t>
  </si>
  <si>
    <t xml:space="preserve">AGREE</t>
  </si>
  <si>
    <t xml:space="preserve">..</t>
  </si>
  <si>
    <t xml:space="preserve">ACTOR</t>
  </si>
  <si>
    <t xml:space="preserve">id_fsm_key</t>
  </si>
  <si>
    <t xml:space="preserve">id_next_state_key</t>
  </si>
  <si>
    <t xml:space="preserve">tx_login_name</t>
  </si>
  <si>
    <t xml:space="preserve">FO</t>
  </si>
  <si>
    <t xml:space="preserve">@tx_login_name</t>
  </si>
  <si>
    <t xml:space="preserve">SO</t>
  </si>
  <si>
    <t xml:space="preserve">BM</t>
  </si>
  <si>
    <t xml:space="preserve">BOM</t>
  </si>
  <si>
    <t xml:space="preserve">PC</t>
  </si>
  <si>
    <t xml:space="preserve">MIS</t>
  </si>
  <si>
    <t xml:space="preserve">CA</t>
  </si>
  <si>
    <t xml:space="preserve">EXEC INS_fsm_state_transition @tx_fsm_type_name='LOAN', @tx_state_name='CA_UPDATED', @tx_action_name='CA_UPDATE', @tx_next_state_name='CA_UPDATED', @tx_login_name='nazdaq_prod'</t>
  </si>
  <si>
    <t xml:space="preserve">RM</t>
  </si>
  <si>
    <t xml:space="preserve">UH</t>
  </si>
  <si>
    <t xml:space="preserve">HOCRM</t>
  </si>
  <si>
    <t xml:space="preserve">CEO</t>
  </si>
  <si>
    <t xml:space="preserve">MD</t>
  </si>
  <si>
    <t xml:space="preserve">CAD</t>
  </si>
  <si>
    <t xml:space="preserve">SYS</t>
  </si>
  <si>
    <t xml:space="preserve">FIELD_ORIGINATOR</t>
  </si>
  <si>
    <t xml:space="preserve">CARD_OFFICER</t>
  </si>
  <si>
    <t xml:space="preserve">HEAD_OF_CARD</t>
  </si>
  <si>
    <t xml:space="preserve">CREDIT_ANALYST</t>
  </si>
  <si>
    <t xml:space="preserve">RISK_MANAGER</t>
  </si>
  <si>
    <t xml:space="preserve">UNIT_HEAD</t>
  </si>
  <si>
    <t xml:space="preserve">HO_CRM</t>
  </si>
  <si>
    <t xml:space="preserve">CD</t>
  </si>
  <si>
    <t xml:space="preserve">CO</t>
  </si>
  <si>
    <t xml:space="preserve">T_ROLE</t>
  </si>
  <si>
    <t xml:space="preserve">id_user_group_perm_key</t>
  </si>
  <si>
    <t xml:space="preserve">id_state_key</t>
  </si>
  <si>
    <t xml:space="preserve">id_action_key</t>
  </si>
  <si>
    <t xml:space="preserve">tx_permission_name</t>
  </si>
  <si>
    <t xml:space="preserve">tx_desc</t>
  </si>
  <si>
    <t xml:space="preserve">SA</t>
  </si>
  <si>
    <t xml:space="preserve">SYSTEM</t>
  </si>
  <si>
    <t xml:space="preserve">TECH_ADMIN</t>
  </si>
  <si>
    <t xml:space="preserve">BIZ_ADMIN</t>
  </si>
  <si>
    <t xml:space="preserve">SUPERVISOR</t>
  </si>
  <si>
    <t xml:space="preserve">USER</t>
  </si>
  <si>
    <t xml:space="preserve">TEST</t>
  </si>
  <si>
    <t xml:space="preserve">REF_DATA_RO</t>
  </si>
  <si>
    <t xml:space="preserve">REF_DATA_RW</t>
  </si>
  <si>
    <t xml:space="preserve">REF_DATA_APPROVE</t>
  </si>
  <si>
    <t xml:space="preserve">REF_DATA_REJECT</t>
  </si>
  <si>
    <t xml:space="preserve">SYS_USER</t>
  </si>
  <si>
    <t xml:space="preserve">READ_ONLY</t>
  </si>
  <si>
    <t xml:space="preserve">REF_READ_ONLY</t>
  </si>
  <si>
    <t xml:space="preserve">REF_MODIFY</t>
  </si>
  <si>
    <t xml:space="preserve">REF_APPROVE</t>
  </si>
  <si>
    <t xml:space="preserve">PMT_READ_ONLY</t>
  </si>
  <si>
    <t xml:space="preserve">PMT_MODIFY</t>
  </si>
  <si>
    <t xml:space="preserve">PMT_APPROVE</t>
  </si>
  <si>
    <t xml:space="preserve">PMT_AUTHORIZE</t>
  </si>
  <si>
    <t xml:space="preserve">SA_TECH</t>
  </si>
  <si>
    <t xml:space="preserve">SA_BIZ</t>
  </si>
  <si>
    <t xml:space="preserve">OFAC_READ_ONLY</t>
  </si>
  <si>
    <t xml:space="preserve">KYC_INITIATE</t>
  </si>
  <si>
    <t xml:space="preserve">KYC_APPROVE</t>
  </si>
  <si>
    <t xml:space="preserve">SWIFT_INITIATE</t>
  </si>
  <si>
    <t xml:space="preserve">SWIFT_APPROVE</t>
  </si>
  <si>
    <t xml:space="preserve">REMITTANCE_INITIATE</t>
  </si>
  <si>
    <t xml:space="preserve">REMITTANCE_APPROVE</t>
  </si>
  <si>
    <t xml:space="preserve">KYC_AUTHORIZE</t>
  </si>
  <si>
    <t xml:space="preserve">SWIFT_AUTHORIZE</t>
  </si>
  <si>
    <t xml:space="preserve">NOSTRO_INITIATE</t>
  </si>
  <si>
    <t xml:space="preserve">NOSTRO_APPROVE</t>
  </si>
  <si>
    <t xml:space="preserve">NOSTRO_AUTHORIZE</t>
  </si>
  <si>
    <t xml:space="preserve">NOSTRO_ADMIN</t>
  </si>
  <si>
    <t xml:space="preserve">TREASURY_ADMIN</t>
  </si>
  <si>
    <t xml:space="preserve">SOURCE_OFFICER</t>
  </si>
  <si>
    <t xml:space="preserve">BRANCH_MANAGER</t>
  </si>
  <si>
    <t xml:space="preserve">BRANCH_OPERATION_MANAGER</t>
  </si>
  <si>
    <t xml:space="preserve">POLICE_PORTFOLIO_COORDINATOR</t>
  </si>
  <si>
    <t xml:space="preserve">CHIEF_BUSINESS_OFFICER</t>
  </si>
  <si>
    <t xml:space="preserve">MANAGING_DIRECTOR</t>
  </si>
  <si>
    <t xml:space="preserve">FIELD_OFFICER</t>
  </si>
  <si>
    <t xml:space="preserve">CIB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</si>
</sst>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B3A2C7"/>
        <bgColor rgb="FFADB9CA"/>
      </patternFill>
    </fill>
    <fill>
      <patternFill patternType="solid">
        <fgColor rgb="FFC5E0B4"/>
        <bgColor rgb="FFDBDBDB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9DC3E6"/>
      </patternFill>
    </fill>
    <fill>
      <patternFill patternType="solid">
        <fgColor rgb="FFC55A11"/>
        <bgColor rgb="FF993300"/>
      </patternFill>
    </fill>
    <fill>
      <patternFill patternType="solid">
        <fgColor rgb="FF9DC3E6"/>
        <bgColor rgb="FFB4C7E7"/>
      </patternFill>
    </fill>
    <fill>
      <patternFill patternType="solid">
        <fgColor rgb="FFFFF200"/>
        <bgColor rgb="FFFFFF00"/>
      </patternFill>
    </fill>
    <fill>
      <patternFill patternType="solid">
        <fgColor rgb="FFE2F0D9"/>
        <bgColor rgb="FFDBDBDB"/>
      </patternFill>
    </fill>
    <fill>
      <patternFill patternType="solid">
        <fgColor rgb="FF5B9BD5"/>
        <bgColor rgb="FF8EB4E3"/>
      </patternFill>
    </fill>
    <fill>
      <patternFill patternType="solid">
        <fgColor rgb="FFF8CBAD"/>
        <bgColor rgb="FFDBDBDB"/>
      </patternFill>
    </fill>
    <fill>
      <patternFill patternType="solid">
        <fgColor rgb="FFADB9CA"/>
        <bgColor rgb="FF9DC3E6"/>
      </patternFill>
    </fill>
    <fill>
      <patternFill patternType="solid">
        <fgColor rgb="FF8EB4E3"/>
        <bgColor rgb="FF9DC3E6"/>
      </patternFill>
    </fill>
    <fill>
      <patternFill patternType="solid">
        <fgColor rgb="FFDBDBDB"/>
        <bgColor rgb="FFE2F0D9"/>
      </patternFill>
    </fill>
    <fill>
      <patternFill patternType="solid">
        <fgColor rgb="FFA9D18E"/>
        <bgColor rgb="FFC5E0B4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21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21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21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4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6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7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9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9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8EB4E3"/>
      <rgbColor rgb="FF993366"/>
      <rgbColor rgb="FFFFFFCC"/>
      <rgbColor rgb="FFDBDBDB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DC3E6"/>
      <rgbColor rgb="FFB4C7E7"/>
      <rgbColor rgb="FFB3A2C7"/>
      <rgbColor rgb="FFF8CBAD"/>
      <rgbColor rgb="FF3366FF"/>
      <rgbColor rgb="FF33CCCC"/>
      <rgbColor rgb="FFA9D18E"/>
      <rgbColor rgb="FFFFCC00"/>
      <rgbColor rgb="FFFF9900"/>
      <rgbColor rgb="FFC55A11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2.xml"/><Relationship Id="rId9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assaduzzaman/Desktop/Office_Work/LMS/Credit-Card/CODE/home/assaduzzaman/Desktop/Office_Work/LMS/Credit-Card/CODE/GIT/Projects/nazdaqtechnologies/nazdaq-core-db/RefData/Shared_RefData.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_EXT_MAP"/>
      <sheetName val="Main"/>
      <sheetName val="T_SYSTEM_KEY"/>
      <sheetName val="T_ENVIRONMENT"/>
      <sheetName val="T_SYSTEM"/>
      <sheetName val="T_SYSTEM_DATE"/>
      <sheetName val="T_I8LN"/>
      <sheetName val="T_NULL_VALUE"/>
      <sheetName val="T_COUNTRY"/>
      <sheetName val="T_COUNTRY_X"/>
      <sheetName val="T_CURRENCY"/>
      <sheetName val="T_REGION"/>
      <sheetName val="T_TYPE"/>
      <sheetName val="T_TYPE_VALUE"/>
      <sheetName val="T_SP_LOG_LEVEL"/>
      <sheetName val="T_ROLE"/>
      <sheetName val="T_GROUP"/>
      <sheetName val="T_USER"/>
      <sheetName val="T_GENERIC_MAP"/>
      <sheetName val="T_FSM_STATE_TRANSITION"/>
      <sheetName val="T_FSM"/>
      <sheetName val="T_FSM_STATE"/>
      <sheetName val="T_FSM_ACTION"/>
      <sheetName val="T_FSM_STATE_TRANSITION_1"/>
      <sheetName val="T_FSM_TYPE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6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22"/>
    <col collapsed="false" customWidth="true" hidden="false" outlineLevel="0" max="3" min="3" style="1" width="12.85"/>
    <col collapsed="false" customWidth="true" hidden="false" outlineLevel="0" max="14" min="4" style="1" width="8.85"/>
    <col collapsed="false" customWidth="true" hidden="false" outlineLevel="0" max="15" min="15" style="2" width="25.72"/>
    <col collapsed="false" customWidth="true" hidden="false" outlineLevel="0" max="16" min="16" style="1" width="23.43"/>
    <col collapsed="false" customWidth="true" hidden="false" outlineLevel="0" max="17" min="17" style="1" width="19.28"/>
    <col collapsed="false" customWidth="true" hidden="false" outlineLevel="0" max="1025" min="18" style="1" width="8.85"/>
  </cols>
  <sheetData>
    <row r="2" customFormat="false" ht="15" hidden="false" customHeight="true" outlineLevel="0" collapsed="false">
      <c r="B2" s="1" t="s">
        <v>0</v>
      </c>
      <c r="C2" s="1" t="n">
        <v>100000</v>
      </c>
      <c r="O2" s="3"/>
      <c r="P2" s="4"/>
    </row>
    <row r="3" customFormat="false" ht="15" hidden="false" customHeight="true" outlineLevel="0" collapsed="false">
      <c r="B3" s="1" t="s">
        <v>1</v>
      </c>
      <c r="C3" s="1" t="n">
        <v>100000</v>
      </c>
      <c r="O3" s="5" t="s">
        <v>2</v>
      </c>
      <c r="P3" s="6" t="s">
        <v>2</v>
      </c>
    </row>
    <row r="4" customFormat="false" ht="15" hidden="false" customHeight="true" outlineLevel="0" collapsed="false">
      <c r="B4" s="1" t="s">
        <v>3</v>
      </c>
      <c r="O4" s="2" t="s">
        <v>4</v>
      </c>
      <c r="P4" s="7" t="s">
        <v>5</v>
      </c>
      <c r="Q4" s="1" t="e">
        <f aca="false">VLOOKUP(P4,O:O,1,0)</f>
        <v>#N/A</v>
      </c>
    </row>
    <row r="5" customFormat="false" ht="15" hidden="false" customHeight="true" outlineLevel="0" collapsed="false">
      <c r="B5" s="1" t="s">
        <v>6</v>
      </c>
      <c r="O5" s="2" t="s">
        <v>7</v>
      </c>
      <c r="P5" s="7" t="s">
        <v>8</v>
      </c>
      <c r="Q5" s="1" t="e">
        <f aca="false">VLOOKUP(P5,O:O,1,0)</f>
        <v>#N/A</v>
      </c>
    </row>
    <row r="6" customFormat="false" ht="15" hidden="false" customHeight="true" outlineLevel="0" collapsed="false">
      <c r="B6" s="1" t="s">
        <v>9</v>
      </c>
      <c r="O6" s="8" t="s">
        <v>10</v>
      </c>
      <c r="P6" s="7" t="s">
        <v>11</v>
      </c>
      <c r="Q6" s="1" t="e">
        <f aca="false">VLOOKUP(P6,O:O,1,0)</f>
        <v>#N/A</v>
      </c>
    </row>
    <row r="7" customFormat="false" ht="15" hidden="false" customHeight="true" outlineLevel="0" collapsed="false">
      <c r="B7" s="1" t="s">
        <v>12</v>
      </c>
      <c r="O7" s="2" t="s">
        <v>13</v>
      </c>
      <c r="P7" s="7" t="s">
        <v>14</v>
      </c>
      <c r="Q7" s="1" t="e">
        <f aca="false">VLOOKUP(P7,O:O,1,0)</f>
        <v>#N/A</v>
      </c>
    </row>
    <row r="8" customFormat="false" ht="15" hidden="false" customHeight="true" outlineLevel="0" collapsed="false">
      <c r="B8" s="1" t="s">
        <v>15</v>
      </c>
      <c r="O8" s="2" t="s">
        <v>16</v>
      </c>
      <c r="P8" s="7" t="s">
        <v>17</v>
      </c>
      <c r="Q8" s="1" t="e">
        <f aca="false">VLOOKUP(P8,O:O,1,0)</f>
        <v>#N/A</v>
      </c>
    </row>
    <row r="9" customFormat="false" ht="15" hidden="false" customHeight="true" outlineLevel="0" collapsed="false">
      <c r="B9" s="1" t="s">
        <v>18</v>
      </c>
      <c r="O9" s="2" t="s">
        <v>19</v>
      </c>
      <c r="P9" s="7" t="s">
        <v>20</v>
      </c>
      <c r="Q9" s="1" t="e">
        <f aca="false">VLOOKUP(P9,O:O,1,0)</f>
        <v>#N/A</v>
      </c>
    </row>
    <row r="10" customFormat="false" ht="15" hidden="false" customHeight="true" outlineLevel="0" collapsed="false">
      <c r="B10" s="9" t="s">
        <v>21</v>
      </c>
      <c r="O10" s="2" t="s">
        <v>22</v>
      </c>
      <c r="P10" s="7" t="s">
        <v>23</v>
      </c>
      <c r="Q10" s="1" t="e">
        <f aca="false">VLOOKUP(P10,O:O,1,0)</f>
        <v>#N/A</v>
      </c>
    </row>
    <row r="11" customFormat="false" ht="15" hidden="false" customHeight="true" outlineLevel="0" collapsed="false">
      <c r="B11" s="1" t="s">
        <v>24</v>
      </c>
      <c r="O11" s="2" t="s">
        <v>25</v>
      </c>
      <c r="P11" s="7" t="s">
        <v>26</v>
      </c>
      <c r="Q11" s="1" t="e">
        <f aca="false">VLOOKUP(P11,O:O,1,0)</f>
        <v>#N/A</v>
      </c>
    </row>
    <row r="12" customFormat="false" ht="15" hidden="false" customHeight="true" outlineLevel="0" collapsed="false">
      <c r="B12" s="1" t="s">
        <v>27</v>
      </c>
      <c r="O12" s="2" t="s">
        <v>28</v>
      </c>
      <c r="P12" s="7" t="s">
        <v>29</v>
      </c>
      <c r="Q12" s="1" t="e">
        <f aca="false">VLOOKUP(P12,O:O,1,0)</f>
        <v>#N/A</v>
      </c>
    </row>
    <row r="13" customFormat="false" ht="15" hidden="false" customHeight="true" outlineLevel="0" collapsed="false">
      <c r="B13" s="1" t="s">
        <v>30</v>
      </c>
      <c r="O13" s="8" t="s">
        <v>31</v>
      </c>
      <c r="P13" s="7" t="s">
        <v>32</v>
      </c>
      <c r="Q13" s="1" t="e">
        <f aca="false">VLOOKUP(P13,O:O,1,0)</f>
        <v>#N/A</v>
      </c>
    </row>
    <row r="14" customFormat="false" ht="15" hidden="false" customHeight="true" outlineLevel="0" collapsed="false">
      <c r="B14" s="9" t="s">
        <v>33</v>
      </c>
      <c r="O14" s="2" t="s">
        <v>34</v>
      </c>
      <c r="P14" s="7" t="s">
        <v>35</v>
      </c>
      <c r="Q14" s="1" t="e">
        <f aca="false">VLOOKUP(P14,O:O,1,0)</f>
        <v>#N/A</v>
      </c>
    </row>
    <row r="15" customFormat="false" ht="15" hidden="false" customHeight="true" outlineLevel="0" collapsed="false">
      <c r="B15" s="1" t="s">
        <v>36</v>
      </c>
      <c r="O15" s="2" t="s">
        <v>37</v>
      </c>
      <c r="P15" s="7" t="s">
        <v>38</v>
      </c>
      <c r="Q15" s="1" t="e">
        <f aca="false">VLOOKUP(P15,O:O,1,0)</f>
        <v>#N/A</v>
      </c>
    </row>
    <row r="16" customFormat="false" ht="15" hidden="false" customHeight="true" outlineLevel="0" collapsed="false">
      <c r="B16" s="9" t="s">
        <v>39</v>
      </c>
      <c r="O16" s="2" t="s">
        <v>40</v>
      </c>
      <c r="P16" s="7" t="s">
        <v>41</v>
      </c>
      <c r="Q16" s="1" t="e">
        <f aca="false">VLOOKUP(P16,O:O,1,0)</f>
        <v>#N/A</v>
      </c>
    </row>
    <row r="17" customFormat="false" ht="15" hidden="false" customHeight="true" outlineLevel="0" collapsed="false">
      <c r="B17" s="9" t="s">
        <v>42</v>
      </c>
      <c r="O17" s="2" t="s">
        <v>43</v>
      </c>
      <c r="P17" s="7" t="s">
        <v>44</v>
      </c>
      <c r="Q17" s="1" t="e">
        <f aca="false">VLOOKUP(P17,O:O,1,0)</f>
        <v>#N/A</v>
      </c>
    </row>
    <row r="18" customFormat="false" ht="15" hidden="false" customHeight="true" outlineLevel="0" collapsed="false">
      <c r="B18" s="1" t="s">
        <v>45</v>
      </c>
      <c r="O18" s="2" t="s">
        <v>46</v>
      </c>
      <c r="P18" s="7" t="s">
        <v>47</v>
      </c>
      <c r="Q18" s="1" t="e">
        <f aca="false">VLOOKUP(P18,O:O,1,0)</f>
        <v>#N/A</v>
      </c>
    </row>
    <row r="19" customFormat="false" ht="15" hidden="false" customHeight="true" outlineLevel="0" collapsed="false">
      <c r="B19" s="1" t="s">
        <v>48</v>
      </c>
      <c r="O19" s="2" t="s">
        <v>49</v>
      </c>
      <c r="P19" s="7" t="s">
        <v>50</v>
      </c>
      <c r="Q19" s="1" t="e">
        <f aca="false">VLOOKUP(P19,O:O,1,0)</f>
        <v>#N/A</v>
      </c>
    </row>
    <row r="20" customFormat="false" ht="15" hidden="false" customHeight="false" outlineLevel="0" collapsed="false">
      <c r="O20" s="2" t="s">
        <v>51</v>
      </c>
      <c r="P20" s="7" t="s">
        <v>52</v>
      </c>
      <c r="Q20" s="1" t="e">
        <f aca="false">VLOOKUP(P20,O:O,1,0)</f>
        <v>#N/A</v>
      </c>
    </row>
    <row r="21" customFormat="false" ht="15" hidden="false" customHeight="false" outlineLevel="0" collapsed="false">
      <c r="O21" s="2" t="s">
        <v>53</v>
      </c>
      <c r="P21" s="7" t="s">
        <v>54</v>
      </c>
      <c r="Q21" s="1" t="e">
        <f aca="false">VLOOKUP(P21,O:O,1,0)</f>
        <v>#N/A</v>
      </c>
    </row>
    <row r="22" customFormat="false" ht="15" hidden="false" customHeight="false" outlineLevel="0" collapsed="false">
      <c r="B22" s="1" t="s">
        <v>55</v>
      </c>
      <c r="C22" s="1" t="s">
        <v>56</v>
      </c>
      <c r="D22" s="10" t="s">
        <v>57</v>
      </c>
      <c r="E22" s="1" t="e">
        <f aca="false">VLOOKUP(D22,#REF!,2,0)</f>
        <v>#VALUE!</v>
      </c>
      <c r="F22" s="1" t="e">
        <f aca="false">"UPDATE T_TYPE SET id_system_key = "&amp;E22&amp;" WHERE id_system_key = 0"</f>
        <v>#VALUE!</v>
      </c>
      <c r="O22" s="2" t="s">
        <v>58</v>
      </c>
      <c r="P22" s="7" t="s">
        <v>59</v>
      </c>
      <c r="Q22" s="1" t="e">
        <f aca="false">VLOOKUP(P22,O:O,1,0)</f>
        <v>#N/A</v>
      </c>
    </row>
    <row r="23" customFormat="false" ht="15" hidden="false" customHeight="false" outlineLevel="0" collapsed="false">
      <c r="B23" s="1" t="s">
        <v>60</v>
      </c>
      <c r="C23" s="1" t="s">
        <v>61</v>
      </c>
      <c r="D23" s="1" t="s">
        <v>62</v>
      </c>
      <c r="E23" s="1" t="n">
        <f aca="false">VLOOKUP(D23,[3]t_region!$a$1:$B$1048576,2,0)</f>
        <v>100002</v>
      </c>
      <c r="F23" s="1" t="str">
        <f aca="false">"UPDATE T_SYSTEM_DATE SET id_region_key = "&amp;E23&amp;" WHERE id_system_key = 0"</f>
        <v>UPDATE T_SYSTEM_DATE SET id_region_key = 100002 WHERE id_system_key = 0</v>
      </c>
      <c r="O23" s="2" t="s">
        <v>63</v>
      </c>
      <c r="P23" s="7" t="s">
        <v>64</v>
      </c>
      <c r="Q23" s="1" t="e">
        <f aca="false">VLOOKUP(P23,O:O,1,0)</f>
        <v>#N/A</v>
      </c>
    </row>
    <row r="24" customFormat="false" ht="15" hidden="false" customHeight="false" outlineLevel="0" collapsed="false">
      <c r="O24" s="2" t="s">
        <v>65</v>
      </c>
      <c r="P24" s="7" t="s">
        <v>66</v>
      </c>
      <c r="Q24" s="1" t="e">
        <f aca="false">VLOOKUP(P24,O:O,1,0)</f>
        <v>#N/A</v>
      </c>
    </row>
    <row r="25" customFormat="false" ht="15" hidden="false" customHeight="false" outlineLevel="0" collapsed="false">
      <c r="O25" s="2" t="s">
        <v>67</v>
      </c>
      <c r="P25" s="7" t="s">
        <v>68</v>
      </c>
      <c r="Q25" s="1" t="e">
        <f aca="false">VLOOKUP(P25,O:O,1,0)</f>
        <v>#N/A</v>
      </c>
    </row>
    <row r="26" customFormat="false" ht="15" hidden="false" customHeight="false" outlineLevel="0" collapsed="false">
      <c r="O26" s="2" t="s">
        <v>69</v>
      </c>
      <c r="P26" s="7" t="s">
        <v>70</v>
      </c>
      <c r="Q26" s="1" t="e">
        <f aca="false">VLOOKUP(P26,O:O,1,0)</f>
        <v>#N/A</v>
      </c>
    </row>
    <row r="27" customFormat="false" ht="15" hidden="false" customHeight="false" outlineLevel="0" collapsed="false">
      <c r="O27" s="2" t="s">
        <v>71</v>
      </c>
      <c r="P27" s="7" t="s">
        <v>72</v>
      </c>
      <c r="Q27" s="1" t="e">
        <f aca="false">VLOOKUP(P27,O:O,1,0)</f>
        <v>#N/A</v>
      </c>
    </row>
    <row r="28" customFormat="false" ht="15" hidden="false" customHeight="false" outlineLevel="0" collapsed="false">
      <c r="O28" s="2" t="s">
        <v>73</v>
      </c>
      <c r="P28" s="7" t="s">
        <v>31</v>
      </c>
      <c r="Q28" s="1" t="str">
        <f aca="false">VLOOKUP(P28,O:O,1,0)</f>
        <v>id_login_key</v>
      </c>
    </row>
    <row r="29" customFormat="false" ht="15" hidden="false" customHeight="false" outlineLevel="0" collapsed="false">
      <c r="O29" s="2" t="s">
        <v>74</v>
      </c>
      <c r="P29" s="7" t="s">
        <v>75</v>
      </c>
      <c r="Q29" s="1" t="e">
        <f aca="false">VLOOKUP(P29,O:O,1,0)</f>
        <v>#N/A</v>
      </c>
    </row>
    <row r="30" customFormat="false" ht="15" hidden="false" customHeight="false" outlineLevel="0" collapsed="false">
      <c r="O30" s="2" t="s">
        <v>76</v>
      </c>
      <c r="P30" s="7" t="s">
        <v>77</v>
      </c>
      <c r="Q30" s="1" t="e">
        <f aca="false">VLOOKUP(P30,O:O,1,0)</f>
        <v>#N/A</v>
      </c>
    </row>
    <row r="31" customFormat="false" ht="15" hidden="false" customHeight="false" outlineLevel="0" collapsed="false">
      <c r="O31" s="2" t="s">
        <v>78</v>
      </c>
      <c r="P31" s="7" t="s">
        <v>79</v>
      </c>
      <c r="Q31" s="1" t="e">
        <f aca="false">VLOOKUP(P31,O:O,1,0)</f>
        <v>#N/A</v>
      </c>
    </row>
    <row r="32" customFormat="false" ht="15" hidden="false" customHeight="false" outlineLevel="0" collapsed="false">
      <c r="O32" s="2" t="s">
        <v>80</v>
      </c>
      <c r="P32" s="7" t="s">
        <v>10</v>
      </c>
      <c r="Q32" s="1" t="str">
        <f aca="false">VLOOKUP(P32,O:O,1,0)</f>
        <v>id_person_key</v>
      </c>
    </row>
    <row r="33" customFormat="false" ht="15" hidden="false" customHeight="false" outlineLevel="0" collapsed="false">
      <c r="O33" s="2" t="s">
        <v>81</v>
      </c>
      <c r="P33" s="7" t="s">
        <v>13</v>
      </c>
      <c r="Q33" s="1" t="str">
        <f aca="false">VLOOKUP(P33,O:O,1,0)</f>
        <v>id_contact_address_key</v>
      </c>
    </row>
    <row r="34" customFormat="false" ht="15" hidden="false" customHeight="false" outlineLevel="0" collapsed="false">
      <c r="O34" s="2" t="s">
        <v>82</v>
      </c>
      <c r="P34" s="7" t="s">
        <v>16</v>
      </c>
      <c r="Q34" s="1" t="str">
        <f aca="false">VLOOKUP(P34,O:O,1,0)</f>
        <v>id_contact_misc_key</v>
      </c>
    </row>
    <row r="35" customFormat="false" ht="15" hidden="false" customHeight="false" outlineLevel="0" collapsed="false">
      <c r="O35" s="2" t="s">
        <v>83</v>
      </c>
      <c r="P35" s="7" t="s">
        <v>84</v>
      </c>
      <c r="Q35" s="1" t="e">
        <f aca="false">VLOOKUP(P35,O:O,1,0)</f>
        <v>#N/A</v>
      </c>
    </row>
    <row r="36" customFormat="false" ht="15" hidden="false" customHeight="false" outlineLevel="0" collapsed="false">
      <c r="O36" s="2" t="s">
        <v>85</v>
      </c>
      <c r="P36" s="7" t="s">
        <v>86</v>
      </c>
      <c r="Q36" s="1" t="str">
        <f aca="false">VLOOKUP(P36,O:O,1,0)</f>
        <v>id_email_history_key</v>
      </c>
    </row>
    <row r="37" customFormat="false" ht="15" hidden="false" customHeight="false" outlineLevel="0" collapsed="false">
      <c r="O37" s="2" t="s">
        <v>87</v>
      </c>
      <c r="P37" s="7"/>
    </row>
    <row r="38" customFormat="false" ht="15" hidden="false" customHeight="false" outlineLevel="0" collapsed="false">
      <c r="O38" s="2" t="s">
        <v>88</v>
      </c>
      <c r="P38" s="7"/>
    </row>
    <row r="39" customFormat="false" ht="15" hidden="false" customHeight="false" outlineLevel="0" collapsed="false">
      <c r="O39" s="2" t="s">
        <v>89</v>
      </c>
      <c r="P39" s="7"/>
    </row>
    <row r="40" customFormat="false" ht="15" hidden="false" customHeight="false" outlineLevel="0" collapsed="false">
      <c r="O40" s="2" t="s">
        <v>90</v>
      </c>
      <c r="P40" s="7"/>
    </row>
    <row r="41" customFormat="false" ht="15" hidden="false" customHeight="false" outlineLevel="0" collapsed="false">
      <c r="O41" s="2" t="s">
        <v>86</v>
      </c>
      <c r="P41" s="7"/>
    </row>
    <row r="42" customFormat="false" ht="15" hidden="false" customHeight="false" outlineLevel="0" collapsed="false">
      <c r="O42" s="2" t="s">
        <v>91</v>
      </c>
      <c r="P42" s="7"/>
    </row>
    <row r="43" customFormat="false" ht="15" hidden="false" customHeight="false" outlineLevel="0" collapsed="false">
      <c r="O43" s="2" t="s">
        <v>92</v>
      </c>
      <c r="P43" s="7"/>
    </row>
    <row r="44" customFormat="false" ht="15" hidden="false" customHeight="false" outlineLevel="0" collapsed="false">
      <c r="O44" s="2" t="s">
        <v>93</v>
      </c>
    </row>
    <row r="45" customFormat="false" ht="15" hidden="false" customHeight="false" outlineLevel="0" collapsed="false">
      <c r="O45" s="11" t="s">
        <v>94</v>
      </c>
    </row>
    <row r="46" customFormat="false" ht="15" hidden="false" customHeight="false" outlineLevel="0" collapsed="false">
      <c r="O46" s="2" t="s">
        <v>95</v>
      </c>
    </row>
    <row r="47" customFormat="false" ht="15" hidden="false" customHeight="false" outlineLevel="0" collapsed="false">
      <c r="O47" s="2" t="s">
        <v>96</v>
      </c>
    </row>
    <row r="48" customFormat="false" ht="15" hidden="false" customHeight="false" outlineLevel="0" collapsed="false">
      <c r="O48" s="2" t="s">
        <v>97</v>
      </c>
    </row>
    <row r="49" customFormat="false" ht="15" hidden="false" customHeight="false" outlineLevel="0" collapsed="false">
      <c r="O49" s="2" t="s">
        <v>98</v>
      </c>
    </row>
    <row r="50" customFormat="false" ht="15" hidden="false" customHeight="false" outlineLevel="0" collapsed="false">
      <c r="O50" s="2" t="s">
        <v>99</v>
      </c>
    </row>
    <row r="52" customFormat="false" ht="15" hidden="false" customHeight="false" outlineLevel="0" collapsed="false">
      <c r="O52" s="11" t="s">
        <v>100</v>
      </c>
    </row>
    <row r="53" customFormat="false" ht="15" hidden="false" customHeight="false" outlineLevel="0" collapsed="false">
      <c r="O53" s="2" t="s">
        <v>101</v>
      </c>
    </row>
    <row r="54" customFormat="false" ht="15" hidden="false" customHeight="false" outlineLevel="0" collapsed="false">
      <c r="O54" s="2" t="s">
        <v>102</v>
      </c>
    </row>
    <row r="55" customFormat="false" ht="15" hidden="false" customHeight="false" outlineLevel="0" collapsed="false">
      <c r="O55" s="2" t="s">
        <v>103</v>
      </c>
    </row>
    <row r="56" customFormat="false" ht="15" hidden="false" customHeight="false" outlineLevel="0" collapsed="false">
      <c r="O56" s="2" t="s">
        <v>104</v>
      </c>
    </row>
    <row r="57" customFormat="false" ht="15" hidden="false" customHeight="false" outlineLevel="0" collapsed="false">
      <c r="O57" s="2" t="s">
        <v>105</v>
      </c>
    </row>
    <row r="58" customFormat="false" ht="15" hidden="false" customHeight="false" outlineLevel="0" collapsed="false">
      <c r="O58" s="2" t="s">
        <v>106</v>
      </c>
    </row>
    <row r="59" customFormat="false" ht="15" hidden="false" customHeight="false" outlineLevel="0" collapsed="false">
      <c r="O59" s="2" t="s">
        <v>107</v>
      </c>
    </row>
    <row r="60" customFormat="false" ht="15" hidden="false" customHeight="false" outlineLevel="0" collapsed="false">
      <c r="O60" s="2" t="s">
        <v>108</v>
      </c>
    </row>
    <row r="61" customFormat="false" ht="15" hidden="false" customHeight="false" outlineLevel="0" collapsed="false">
      <c r="O61" s="2" t="s">
        <v>109</v>
      </c>
    </row>
  </sheetData>
  <hyperlinks>
    <hyperlink ref="B10" location="T_GENERIC_MAPPING!A1" display="T_GENERIC_MAPPING"/>
    <hyperlink ref="B14" location="T_SP_LOG_LEVEL!A1" display="T_SP_LOG_LEVEL"/>
    <hyperlink ref="B16" location="T_SYSTEM_KEY!A1" display="T_SYSTEM_KEY"/>
    <hyperlink ref="B17" location="T_USER!A1" display="T_USE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I6" activeCellId="0" sqref="I6"/>
    </sheetView>
  </sheetViews>
  <sheetFormatPr defaultRowHeight="15" zeroHeight="false" outlineLevelRow="0" outlineLevelCol="0"/>
  <cols>
    <col collapsed="false" customWidth="true" hidden="false" outlineLevel="0" max="1" min="1" style="1" width="26.72"/>
    <col collapsed="false" customWidth="true" hidden="false" outlineLevel="0" max="2" min="2" style="12" width="14"/>
    <col collapsed="false" customWidth="true" hidden="false" outlineLevel="0" max="3" min="3" style="1" width="9"/>
    <col collapsed="false" customWidth="true" hidden="false" outlineLevel="0" max="4" min="4" style="1" width="7.85"/>
    <col collapsed="false" customWidth="true" hidden="false" outlineLevel="0" max="5" min="5" style="1" width="9.85"/>
    <col collapsed="false" customWidth="true" hidden="false" outlineLevel="0" max="6" min="6" style="1" width="14.71"/>
    <col collapsed="false" customWidth="true" hidden="false" outlineLevel="0" max="7" min="7" style="1" width="9.28"/>
    <col collapsed="false" customWidth="true" hidden="false" outlineLevel="0" max="8" min="8" style="1" width="11.28"/>
    <col collapsed="false" customWidth="true" hidden="false" outlineLevel="0" max="9" min="9" style="1" width="28.72"/>
    <col collapsed="false" customWidth="true" hidden="false" outlineLevel="0" max="10" min="10" style="1" width="24.72"/>
    <col collapsed="false" customWidth="true" hidden="false" outlineLevel="0" max="11" min="11" style="1" width="81"/>
    <col collapsed="false" customWidth="true" hidden="false" outlineLevel="0" max="1025" min="12" style="1" width="8.85"/>
  </cols>
  <sheetData>
    <row r="2" customFormat="false" ht="15" hidden="false" customHeight="true" outlineLevel="0" collapsed="false">
      <c r="B2" s="12" t="s">
        <v>110</v>
      </c>
      <c r="D2" s="10"/>
    </row>
    <row r="3" customFormat="false" ht="15" hidden="false" customHeight="true" outlineLevel="0" collapsed="false">
      <c r="B3" s="12" t="s">
        <v>14</v>
      </c>
      <c r="C3" s="1" t="s">
        <v>111</v>
      </c>
      <c r="D3" s="1" t="s">
        <v>112</v>
      </c>
      <c r="E3" s="1" t="s">
        <v>113</v>
      </c>
      <c r="F3" s="1" t="s">
        <v>114</v>
      </c>
      <c r="G3" s="1" t="s">
        <v>115</v>
      </c>
      <c r="H3" s="1" t="s">
        <v>26</v>
      </c>
      <c r="I3" s="1" t="s">
        <v>116</v>
      </c>
      <c r="J3" s="1" t="s">
        <v>117</v>
      </c>
      <c r="K3" s="1" t="str">
        <f aca="false">"TRUNCATE TABLE " &amp;$B$2</f>
        <v>TRUNCATE TABLE T_FSM_TYPE</v>
      </c>
      <c r="L3" s="13"/>
    </row>
    <row r="4" customFormat="false" ht="15" hidden="false" customHeight="true" outlineLevel="0" collapsed="false">
      <c r="A4" s="1" t="str">
        <f aca="false">I4</f>
        <v>LOAN</v>
      </c>
      <c r="B4" s="12" t="n">
        <v>110000</v>
      </c>
      <c r="C4" s="12" t="n">
        <v>0</v>
      </c>
      <c r="D4" s="12" t="n">
        <v>1</v>
      </c>
      <c r="E4" s="12" t="n">
        <f aca="false">ID_ENV_KEY</f>
        <v>100000</v>
      </c>
      <c r="F4" s="12" t="n">
        <v>0</v>
      </c>
      <c r="G4" s="12" t="s">
        <v>118</v>
      </c>
      <c r="H4" s="12" t="n">
        <v>0</v>
      </c>
      <c r="I4" s="1" t="s">
        <v>119</v>
      </c>
      <c r="J4" s="13" t="s">
        <v>120</v>
      </c>
      <c r="K4" s="1" t="str">
        <f aca="false">"INSERT INTO "&amp;$B$2&amp;" VALUES("&amp;B4&amp;", "&amp;C4&amp;", "&amp;D4&amp;", "&amp;E4&amp;", "&amp;F4&amp;", "&amp;G4&amp;", "&amp;H4&amp;", '"&amp;I4&amp;"', '"&amp;J4&amp;"')"</f>
        <v>INSERT INTO T_FSM_TYPE VALUES(110000, 0, 1, 100000, 0, GETDATE(), 0, 'LOAN', 'Bank Loan')</v>
      </c>
      <c r="L4" s="13"/>
    </row>
    <row r="5" customFormat="false" ht="15" hidden="false" customHeight="true" outlineLevel="0" collapsed="false">
      <c r="A5" s="1" t="str">
        <f aca="false">I5</f>
        <v>REF_LEGAL_ENTITY</v>
      </c>
      <c r="B5" s="12" t="n">
        <f aca="false">B4+1</f>
        <v>110001</v>
      </c>
      <c r="C5" s="12" t="n">
        <v>0</v>
      </c>
      <c r="D5" s="12" t="n">
        <v>1</v>
      </c>
      <c r="E5" s="12" t="n">
        <f aca="false">ID_ENV_KEY</f>
        <v>100000</v>
      </c>
      <c r="F5" s="12" t="n">
        <v>0</v>
      </c>
      <c r="G5" s="12" t="s">
        <v>118</v>
      </c>
      <c r="H5" s="12" t="n">
        <v>0</v>
      </c>
      <c r="I5" s="14" t="s">
        <v>121</v>
      </c>
      <c r="J5" s="14" t="s">
        <v>121</v>
      </c>
      <c r="K5" s="1" t="str">
        <f aca="false">"INSERT INTO "&amp;$B$2&amp;" VALUES("&amp;B5&amp;", "&amp;C5&amp;", "&amp;D5&amp;", "&amp;E5&amp;", "&amp;F5&amp;", "&amp;G5&amp;", "&amp;H5&amp;", '"&amp;I5&amp;"', '"&amp;J5&amp;"')"</f>
        <v>INSERT INTO T_FSM_TYPE VALUES(110001, 0, 1, 100000, 0, GETDATE(), 0, 'REF_LEGAL_ENTITY', 'REF_LEGAL_ENTITY')</v>
      </c>
      <c r="L5" s="13"/>
    </row>
    <row r="6" customFormat="false" ht="13.8" hidden="false" customHeight="false" outlineLevel="0" collapsed="false">
      <c r="A6" s="1" t="str">
        <f aca="false">I6</f>
        <v>CREDIT_CARD</v>
      </c>
      <c r="B6" s="12" t="n">
        <f aca="false">B5+1</f>
        <v>110002</v>
      </c>
      <c r="C6" s="12" t="n">
        <v>0</v>
      </c>
      <c r="D6" s="12" t="n">
        <v>1</v>
      </c>
      <c r="E6" s="12" t="n">
        <f aca="false">ID_ENV_KEY</f>
        <v>100000</v>
      </c>
      <c r="F6" s="12" t="n">
        <v>0</v>
      </c>
      <c r="G6" s="12" t="s">
        <v>118</v>
      </c>
      <c r="H6" s="12" t="n">
        <v>0</v>
      </c>
      <c r="I6" s="1" t="s">
        <v>122</v>
      </c>
      <c r="J6" s="1" t="s">
        <v>123</v>
      </c>
      <c r="K6" s="1" t="str">
        <f aca="false">"INSERT INTO "&amp;$B$2&amp;" VALUES("&amp;B6&amp;", "&amp;C6&amp;", "&amp;D6&amp;", "&amp;E6&amp;", "&amp;F6&amp;", "&amp;G6&amp;", "&amp;H6&amp;", '"&amp;I6&amp;"', '"&amp;J6&amp;"')"</f>
        <v>INSERT INTO T_FSM_TYPE VALUES(110002, 0, 1, 100000, 0, GETDATE(), 0, 'CREDIT_CARD', 'Bank Credit Card')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1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3" topLeftCell="H61" activePane="bottomRight" state="frozen"/>
      <selection pane="topLeft" activeCell="A1" activeCellId="0" sqref="A1"/>
      <selection pane="topRight" activeCell="H1" activeCellId="0" sqref="H1"/>
      <selection pane="bottomLeft" activeCell="A61" activeCellId="0" sqref="A61"/>
      <selection pane="bottomRight" activeCell="I107" activeCellId="0" sqref="I107"/>
    </sheetView>
  </sheetViews>
  <sheetFormatPr defaultRowHeight="15" zeroHeight="false" outlineLevelRow="0" outlineLevelCol="0"/>
  <cols>
    <col collapsed="false" customWidth="true" hidden="false" outlineLevel="0" max="1" min="1" style="7" width="38.79"/>
    <col collapsed="false" customWidth="true" hidden="false" outlineLevel="0" max="2" min="2" style="7" width="15.38"/>
    <col collapsed="false" customWidth="true" hidden="false" outlineLevel="0" max="3" min="3" style="15" width="9.75"/>
    <col collapsed="false" customWidth="true" hidden="false" outlineLevel="0" max="4" min="4" style="15" width="8.4"/>
    <col collapsed="false" customWidth="true" hidden="false" outlineLevel="0" max="5" min="5" style="15" width="10.36"/>
    <col collapsed="false" customWidth="true" hidden="false" outlineLevel="0" max="6" min="6" style="15" width="15.38"/>
    <col collapsed="false" customWidth="true" hidden="false" outlineLevel="0" max="7" min="7" style="15" width="9.26"/>
    <col collapsed="false" customWidth="true" hidden="false" outlineLevel="0" max="8" min="8" style="15" width="12.09"/>
    <col collapsed="false" customWidth="true" hidden="false" outlineLevel="0" max="9" min="9" style="15" width="15.5"/>
    <col collapsed="false" customWidth="true" hidden="false" outlineLevel="0" max="10" min="10" style="15" width="14.89"/>
    <col collapsed="false" customWidth="true" hidden="false" outlineLevel="0" max="11" min="11" style="2" width="29.35"/>
    <col collapsed="false" customWidth="true" hidden="false" outlineLevel="0" max="12" min="12" style="15" width="13.42"/>
    <col collapsed="false" customWidth="true" hidden="false" outlineLevel="0" max="13" min="13" style="15" width="29.35"/>
    <col collapsed="false" customWidth="true" hidden="false" outlineLevel="0" max="14" min="14" style="7" width="133.97"/>
    <col collapsed="false" customWidth="true" hidden="false" outlineLevel="0" max="1025" min="15" style="7" width="9.14"/>
  </cols>
  <sheetData>
    <row r="2" customFormat="false" ht="12.75" hidden="false" customHeight="true" outlineLevel="0" collapsed="false">
      <c r="B2" s="7" t="s">
        <v>15</v>
      </c>
    </row>
    <row r="3" s="6" customFormat="true" ht="12.75" hidden="false" customHeight="true" outlineLevel="0" collapsed="false">
      <c r="B3" s="16" t="s">
        <v>17</v>
      </c>
      <c r="C3" s="16" t="s">
        <v>111</v>
      </c>
      <c r="D3" s="16" t="s">
        <v>112</v>
      </c>
      <c r="E3" s="16" t="s">
        <v>113</v>
      </c>
      <c r="F3" s="16" t="s">
        <v>114</v>
      </c>
      <c r="G3" s="16" t="s">
        <v>115</v>
      </c>
      <c r="H3" s="16" t="s">
        <v>26</v>
      </c>
      <c r="I3" s="17" t="s">
        <v>124</v>
      </c>
      <c r="J3" s="16" t="s">
        <v>14</v>
      </c>
      <c r="K3" s="16" t="s">
        <v>125</v>
      </c>
      <c r="L3" s="16" t="s">
        <v>126</v>
      </c>
      <c r="M3" s="16" t="s">
        <v>127</v>
      </c>
      <c r="N3" s="7" t="s">
        <v>128</v>
      </c>
    </row>
    <row r="4" s="18" customFormat="true" ht="12.75" hidden="false" customHeight="true" outlineLevel="0" collapsed="false">
      <c r="A4" s="18" t="str">
        <f aca="false">CONCATENATE(I4,".",K4)</f>
        <v>LOAN.UNDEF</v>
      </c>
      <c r="B4" s="19" t="n">
        <v>110000</v>
      </c>
      <c r="C4" s="19" t="n">
        <v>0</v>
      </c>
      <c r="D4" s="19" t="n">
        <v>1</v>
      </c>
      <c r="E4" s="19" t="n">
        <f aca="false">ID_ENV_KEY</f>
        <v>100000</v>
      </c>
      <c r="F4" s="19" t="n">
        <v>100000</v>
      </c>
      <c r="G4" s="19" t="s">
        <v>118</v>
      </c>
      <c r="H4" s="19" t="n">
        <v>100000</v>
      </c>
      <c r="I4" s="18" t="s">
        <v>119</v>
      </c>
      <c r="J4" s="19" t="n">
        <f aca="false">VLOOKUP(I4,T_FSM_TYPE!$A:$B,2,0)</f>
        <v>110000</v>
      </c>
      <c r="K4" s="20" t="s">
        <v>129</v>
      </c>
      <c r="L4" s="18" t="s">
        <v>130</v>
      </c>
      <c r="M4" s="20" t="str">
        <f aca="false">K4</f>
        <v>UNDEF</v>
      </c>
      <c r="N4" s="18" t="str">
        <f aca="false">"INSERT INTO "&amp;$B$2&amp;" VALUES("&amp;B4&amp;", "&amp;C4&amp;", "&amp;D4&amp;", "&amp;E4&amp;", "&amp;F4&amp;", "&amp;G4&amp;", "&amp;H4&amp;", "&amp;J4&amp;", '"&amp;K4&amp;"', '"&amp;L4&amp;"' ,'"&amp;M4&amp;"')"</f>
        <v>INSERT INTO T_FSM_STATE VALUES(110000, 0, 1, 100000, 100000, GETDATE(), 100000, 110000, 'UNDEF', '?' ,'UNDEF')</v>
      </c>
    </row>
    <row r="5" s="18" customFormat="true" ht="12.75" hidden="false" customHeight="true" outlineLevel="0" collapsed="false">
      <c r="A5" s="18" t="str">
        <f aca="false">CONCATENATE(I5,".",K5)</f>
        <v>LOAN.FO_CREATED</v>
      </c>
      <c r="B5" s="21" t="n">
        <f aca="false">B4+1</f>
        <v>110001</v>
      </c>
      <c r="C5" s="19" t="n">
        <v>0</v>
      </c>
      <c r="D5" s="19" t="n">
        <v>1</v>
      </c>
      <c r="E5" s="19" t="n">
        <f aca="false">ID_ENV_KEY</f>
        <v>100000</v>
      </c>
      <c r="F5" s="19" t="n">
        <v>100000</v>
      </c>
      <c r="G5" s="19" t="s">
        <v>118</v>
      </c>
      <c r="H5" s="19" t="n">
        <v>100000</v>
      </c>
      <c r="I5" s="18" t="s">
        <v>119</v>
      </c>
      <c r="J5" s="19" t="n">
        <f aca="false">VLOOKUP(I5,T_FSM_TYPE!$A:$B,2,0)</f>
        <v>110000</v>
      </c>
      <c r="K5" s="22" t="s">
        <v>131</v>
      </c>
      <c r="L5" s="18" t="s">
        <v>130</v>
      </c>
      <c r="M5" s="20" t="str">
        <f aca="false">K5</f>
        <v>FO_CREATED</v>
      </c>
      <c r="N5" s="18" t="str">
        <f aca="false">"INSERT INTO "&amp;$B$2&amp;" VALUES("&amp;B5&amp;", "&amp;C5&amp;", "&amp;D5&amp;", "&amp;E5&amp;", "&amp;F5&amp;", "&amp;G5&amp;", "&amp;H5&amp;", "&amp;J5&amp;", '"&amp;K5&amp;"', '"&amp;L5&amp;"' ,'"&amp;M5&amp;"')"</f>
        <v>INSERT INTO T_FSM_STATE VALUES(110001, 0, 1, 100000, 100000, GETDATE(), 100000, 110000, 'FO_CREATED', '?' ,'FO_CREATED')</v>
      </c>
    </row>
    <row r="6" s="18" customFormat="true" ht="12.75" hidden="false" customHeight="true" outlineLevel="0" collapsed="false">
      <c r="A6" s="18" t="str">
        <f aca="false">CONCATENATE(I6,".",K6)</f>
        <v>LOAN.FO_UPDATED</v>
      </c>
      <c r="B6" s="21" t="n">
        <f aca="false">B5+1</f>
        <v>110002</v>
      </c>
      <c r="C6" s="19" t="n">
        <v>0</v>
      </c>
      <c r="D6" s="19" t="n">
        <v>1</v>
      </c>
      <c r="E6" s="19" t="n">
        <f aca="false">ID_ENV_KEY</f>
        <v>100000</v>
      </c>
      <c r="F6" s="19" t="n">
        <v>100000</v>
      </c>
      <c r="G6" s="19" t="s">
        <v>118</v>
      </c>
      <c r="H6" s="19" t="n">
        <v>100000</v>
      </c>
      <c r="I6" s="18" t="s">
        <v>119</v>
      </c>
      <c r="J6" s="19" t="n">
        <f aca="false">VLOOKUP(I6,T_FSM_TYPE!$A:$B,2,0)</f>
        <v>110000</v>
      </c>
      <c r="K6" s="22" t="s">
        <v>132</v>
      </c>
      <c r="L6" s="18" t="s">
        <v>130</v>
      </c>
      <c r="M6" s="20" t="str">
        <f aca="false">K6</f>
        <v>FO_UPDATED</v>
      </c>
      <c r="N6" s="18" t="str">
        <f aca="false">"INSERT INTO "&amp;$B$2&amp;" VALUES("&amp;B6&amp;", "&amp;C6&amp;", "&amp;D6&amp;", "&amp;E6&amp;", "&amp;F6&amp;", "&amp;G6&amp;", "&amp;H6&amp;", "&amp;J6&amp;", '"&amp;K6&amp;"', '"&amp;L6&amp;"' ,'"&amp;M6&amp;"')"</f>
        <v>INSERT INTO T_FSM_STATE VALUES(110002, 0, 1, 100000, 100000, GETDATE(), 100000, 110000, 'FO_UPDATED', '?' ,'FO_UPDATED')</v>
      </c>
    </row>
    <row r="7" s="18" customFormat="true" ht="12.75" hidden="false" customHeight="true" outlineLevel="0" collapsed="false">
      <c r="A7" s="18" t="str">
        <f aca="false">CONCATENATE(I7,".",K7)</f>
        <v>LOAN.FO_DELETED</v>
      </c>
      <c r="B7" s="21" t="n">
        <f aca="false">B6+1</f>
        <v>110003</v>
      </c>
      <c r="C7" s="19" t="n">
        <v>0</v>
      </c>
      <c r="D7" s="19" t="n">
        <v>1</v>
      </c>
      <c r="E7" s="19" t="n">
        <f aca="false">ID_ENV_KEY</f>
        <v>100000</v>
      </c>
      <c r="F7" s="19" t="n">
        <v>100000</v>
      </c>
      <c r="G7" s="19" t="s">
        <v>118</v>
      </c>
      <c r="H7" s="19" t="n">
        <v>100000</v>
      </c>
      <c r="I7" s="18" t="s">
        <v>119</v>
      </c>
      <c r="J7" s="19" t="n">
        <f aca="false">VLOOKUP(I7,T_FSM_TYPE!$A:$B,2,0)</f>
        <v>110000</v>
      </c>
      <c r="K7" s="22" t="s">
        <v>133</v>
      </c>
      <c r="L7" s="18" t="s">
        <v>130</v>
      </c>
      <c r="M7" s="20" t="str">
        <f aca="false">K7</f>
        <v>FO_DELETED</v>
      </c>
      <c r="N7" s="18" t="str">
        <f aca="false">"INSERT INTO "&amp;$B$2&amp;" VALUES("&amp;B7&amp;", "&amp;C7&amp;", "&amp;D7&amp;", "&amp;E7&amp;", "&amp;F7&amp;", "&amp;G7&amp;", "&amp;H7&amp;", "&amp;J7&amp;", '"&amp;K7&amp;"', '"&amp;L7&amp;"' ,'"&amp;M7&amp;"')"</f>
        <v>INSERT INTO T_FSM_STATE VALUES(110003, 0, 1, 100000, 100000, GETDATE(), 100000, 110000, 'FO_DELETED', '?' ,'FO_DELETED')</v>
      </c>
    </row>
    <row r="8" s="18" customFormat="true" ht="12.75" hidden="false" customHeight="true" outlineLevel="0" collapsed="false">
      <c r="A8" s="18" t="str">
        <f aca="false">CONCATENATE(I8,".",K8)</f>
        <v>LOAN.FO_SUBMITTED</v>
      </c>
      <c r="B8" s="21" t="n">
        <f aca="false">B7+1</f>
        <v>110004</v>
      </c>
      <c r="C8" s="19" t="n">
        <v>0</v>
      </c>
      <c r="D8" s="19" t="n">
        <v>1</v>
      </c>
      <c r="E8" s="19" t="n">
        <f aca="false">ID_ENV_KEY</f>
        <v>100000</v>
      </c>
      <c r="F8" s="19" t="n">
        <v>100000</v>
      </c>
      <c r="G8" s="19" t="s">
        <v>118</v>
      </c>
      <c r="H8" s="19" t="n">
        <v>100000</v>
      </c>
      <c r="I8" s="18" t="s">
        <v>119</v>
      </c>
      <c r="J8" s="19" t="n">
        <f aca="false">VLOOKUP(I8,T_FSM_TYPE!$A:$B,2,0)</f>
        <v>110000</v>
      </c>
      <c r="K8" s="22" t="s">
        <v>134</v>
      </c>
      <c r="L8" s="18" t="s">
        <v>130</v>
      </c>
      <c r="M8" s="20" t="str">
        <f aca="false">K8</f>
        <v>FO_SUBMITTED</v>
      </c>
      <c r="N8" s="18" t="str">
        <f aca="false">"INSERT INTO "&amp;$B$2&amp;" VALUES("&amp;B8&amp;", "&amp;C8&amp;", "&amp;D8&amp;", "&amp;E8&amp;", "&amp;F8&amp;", "&amp;G8&amp;", "&amp;H8&amp;", "&amp;J8&amp;", '"&amp;K8&amp;"', '"&amp;L8&amp;"' ,'"&amp;M8&amp;"')"</f>
        <v>INSERT INTO T_FSM_STATE VALUES(110004, 0, 1, 100000, 100000, GETDATE(), 100000, 110000, 'FO_SUBMITTED', '?' ,'FO_SUBMITTED')</v>
      </c>
    </row>
    <row r="9" s="23" customFormat="true" ht="12.75" hidden="false" customHeight="true" outlineLevel="0" collapsed="false">
      <c r="A9" s="23" t="str">
        <f aca="false">CONCATENATE(I9,".",K9)</f>
        <v>LOAN.SO_CREATED</v>
      </c>
      <c r="B9" s="21" t="n">
        <f aca="false">B8+1</f>
        <v>110005</v>
      </c>
      <c r="C9" s="24" t="n">
        <v>0</v>
      </c>
      <c r="D9" s="24" t="n">
        <v>1</v>
      </c>
      <c r="E9" s="24" t="n">
        <f aca="false">ID_ENV_KEY</f>
        <v>100000</v>
      </c>
      <c r="F9" s="24" t="n">
        <v>100000</v>
      </c>
      <c r="G9" s="24" t="s">
        <v>118</v>
      </c>
      <c r="H9" s="24" t="n">
        <v>100000</v>
      </c>
      <c r="I9" s="23" t="s">
        <v>119</v>
      </c>
      <c r="J9" s="24" t="n">
        <f aca="false">VLOOKUP(I9,T_FSM_TYPE!$A:$B,2,0)</f>
        <v>110000</v>
      </c>
      <c r="K9" s="25" t="s">
        <v>135</v>
      </c>
      <c r="L9" s="23" t="s">
        <v>130</v>
      </c>
      <c r="M9" s="20" t="str">
        <f aca="false">K9</f>
        <v>SO_CREATED</v>
      </c>
      <c r="N9" s="18" t="str">
        <f aca="false">"INSERT INTO "&amp;$B$2&amp;" VALUES("&amp;B9&amp;", "&amp;C9&amp;", "&amp;D9&amp;", "&amp;E9&amp;", "&amp;F9&amp;", "&amp;G9&amp;", "&amp;H9&amp;", "&amp;J9&amp;", '"&amp;K9&amp;"', '"&amp;L9&amp;"' ,'"&amp;M9&amp;"')"</f>
        <v>INSERT INTO T_FSM_STATE VALUES(110005, 0, 1, 100000, 100000, GETDATE(), 100000, 110000, 'SO_CREATED', '?' ,'SO_CREATED')</v>
      </c>
    </row>
    <row r="10" s="23" customFormat="true" ht="12.75" hidden="false" customHeight="true" outlineLevel="0" collapsed="false">
      <c r="A10" s="23" t="str">
        <f aca="false">CONCATENATE(I10,".",K10)</f>
        <v>LOAN.SO_UPDATED</v>
      </c>
      <c r="B10" s="21" t="n">
        <f aca="false">B9+1</f>
        <v>110006</v>
      </c>
      <c r="C10" s="24" t="n">
        <v>0</v>
      </c>
      <c r="D10" s="24" t="n">
        <v>1</v>
      </c>
      <c r="E10" s="24" t="n">
        <f aca="false">ID_ENV_KEY</f>
        <v>100000</v>
      </c>
      <c r="F10" s="24" t="n">
        <v>100000</v>
      </c>
      <c r="G10" s="24" t="s">
        <v>118</v>
      </c>
      <c r="H10" s="24" t="n">
        <v>100000</v>
      </c>
      <c r="I10" s="23" t="s">
        <v>119</v>
      </c>
      <c r="J10" s="24" t="n">
        <f aca="false">VLOOKUP(I10,T_FSM_TYPE!$A:$B,2,0)</f>
        <v>110000</v>
      </c>
      <c r="K10" s="25" t="s">
        <v>136</v>
      </c>
      <c r="L10" s="23" t="s">
        <v>130</v>
      </c>
      <c r="M10" s="20" t="str">
        <f aca="false">K10</f>
        <v>SO_UPDATED</v>
      </c>
      <c r="N10" s="18" t="str">
        <f aca="false">"INSERT INTO "&amp;$B$2&amp;" VALUES("&amp;B10&amp;", "&amp;C10&amp;", "&amp;D10&amp;", "&amp;E10&amp;", "&amp;F10&amp;", "&amp;G10&amp;", "&amp;H10&amp;", "&amp;J10&amp;", '"&amp;K10&amp;"', '"&amp;L10&amp;"' ,'"&amp;M10&amp;"')"</f>
        <v>INSERT INTO T_FSM_STATE VALUES(110006, 0, 1, 100000, 100000, GETDATE(), 100000, 110000, 'SO_UPDATED', '?' ,'SO_UPDATED')</v>
      </c>
    </row>
    <row r="11" s="23" customFormat="true" ht="12.75" hidden="false" customHeight="true" outlineLevel="0" collapsed="false">
      <c r="A11" s="23" t="str">
        <f aca="false">CONCATENATE(I11,".",K11)</f>
        <v>LOAN.SO_RECOMMENDED</v>
      </c>
      <c r="B11" s="21" t="n">
        <f aca="false">B10+1</f>
        <v>110007</v>
      </c>
      <c r="C11" s="24" t="n">
        <v>0</v>
      </c>
      <c r="D11" s="24" t="n">
        <v>1</v>
      </c>
      <c r="E11" s="24" t="n">
        <f aca="false">ID_ENV_KEY</f>
        <v>100000</v>
      </c>
      <c r="F11" s="24" t="n">
        <v>100000</v>
      </c>
      <c r="G11" s="24" t="s">
        <v>118</v>
      </c>
      <c r="H11" s="24" t="n">
        <v>100000</v>
      </c>
      <c r="I11" s="23" t="s">
        <v>119</v>
      </c>
      <c r="J11" s="24" t="n">
        <f aca="false">VLOOKUP(I11,T_FSM_TYPE!$A:$B,2,0)</f>
        <v>110000</v>
      </c>
      <c r="K11" s="25" t="s">
        <v>137</v>
      </c>
      <c r="L11" s="23" t="s">
        <v>130</v>
      </c>
      <c r="M11" s="20" t="str">
        <f aca="false">K11</f>
        <v>SO_RECOMMENDED</v>
      </c>
      <c r="N11" s="18" t="str">
        <f aca="false">"INSERT INTO "&amp;$B$2&amp;" VALUES("&amp;B11&amp;", "&amp;C11&amp;", "&amp;D11&amp;", "&amp;E11&amp;", "&amp;F11&amp;", "&amp;G11&amp;", "&amp;H11&amp;", "&amp;J11&amp;", '"&amp;K11&amp;"', '"&amp;L11&amp;"' ,'"&amp;M11&amp;"')"</f>
        <v>INSERT INTO T_FSM_STATE VALUES(110007, 0, 1, 100000, 100000, GETDATE(), 100000, 110000, 'SO_RECOMMENDED', '?' ,'SO_RECOMMENDED')</v>
      </c>
    </row>
    <row r="12" s="23" customFormat="true" ht="12.75" hidden="false" customHeight="true" outlineLevel="0" collapsed="false">
      <c r="A12" s="23" t="str">
        <f aca="false">CONCATENATE(I12,".",K12)</f>
        <v>LOAN.SO_RE_RECOMMENDED</v>
      </c>
      <c r="B12" s="21" t="n">
        <f aca="false">B11+1</f>
        <v>110008</v>
      </c>
      <c r="C12" s="24" t="n">
        <v>0</v>
      </c>
      <c r="D12" s="24" t="n">
        <v>1</v>
      </c>
      <c r="E12" s="24" t="n">
        <f aca="false">ID_ENV_KEY</f>
        <v>100000</v>
      </c>
      <c r="F12" s="24" t="n">
        <v>100000</v>
      </c>
      <c r="G12" s="24" t="s">
        <v>118</v>
      </c>
      <c r="H12" s="24" t="n">
        <v>100000</v>
      </c>
      <c r="I12" s="23" t="s">
        <v>119</v>
      </c>
      <c r="J12" s="24" t="n">
        <f aca="false">VLOOKUP(I12,T_FSM_TYPE!$A:$B,2,0)</f>
        <v>110000</v>
      </c>
      <c r="K12" s="25" t="s">
        <v>138</v>
      </c>
      <c r="L12" s="23" t="s">
        <v>130</v>
      </c>
      <c r="M12" s="20" t="str">
        <f aca="false">K12</f>
        <v>SO_RE_RECOMMENDED</v>
      </c>
      <c r="N12" s="18" t="str">
        <f aca="false">"INSERT INTO "&amp;$B$2&amp;" VALUES("&amp;B12&amp;", "&amp;C12&amp;", "&amp;D12&amp;", "&amp;E12&amp;", "&amp;F12&amp;", "&amp;G12&amp;", "&amp;H12&amp;", "&amp;J12&amp;", '"&amp;K12&amp;"', '"&amp;L12&amp;"' ,'"&amp;M12&amp;"')"</f>
        <v>INSERT INTO T_FSM_STATE VALUES(110008, 0, 1, 100000, 100000, GETDATE(), 100000, 110000, 'SO_RE_RECOMMENDED', '?' ,'SO_RE_RECOMMENDED')</v>
      </c>
    </row>
    <row r="13" s="23" customFormat="true" ht="12.75" hidden="false" customHeight="true" outlineLevel="0" collapsed="false">
      <c r="A13" s="23" t="str">
        <f aca="false">CONCATENATE(I13,".",K13)</f>
        <v>LOAN.SO_DELETED</v>
      </c>
      <c r="B13" s="21" t="n">
        <f aca="false">B12+1</f>
        <v>110009</v>
      </c>
      <c r="C13" s="24" t="n">
        <v>0</v>
      </c>
      <c r="D13" s="24" t="n">
        <v>1</v>
      </c>
      <c r="E13" s="24" t="n">
        <f aca="false">ID_ENV_KEY</f>
        <v>100000</v>
      </c>
      <c r="F13" s="24" t="n">
        <v>100000</v>
      </c>
      <c r="G13" s="24" t="s">
        <v>118</v>
      </c>
      <c r="H13" s="24" t="n">
        <v>100000</v>
      </c>
      <c r="I13" s="23" t="s">
        <v>119</v>
      </c>
      <c r="J13" s="24" t="n">
        <f aca="false">VLOOKUP(I13,T_FSM_TYPE!$A:$B,2,0)</f>
        <v>110000</v>
      </c>
      <c r="K13" s="25" t="s">
        <v>139</v>
      </c>
      <c r="L13" s="23" t="s">
        <v>130</v>
      </c>
      <c r="M13" s="20" t="str">
        <f aca="false">K13</f>
        <v>SO_DELETED</v>
      </c>
      <c r="N13" s="18" t="str">
        <f aca="false">"INSERT INTO "&amp;$B$2&amp;" VALUES("&amp;B13&amp;", "&amp;C13&amp;", "&amp;D13&amp;", "&amp;E13&amp;", "&amp;F13&amp;", "&amp;G13&amp;", "&amp;H13&amp;", "&amp;J13&amp;", '"&amp;K13&amp;"', '"&amp;L13&amp;"' ,'"&amp;M13&amp;"')"</f>
        <v>INSERT INTO T_FSM_STATE VALUES(110009, 0, 1, 100000, 100000, GETDATE(), 100000, 110000, 'SO_DELETED', '?' ,'SO_DELETED')</v>
      </c>
    </row>
    <row r="14" s="18" customFormat="true" ht="15" hidden="false" customHeight="false" outlineLevel="0" collapsed="false">
      <c r="A14" s="18" t="str">
        <f aca="false">CONCATENATE(I14,".",K14)</f>
        <v>LOAN.BM_RECOMMENDED</v>
      </c>
      <c r="B14" s="21" t="n">
        <f aca="false">B13+1</f>
        <v>110010</v>
      </c>
      <c r="C14" s="19" t="n">
        <v>0</v>
      </c>
      <c r="D14" s="19" t="n">
        <v>1</v>
      </c>
      <c r="E14" s="19" t="n">
        <f aca="false">ID_ENV_KEY</f>
        <v>100000</v>
      </c>
      <c r="F14" s="19" t="n">
        <v>100000</v>
      </c>
      <c r="G14" s="19" t="s">
        <v>118</v>
      </c>
      <c r="H14" s="19" t="n">
        <v>100000</v>
      </c>
      <c r="I14" s="18" t="s">
        <v>119</v>
      </c>
      <c r="J14" s="19" t="n">
        <f aca="false">VLOOKUP(I14,T_FSM_TYPE!$A:$B,2,0)</f>
        <v>110000</v>
      </c>
      <c r="K14" s="22" t="s">
        <v>140</v>
      </c>
      <c r="L14" s="18" t="s">
        <v>130</v>
      </c>
      <c r="M14" s="20" t="str">
        <f aca="false">K14</f>
        <v>BM_RECOMMENDED</v>
      </c>
      <c r="N14" s="18" t="str">
        <f aca="false">"INSERT INTO "&amp;$B$2&amp;" VALUES("&amp;B14&amp;", "&amp;C14&amp;", "&amp;D14&amp;", "&amp;E14&amp;", "&amp;F14&amp;", "&amp;G14&amp;", "&amp;H14&amp;", "&amp;J14&amp;", '"&amp;K14&amp;"', '"&amp;L14&amp;"' ,'"&amp;M14&amp;"')"</f>
        <v>INSERT INTO T_FSM_STATE VALUES(110010, 0, 1, 100000, 100000, GETDATE(), 100000, 110000, 'BM_RECOMMENDED', '?' ,'BM_RECOMMENDED')</v>
      </c>
    </row>
    <row r="15" s="18" customFormat="true" ht="15" hidden="false" customHeight="false" outlineLevel="0" collapsed="false">
      <c r="A15" s="18" t="str">
        <f aca="false">CONCATENATE(I15,".",K15)</f>
        <v>LOAN.BM_RETURNED</v>
      </c>
      <c r="B15" s="21" t="n">
        <f aca="false">B14+1</f>
        <v>110011</v>
      </c>
      <c r="C15" s="19" t="n">
        <v>0</v>
      </c>
      <c r="D15" s="19" t="n">
        <v>1</v>
      </c>
      <c r="E15" s="19" t="n">
        <f aca="false">ID_ENV_KEY</f>
        <v>100000</v>
      </c>
      <c r="F15" s="19" t="n">
        <v>100000</v>
      </c>
      <c r="G15" s="19" t="s">
        <v>118</v>
      </c>
      <c r="H15" s="19" t="n">
        <v>100000</v>
      </c>
      <c r="I15" s="18" t="s">
        <v>119</v>
      </c>
      <c r="J15" s="19" t="n">
        <f aca="false">VLOOKUP(I15,T_FSM_TYPE!$A:$B,2,0)</f>
        <v>110000</v>
      </c>
      <c r="K15" s="22" t="s">
        <v>141</v>
      </c>
      <c r="L15" s="18" t="s">
        <v>130</v>
      </c>
      <c r="M15" s="20" t="str">
        <f aca="false">K15</f>
        <v>BM_RETURNED</v>
      </c>
      <c r="N15" s="18" t="str">
        <f aca="false">"INSERT INTO "&amp;$B$2&amp;" VALUES("&amp;B15&amp;", "&amp;C15&amp;", "&amp;D15&amp;", "&amp;E15&amp;", "&amp;F15&amp;", "&amp;G15&amp;", "&amp;H15&amp;", "&amp;J15&amp;", '"&amp;K15&amp;"', '"&amp;L15&amp;"' ,'"&amp;M15&amp;"')"</f>
        <v>INSERT INTO T_FSM_STATE VALUES(110011, 0, 1, 100000, 100000, GETDATE(), 100000, 110000, 'BM_RETURNED', '?' ,'BM_RETURNED')</v>
      </c>
    </row>
    <row r="16" s="23" customFormat="true" ht="15" hidden="false" customHeight="false" outlineLevel="0" collapsed="false">
      <c r="A16" s="23" t="str">
        <f aca="false">CONCATENATE(I16,".",K16)</f>
        <v>LOAN.BOM_RECOMMENDED</v>
      </c>
      <c r="B16" s="21" t="n">
        <f aca="false">B15+1</f>
        <v>110012</v>
      </c>
      <c r="C16" s="24" t="n">
        <v>0</v>
      </c>
      <c r="D16" s="24" t="n">
        <v>1</v>
      </c>
      <c r="E16" s="24" t="n">
        <f aca="false">ID_ENV_KEY</f>
        <v>100000</v>
      </c>
      <c r="F16" s="24" t="n">
        <v>100000</v>
      </c>
      <c r="G16" s="24" t="s">
        <v>118</v>
      </c>
      <c r="H16" s="24" t="n">
        <v>100000</v>
      </c>
      <c r="I16" s="23" t="s">
        <v>119</v>
      </c>
      <c r="J16" s="24" t="n">
        <f aca="false">VLOOKUP(I16,T_FSM_TYPE!$A:$B,2,0)</f>
        <v>110000</v>
      </c>
      <c r="K16" s="25" t="s">
        <v>142</v>
      </c>
      <c r="L16" s="23" t="s">
        <v>130</v>
      </c>
      <c r="M16" s="20" t="str">
        <f aca="false">K16</f>
        <v>BOM_RECOMMENDED</v>
      </c>
      <c r="N16" s="18" t="str">
        <f aca="false">"INSERT INTO "&amp;$B$2&amp;" VALUES("&amp;B16&amp;", "&amp;C16&amp;", "&amp;D16&amp;", "&amp;E16&amp;", "&amp;F16&amp;", "&amp;G16&amp;", "&amp;H16&amp;", "&amp;J16&amp;", '"&amp;K16&amp;"', '"&amp;L16&amp;"' ,'"&amp;M16&amp;"')"</f>
        <v>INSERT INTO T_FSM_STATE VALUES(110012, 0, 1, 100000, 100000, GETDATE(), 100000, 110000, 'BOM_RECOMMENDED', '?' ,'BOM_RECOMMENDED')</v>
      </c>
    </row>
    <row r="17" s="23" customFormat="true" ht="15" hidden="false" customHeight="false" outlineLevel="0" collapsed="false">
      <c r="A17" s="23" t="str">
        <f aca="false">CONCATENATE(I17,".",K17)</f>
        <v>LOAN.BOM_RETURNED</v>
      </c>
      <c r="B17" s="21" t="n">
        <f aca="false">B16+1</f>
        <v>110013</v>
      </c>
      <c r="C17" s="24" t="n">
        <v>0</v>
      </c>
      <c r="D17" s="24" t="n">
        <v>1</v>
      </c>
      <c r="E17" s="24" t="n">
        <f aca="false">ID_ENV_KEY</f>
        <v>100000</v>
      </c>
      <c r="F17" s="24" t="n">
        <v>100000</v>
      </c>
      <c r="G17" s="24" t="s">
        <v>118</v>
      </c>
      <c r="H17" s="24" t="n">
        <v>100000</v>
      </c>
      <c r="I17" s="23" t="s">
        <v>119</v>
      </c>
      <c r="J17" s="24" t="n">
        <f aca="false">VLOOKUP(I17,T_FSM_TYPE!$A:$B,2,0)</f>
        <v>110000</v>
      </c>
      <c r="K17" s="25" t="s">
        <v>143</v>
      </c>
      <c r="L17" s="23" t="s">
        <v>130</v>
      </c>
      <c r="M17" s="20" t="str">
        <f aca="false">K17</f>
        <v>BOM_RETURNED</v>
      </c>
      <c r="N17" s="18" t="str">
        <f aca="false">"INSERT INTO "&amp;$B$2&amp;" VALUES("&amp;B17&amp;", "&amp;C17&amp;", "&amp;D17&amp;", "&amp;E17&amp;", "&amp;F17&amp;", "&amp;G17&amp;", "&amp;H17&amp;", "&amp;J17&amp;", '"&amp;K17&amp;"', '"&amp;L17&amp;"' ,'"&amp;M17&amp;"')"</f>
        <v>INSERT INTO T_FSM_STATE VALUES(110013, 0, 1, 100000, 100000, GETDATE(), 100000, 110000, 'BOM_RETURNED', '?' ,'BOM_RETURNED')</v>
      </c>
    </row>
    <row r="18" s="18" customFormat="true" ht="15" hidden="false" customHeight="false" outlineLevel="0" collapsed="false">
      <c r="A18" s="18" t="str">
        <f aca="false">CONCATENATE(I18,".",K18)</f>
        <v>LOAN.PPC_RECOMMENDED</v>
      </c>
      <c r="B18" s="21" t="n">
        <f aca="false">B17+1</f>
        <v>110014</v>
      </c>
      <c r="C18" s="19" t="n">
        <v>0</v>
      </c>
      <c r="D18" s="19" t="n">
        <v>1</v>
      </c>
      <c r="E18" s="19" t="n">
        <f aca="false">ID_ENV_KEY</f>
        <v>100000</v>
      </c>
      <c r="F18" s="19" t="n">
        <v>100000</v>
      </c>
      <c r="G18" s="19" t="s">
        <v>118</v>
      </c>
      <c r="H18" s="19" t="n">
        <v>100000</v>
      </c>
      <c r="I18" s="18" t="s">
        <v>119</v>
      </c>
      <c r="J18" s="19" t="n">
        <f aca="false">VLOOKUP(I18,T_FSM_TYPE!$A:$B,2,0)</f>
        <v>110000</v>
      </c>
      <c r="K18" s="22" t="s">
        <v>144</v>
      </c>
      <c r="L18" s="18" t="s">
        <v>130</v>
      </c>
      <c r="M18" s="20" t="str">
        <f aca="false">K18</f>
        <v>PPC_RECOMMENDED</v>
      </c>
      <c r="N18" s="18" t="str">
        <f aca="false">"INSERT INTO "&amp;$B$2&amp;" VALUES("&amp;B18&amp;", "&amp;C18&amp;", "&amp;D18&amp;", "&amp;E18&amp;", "&amp;F18&amp;", "&amp;G18&amp;", "&amp;H18&amp;", "&amp;J18&amp;", '"&amp;K18&amp;"', '"&amp;L18&amp;"' ,'"&amp;M18&amp;"')"</f>
        <v>INSERT INTO T_FSM_STATE VALUES(110014, 0, 1, 100000, 100000, GETDATE(), 100000, 110000, 'PPC_RECOMMENDED', '?' ,'PPC_RECOMMENDED')</v>
      </c>
    </row>
    <row r="19" s="18" customFormat="true" ht="15" hidden="false" customHeight="false" outlineLevel="0" collapsed="false">
      <c r="A19" s="18" t="str">
        <f aca="false">CONCATENATE(I19,".",K19)</f>
        <v>LOAN.PPC_RETURNED</v>
      </c>
      <c r="B19" s="21" t="n">
        <f aca="false">B18+1</f>
        <v>110015</v>
      </c>
      <c r="C19" s="19" t="n">
        <v>0</v>
      </c>
      <c r="D19" s="19" t="n">
        <v>1</v>
      </c>
      <c r="E19" s="19" t="n">
        <f aca="false">ID_ENV_KEY</f>
        <v>100000</v>
      </c>
      <c r="F19" s="19" t="n">
        <v>100000</v>
      </c>
      <c r="G19" s="19" t="s">
        <v>118</v>
      </c>
      <c r="H19" s="19" t="n">
        <v>100000</v>
      </c>
      <c r="I19" s="18" t="s">
        <v>119</v>
      </c>
      <c r="J19" s="19" t="n">
        <f aca="false">VLOOKUP(I19,T_FSM_TYPE!$A:$B,2,0)</f>
        <v>110000</v>
      </c>
      <c r="K19" s="22" t="s">
        <v>145</v>
      </c>
      <c r="L19" s="18" t="s">
        <v>130</v>
      </c>
      <c r="M19" s="20" t="str">
        <f aca="false">K19</f>
        <v>PPC_RETURNED</v>
      </c>
      <c r="N19" s="18" t="str">
        <f aca="false">"INSERT INTO "&amp;$B$2&amp;" VALUES("&amp;B19&amp;", "&amp;C19&amp;", "&amp;D19&amp;", "&amp;E19&amp;", "&amp;F19&amp;", "&amp;G19&amp;", "&amp;H19&amp;", "&amp;J19&amp;", '"&amp;K19&amp;"', '"&amp;L19&amp;"' ,'"&amp;M19&amp;"')"</f>
        <v>INSERT INTO T_FSM_STATE VALUES(110015, 0, 1, 100000, 100000, GETDATE(), 100000, 110000, 'PPC_RETURNED', '?' ,'PPC_RETURNED')</v>
      </c>
    </row>
    <row r="20" s="23" customFormat="true" ht="15" hidden="false" customHeight="false" outlineLevel="0" collapsed="false">
      <c r="A20" s="23" t="str">
        <f aca="false">CONCATENATE(I20,".",K20)</f>
        <v>LOAN.MIS_RECEIVED</v>
      </c>
      <c r="B20" s="21" t="n">
        <f aca="false">B19+1</f>
        <v>110016</v>
      </c>
      <c r="C20" s="24" t="n">
        <v>0</v>
      </c>
      <c r="D20" s="24" t="n">
        <v>1</v>
      </c>
      <c r="E20" s="24" t="n">
        <f aca="false">ID_ENV_KEY</f>
        <v>100000</v>
      </c>
      <c r="F20" s="24" t="n">
        <v>100000</v>
      </c>
      <c r="G20" s="24" t="s">
        <v>118</v>
      </c>
      <c r="H20" s="24" t="n">
        <v>100000</v>
      </c>
      <c r="I20" s="23" t="s">
        <v>119</v>
      </c>
      <c r="J20" s="24" t="n">
        <f aca="false">VLOOKUP(I20,T_FSM_TYPE!$A:$B,2,0)</f>
        <v>110000</v>
      </c>
      <c r="K20" s="25" t="s">
        <v>146</v>
      </c>
      <c r="L20" s="23" t="s">
        <v>130</v>
      </c>
      <c r="M20" s="26" t="str">
        <f aca="false">K20</f>
        <v>MIS_RECEIVED</v>
      </c>
      <c r="N20" s="18" t="str">
        <f aca="false">"INSERT INTO "&amp;$B$2&amp;" VALUES("&amp;B20&amp;", "&amp;C20&amp;", "&amp;D20&amp;", "&amp;E20&amp;", "&amp;F20&amp;", "&amp;G20&amp;", "&amp;H20&amp;", "&amp;J20&amp;", '"&amp;K20&amp;"', '"&amp;L20&amp;"' ,'"&amp;M20&amp;"')"</f>
        <v>INSERT INTO T_FSM_STATE VALUES(110016, 0, 1, 100000, 100000, GETDATE(), 100000, 110000, 'MIS_RECEIVED', '?' ,'MIS_RECEIVED')</v>
      </c>
    </row>
    <row r="21" s="23" customFormat="true" ht="15" hidden="false" customHeight="false" outlineLevel="0" collapsed="false">
      <c r="A21" s="23" t="str">
        <f aca="false">CONCATENATE(I21,".",K21)</f>
        <v>LOAN.MIS_UPDATED</v>
      </c>
      <c r="B21" s="21" t="n">
        <f aca="false">B20+1</f>
        <v>110017</v>
      </c>
      <c r="C21" s="24" t="n">
        <v>0</v>
      </c>
      <c r="D21" s="24" t="n">
        <v>1</v>
      </c>
      <c r="E21" s="24" t="n">
        <f aca="false">ID_ENV_KEY</f>
        <v>100000</v>
      </c>
      <c r="F21" s="24" t="n">
        <v>100000</v>
      </c>
      <c r="G21" s="24" t="s">
        <v>118</v>
      </c>
      <c r="H21" s="24" t="n">
        <v>100000</v>
      </c>
      <c r="I21" s="23" t="s">
        <v>119</v>
      </c>
      <c r="J21" s="24" t="n">
        <f aca="false">VLOOKUP(I21,T_FSM_TYPE!$A:$B,2,0)</f>
        <v>110000</v>
      </c>
      <c r="K21" s="25" t="s">
        <v>147</v>
      </c>
      <c r="L21" s="23" t="s">
        <v>130</v>
      </c>
      <c r="M21" s="26" t="str">
        <f aca="false">K21</f>
        <v>MIS_UPDATED</v>
      </c>
      <c r="N21" s="18" t="str">
        <f aca="false">"INSERT INTO "&amp;$B$2&amp;" VALUES("&amp;B21&amp;", "&amp;C21&amp;", "&amp;D21&amp;", "&amp;E21&amp;", "&amp;F21&amp;", "&amp;G21&amp;", "&amp;H21&amp;", "&amp;J21&amp;", '"&amp;K21&amp;"', '"&amp;L21&amp;"' ,'"&amp;M21&amp;"')"</f>
        <v>INSERT INTO T_FSM_STATE VALUES(110017, 0, 1, 100000, 100000, GETDATE(), 100000, 110000, 'MIS_UPDATED', '?' ,'MIS_UPDATED')</v>
      </c>
    </row>
    <row r="22" s="23" customFormat="true" ht="15" hidden="false" customHeight="false" outlineLevel="0" collapsed="false">
      <c r="A22" s="23" t="str">
        <f aca="false">CONCATENATE(I22,".",K22)</f>
        <v>LOAN.MIS_ALLOCATED</v>
      </c>
      <c r="B22" s="21" t="n">
        <f aca="false">B21+1</f>
        <v>110018</v>
      </c>
      <c r="C22" s="24" t="n">
        <v>0</v>
      </c>
      <c r="D22" s="24" t="n">
        <v>1</v>
      </c>
      <c r="E22" s="24" t="n">
        <f aca="false">ID_ENV_KEY</f>
        <v>100000</v>
      </c>
      <c r="F22" s="24" t="n">
        <v>100000</v>
      </c>
      <c r="G22" s="24" t="s">
        <v>118</v>
      </c>
      <c r="H22" s="24" t="n">
        <v>100000</v>
      </c>
      <c r="I22" s="23" t="s">
        <v>119</v>
      </c>
      <c r="J22" s="24" t="n">
        <f aca="false">VLOOKUP(I22,T_FSM_TYPE!$A:$B,2,0)</f>
        <v>110000</v>
      </c>
      <c r="K22" s="25" t="s">
        <v>148</v>
      </c>
      <c r="L22" s="23" t="s">
        <v>130</v>
      </c>
      <c r="M22" s="26" t="str">
        <f aca="false">K22</f>
        <v>MIS_ALLOCATED</v>
      </c>
      <c r="N22" s="18" t="str">
        <f aca="false">"INSERT INTO "&amp;$B$2&amp;" VALUES("&amp;B22&amp;", "&amp;C22&amp;", "&amp;D22&amp;", "&amp;E22&amp;", "&amp;F22&amp;", "&amp;G22&amp;", "&amp;H22&amp;", "&amp;J22&amp;", '"&amp;K22&amp;"', '"&amp;L22&amp;"' ,'"&amp;M22&amp;"')"</f>
        <v>INSERT INTO T_FSM_STATE VALUES(110018, 0, 1, 100000, 100000, GETDATE(), 100000, 110000, 'MIS_ALLOCATED', '?' ,'MIS_ALLOCATED')</v>
      </c>
    </row>
    <row r="23" s="23" customFormat="true" ht="15" hidden="false" customHeight="false" outlineLevel="0" collapsed="false">
      <c r="A23" s="23" t="str">
        <f aca="false">CONCATENATE(I23,".",K23)</f>
        <v>LOAN.MIS_RE_ALLOCATED</v>
      </c>
      <c r="B23" s="21" t="n">
        <f aca="false">B22+1</f>
        <v>110019</v>
      </c>
      <c r="C23" s="24" t="n">
        <v>0</v>
      </c>
      <c r="D23" s="24" t="n">
        <v>1</v>
      </c>
      <c r="E23" s="24" t="n">
        <f aca="false">ID_ENV_KEY</f>
        <v>100000</v>
      </c>
      <c r="F23" s="24" t="n">
        <v>100000</v>
      </c>
      <c r="G23" s="24" t="s">
        <v>118</v>
      </c>
      <c r="H23" s="24" t="n">
        <v>100000</v>
      </c>
      <c r="I23" s="23" t="s">
        <v>119</v>
      </c>
      <c r="J23" s="24" t="n">
        <f aca="false">VLOOKUP(I23,T_FSM_TYPE!$A:$B,2,0)</f>
        <v>110000</v>
      </c>
      <c r="K23" s="25" t="s">
        <v>149</v>
      </c>
      <c r="L23" s="23" t="s">
        <v>130</v>
      </c>
      <c r="M23" s="26" t="str">
        <f aca="false">K23</f>
        <v>MIS_RE_ALLOCATED</v>
      </c>
      <c r="N23" s="18" t="str">
        <f aca="false">"INSERT INTO "&amp;$B$2&amp;" VALUES("&amp;B23&amp;", "&amp;C23&amp;", "&amp;D23&amp;", "&amp;E23&amp;", "&amp;F23&amp;", "&amp;G23&amp;", "&amp;H23&amp;", "&amp;J23&amp;", '"&amp;K23&amp;"', '"&amp;L23&amp;"' ,'"&amp;M23&amp;"')"</f>
        <v>INSERT INTO T_FSM_STATE VALUES(110019, 0, 1, 100000, 100000, GETDATE(), 100000, 110000, 'MIS_RE_ALLOCATED', '?' ,'MIS_RE_ALLOCATED')</v>
      </c>
    </row>
    <row r="24" s="23" customFormat="true" ht="15" hidden="false" customHeight="false" outlineLevel="0" collapsed="false">
      <c r="A24" s="23" t="str">
        <f aca="false">CONCATENATE(I24,".",K24)</f>
        <v>LOAN.MAILED_TO_POLICE</v>
      </c>
      <c r="B24" s="21" t="n">
        <f aca="false">B23+1</f>
        <v>110020</v>
      </c>
      <c r="C24" s="24" t="n">
        <v>0</v>
      </c>
      <c r="D24" s="24" t="n">
        <v>1</v>
      </c>
      <c r="E24" s="24" t="n">
        <f aca="false">ID_ENV_KEY</f>
        <v>100000</v>
      </c>
      <c r="F24" s="24" t="n">
        <v>100000</v>
      </c>
      <c r="G24" s="24" t="s">
        <v>118</v>
      </c>
      <c r="H24" s="24" t="n">
        <v>100000</v>
      </c>
      <c r="I24" s="23" t="s">
        <v>119</v>
      </c>
      <c r="J24" s="24" t="n">
        <f aca="false">VLOOKUP(I24,T_FSM_TYPE!$A:$B,2,0)</f>
        <v>110000</v>
      </c>
      <c r="K24" s="25" t="s">
        <v>150</v>
      </c>
      <c r="L24" s="23" t="s">
        <v>130</v>
      </c>
      <c r="M24" s="26" t="str">
        <f aca="false">K24</f>
        <v>MAILED_TO_POLICE</v>
      </c>
      <c r="N24" s="18" t="str">
        <f aca="false">"INSERT INTO "&amp;$B$2&amp;" VALUES("&amp;B24&amp;", "&amp;C24&amp;", "&amp;D24&amp;", "&amp;E24&amp;", "&amp;F24&amp;", "&amp;G24&amp;", "&amp;H24&amp;", "&amp;J24&amp;", '"&amp;K24&amp;"', '"&amp;L24&amp;"' ,'"&amp;M24&amp;"')"</f>
        <v>INSERT INTO T_FSM_STATE VALUES(110020, 0, 1, 100000, 100000, GETDATE(), 100000, 110000, 'MAILED_TO_POLICE', '?' ,'MAILED_TO_POLICE')</v>
      </c>
    </row>
    <row r="25" s="23" customFormat="true" ht="15" hidden="false" customHeight="false" outlineLevel="0" collapsed="false">
      <c r="A25" s="23" t="str">
        <f aca="false">CONCATENATE(I25,".",K25)</f>
        <v>LOAN.SENT_TO_CIB</v>
      </c>
      <c r="B25" s="21" t="n">
        <f aca="false">B24+1</f>
        <v>110021</v>
      </c>
      <c r="C25" s="24" t="n">
        <v>0</v>
      </c>
      <c r="D25" s="24" t="n">
        <v>1</v>
      </c>
      <c r="E25" s="24" t="n">
        <f aca="false">ID_ENV_KEY</f>
        <v>100000</v>
      </c>
      <c r="F25" s="24" t="n">
        <v>100000</v>
      </c>
      <c r="G25" s="24" t="s">
        <v>118</v>
      </c>
      <c r="H25" s="24" t="n">
        <v>100000</v>
      </c>
      <c r="I25" s="23" t="s">
        <v>119</v>
      </c>
      <c r="J25" s="24" t="n">
        <f aca="false">VLOOKUP(I25,T_FSM_TYPE!$A:$B,2,0)</f>
        <v>110000</v>
      </c>
      <c r="K25" s="25" t="s">
        <v>151</v>
      </c>
      <c r="L25" s="23" t="s">
        <v>130</v>
      </c>
      <c r="M25" s="26" t="str">
        <f aca="false">K25</f>
        <v>SENT_TO_CIB</v>
      </c>
      <c r="N25" s="18" t="str">
        <f aca="false">"INSERT INTO "&amp;$B$2&amp;" VALUES("&amp;B25&amp;", "&amp;C25&amp;", "&amp;D25&amp;", "&amp;E25&amp;", "&amp;F25&amp;", "&amp;G25&amp;", "&amp;H25&amp;", "&amp;J25&amp;", '"&amp;K25&amp;"', '"&amp;L25&amp;"' ,'"&amp;M25&amp;"')"</f>
        <v>INSERT INTO T_FSM_STATE VALUES(110021, 0, 1, 100000, 100000, GETDATE(), 100000, 110000, 'SENT_TO_CIB', '?' ,'SENT_TO_CIB')</v>
      </c>
    </row>
    <row r="26" s="23" customFormat="true" ht="15" hidden="false" customHeight="false" outlineLevel="0" collapsed="false">
      <c r="A26" s="23" t="str">
        <f aca="false">CONCATENATE(I26,".",K26)</f>
        <v>LOAN.SENT_TO_CAD</v>
      </c>
      <c r="B26" s="21" t="n">
        <f aca="false">B25+1</f>
        <v>110022</v>
      </c>
      <c r="C26" s="24" t="n">
        <v>0</v>
      </c>
      <c r="D26" s="24" t="n">
        <v>1</v>
      </c>
      <c r="E26" s="24" t="n">
        <f aca="false">ID_ENV_KEY</f>
        <v>100000</v>
      </c>
      <c r="F26" s="24" t="n">
        <v>100000</v>
      </c>
      <c r="G26" s="24" t="s">
        <v>118</v>
      </c>
      <c r="H26" s="24" t="n">
        <v>100000</v>
      </c>
      <c r="I26" s="23" t="s">
        <v>119</v>
      </c>
      <c r="J26" s="24" t="n">
        <f aca="false">VLOOKUP(I26,T_FSM_TYPE!$A:$B,2,0)</f>
        <v>110000</v>
      </c>
      <c r="K26" s="25" t="s">
        <v>152</v>
      </c>
      <c r="L26" s="23" t="s">
        <v>130</v>
      </c>
      <c r="M26" s="26" t="str">
        <f aca="false">K26</f>
        <v>SENT_TO_CAD</v>
      </c>
      <c r="N26" s="18" t="str">
        <f aca="false">"INSERT INTO "&amp;$B$2&amp;" VALUES("&amp;B26&amp;", "&amp;C26&amp;", "&amp;D26&amp;", "&amp;E26&amp;", "&amp;F26&amp;", "&amp;G26&amp;", "&amp;H26&amp;", "&amp;J26&amp;", '"&amp;K26&amp;"', '"&amp;L26&amp;"' ,'"&amp;M26&amp;"')"</f>
        <v>INSERT INTO T_FSM_STATE VALUES(110022, 0, 1, 100000, 100000, GETDATE(), 100000, 110000, 'SENT_TO_CAD', '?' ,'SENT_TO_CAD')</v>
      </c>
    </row>
    <row r="27" s="18" customFormat="true" ht="15" hidden="false" customHeight="false" outlineLevel="0" collapsed="false">
      <c r="A27" s="18" t="str">
        <f aca="false">CONCATENATE(I27,".",K27)</f>
        <v>LOAN.CA_UPDATED</v>
      </c>
      <c r="B27" s="21" t="n">
        <f aca="false">B26+1</f>
        <v>110023</v>
      </c>
      <c r="C27" s="19" t="n">
        <v>0</v>
      </c>
      <c r="D27" s="19" t="n">
        <v>1</v>
      </c>
      <c r="E27" s="19" t="n">
        <f aca="false">ID_ENV_KEY</f>
        <v>100000</v>
      </c>
      <c r="F27" s="19" t="n">
        <v>100000</v>
      </c>
      <c r="G27" s="19" t="s">
        <v>118</v>
      </c>
      <c r="H27" s="19" t="n">
        <v>100000</v>
      </c>
      <c r="I27" s="18" t="s">
        <v>119</v>
      </c>
      <c r="J27" s="19" t="n">
        <f aca="false">VLOOKUP(I27,T_FSM_TYPE!$A:$B,2,0)</f>
        <v>110000</v>
      </c>
      <c r="K27" s="22" t="s">
        <v>153</v>
      </c>
      <c r="L27" s="18" t="s">
        <v>130</v>
      </c>
      <c r="M27" s="20" t="str">
        <f aca="false">K27</f>
        <v>CA_UPDATED</v>
      </c>
      <c r="N27" s="18" t="str">
        <f aca="false">"INSERT INTO "&amp;$B$2&amp;" VALUES("&amp;B27&amp;", "&amp;C27&amp;", "&amp;D27&amp;", "&amp;E27&amp;", "&amp;F27&amp;", "&amp;G27&amp;", "&amp;H27&amp;", "&amp;J27&amp;", '"&amp;K27&amp;"', '"&amp;L27&amp;"' ,'"&amp;M27&amp;"')"</f>
        <v>INSERT INTO T_FSM_STATE VALUES(110023, 0, 1, 100000, 100000, GETDATE(), 100000, 110000, 'CA_UPDATED', '?' ,'CA_UPDATED')</v>
      </c>
    </row>
    <row r="28" s="18" customFormat="true" ht="15" hidden="false" customHeight="false" outlineLevel="0" collapsed="false">
      <c r="A28" s="18" t="str">
        <f aca="false">CONCATENATE(I28,".",K28)</f>
        <v>LOAN.CA_RECOMMENDED</v>
      </c>
      <c r="B28" s="21" t="n">
        <f aca="false">B27+1</f>
        <v>110024</v>
      </c>
      <c r="C28" s="19" t="n">
        <v>0</v>
      </c>
      <c r="D28" s="19" t="n">
        <v>1</v>
      </c>
      <c r="E28" s="19" t="n">
        <f aca="false">ID_ENV_KEY</f>
        <v>100000</v>
      </c>
      <c r="F28" s="19" t="n">
        <v>100000</v>
      </c>
      <c r="G28" s="19" t="s">
        <v>118</v>
      </c>
      <c r="H28" s="19" t="n">
        <v>100000</v>
      </c>
      <c r="I28" s="18" t="s">
        <v>119</v>
      </c>
      <c r="J28" s="19" t="n">
        <f aca="false">VLOOKUP(I28,T_FSM_TYPE!$A:$B,2,0)</f>
        <v>110000</v>
      </c>
      <c r="K28" s="22" t="s">
        <v>154</v>
      </c>
      <c r="L28" s="18" t="s">
        <v>130</v>
      </c>
      <c r="M28" s="20" t="str">
        <f aca="false">K28</f>
        <v>CA_RECOMMENDED</v>
      </c>
      <c r="N28" s="18" t="str">
        <f aca="false">"INSERT INTO "&amp;$B$2&amp;" VALUES("&amp;B28&amp;", "&amp;C28&amp;", "&amp;D28&amp;", "&amp;E28&amp;", "&amp;F28&amp;", "&amp;G28&amp;", "&amp;H28&amp;", "&amp;J28&amp;", '"&amp;K28&amp;"', '"&amp;L28&amp;"' ,'"&amp;M28&amp;"')"</f>
        <v>INSERT INTO T_FSM_STATE VALUES(110024, 0, 1, 100000, 100000, GETDATE(), 100000, 110000, 'CA_RECOMMENDED', '?' ,'CA_RECOMMENDED')</v>
      </c>
    </row>
    <row r="29" s="18" customFormat="true" ht="15" hidden="false" customHeight="false" outlineLevel="0" collapsed="false">
      <c r="A29" s="18" t="str">
        <f aca="false">CONCATENATE(I29,".",K29)</f>
        <v>LOAN.CA_RETURNED</v>
      </c>
      <c r="B29" s="21" t="n">
        <f aca="false">B28+1</f>
        <v>110025</v>
      </c>
      <c r="C29" s="19" t="n">
        <v>0</v>
      </c>
      <c r="D29" s="19" t="n">
        <v>1</v>
      </c>
      <c r="E29" s="19" t="n">
        <f aca="false">ID_ENV_KEY</f>
        <v>100000</v>
      </c>
      <c r="F29" s="19" t="n">
        <v>100000</v>
      </c>
      <c r="G29" s="19" t="s">
        <v>118</v>
      </c>
      <c r="H29" s="19" t="n">
        <v>100000</v>
      </c>
      <c r="I29" s="18" t="s">
        <v>119</v>
      </c>
      <c r="J29" s="19" t="n">
        <f aca="false">VLOOKUP(I29,T_FSM_TYPE!$A:$B,2,0)</f>
        <v>110000</v>
      </c>
      <c r="K29" s="22" t="s">
        <v>155</v>
      </c>
      <c r="L29" s="18" t="s">
        <v>130</v>
      </c>
      <c r="M29" s="20" t="str">
        <f aca="false">K29</f>
        <v>CA_RETURNED</v>
      </c>
      <c r="N29" s="18" t="str">
        <f aca="false">"INSERT INTO "&amp;$B$2&amp;" VALUES("&amp;B29&amp;", "&amp;C29&amp;", "&amp;D29&amp;", "&amp;E29&amp;", "&amp;F29&amp;", "&amp;G29&amp;", "&amp;H29&amp;", "&amp;J29&amp;", '"&amp;K29&amp;"', '"&amp;L29&amp;"' ,'"&amp;M29&amp;"')"</f>
        <v>INSERT INTO T_FSM_STATE VALUES(110025, 0, 1, 100000, 100000, GETDATE(), 100000, 110000, 'CA_RETURNED', '?' ,'CA_RETURNED')</v>
      </c>
    </row>
    <row r="30" s="18" customFormat="true" ht="15" hidden="false" customHeight="false" outlineLevel="0" collapsed="false">
      <c r="A30" s="18" t="str">
        <f aca="false">CONCATENATE(I30,".",K30)</f>
        <v>LOAN.CA_SENT_QUERY</v>
      </c>
      <c r="B30" s="21" t="n">
        <f aca="false">B29+1</f>
        <v>110026</v>
      </c>
      <c r="C30" s="19" t="n">
        <v>0</v>
      </c>
      <c r="D30" s="19" t="n">
        <v>1</v>
      </c>
      <c r="E30" s="19" t="n">
        <f aca="false">ID_ENV_KEY</f>
        <v>100000</v>
      </c>
      <c r="F30" s="19" t="n">
        <v>100000</v>
      </c>
      <c r="G30" s="19" t="s">
        <v>118</v>
      </c>
      <c r="H30" s="19" t="n">
        <v>100000</v>
      </c>
      <c r="I30" s="18" t="s">
        <v>119</v>
      </c>
      <c r="J30" s="19" t="n">
        <f aca="false">VLOOKUP(I30,T_FSM_TYPE!$A:$B,2,0)</f>
        <v>110000</v>
      </c>
      <c r="K30" s="22" t="s">
        <v>156</v>
      </c>
      <c r="L30" s="18" t="s">
        <v>130</v>
      </c>
      <c r="M30" s="20" t="str">
        <f aca="false">K30</f>
        <v>CA_SENT_QUERY</v>
      </c>
      <c r="N30" s="18" t="str">
        <f aca="false">"INSERT INTO "&amp;$B$2&amp;" VALUES("&amp;B30&amp;", "&amp;C30&amp;", "&amp;D30&amp;", "&amp;E30&amp;", "&amp;F30&amp;", "&amp;G30&amp;", "&amp;H30&amp;", "&amp;J30&amp;", '"&amp;K30&amp;"', '"&amp;L30&amp;"' ,'"&amp;M30&amp;"')"</f>
        <v>INSERT INTO T_FSM_STATE VALUES(110026, 0, 1, 100000, 100000, GETDATE(), 100000, 110000, 'CA_SENT_QUERY', '?' ,'CA_SENT_QUERY')</v>
      </c>
    </row>
    <row r="31" s="18" customFormat="true" ht="15" hidden="false" customHeight="false" outlineLevel="0" collapsed="false">
      <c r="A31" s="18" t="str">
        <f aca="false">CONCATENATE(I31,".",K31)</f>
        <v>LOAN.CA_CONDITION_FULFILLED</v>
      </c>
      <c r="B31" s="21" t="n">
        <f aca="false">B30+1</f>
        <v>110027</v>
      </c>
      <c r="C31" s="19" t="n">
        <v>0</v>
      </c>
      <c r="D31" s="19" t="n">
        <v>1</v>
      </c>
      <c r="E31" s="19" t="n">
        <f aca="false">ID_ENV_KEY</f>
        <v>100000</v>
      </c>
      <c r="F31" s="19" t="n">
        <v>100000</v>
      </c>
      <c r="G31" s="19" t="s">
        <v>118</v>
      </c>
      <c r="H31" s="19" t="n">
        <v>100000</v>
      </c>
      <c r="I31" s="18" t="s">
        <v>119</v>
      </c>
      <c r="J31" s="19" t="n">
        <f aca="false">VLOOKUP(I31,T_FSM_TYPE!$A:$B,2,0)</f>
        <v>110000</v>
      </c>
      <c r="K31" s="22" t="s">
        <v>157</v>
      </c>
      <c r="L31" s="18" t="s">
        <v>130</v>
      </c>
      <c r="M31" s="20" t="str">
        <f aca="false">K31</f>
        <v>CA_CONDITION_FULFILLED</v>
      </c>
      <c r="N31" s="18" t="str">
        <f aca="false">"INSERT INTO "&amp;$B$2&amp;" VALUES("&amp;B31&amp;", "&amp;C31&amp;", "&amp;D31&amp;", "&amp;E31&amp;", "&amp;F31&amp;", "&amp;G31&amp;", "&amp;H31&amp;", "&amp;J31&amp;", '"&amp;K31&amp;"', '"&amp;L31&amp;"' ,'"&amp;M31&amp;"')"</f>
        <v>INSERT INTO T_FSM_STATE VALUES(110027, 0, 1, 100000, 100000, GETDATE(), 100000, 110000, 'CA_CONDITION_FULFILLED', '?' ,'CA_CONDITION_FULFILLED')</v>
      </c>
    </row>
    <row r="32" s="23" customFormat="true" ht="15" hidden="false" customHeight="false" outlineLevel="0" collapsed="false">
      <c r="A32" s="23" t="str">
        <f aca="false">CONCATENATE(I32,".",K32)</f>
        <v>LOAN.RM_APPROVED</v>
      </c>
      <c r="B32" s="21" t="n">
        <f aca="false">B31+1</f>
        <v>110028</v>
      </c>
      <c r="C32" s="24" t="n">
        <v>0</v>
      </c>
      <c r="D32" s="24" t="n">
        <v>1</v>
      </c>
      <c r="E32" s="24" t="n">
        <f aca="false">ID_ENV_KEY</f>
        <v>100000</v>
      </c>
      <c r="F32" s="24" t="n">
        <v>100000</v>
      </c>
      <c r="G32" s="24" t="s">
        <v>118</v>
      </c>
      <c r="H32" s="24" t="n">
        <v>100000</v>
      </c>
      <c r="I32" s="23" t="s">
        <v>119</v>
      </c>
      <c r="J32" s="24" t="n">
        <f aca="false">VLOOKUP(I32,T_FSM_TYPE!$A:$B,2,0)</f>
        <v>110000</v>
      </c>
      <c r="K32" s="25" t="s">
        <v>158</v>
      </c>
      <c r="L32" s="23" t="s">
        <v>130</v>
      </c>
      <c r="M32" s="26" t="str">
        <f aca="false">K32</f>
        <v>RM_APPROVED</v>
      </c>
      <c r="N32" s="18" t="str">
        <f aca="false">"INSERT INTO "&amp;$B$2&amp;" VALUES("&amp;B32&amp;", "&amp;C32&amp;", "&amp;D32&amp;", "&amp;E32&amp;", "&amp;F32&amp;", "&amp;G32&amp;", "&amp;H32&amp;", "&amp;J32&amp;", '"&amp;K32&amp;"', '"&amp;L32&amp;"' ,'"&amp;M32&amp;"')"</f>
        <v>INSERT INTO T_FSM_STATE VALUES(110028, 0, 1, 100000, 100000, GETDATE(), 100000, 110000, 'RM_APPROVED', '?' ,'RM_APPROVED')</v>
      </c>
    </row>
    <row r="33" s="23" customFormat="true" ht="15" hidden="false" customHeight="false" outlineLevel="0" collapsed="false">
      <c r="A33" s="23" t="str">
        <f aca="false">CONCATENATE(I33,".",K33)</f>
        <v>LOAN.RM_C_APPROVED</v>
      </c>
      <c r="B33" s="21" t="n">
        <f aca="false">B32+1</f>
        <v>110029</v>
      </c>
      <c r="C33" s="24" t="n">
        <v>0</v>
      </c>
      <c r="D33" s="24" t="n">
        <v>1</v>
      </c>
      <c r="E33" s="24" t="n">
        <f aca="false">ID_ENV_KEY</f>
        <v>100000</v>
      </c>
      <c r="F33" s="24" t="n">
        <v>100000</v>
      </c>
      <c r="G33" s="24" t="s">
        <v>118</v>
      </c>
      <c r="H33" s="24" t="n">
        <v>100000</v>
      </c>
      <c r="I33" s="23" t="s">
        <v>119</v>
      </c>
      <c r="J33" s="24" t="n">
        <f aca="false">VLOOKUP(I33,T_FSM_TYPE!$A:$B,2,0)</f>
        <v>110000</v>
      </c>
      <c r="K33" s="25" t="s">
        <v>159</v>
      </c>
      <c r="L33" s="23" t="s">
        <v>130</v>
      </c>
      <c r="M33" s="26" t="str">
        <f aca="false">K33</f>
        <v>RM_C_APPROVED</v>
      </c>
      <c r="N33" s="18" t="str">
        <f aca="false">"INSERT INTO "&amp;$B$2&amp;" VALUES("&amp;B33&amp;", "&amp;C33&amp;", "&amp;D33&amp;", "&amp;E33&amp;", "&amp;F33&amp;", "&amp;G33&amp;", "&amp;H33&amp;", "&amp;J33&amp;", '"&amp;K33&amp;"', '"&amp;L33&amp;"' ,'"&amp;M33&amp;"')"</f>
        <v>INSERT INTO T_FSM_STATE VALUES(110029, 0, 1, 100000, 100000, GETDATE(), 100000, 110000, 'RM_C_APPROVED', '?' ,'RM_C_APPROVED')</v>
      </c>
    </row>
    <row r="34" s="23" customFormat="true" ht="15" hidden="false" customHeight="false" outlineLevel="0" collapsed="false">
      <c r="A34" s="23" t="str">
        <f aca="false">CONCATENATE(I34,".",K34)</f>
        <v>LOAN.RM_RECOMMENDED</v>
      </c>
      <c r="B34" s="21" t="n">
        <f aca="false">B33+1</f>
        <v>110030</v>
      </c>
      <c r="C34" s="24" t="n">
        <v>0</v>
      </c>
      <c r="D34" s="24" t="n">
        <v>1</v>
      </c>
      <c r="E34" s="24" t="n">
        <f aca="false">ID_ENV_KEY</f>
        <v>100000</v>
      </c>
      <c r="F34" s="24" t="n">
        <v>100000</v>
      </c>
      <c r="G34" s="24" t="s">
        <v>118</v>
      </c>
      <c r="H34" s="24" t="n">
        <v>100000</v>
      </c>
      <c r="I34" s="23" t="s">
        <v>119</v>
      </c>
      <c r="J34" s="24" t="n">
        <f aca="false">VLOOKUP(I34,T_FSM_TYPE!$A:$B,2,0)</f>
        <v>110000</v>
      </c>
      <c r="K34" s="25" t="s">
        <v>160</v>
      </c>
      <c r="L34" s="23" t="s">
        <v>130</v>
      </c>
      <c r="M34" s="26" t="str">
        <f aca="false">K34</f>
        <v>RM_RECOMMENDED</v>
      </c>
      <c r="N34" s="18" t="str">
        <f aca="false">"INSERT INTO "&amp;$B$2&amp;" VALUES("&amp;B34&amp;", "&amp;C34&amp;", "&amp;D34&amp;", "&amp;E34&amp;", "&amp;F34&amp;", "&amp;G34&amp;", "&amp;H34&amp;", "&amp;J34&amp;", '"&amp;K34&amp;"', '"&amp;L34&amp;"' ,'"&amp;M34&amp;"')"</f>
        <v>INSERT INTO T_FSM_STATE VALUES(110030, 0, 1, 100000, 100000, GETDATE(), 100000, 110000, 'RM_RECOMMENDED', '?' ,'RM_RECOMMENDED')</v>
      </c>
    </row>
    <row r="35" s="23" customFormat="true" ht="15" hidden="false" customHeight="false" outlineLevel="0" collapsed="false">
      <c r="A35" s="23" t="str">
        <f aca="false">CONCATENATE(I35,".",K35)</f>
        <v>LOAN.RM_RETURNED</v>
      </c>
      <c r="B35" s="21" t="n">
        <f aca="false">B34+1</f>
        <v>110031</v>
      </c>
      <c r="C35" s="24" t="n">
        <v>0</v>
      </c>
      <c r="D35" s="24" t="n">
        <v>1</v>
      </c>
      <c r="E35" s="24" t="n">
        <f aca="false">ID_ENV_KEY</f>
        <v>100000</v>
      </c>
      <c r="F35" s="24" t="n">
        <v>100000</v>
      </c>
      <c r="G35" s="24" t="s">
        <v>118</v>
      </c>
      <c r="H35" s="24" t="n">
        <v>100000</v>
      </c>
      <c r="I35" s="23" t="s">
        <v>119</v>
      </c>
      <c r="J35" s="24" t="n">
        <f aca="false">VLOOKUP(I35,T_FSM_TYPE!$A:$B,2,0)</f>
        <v>110000</v>
      </c>
      <c r="K35" s="25" t="s">
        <v>161</v>
      </c>
      <c r="L35" s="23" t="s">
        <v>130</v>
      </c>
      <c r="M35" s="26" t="str">
        <f aca="false">K35</f>
        <v>RM_RETURNED</v>
      </c>
      <c r="N35" s="18" t="str">
        <f aca="false">"INSERT INTO "&amp;$B$2&amp;" VALUES("&amp;B35&amp;", "&amp;C35&amp;", "&amp;D35&amp;", "&amp;E35&amp;", "&amp;F35&amp;", "&amp;G35&amp;", "&amp;H35&amp;", "&amp;J35&amp;", '"&amp;K35&amp;"', '"&amp;L35&amp;"' ,'"&amp;M35&amp;"')"</f>
        <v>INSERT INTO T_FSM_STATE VALUES(110031, 0, 1, 100000, 100000, GETDATE(), 100000, 110000, 'RM_RETURNED', '?' ,'RM_RETURNED')</v>
      </c>
    </row>
    <row r="36" s="23" customFormat="true" ht="15" hidden="false" customHeight="false" outlineLevel="0" collapsed="false">
      <c r="A36" s="23" t="str">
        <f aca="false">CONCATENATE(I36,".",K36)</f>
        <v>LOAN.RM_DECLINED</v>
      </c>
      <c r="B36" s="21" t="n">
        <f aca="false">B35+1</f>
        <v>110032</v>
      </c>
      <c r="C36" s="24" t="n">
        <v>0</v>
      </c>
      <c r="D36" s="24" t="n">
        <v>1</v>
      </c>
      <c r="E36" s="24" t="n">
        <f aca="false">ID_ENV_KEY</f>
        <v>100000</v>
      </c>
      <c r="F36" s="24" t="n">
        <v>100000</v>
      </c>
      <c r="G36" s="24" t="s">
        <v>118</v>
      </c>
      <c r="H36" s="24" t="n">
        <v>100000</v>
      </c>
      <c r="I36" s="23" t="s">
        <v>119</v>
      </c>
      <c r="J36" s="24" t="n">
        <f aca="false">VLOOKUP(I36,T_FSM_TYPE!$A:$B,2,0)</f>
        <v>110000</v>
      </c>
      <c r="K36" s="25" t="s">
        <v>162</v>
      </c>
      <c r="L36" s="23" t="s">
        <v>130</v>
      </c>
      <c r="M36" s="26" t="str">
        <f aca="false">K36</f>
        <v>RM_DECLINED</v>
      </c>
      <c r="N36" s="18" t="str">
        <f aca="false">"INSERT INTO "&amp;$B$2&amp;" VALUES("&amp;B36&amp;", "&amp;C36&amp;", "&amp;D36&amp;", "&amp;E36&amp;", "&amp;F36&amp;", "&amp;G36&amp;", "&amp;H36&amp;", "&amp;J36&amp;", '"&amp;K36&amp;"', '"&amp;L36&amp;"' ,'"&amp;M36&amp;"')"</f>
        <v>INSERT INTO T_FSM_STATE VALUES(110032, 0, 1, 100000, 100000, GETDATE(), 100000, 110000, 'RM_DECLINED', '?' ,'RM_DECLINED')</v>
      </c>
    </row>
    <row r="37" s="23" customFormat="true" ht="15" hidden="false" customHeight="false" outlineLevel="0" collapsed="false">
      <c r="A37" s="23" t="str">
        <f aca="false">CONCATENATE(I37,".",K37)</f>
        <v>LOAN.RM_DEFERED</v>
      </c>
      <c r="B37" s="21" t="n">
        <f aca="false">B36+1</f>
        <v>110033</v>
      </c>
      <c r="C37" s="24" t="n">
        <v>0</v>
      </c>
      <c r="D37" s="24" t="n">
        <v>1</v>
      </c>
      <c r="E37" s="24" t="n">
        <f aca="false">ID_ENV_KEY</f>
        <v>100000</v>
      </c>
      <c r="F37" s="24" t="n">
        <v>100000</v>
      </c>
      <c r="G37" s="24" t="s">
        <v>118</v>
      </c>
      <c r="H37" s="24" t="n">
        <v>100000</v>
      </c>
      <c r="I37" s="23" t="s">
        <v>119</v>
      </c>
      <c r="J37" s="24" t="n">
        <f aca="false">VLOOKUP(I37,T_FSM_TYPE!$A:$B,2,0)</f>
        <v>110000</v>
      </c>
      <c r="K37" s="25" t="s">
        <v>163</v>
      </c>
      <c r="L37" s="23" t="s">
        <v>130</v>
      </c>
      <c r="M37" s="26" t="str">
        <f aca="false">K37</f>
        <v>RM_DEFERED</v>
      </c>
      <c r="N37" s="18" t="str">
        <f aca="false">"INSERT INTO "&amp;$B$2&amp;" VALUES("&amp;B37&amp;", "&amp;C37&amp;", "&amp;D37&amp;", "&amp;E37&amp;", "&amp;F37&amp;", "&amp;G37&amp;", "&amp;H37&amp;", "&amp;J37&amp;", '"&amp;K37&amp;"', '"&amp;L37&amp;"' ,'"&amp;M37&amp;"')"</f>
        <v>INSERT INTO T_FSM_STATE VALUES(110033, 0, 1, 100000, 100000, GETDATE(), 100000, 110000, 'RM_DEFERED', '?' ,'RM_DEFERED')</v>
      </c>
    </row>
    <row r="38" s="18" customFormat="true" ht="15" hidden="false" customHeight="false" outlineLevel="0" collapsed="false">
      <c r="A38" s="18" t="str">
        <f aca="false">CONCATENATE(I38,".",K38)</f>
        <v>LOAN.UH_APPROVED</v>
      </c>
      <c r="B38" s="21" t="n">
        <f aca="false">B37+1</f>
        <v>110034</v>
      </c>
      <c r="C38" s="19" t="n">
        <v>0</v>
      </c>
      <c r="D38" s="19" t="n">
        <v>1</v>
      </c>
      <c r="E38" s="19" t="n">
        <f aca="false">ID_ENV_KEY</f>
        <v>100000</v>
      </c>
      <c r="F38" s="19" t="n">
        <v>100000</v>
      </c>
      <c r="G38" s="19" t="s">
        <v>118</v>
      </c>
      <c r="H38" s="19" t="n">
        <v>100000</v>
      </c>
      <c r="I38" s="18" t="s">
        <v>119</v>
      </c>
      <c r="J38" s="19" t="n">
        <f aca="false">VLOOKUP(I38,T_FSM_TYPE!$A:$B,2,0)</f>
        <v>110000</v>
      </c>
      <c r="K38" s="22" t="s">
        <v>164</v>
      </c>
      <c r="L38" s="18" t="s">
        <v>130</v>
      </c>
      <c r="M38" s="20" t="str">
        <f aca="false">K38</f>
        <v>UH_APPROVED</v>
      </c>
      <c r="N38" s="18" t="str">
        <f aca="false">"INSERT INTO "&amp;$B$2&amp;" VALUES("&amp;B38&amp;", "&amp;C38&amp;", "&amp;D38&amp;", "&amp;E38&amp;", "&amp;F38&amp;", "&amp;G38&amp;", "&amp;H38&amp;", "&amp;J38&amp;", '"&amp;K38&amp;"', '"&amp;L38&amp;"' ,'"&amp;M38&amp;"')"</f>
        <v>INSERT INTO T_FSM_STATE VALUES(110034, 0, 1, 100000, 100000, GETDATE(), 100000, 110000, 'UH_APPROVED', '?' ,'UH_APPROVED')</v>
      </c>
    </row>
    <row r="39" s="18" customFormat="true" ht="15" hidden="false" customHeight="false" outlineLevel="0" collapsed="false">
      <c r="A39" s="18" t="str">
        <f aca="false">CONCATENATE(I39,".",K39)</f>
        <v>LOAN.UH_C_APPROVED</v>
      </c>
      <c r="B39" s="21" t="n">
        <f aca="false">B38+1</f>
        <v>110035</v>
      </c>
      <c r="C39" s="19" t="n">
        <v>0</v>
      </c>
      <c r="D39" s="19" t="n">
        <v>1</v>
      </c>
      <c r="E39" s="19" t="n">
        <f aca="false">ID_ENV_KEY</f>
        <v>100000</v>
      </c>
      <c r="F39" s="19" t="n">
        <v>100000</v>
      </c>
      <c r="G39" s="19" t="s">
        <v>118</v>
      </c>
      <c r="H39" s="19" t="n">
        <v>100000</v>
      </c>
      <c r="I39" s="18" t="s">
        <v>119</v>
      </c>
      <c r="J39" s="19" t="n">
        <f aca="false">VLOOKUP(I39,T_FSM_TYPE!$A:$B,2,0)</f>
        <v>110000</v>
      </c>
      <c r="K39" s="22" t="s">
        <v>165</v>
      </c>
      <c r="L39" s="18" t="s">
        <v>130</v>
      </c>
      <c r="M39" s="20" t="str">
        <f aca="false">K39</f>
        <v>UH_C_APPROVED</v>
      </c>
      <c r="N39" s="18" t="str">
        <f aca="false">"INSERT INTO "&amp;$B$2&amp;" VALUES("&amp;B39&amp;", "&amp;C39&amp;", "&amp;D39&amp;", "&amp;E39&amp;", "&amp;F39&amp;", "&amp;G39&amp;", "&amp;H39&amp;", "&amp;J39&amp;", '"&amp;K39&amp;"', '"&amp;L39&amp;"' ,'"&amp;M39&amp;"')"</f>
        <v>INSERT INTO T_FSM_STATE VALUES(110035, 0, 1, 100000, 100000, GETDATE(), 100000, 110000, 'UH_C_APPROVED', '?' ,'UH_C_APPROVED')</v>
      </c>
    </row>
    <row r="40" s="18" customFormat="true" ht="15" hidden="false" customHeight="false" outlineLevel="0" collapsed="false">
      <c r="A40" s="18" t="str">
        <f aca="false">CONCATENATE(I40,".",K40)</f>
        <v>LOAN.UH_RECOMMENDED</v>
      </c>
      <c r="B40" s="21" t="n">
        <f aca="false">B39+1</f>
        <v>110036</v>
      </c>
      <c r="C40" s="19" t="n">
        <v>0</v>
      </c>
      <c r="D40" s="19" t="n">
        <v>1</v>
      </c>
      <c r="E40" s="19" t="n">
        <f aca="false">ID_ENV_KEY</f>
        <v>100000</v>
      </c>
      <c r="F40" s="19" t="n">
        <v>100000</v>
      </c>
      <c r="G40" s="19" t="s">
        <v>118</v>
      </c>
      <c r="H40" s="19" t="n">
        <v>100000</v>
      </c>
      <c r="I40" s="18" t="s">
        <v>119</v>
      </c>
      <c r="J40" s="19" t="n">
        <f aca="false">VLOOKUP(I40,T_FSM_TYPE!$A:$B,2,0)</f>
        <v>110000</v>
      </c>
      <c r="K40" s="22" t="s">
        <v>166</v>
      </c>
      <c r="L40" s="18" t="s">
        <v>130</v>
      </c>
      <c r="M40" s="20" t="str">
        <f aca="false">K40</f>
        <v>UH_RECOMMENDED</v>
      </c>
      <c r="N40" s="18" t="str">
        <f aca="false">"INSERT INTO "&amp;$B$2&amp;" VALUES("&amp;B40&amp;", "&amp;C40&amp;", "&amp;D40&amp;", "&amp;E40&amp;", "&amp;F40&amp;", "&amp;G40&amp;", "&amp;H40&amp;", "&amp;J40&amp;", '"&amp;K40&amp;"', '"&amp;L40&amp;"' ,'"&amp;M40&amp;"')"</f>
        <v>INSERT INTO T_FSM_STATE VALUES(110036, 0, 1, 100000, 100000, GETDATE(), 100000, 110000, 'UH_RECOMMENDED', '?' ,'UH_RECOMMENDED')</v>
      </c>
    </row>
    <row r="41" s="18" customFormat="true" ht="15" hidden="false" customHeight="false" outlineLevel="0" collapsed="false">
      <c r="A41" s="18" t="str">
        <f aca="false">CONCATENATE(I41,".",K41)</f>
        <v>LOAN.UH_RETURNED</v>
      </c>
      <c r="B41" s="21" t="n">
        <f aca="false">B40+1</f>
        <v>110037</v>
      </c>
      <c r="C41" s="19" t="n">
        <v>0</v>
      </c>
      <c r="D41" s="19" t="n">
        <v>1</v>
      </c>
      <c r="E41" s="19" t="n">
        <f aca="false">ID_ENV_KEY</f>
        <v>100000</v>
      </c>
      <c r="F41" s="19" t="n">
        <v>100000</v>
      </c>
      <c r="G41" s="19" t="s">
        <v>118</v>
      </c>
      <c r="H41" s="19" t="n">
        <v>100000</v>
      </c>
      <c r="I41" s="18" t="s">
        <v>119</v>
      </c>
      <c r="J41" s="19" t="n">
        <f aca="false">VLOOKUP(I41,T_FSM_TYPE!$A:$B,2,0)</f>
        <v>110000</v>
      </c>
      <c r="K41" s="22" t="s">
        <v>167</v>
      </c>
      <c r="L41" s="18" t="s">
        <v>130</v>
      </c>
      <c r="M41" s="20" t="str">
        <f aca="false">K41</f>
        <v>UH_RETURNED</v>
      </c>
      <c r="N41" s="18" t="str">
        <f aca="false">"INSERT INTO "&amp;$B$2&amp;" VALUES("&amp;B41&amp;", "&amp;C41&amp;", "&amp;D41&amp;", "&amp;E41&amp;", "&amp;F41&amp;", "&amp;G41&amp;", "&amp;H41&amp;", "&amp;J41&amp;", '"&amp;K41&amp;"', '"&amp;L41&amp;"' ,'"&amp;M41&amp;"')"</f>
        <v>INSERT INTO T_FSM_STATE VALUES(110037, 0, 1, 100000, 100000, GETDATE(), 100000, 110000, 'UH_RETURNED', '?' ,'UH_RETURNED')</v>
      </c>
    </row>
    <row r="42" s="18" customFormat="true" ht="15" hidden="false" customHeight="false" outlineLevel="0" collapsed="false">
      <c r="A42" s="18" t="str">
        <f aca="false">CONCATENATE(I42,".",K42)</f>
        <v>LOAN.UH_DECLINED</v>
      </c>
      <c r="B42" s="21" t="n">
        <f aca="false">B41+1</f>
        <v>110038</v>
      </c>
      <c r="C42" s="19" t="n">
        <v>0</v>
      </c>
      <c r="D42" s="19" t="n">
        <v>1</v>
      </c>
      <c r="E42" s="19" t="n">
        <f aca="false">ID_ENV_KEY</f>
        <v>100000</v>
      </c>
      <c r="F42" s="19" t="n">
        <v>100000</v>
      </c>
      <c r="G42" s="19" t="s">
        <v>118</v>
      </c>
      <c r="H42" s="19" t="n">
        <v>100000</v>
      </c>
      <c r="I42" s="18" t="s">
        <v>119</v>
      </c>
      <c r="J42" s="19" t="n">
        <f aca="false">VLOOKUP(I42,T_FSM_TYPE!$A:$B,2,0)</f>
        <v>110000</v>
      </c>
      <c r="K42" s="22" t="s">
        <v>168</v>
      </c>
      <c r="L42" s="18" t="s">
        <v>130</v>
      </c>
      <c r="M42" s="20" t="str">
        <f aca="false">K42</f>
        <v>UH_DECLINED</v>
      </c>
      <c r="N42" s="18" t="str">
        <f aca="false">"INSERT INTO "&amp;$B$2&amp;" VALUES("&amp;B42&amp;", "&amp;C42&amp;", "&amp;D42&amp;", "&amp;E42&amp;", "&amp;F42&amp;", "&amp;G42&amp;", "&amp;H42&amp;", "&amp;J42&amp;", '"&amp;K42&amp;"', '"&amp;L42&amp;"' ,'"&amp;M42&amp;"')"</f>
        <v>INSERT INTO T_FSM_STATE VALUES(110038, 0, 1, 100000, 100000, GETDATE(), 100000, 110000, 'UH_DECLINED', '?' ,'UH_DECLINED')</v>
      </c>
    </row>
    <row r="43" s="18" customFormat="true" ht="15" hidden="false" customHeight="false" outlineLevel="0" collapsed="false">
      <c r="A43" s="18" t="str">
        <f aca="false">CONCATENATE(I43,".",K43)</f>
        <v>LOAN.UH_DEFERED</v>
      </c>
      <c r="B43" s="21" t="n">
        <f aca="false">B42+1</f>
        <v>110039</v>
      </c>
      <c r="C43" s="19" t="n">
        <v>0</v>
      </c>
      <c r="D43" s="19" t="n">
        <v>1</v>
      </c>
      <c r="E43" s="19" t="n">
        <f aca="false">ID_ENV_KEY</f>
        <v>100000</v>
      </c>
      <c r="F43" s="19" t="n">
        <v>100000</v>
      </c>
      <c r="G43" s="19" t="s">
        <v>118</v>
      </c>
      <c r="H43" s="19" t="n">
        <v>100000</v>
      </c>
      <c r="I43" s="18" t="s">
        <v>119</v>
      </c>
      <c r="J43" s="19" t="n">
        <f aca="false">VLOOKUP(I43,T_FSM_TYPE!$A:$B,2,0)</f>
        <v>110000</v>
      </c>
      <c r="K43" s="22" t="s">
        <v>169</v>
      </c>
      <c r="L43" s="18" t="s">
        <v>130</v>
      </c>
      <c r="M43" s="20" t="str">
        <f aca="false">K43</f>
        <v>UH_DEFERED</v>
      </c>
      <c r="N43" s="18" t="str">
        <f aca="false">"INSERT INTO "&amp;$B$2&amp;" VALUES("&amp;B43&amp;", "&amp;C43&amp;", "&amp;D43&amp;", "&amp;E43&amp;", "&amp;F43&amp;", "&amp;G43&amp;", "&amp;H43&amp;", "&amp;J43&amp;", '"&amp;K43&amp;"', '"&amp;L43&amp;"' ,'"&amp;M43&amp;"')"</f>
        <v>INSERT INTO T_FSM_STATE VALUES(110039, 0, 1, 100000, 100000, GETDATE(), 100000, 110000, 'UH_DEFERED', '?' ,'UH_DEFERED')</v>
      </c>
    </row>
    <row r="44" s="23" customFormat="true" ht="15" hidden="false" customHeight="false" outlineLevel="0" collapsed="false">
      <c r="A44" s="23" t="str">
        <f aca="false">CONCATENATE(I44,".",K44)</f>
        <v>LOAN.HOCRM_APPROVED</v>
      </c>
      <c r="B44" s="21" t="n">
        <f aca="false">B43+1</f>
        <v>110040</v>
      </c>
      <c r="C44" s="24" t="n">
        <v>0</v>
      </c>
      <c r="D44" s="24" t="n">
        <v>1</v>
      </c>
      <c r="E44" s="24" t="n">
        <f aca="false">ID_ENV_KEY</f>
        <v>100000</v>
      </c>
      <c r="F44" s="24" t="n">
        <v>100000</v>
      </c>
      <c r="G44" s="24" t="s">
        <v>118</v>
      </c>
      <c r="H44" s="24" t="n">
        <v>100000</v>
      </c>
      <c r="I44" s="23" t="s">
        <v>119</v>
      </c>
      <c r="J44" s="24" t="n">
        <f aca="false">VLOOKUP(I44,T_FSM_TYPE!$A:$B,2,0)</f>
        <v>110000</v>
      </c>
      <c r="K44" s="25" t="s">
        <v>170</v>
      </c>
      <c r="L44" s="23" t="s">
        <v>130</v>
      </c>
      <c r="M44" s="26" t="str">
        <f aca="false">K44</f>
        <v>HOCRM_APPROVED</v>
      </c>
      <c r="N44" s="18" t="str">
        <f aca="false">"INSERT INTO "&amp;$B$2&amp;" VALUES("&amp;B44&amp;", "&amp;C44&amp;", "&amp;D44&amp;", "&amp;E44&amp;", "&amp;F44&amp;", "&amp;G44&amp;", "&amp;H44&amp;", "&amp;J44&amp;", '"&amp;K44&amp;"', '"&amp;L44&amp;"' ,'"&amp;M44&amp;"')"</f>
        <v>INSERT INTO T_FSM_STATE VALUES(110040, 0, 1, 100000, 100000, GETDATE(), 100000, 110000, 'HOCRM_APPROVED', '?' ,'HOCRM_APPROVED')</v>
      </c>
    </row>
    <row r="45" s="23" customFormat="true" ht="15" hidden="false" customHeight="false" outlineLevel="0" collapsed="false">
      <c r="A45" s="23" t="str">
        <f aca="false">CONCATENATE(I45,".",K45)</f>
        <v>LOAN.HOCRM_C_APPROVED</v>
      </c>
      <c r="B45" s="21" t="n">
        <f aca="false">B44+1</f>
        <v>110041</v>
      </c>
      <c r="C45" s="24" t="n">
        <v>0</v>
      </c>
      <c r="D45" s="24" t="n">
        <v>1</v>
      </c>
      <c r="E45" s="24" t="n">
        <f aca="false">ID_ENV_KEY</f>
        <v>100000</v>
      </c>
      <c r="F45" s="24" t="n">
        <v>100000</v>
      </c>
      <c r="G45" s="24" t="s">
        <v>118</v>
      </c>
      <c r="H45" s="24" t="n">
        <v>100000</v>
      </c>
      <c r="I45" s="23" t="s">
        <v>119</v>
      </c>
      <c r="J45" s="24" t="n">
        <f aca="false">VLOOKUP(I45,T_FSM_TYPE!$A:$B,2,0)</f>
        <v>110000</v>
      </c>
      <c r="K45" s="25" t="s">
        <v>171</v>
      </c>
      <c r="L45" s="23" t="s">
        <v>130</v>
      </c>
      <c r="M45" s="26" t="str">
        <f aca="false">K45</f>
        <v>HOCRM_C_APPROVED</v>
      </c>
      <c r="N45" s="18" t="str">
        <f aca="false">"INSERT INTO "&amp;$B$2&amp;" VALUES("&amp;B45&amp;", "&amp;C45&amp;", "&amp;D45&amp;", "&amp;E45&amp;", "&amp;F45&amp;", "&amp;G45&amp;", "&amp;H45&amp;", "&amp;J45&amp;", '"&amp;K45&amp;"', '"&amp;L45&amp;"' ,'"&amp;M45&amp;"')"</f>
        <v>INSERT INTO T_FSM_STATE VALUES(110041, 0, 1, 100000, 100000, GETDATE(), 100000, 110000, 'HOCRM_C_APPROVED', '?' ,'HOCRM_C_APPROVED')</v>
      </c>
    </row>
    <row r="46" s="23" customFormat="true" ht="15" hidden="false" customHeight="false" outlineLevel="0" collapsed="false">
      <c r="A46" s="23" t="str">
        <f aca="false">CONCATENATE(I46,".",K46)</f>
        <v>LOAN.HOCRM_RECOMMENDED</v>
      </c>
      <c r="B46" s="21" t="n">
        <f aca="false">B45+1</f>
        <v>110042</v>
      </c>
      <c r="C46" s="24" t="n">
        <v>0</v>
      </c>
      <c r="D46" s="24" t="n">
        <v>1</v>
      </c>
      <c r="E46" s="24" t="n">
        <f aca="false">ID_ENV_KEY</f>
        <v>100000</v>
      </c>
      <c r="F46" s="24" t="n">
        <v>100000</v>
      </c>
      <c r="G46" s="24" t="s">
        <v>118</v>
      </c>
      <c r="H46" s="24" t="n">
        <v>100000</v>
      </c>
      <c r="I46" s="23" t="s">
        <v>119</v>
      </c>
      <c r="J46" s="24" t="n">
        <f aca="false">VLOOKUP(I46,T_FSM_TYPE!$A:$B,2,0)</f>
        <v>110000</v>
      </c>
      <c r="K46" s="25" t="s">
        <v>172</v>
      </c>
      <c r="L46" s="23" t="s">
        <v>130</v>
      </c>
      <c r="M46" s="26" t="str">
        <f aca="false">K46</f>
        <v>HOCRM_RECOMMENDED</v>
      </c>
      <c r="N46" s="18" t="str">
        <f aca="false">"INSERT INTO "&amp;$B$2&amp;" VALUES("&amp;B46&amp;", "&amp;C46&amp;", "&amp;D46&amp;", "&amp;E46&amp;", "&amp;F46&amp;", "&amp;G46&amp;", "&amp;H46&amp;", "&amp;J46&amp;", '"&amp;K46&amp;"', '"&amp;L46&amp;"' ,'"&amp;M46&amp;"')"</f>
        <v>INSERT INTO T_FSM_STATE VALUES(110042, 0, 1, 100000, 100000, GETDATE(), 100000, 110000, 'HOCRM_RECOMMENDED', '?' ,'HOCRM_RECOMMENDED')</v>
      </c>
    </row>
    <row r="47" s="23" customFormat="true" ht="15" hidden="false" customHeight="false" outlineLevel="0" collapsed="false">
      <c r="A47" s="23" t="str">
        <f aca="false">CONCATENATE(I47,".",K47)</f>
        <v>LOAN.HOCRM_RETURNED</v>
      </c>
      <c r="B47" s="21" t="n">
        <f aca="false">B46+1</f>
        <v>110043</v>
      </c>
      <c r="C47" s="24" t="n">
        <v>0</v>
      </c>
      <c r="D47" s="24" t="n">
        <v>1</v>
      </c>
      <c r="E47" s="24" t="n">
        <f aca="false">ID_ENV_KEY</f>
        <v>100000</v>
      </c>
      <c r="F47" s="24" t="n">
        <v>100000</v>
      </c>
      <c r="G47" s="24" t="s">
        <v>118</v>
      </c>
      <c r="H47" s="24" t="n">
        <v>100000</v>
      </c>
      <c r="I47" s="23" t="s">
        <v>119</v>
      </c>
      <c r="J47" s="24" t="n">
        <f aca="false">VLOOKUP(I47,T_FSM_TYPE!$A:$B,2,0)</f>
        <v>110000</v>
      </c>
      <c r="K47" s="25" t="s">
        <v>173</v>
      </c>
      <c r="L47" s="23" t="s">
        <v>130</v>
      </c>
      <c r="M47" s="26" t="str">
        <f aca="false">K47</f>
        <v>HOCRM_RETURNED</v>
      </c>
      <c r="N47" s="18" t="str">
        <f aca="false">"INSERT INTO "&amp;$B$2&amp;" VALUES("&amp;B47&amp;", "&amp;C47&amp;", "&amp;D47&amp;", "&amp;E47&amp;", "&amp;F47&amp;", "&amp;G47&amp;", "&amp;H47&amp;", "&amp;J47&amp;", '"&amp;K47&amp;"', '"&amp;L47&amp;"' ,'"&amp;M47&amp;"')"</f>
        <v>INSERT INTO T_FSM_STATE VALUES(110043, 0, 1, 100000, 100000, GETDATE(), 100000, 110000, 'HOCRM_RETURNED', '?' ,'HOCRM_RETURNED')</v>
      </c>
    </row>
    <row r="48" s="23" customFormat="true" ht="15" hidden="false" customHeight="false" outlineLevel="0" collapsed="false">
      <c r="A48" s="23" t="str">
        <f aca="false">CONCATENATE(I48,".",K48)</f>
        <v>LOAN.HOCRM_DECLINED</v>
      </c>
      <c r="B48" s="21" t="n">
        <f aca="false">B47+1</f>
        <v>110044</v>
      </c>
      <c r="C48" s="24" t="n">
        <v>0</v>
      </c>
      <c r="D48" s="24" t="n">
        <v>1</v>
      </c>
      <c r="E48" s="24" t="n">
        <f aca="false">ID_ENV_KEY</f>
        <v>100000</v>
      </c>
      <c r="F48" s="24" t="n">
        <v>100000</v>
      </c>
      <c r="G48" s="24" t="s">
        <v>118</v>
      </c>
      <c r="H48" s="24" t="n">
        <v>100000</v>
      </c>
      <c r="I48" s="23" t="s">
        <v>119</v>
      </c>
      <c r="J48" s="24" t="n">
        <f aca="false">VLOOKUP(I48,T_FSM_TYPE!$A:$B,2,0)</f>
        <v>110000</v>
      </c>
      <c r="K48" s="25" t="s">
        <v>174</v>
      </c>
      <c r="L48" s="23" t="s">
        <v>130</v>
      </c>
      <c r="M48" s="26" t="str">
        <f aca="false">K48</f>
        <v>HOCRM_DECLINED</v>
      </c>
      <c r="N48" s="18" t="str">
        <f aca="false">"INSERT INTO "&amp;$B$2&amp;" VALUES("&amp;B48&amp;", "&amp;C48&amp;", "&amp;D48&amp;", "&amp;E48&amp;", "&amp;F48&amp;", "&amp;G48&amp;", "&amp;H48&amp;", "&amp;J48&amp;", '"&amp;K48&amp;"', '"&amp;L48&amp;"' ,'"&amp;M48&amp;"')"</f>
        <v>INSERT INTO T_FSM_STATE VALUES(110044, 0, 1, 100000, 100000, GETDATE(), 100000, 110000, 'HOCRM_DECLINED', '?' ,'HOCRM_DECLINED')</v>
      </c>
    </row>
    <row r="49" s="23" customFormat="true" ht="15" hidden="false" customHeight="false" outlineLevel="0" collapsed="false">
      <c r="A49" s="23" t="str">
        <f aca="false">CONCATENATE(I49,".",K49)</f>
        <v>LOAN.HOCRM_DEFERED</v>
      </c>
      <c r="B49" s="21" t="n">
        <f aca="false">B48+1</f>
        <v>110045</v>
      </c>
      <c r="C49" s="24" t="n">
        <v>0</v>
      </c>
      <c r="D49" s="24" t="n">
        <v>1</v>
      </c>
      <c r="E49" s="24" t="n">
        <f aca="false">ID_ENV_KEY</f>
        <v>100000</v>
      </c>
      <c r="F49" s="24" t="n">
        <v>100000</v>
      </c>
      <c r="G49" s="24" t="s">
        <v>118</v>
      </c>
      <c r="H49" s="24" t="n">
        <v>100000</v>
      </c>
      <c r="I49" s="23" t="s">
        <v>119</v>
      </c>
      <c r="J49" s="24" t="n">
        <f aca="false">VLOOKUP(I49,T_FSM_TYPE!$A:$B,2,0)</f>
        <v>110000</v>
      </c>
      <c r="K49" s="25" t="s">
        <v>175</v>
      </c>
      <c r="L49" s="23" t="s">
        <v>130</v>
      </c>
      <c r="M49" s="26" t="str">
        <f aca="false">K49</f>
        <v>HOCRM_DEFERED</v>
      </c>
      <c r="N49" s="18" t="str">
        <f aca="false">"INSERT INTO "&amp;$B$2&amp;" VALUES("&amp;B49&amp;", "&amp;C49&amp;", "&amp;D49&amp;", "&amp;E49&amp;", "&amp;F49&amp;", "&amp;G49&amp;", "&amp;H49&amp;", "&amp;J49&amp;", '"&amp;K49&amp;"', '"&amp;L49&amp;"' ,'"&amp;M49&amp;"')"</f>
        <v>INSERT INTO T_FSM_STATE VALUES(110045, 0, 1, 100000, 100000, GETDATE(), 100000, 110000, 'HOCRM_DEFERED', '?' ,'HOCRM_DEFERED')</v>
      </c>
    </row>
    <row r="50" s="18" customFormat="true" ht="15" hidden="false" customHeight="false" outlineLevel="0" collapsed="false">
      <c r="A50" s="18" t="str">
        <f aca="false">CONCATENATE(I50,".",K50)</f>
        <v>LOAN.CEO_APPROVED</v>
      </c>
      <c r="B50" s="21" t="n">
        <f aca="false">B49+1</f>
        <v>110046</v>
      </c>
      <c r="C50" s="19" t="n">
        <v>0</v>
      </c>
      <c r="D50" s="19" t="n">
        <v>1</v>
      </c>
      <c r="E50" s="19" t="n">
        <f aca="false">ID_ENV_KEY</f>
        <v>100000</v>
      </c>
      <c r="F50" s="19" t="n">
        <v>100000</v>
      </c>
      <c r="G50" s="19" t="s">
        <v>118</v>
      </c>
      <c r="H50" s="19" t="n">
        <v>100000</v>
      </c>
      <c r="I50" s="18" t="s">
        <v>119</v>
      </c>
      <c r="J50" s="19" t="n">
        <f aca="false">VLOOKUP(I50,T_FSM_TYPE!$A:$B,2,0)</f>
        <v>110000</v>
      </c>
      <c r="K50" s="22" t="s">
        <v>176</v>
      </c>
      <c r="L50" s="18" t="s">
        <v>130</v>
      </c>
      <c r="M50" s="20" t="str">
        <f aca="false">K50</f>
        <v>CEO_APPROVED</v>
      </c>
      <c r="N50" s="18" t="str">
        <f aca="false">"INSERT INTO "&amp;$B$2&amp;" VALUES("&amp;B50&amp;", "&amp;C50&amp;", "&amp;D50&amp;", "&amp;E50&amp;", "&amp;F50&amp;", "&amp;G50&amp;", "&amp;H50&amp;", "&amp;J50&amp;", '"&amp;K50&amp;"', '"&amp;L50&amp;"' ,'"&amp;M50&amp;"')"</f>
        <v>INSERT INTO T_FSM_STATE VALUES(110046, 0, 1, 100000, 100000, GETDATE(), 100000, 110000, 'CEO_APPROVED', '?' ,'CEO_APPROVED')</v>
      </c>
    </row>
    <row r="51" s="18" customFormat="true" ht="15" hidden="false" customHeight="false" outlineLevel="0" collapsed="false">
      <c r="A51" s="18" t="str">
        <f aca="false">CONCATENATE(I51,".",K51)</f>
        <v>LOAN.CEO_C_APPROVED</v>
      </c>
      <c r="B51" s="21" t="n">
        <f aca="false">B50+1</f>
        <v>110047</v>
      </c>
      <c r="C51" s="19" t="n">
        <v>0</v>
      </c>
      <c r="D51" s="19" t="n">
        <v>1</v>
      </c>
      <c r="E51" s="19" t="n">
        <f aca="false">ID_ENV_KEY</f>
        <v>100000</v>
      </c>
      <c r="F51" s="19" t="n">
        <v>100000</v>
      </c>
      <c r="G51" s="19" t="s">
        <v>118</v>
      </c>
      <c r="H51" s="19" t="n">
        <v>100000</v>
      </c>
      <c r="I51" s="18" t="s">
        <v>119</v>
      </c>
      <c r="J51" s="19" t="n">
        <f aca="false">VLOOKUP(I51,T_FSM_TYPE!$A:$B,2,0)</f>
        <v>110000</v>
      </c>
      <c r="K51" s="22" t="s">
        <v>177</v>
      </c>
      <c r="L51" s="18" t="s">
        <v>130</v>
      </c>
      <c r="M51" s="20" t="str">
        <f aca="false">K51</f>
        <v>CEO_C_APPROVED</v>
      </c>
      <c r="N51" s="18" t="str">
        <f aca="false">"INSERT INTO "&amp;$B$2&amp;" VALUES("&amp;B51&amp;", "&amp;C51&amp;", "&amp;D51&amp;", "&amp;E51&amp;", "&amp;F51&amp;", "&amp;G51&amp;", "&amp;H51&amp;", "&amp;J51&amp;", '"&amp;K51&amp;"', '"&amp;L51&amp;"' ,'"&amp;M51&amp;"')"</f>
        <v>INSERT INTO T_FSM_STATE VALUES(110047, 0, 1, 100000, 100000, GETDATE(), 100000, 110000, 'CEO_C_APPROVED', '?' ,'CEO_C_APPROVED')</v>
      </c>
    </row>
    <row r="52" s="18" customFormat="true" ht="15" hidden="false" customHeight="false" outlineLevel="0" collapsed="false">
      <c r="A52" s="18" t="str">
        <f aca="false">CONCATENATE(I52,".",K52)</f>
        <v>LOAN.CEO_RETURNED</v>
      </c>
      <c r="B52" s="21" t="n">
        <f aca="false">B51+1</f>
        <v>110048</v>
      </c>
      <c r="C52" s="19" t="n">
        <v>0</v>
      </c>
      <c r="D52" s="19" t="n">
        <v>1</v>
      </c>
      <c r="E52" s="19" t="n">
        <f aca="false">ID_ENV_KEY</f>
        <v>100000</v>
      </c>
      <c r="F52" s="19" t="n">
        <v>100000</v>
      </c>
      <c r="G52" s="19" t="s">
        <v>118</v>
      </c>
      <c r="H52" s="19" t="n">
        <v>100000</v>
      </c>
      <c r="I52" s="18" t="s">
        <v>119</v>
      </c>
      <c r="J52" s="19" t="n">
        <f aca="false">VLOOKUP(I52,T_FSM_TYPE!$A:$B,2,0)</f>
        <v>110000</v>
      </c>
      <c r="K52" s="22" t="s">
        <v>178</v>
      </c>
      <c r="L52" s="18" t="s">
        <v>130</v>
      </c>
      <c r="M52" s="20" t="str">
        <f aca="false">K52</f>
        <v>CEO_RETURNED</v>
      </c>
      <c r="N52" s="18" t="str">
        <f aca="false">"INSERT INTO "&amp;$B$2&amp;" VALUES("&amp;B52&amp;", "&amp;C52&amp;", "&amp;D52&amp;", "&amp;E52&amp;", "&amp;F52&amp;", "&amp;G52&amp;", "&amp;H52&amp;", "&amp;J52&amp;", '"&amp;K52&amp;"', '"&amp;L52&amp;"' ,'"&amp;M52&amp;"')"</f>
        <v>INSERT INTO T_FSM_STATE VALUES(110048, 0, 1, 100000, 100000, GETDATE(), 100000, 110000, 'CEO_RETURNED', '?' ,'CEO_RETURNED')</v>
      </c>
    </row>
    <row r="53" s="18" customFormat="true" ht="15" hidden="false" customHeight="false" outlineLevel="0" collapsed="false">
      <c r="A53" s="18" t="str">
        <f aca="false">CONCATENATE(I53,".",K53)</f>
        <v>LOAN.CEO_DECLINED</v>
      </c>
      <c r="B53" s="21" t="n">
        <f aca="false">B52+1</f>
        <v>110049</v>
      </c>
      <c r="C53" s="19" t="n">
        <v>0</v>
      </c>
      <c r="D53" s="19" t="n">
        <v>1</v>
      </c>
      <c r="E53" s="19" t="n">
        <f aca="false">ID_ENV_KEY</f>
        <v>100000</v>
      </c>
      <c r="F53" s="19" t="n">
        <v>100000</v>
      </c>
      <c r="G53" s="19" t="s">
        <v>118</v>
      </c>
      <c r="H53" s="19" t="n">
        <v>100000</v>
      </c>
      <c r="I53" s="18" t="s">
        <v>119</v>
      </c>
      <c r="J53" s="19" t="n">
        <f aca="false">VLOOKUP(I53,T_FSM_TYPE!$A:$B,2,0)</f>
        <v>110000</v>
      </c>
      <c r="K53" s="22" t="s">
        <v>179</v>
      </c>
      <c r="L53" s="18" t="s">
        <v>130</v>
      </c>
      <c r="M53" s="20" t="str">
        <f aca="false">K53</f>
        <v>CEO_DECLINED</v>
      </c>
      <c r="N53" s="18" t="str">
        <f aca="false">"INSERT INTO "&amp;$B$2&amp;" VALUES("&amp;B53&amp;", "&amp;C53&amp;", "&amp;D53&amp;", "&amp;E53&amp;", "&amp;F53&amp;", "&amp;G53&amp;", "&amp;H53&amp;", "&amp;J53&amp;", '"&amp;K53&amp;"', '"&amp;L53&amp;"' ,'"&amp;M53&amp;"')"</f>
        <v>INSERT INTO T_FSM_STATE VALUES(110049, 0, 1, 100000, 100000, GETDATE(), 100000, 110000, 'CEO_DECLINED', '?' ,'CEO_DECLINED')</v>
      </c>
    </row>
    <row r="54" s="18" customFormat="true" ht="15" hidden="false" customHeight="false" outlineLevel="0" collapsed="false">
      <c r="A54" s="18" t="str">
        <f aca="false">CONCATENATE(I54,".",K54)</f>
        <v>LOAN.CEO_DEFERED</v>
      </c>
      <c r="B54" s="21" t="n">
        <f aca="false">B53+1</f>
        <v>110050</v>
      </c>
      <c r="C54" s="19" t="n">
        <v>0</v>
      </c>
      <c r="D54" s="19" t="n">
        <v>1</v>
      </c>
      <c r="E54" s="19" t="n">
        <f aca="false">ID_ENV_KEY</f>
        <v>100000</v>
      </c>
      <c r="F54" s="19" t="n">
        <v>100000</v>
      </c>
      <c r="G54" s="19" t="s">
        <v>118</v>
      </c>
      <c r="H54" s="19" t="n">
        <v>100000</v>
      </c>
      <c r="I54" s="18" t="s">
        <v>119</v>
      </c>
      <c r="J54" s="19" t="n">
        <f aca="false">VLOOKUP(I54,T_FSM_TYPE!$A:$B,2,0)</f>
        <v>110000</v>
      </c>
      <c r="K54" s="22" t="s">
        <v>180</v>
      </c>
      <c r="L54" s="18" t="s">
        <v>130</v>
      </c>
      <c r="M54" s="20" t="str">
        <f aca="false">K54</f>
        <v>CEO_DEFERED</v>
      </c>
      <c r="N54" s="18" t="str">
        <f aca="false">"INSERT INTO "&amp;$B$2&amp;" VALUES("&amp;B54&amp;", "&amp;C54&amp;", "&amp;D54&amp;", "&amp;E54&amp;", "&amp;F54&amp;", "&amp;G54&amp;", "&amp;H54&amp;", "&amp;J54&amp;", '"&amp;K54&amp;"', '"&amp;L54&amp;"' ,'"&amp;M54&amp;"')"</f>
        <v>INSERT INTO T_FSM_STATE VALUES(110050, 0, 1, 100000, 100000, GETDATE(), 100000, 110000, 'CEO_DEFERED', '?' ,'CEO_DEFERED')</v>
      </c>
    </row>
    <row r="55" s="23" customFormat="true" ht="15" hidden="false" customHeight="false" outlineLevel="0" collapsed="false">
      <c r="A55" s="23" t="str">
        <f aca="false">CONCATENATE(I55,".",K55)</f>
        <v>LOAN.MD_APPROVED</v>
      </c>
      <c r="B55" s="21" t="n">
        <f aca="false">B54+1</f>
        <v>110051</v>
      </c>
      <c r="C55" s="24" t="n">
        <v>0</v>
      </c>
      <c r="D55" s="24" t="n">
        <v>1</v>
      </c>
      <c r="E55" s="24" t="n">
        <f aca="false">ID_ENV_KEY</f>
        <v>100000</v>
      </c>
      <c r="F55" s="24" t="n">
        <v>100000</v>
      </c>
      <c r="G55" s="24" t="s">
        <v>118</v>
      </c>
      <c r="H55" s="24" t="n">
        <v>100000</v>
      </c>
      <c r="I55" s="23" t="s">
        <v>119</v>
      </c>
      <c r="J55" s="24" t="n">
        <f aca="false">VLOOKUP(I55,T_FSM_TYPE!$A:$B,2,0)</f>
        <v>110000</v>
      </c>
      <c r="K55" s="25" t="s">
        <v>181</v>
      </c>
      <c r="L55" s="23" t="s">
        <v>130</v>
      </c>
      <c r="M55" s="26" t="str">
        <f aca="false">K55</f>
        <v>MD_APPROVED</v>
      </c>
      <c r="N55" s="18" t="str">
        <f aca="false">"INSERT INTO "&amp;$B$2&amp;" VALUES("&amp;B55&amp;", "&amp;C55&amp;", "&amp;D55&amp;", "&amp;E55&amp;", "&amp;F55&amp;", "&amp;G55&amp;", "&amp;H55&amp;", "&amp;J55&amp;", '"&amp;K55&amp;"', '"&amp;L55&amp;"' ,'"&amp;M55&amp;"')"</f>
        <v>INSERT INTO T_FSM_STATE VALUES(110051, 0, 1, 100000, 100000, GETDATE(), 100000, 110000, 'MD_APPROVED', '?' ,'MD_APPROVED')</v>
      </c>
    </row>
    <row r="56" s="23" customFormat="true" ht="15" hidden="false" customHeight="false" outlineLevel="0" collapsed="false">
      <c r="A56" s="23" t="str">
        <f aca="false">CONCATENATE(I56,".",K56)</f>
        <v>LOAN.MD_C_APPROVED</v>
      </c>
      <c r="B56" s="21" t="n">
        <f aca="false">B55+1</f>
        <v>110052</v>
      </c>
      <c r="C56" s="24" t="n">
        <v>0</v>
      </c>
      <c r="D56" s="24" t="n">
        <v>1</v>
      </c>
      <c r="E56" s="24" t="n">
        <f aca="false">ID_ENV_KEY</f>
        <v>100000</v>
      </c>
      <c r="F56" s="24" t="n">
        <v>100000</v>
      </c>
      <c r="G56" s="24" t="s">
        <v>118</v>
      </c>
      <c r="H56" s="24" t="n">
        <v>100000</v>
      </c>
      <c r="I56" s="23" t="s">
        <v>119</v>
      </c>
      <c r="J56" s="24" t="n">
        <f aca="false">VLOOKUP(I56,T_FSM_TYPE!$A:$B,2,0)</f>
        <v>110000</v>
      </c>
      <c r="K56" s="25" t="s">
        <v>182</v>
      </c>
      <c r="L56" s="23" t="s">
        <v>130</v>
      </c>
      <c r="M56" s="26" t="str">
        <f aca="false">K56</f>
        <v>MD_C_APPROVED</v>
      </c>
      <c r="N56" s="18" t="str">
        <f aca="false">"INSERT INTO "&amp;$B$2&amp;" VALUES("&amp;B56&amp;", "&amp;C56&amp;", "&amp;D56&amp;", "&amp;E56&amp;", "&amp;F56&amp;", "&amp;G56&amp;", "&amp;H56&amp;", "&amp;J56&amp;", '"&amp;K56&amp;"', '"&amp;L56&amp;"' ,'"&amp;M56&amp;"')"</f>
        <v>INSERT INTO T_FSM_STATE VALUES(110052, 0, 1, 100000, 100000, GETDATE(), 100000, 110000, 'MD_C_APPROVED', '?' ,'MD_C_APPROVED')</v>
      </c>
    </row>
    <row r="57" s="23" customFormat="true" ht="15" hidden="false" customHeight="false" outlineLevel="0" collapsed="false">
      <c r="A57" s="23" t="str">
        <f aca="false">CONCATENATE(I57,".",K57)</f>
        <v>LOAN.MD_RETURNED</v>
      </c>
      <c r="B57" s="21" t="n">
        <f aca="false">B56+1</f>
        <v>110053</v>
      </c>
      <c r="C57" s="24" t="n">
        <v>0</v>
      </c>
      <c r="D57" s="24" t="n">
        <v>1</v>
      </c>
      <c r="E57" s="24" t="n">
        <f aca="false">ID_ENV_KEY</f>
        <v>100000</v>
      </c>
      <c r="F57" s="24" t="n">
        <v>100000</v>
      </c>
      <c r="G57" s="24" t="s">
        <v>118</v>
      </c>
      <c r="H57" s="24" t="n">
        <v>100000</v>
      </c>
      <c r="I57" s="23" t="s">
        <v>119</v>
      </c>
      <c r="J57" s="24" t="n">
        <f aca="false">VLOOKUP(I57,T_FSM_TYPE!$A:$B,2,0)</f>
        <v>110000</v>
      </c>
      <c r="K57" s="25" t="s">
        <v>183</v>
      </c>
      <c r="L57" s="23" t="s">
        <v>130</v>
      </c>
      <c r="M57" s="26" t="str">
        <f aca="false">K57</f>
        <v>MD_RETURNED</v>
      </c>
      <c r="N57" s="18" t="str">
        <f aca="false">"INSERT INTO "&amp;$B$2&amp;" VALUES("&amp;B57&amp;", "&amp;C57&amp;", "&amp;D57&amp;", "&amp;E57&amp;", "&amp;F57&amp;", "&amp;G57&amp;", "&amp;H57&amp;", "&amp;J57&amp;", '"&amp;K57&amp;"', '"&amp;L57&amp;"' ,'"&amp;M57&amp;"')"</f>
        <v>INSERT INTO T_FSM_STATE VALUES(110053, 0, 1, 100000, 100000, GETDATE(), 100000, 110000, 'MD_RETURNED', '?' ,'MD_RETURNED')</v>
      </c>
    </row>
    <row r="58" s="23" customFormat="true" ht="15" hidden="false" customHeight="false" outlineLevel="0" collapsed="false">
      <c r="A58" s="23" t="str">
        <f aca="false">CONCATENATE(I58,".",K58)</f>
        <v>LOAN.MD_DECLINED</v>
      </c>
      <c r="B58" s="21" t="n">
        <f aca="false">B57+1</f>
        <v>110054</v>
      </c>
      <c r="C58" s="24" t="n">
        <v>0</v>
      </c>
      <c r="D58" s="24" t="n">
        <v>1</v>
      </c>
      <c r="E58" s="24" t="n">
        <f aca="false">ID_ENV_KEY</f>
        <v>100000</v>
      </c>
      <c r="F58" s="24" t="n">
        <v>100000</v>
      </c>
      <c r="G58" s="24" t="s">
        <v>118</v>
      </c>
      <c r="H58" s="24" t="n">
        <v>100000</v>
      </c>
      <c r="I58" s="23" t="s">
        <v>119</v>
      </c>
      <c r="J58" s="24" t="n">
        <f aca="false">VLOOKUP(I58,T_FSM_TYPE!$A:$B,2,0)</f>
        <v>110000</v>
      </c>
      <c r="K58" s="25" t="s">
        <v>184</v>
      </c>
      <c r="L58" s="23" t="s">
        <v>130</v>
      </c>
      <c r="M58" s="26" t="str">
        <f aca="false">K58</f>
        <v>MD_DECLINED</v>
      </c>
      <c r="N58" s="18" t="str">
        <f aca="false">"INSERT INTO "&amp;$B$2&amp;" VALUES("&amp;B58&amp;", "&amp;C58&amp;", "&amp;D58&amp;", "&amp;E58&amp;", "&amp;F58&amp;", "&amp;G58&amp;", "&amp;H58&amp;", "&amp;J58&amp;", '"&amp;K58&amp;"', '"&amp;L58&amp;"' ,'"&amp;M58&amp;"')"</f>
        <v>INSERT INTO T_FSM_STATE VALUES(110054, 0, 1, 100000, 100000, GETDATE(), 100000, 110000, 'MD_DECLINED', '?' ,'MD_DECLINED')</v>
      </c>
    </row>
    <row r="59" s="23" customFormat="true" ht="15" hidden="false" customHeight="false" outlineLevel="0" collapsed="false">
      <c r="A59" s="23" t="str">
        <f aca="false">CONCATENATE(I59,".",K59)</f>
        <v>LOAN.MD_DEFERED</v>
      </c>
      <c r="B59" s="21" t="n">
        <f aca="false">B58+1</f>
        <v>110055</v>
      </c>
      <c r="C59" s="24" t="n">
        <v>0</v>
      </c>
      <c r="D59" s="24" t="n">
        <v>1</v>
      </c>
      <c r="E59" s="24" t="n">
        <f aca="false">ID_ENV_KEY</f>
        <v>100000</v>
      </c>
      <c r="F59" s="24" t="n">
        <v>100000</v>
      </c>
      <c r="G59" s="24" t="s">
        <v>118</v>
      </c>
      <c r="H59" s="24" t="n">
        <v>100000</v>
      </c>
      <c r="I59" s="23" t="s">
        <v>119</v>
      </c>
      <c r="J59" s="24" t="n">
        <f aca="false">VLOOKUP(I59,T_FSM_TYPE!$A:$B,2,0)</f>
        <v>110000</v>
      </c>
      <c r="K59" s="25" t="s">
        <v>185</v>
      </c>
      <c r="L59" s="23" t="s">
        <v>130</v>
      </c>
      <c r="M59" s="26" t="str">
        <f aca="false">K59</f>
        <v>MD_DEFERED</v>
      </c>
      <c r="N59" s="18" t="str">
        <f aca="false">"INSERT INTO "&amp;$B$2&amp;" VALUES("&amp;B59&amp;", "&amp;C59&amp;", "&amp;D59&amp;", "&amp;E59&amp;", "&amp;F59&amp;", "&amp;G59&amp;", "&amp;H59&amp;", "&amp;J59&amp;", '"&amp;K59&amp;"', '"&amp;L59&amp;"' ,'"&amp;M59&amp;"')"</f>
        <v>INSERT INTO T_FSM_STATE VALUES(110055, 0, 1, 100000, 100000, GETDATE(), 100000, 110000, 'MD_DEFERED', '?' ,'MD_DEFERED')</v>
      </c>
    </row>
    <row r="60" s="23" customFormat="true" ht="15" hidden="false" customHeight="false" outlineLevel="0" collapsed="false">
      <c r="A60" s="23" t="str">
        <f aca="false">CONCATENATE(I60,".",K60)</f>
        <v>LOAN.PEND_RECEIVED</v>
      </c>
      <c r="B60" s="21" t="n">
        <f aca="false">B59+1</f>
        <v>110056</v>
      </c>
      <c r="C60" s="24" t="n">
        <v>0</v>
      </c>
      <c r="D60" s="24" t="n">
        <v>1</v>
      </c>
      <c r="E60" s="24" t="n">
        <f aca="false">ID_ENV_KEY</f>
        <v>100000</v>
      </c>
      <c r="F60" s="24" t="n">
        <v>100000</v>
      </c>
      <c r="G60" s="24" t="s">
        <v>118</v>
      </c>
      <c r="H60" s="24" t="n">
        <v>100000</v>
      </c>
      <c r="I60" s="23" t="s">
        <v>119</v>
      </c>
      <c r="J60" s="24" t="n">
        <f aca="false">VLOOKUP(I60,T_FSM_TYPE!$A:$B,2,0)</f>
        <v>110000</v>
      </c>
      <c r="K60" s="22" t="s">
        <v>186</v>
      </c>
      <c r="L60" s="23" t="s">
        <v>130</v>
      </c>
      <c r="M60" s="22" t="s">
        <v>186</v>
      </c>
      <c r="N60" s="18" t="str">
        <f aca="false">"INSERT INTO "&amp;$B$2&amp;" VALUES("&amp;B60&amp;", "&amp;C60&amp;", "&amp;D60&amp;", "&amp;E60&amp;", "&amp;F60&amp;", "&amp;G60&amp;", "&amp;H60&amp;", "&amp;J60&amp;", '"&amp;K60&amp;"', '"&amp;L60&amp;"' ,'"&amp;M60&amp;"')"</f>
        <v>INSERT INTO T_FSM_STATE VALUES(110056, 0, 1, 100000, 100000, GETDATE(), 100000, 110000, 'PEND_RECEIVED', '?' ,'PEND_RECEIVED')</v>
      </c>
    </row>
    <row r="61" s="23" customFormat="true" ht="15" hidden="false" customHeight="false" outlineLevel="0" collapsed="false">
      <c r="A61" s="23" t="str">
        <f aca="false">CONCATENATE(I61,".",K61)</f>
        <v>LOAN.MIS_RETURNED</v>
      </c>
      <c r="B61" s="21" t="n">
        <f aca="false">B60+1</f>
        <v>110057</v>
      </c>
      <c r="C61" s="24" t="n">
        <v>0</v>
      </c>
      <c r="D61" s="24" t="n">
        <v>1</v>
      </c>
      <c r="E61" s="24" t="n">
        <f aca="false">ID_ENV_KEY</f>
        <v>100000</v>
      </c>
      <c r="F61" s="24" t="n">
        <v>100000</v>
      </c>
      <c r="G61" s="24" t="s">
        <v>118</v>
      </c>
      <c r="H61" s="24" t="n">
        <v>100000</v>
      </c>
      <c r="I61" s="23" t="s">
        <v>119</v>
      </c>
      <c r="J61" s="24" t="n">
        <f aca="false">VLOOKUP(I61,T_FSM_TYPE!$A:$B,2,0)</f>
        <v>110000</v>
      </c>
      <c r="K61" s="22" t="s">
        <v>187</v>
      </c>
      <c r="L61" s="23" t="s">
        <v>130</v>
      </c>
      <c r="M61" s="22" t="s">
        <v>187</v>
      </c>
      <c r="N61" s="18" t="str">
        <f aca="false">"INSERT INTO "&amp;$B$2&amp;" VALUES("&amp;B61&amp;", "&amp;C61&amp;", "&amp;D61&amp;", "&amp;E61&amp;", "&amp;F61&amp;", "&amp;G61&amp;", "&amp;H61&amp;", "&amp;J61&amp;", '"&amp;K61&amp;"', '"&amp;L61&amp;"' ,'"&amp;M61&amp;"')"</f>
        <v>INSERT INTO T_FSM_STATE VALUES(110057, 0, 1, 100000, 100000, GETDATE(), 100000, 110000, 'MIS_RETURNED', '?' ,'MIS_RETURNED')</v>
      </c>
    </row>
    <row r="62" s="23" customFormat="true" ht="13.8" hidden="false" customHeight="false" outlineLevel="0" collapsed="false">
      <c r="A62" s="23" t="str">
        <f aca="false">CONCATENATE(I62,".",K62)</f>
        <v>LOAN.BOM_UPDATED</v>
      </c>
      <c r="B62" s="21" t="n">
        <f aca="false">B61+1</f>
        <v>110058</v>
      </c>
      <c r="C62" s="24" t="n">
        <v>0</v>
      </c>
      <c r="D62" s="24" t="n">
        <v>1</v>
      </c>
      <c r="E62" s="24" t="n">
        <f aca="false">ID_ENV_KEY</f>
        <v>100000</v>
      </c>
      <c r="F62" s="24" t="n">
        <v>100000</v>
      </c>
      <c r="G62" s="24" t="s">
        <v>118</v>
      </c>
      <c r="H62" s="24" t="n">
        <v>100000</v>
      </c>
      <c r="I62" s="23" t="s">
        <v>119</v>
      </c>
      <c r="J62" s="24" t="n">
        <f aca="false">VLOOKUP(I62,T_FSM_TYPE!$A:$B,2,0)</f>
        <v>110000</v>
      </c>
      <c r="K62" s="22" t="s">
        <v>188</v>
      </c>
      <c r="L62" s="23" t="s">
        <v>130</v>
      </c>
      <c r="M62" s="22" t="s">
        <v>188</v>
      </c>
      <c r="N62" s="18" t="str">
        <f aca="false">"INSERT INTO "&amp;$B$2&amp;" VALUES("&amp;B62&amp;", "&amp;C62&amp;", "&amp;D62&amp;", "&amp;E62&amp;", "&amp;F62&amp;", "&amp;G62&amp;", "&amp;H62&amp;", "&amp;J62&amp;", '"&amp;K62&amp;"', '"&amp;L62&amp;"' ,'"&amp;M62&amp;"')"</f>
        <v>INSERT INTO T_FSM_STATE VALUES(110058, 0, 1, 100000, 100000, GETDATE(), 100000, 110000, 'BOM_UPDATED', '?' ,'BOM_UPDATED')</v>
      </c>
    </row>
    <row r="63" s="23" customFormat="true" ht="13.8" hidden="false" customHeight="false" outlineLevel="0" collapsed="false">
      <c r="A63" s="23" t="str">
        <f aca="false">CONCATENATE(I63,".",K63)</f>
        <v>LOAN.SL_GENERATED</v>
      </c>
      <c r="B63" s="21" t="n">
        <f aca="false">B62+1</f>
        <v>110059</v>
      </c>
      <c r="C63" s="24" t="n">
        <v>0</v>
      </c>
      <c r="D63" s="24" t="n">
        <v>1</v>
      </c>
      <c r="E63" s="24" t="n">
        <f aca="false">ID_ENV_KEY</f>
        <v>100000</v>
      </c>
      <c r="F63" s="24" t="n">
        <v>100001</v>
      </c>
      <c r="G63" s="24" t="s">
        <v>118</v>
      </c>
      <c r="H63" s="24" t="n">
        <v>100001</v>
      </c>
      <c r="I63" s="23" t="s">
        <v>119</v>
      </c>
      <c r="J63" s="24" t="n">
        <f aca="false">VLOOKUP(I63,T_FSM_TYPE!$A:$B,2,0)</f>
        <v>110000</v>
      </c>
      <c r="K63" s="27" t="s">
        <v>189</v>
      </c>
      <c r="L63" s="23" t="s">
        <v>130</v>
      </c>
      <c r="M63" s="27" t="s">
        <v>189</v>
      </c>
      <c r="N63" s="18" t="str">
        <f aca="false">"INSERT INTO "&amp;$B$2&amp;" VALUES("&amp;B63&amp;", "&amp;C63&amp;", "&amp;D63&amp;", "&amp;E63&amp;", "&amp;F63&amp;", "&amp;G63&amp;", "&amp;H63&amp;", "&amp;J63&amp;", '"&amp;K63&amp;"', '"&amp;L63&amp;"' ,'"&amp;M63&amp;"')"</f>
        <v>INSERT INTO T_FSM_STATE VALUES(110059, 0, 1, 100000, 100001, GETDATE(), 100001, 110000, 'SL_GENERATED', '?' ,'SL_GENERATED')</v>
      </c>
    </row>
    <row r="64" s="28" customFormat="true" ht="12.8" hidden="false" customHeight="false" outlineLevel="0" collapsed="false">
      <c r="A64" s="28" t="str">
        <f aca="false">CONCATENATE(I64,".",K64)</f>
        <v>REF_LEGAL_ENTITY.UNDEF</v>
      </c>
      <c r="B64" s="29" t="n">
        <f aca="false">B63+1</f>
        <v>110060</v>
      </c>
      <c r="C64" s="30" t="n">
        <v>0</v>
      </c>
      <c r="D64" s="30" t="n">
        <v>1</v>
      </c>
      <c r="E64" s="30" t="n">
        <f aca="false">ID_ENV_KEY</f>
        <v>100000</v>
      </c>
      <c r="F64" s="30" t="n">
        <v>100002</v>
      </c>
      <c r="G64" s="30" t="s">
        <v>118</v>
      </c>
      <c r="H64" s="30" t="n">
        <v>100002</v>
      </c>
      <c r="I64" s="28" t="s">
        <v>121</v>
      </c>
      <c r="J64" s="30" t="n">
        <f aca="false">VLOOKUP(I64,T_FSM_TYPE!$A:$B,2,0)</f>
        <v>110001</v>
      </c>
      <c r="K64" s="31" t="s">
        <v>129</v>
      </c>
      <c r="L64" s="28" t="s">
        <v>130</v>
      </c>
      <c r="M64" s="31" t="s">
        <v>129</v>
      </c>
      <c r="N64" s="28" t="str">
        <f aca="false">"INSERT INTO "&amp;$B$2&amp;" VALUES("&amp;B64&amp;", "&amp;C64&amp;", "&amp;D64&amp;", "&amp;E64&amp;", "&amp;F64&amp;", "&amp;G64&amp;", "&amp;H64&amp;", "&amp;J64&amp;", '"&amp;K64&amp;"', '"&amp;L64&amp;"' ,'"&amp;M64&amp;"')"</f>
        <v>INSERT INTO T_FSM_STATE VALUES(110060, 0, 1, 100000, 100002, GETDATE(), 100002, 110001, 'UNDEF', '?' ,'UNDEF')</v>
      </c>
    </row>
    <row r="65" s="28" customFormat="true" ht="12.8" hidden="false" customHeight="false" outlineLevel="0" collapsed="false">
      <c r="A65" s="28" t="str">
        <f aca="false">CONCATENATE(I65,".",K65)</f>
        <v>REF_LEGAL_ENTITY.PEND_NEW</v>
      </c>
      <c r="B65" s="29" t="n">
        <f aca="false">B64+1</f>
        <v>110061</v>
      </c>
      <c r="C65" s="30" t="n">
        <v>0</v>
      </c>
      <c r="D65" s="30" t="n">
        <v>1</v>
      </c>
      <c r="E65" s="30" t="n">
        <f aca="false">ID_ENV_KEY</f>
        <v>100000</v>
      </c>
      <c r="F65" s="30" t="n">
        <v>100003</v>
      </c>
      <c r="G65" s="30" t="s">
        <v>118</v>
      </c>
      <c r="H65" s="30" t="n">
        <v>100003</v>
      </c>
      <c r="I65" s="28" t="s">
        <v>121</v>
      </c>
      <c r="J65" s="30" t="n">
        <f aca="false">VLOOKUP(I65,T_FSM_TYPE!$A:$B,2,0)</f>
        <v>110001</v>
      </c>
      <c r="K65" s="31" t="s">
        <v>190</v>
      </c>
      <c r="L65" s="28" t="s">
        <v>130</v>
      </c>
      <c r="M65" s="31" t="s">
        <v>190</v>
      </c>
      <c r="N65" s="28" t="str">
        <f aca="false">"INSERT INTO "&amp;$B$2&amp;" VALUES("&amp;B65&amp;", "&amp;C65&amp;", "&amp;D65&amp;", "&amp;E65&amp;", "&amp;F65&amp;", "&amp;G65&amp;", "&amp;H65&amp;", "&amp;J65&amp;", '"&amp;K65&amp;"', '"&amp;L65&amp;"' ,'"&amp;M65&amp;"')"</f>
        <v>INSERT INTO T_FSM_STATE VALUES(110061, 0, 1, 100000, 100003, GETDATE(), 100003, 110001, 'PEND_NEW', '?' ,'PEND_NEW')</v>
      </c>
    </row>
    <row r="66" s="28" customFormat="true" ht="12.8" hidden="false" customHeight="false" outlineLevel="0" collapsed="false">
      <c r="A66" s="28" t="str">
        <f aca="false">CONCATENATE(I66,".",K66)</f>
        <v>REF_LEGAL_ENTITY.PEND_MOD</v>
      </c>
      <c r="B66" s="29" t="n">
        <f aca="false">B65+1</f>
        <v>110062</v>
      </c>
      <c r="C66" s="30" t="n">
        <v>0</v>
      </c>
      <c r="D66" s="30" t="n">
        <v>1</v>
      </c>
      <c r="E66" s="30" t="n">
        <f aca="false">ID_ENV_KEY</f>
        <v>100000</v>
      </c>
      <c r="F66" s="30" t="n">
        <v>100004</v>
      </c>
      <c r="G66" s="30" t="s">
        <v>118</v>
      </c>
      <c r="H66" s="30" t="n">
        <v>100004</v>
      </c>
      <c r="I66" s="28" t="s">
        <v>121</v>
      </c>
      <c r="J66" s="30" t="n">
        <f aca="false">VLOOKUP(I66,T_FSM_TYPE!$A:$B,2,0)</f>
        <v>110001</v>
      </c>
      <c r="K66" s="31" t="s">
        <v>191</v>
      </c>
      <c r="L66" s="28" t="s">
        <v>130</v>
      </c>
      <c r="M66" s="31" t="s">
        <v>191</v>
      </c>
      <c r="N66" s="28" t="str">
        <f aca="false">"INSERT INTO "&amp;$B$2&amp;" VALUES("&amp;B66&amp;", "&amp;C66&amp;", "&amp;D66&amp;", "&amp;E66&amp;", "&amp;F66&amp;", "&amp;G66&amp;", "&amp;H66&amp;", "&amp;J66&amp;", '"&amp;K66&amp;"', '"&amp;L66&amp;"' ,'"&amp;M66&amp;"')"</f>
        <v>INSERT INTO T_FSM_STATE VALUES(110062, 0, 1, 100000, 100004, GETDATE(), 100004, 110001, 'PEND_MOD', '?' ,'PEND_MOD')</v>
      </c>
    </row>
    <row r="67" s="28" customFormat="true" ht="12.8" hidden="false" customHeight="false" outlineLevel="0" collapsed="false">
      <c r="A67" s="28" t="str">
        <f aca="false">CONCATENATE(I67,".",K67)</f>
        <v>REF_LEGAL_ENTITY.PEND_APPROVAL</v>
      </c>
      <c r="B67" s="29" t="n">
        <f aca="false">B66+1</f>
        <v>110063</v>
      </c>
      <c r="C67" s="30" t="n">
        <v>0</v>
      </c>
      <c r="D67" s="30" t="n">
        <v>1</v>
      </c>
      <c r="E67" s="30" t="n">
        <f aca="false">ID_ENV_KEY</f>
        <v>100000</v>
      </c>
      <c r="F67" s="30" t="n">
        <v>100005</v>
      </c>
      <c r="G67" s="30" t="s">
        <v>118</v>
      </c>
      <c r="H67" s="30" t="n">
        <v>100005</v>
      </c>
      <c r="I67" s="28" t="s">
        <v>121</v>
      </c>
      <c r="J67" s="30" t="n">
        <f aca="false">VLOOKUP(I67,T_FSM_TYPE!$A:$B,2,0)</f>
        <v>110001</v>
      </c>
      <c r="K67" s="31" t="s">
        <v>192</v>
      </c>
      <c r="L67" s="28" t="s">
        <v>130</v>
      </c>
      <c r="M67" s="31" t="s">
        <v>192</v>
      </c>
      <c r="N67" s="28" t="str">
        <f aca="false">"INSERT INTO "&amp;$B$2&amp;" VALUES("&amp;B67&amp;", "&amp;C67&amp;", "&amp;D67&amp;", "&amp;E67&amp;", "&amp;F67&amp;", "&amp;G67&amp;", "&amp;H67&amp;", "&amp;J67&amp;", '"&amp;K67&amp;"', '"&amp;L67&amp;"' ,'"&amp;M67&amp;"')"</f>
        <v>INSERT INTO T_FSM_STATE VALUES(110063, 0, 1, 100000, 100005, GETDATE(), 100005, 110001, 'PEND_APPROVAL', '?' ,'PEND_APPROVAL')</v>
      </c>
    </row>
    <row r="68" s="28" customFormat="true" ht="12.8" hidden="false" customHeight="false" outlineLevel="0" collapsed="false">
      <c r="A68" s="28" t="str">
        <f aca="false">CONCATENATE(I68,".",K68)</f>
        <v>REF_LEGAL_ENTITY.APPROVED</v>
      </c>
      <c r="B68" s="29" t="n">
        <f aca="false">B67+1</f>
        <v>110064</v>
      </c>
      <c r="C68" s="30" t="n">
        <v>0</v>
      </c>
      <c r="D68" s="30" t="n">
        <v>1</v>
      </c>
      <c r="E68" s="30" t="n">
        <f aca="false">ID_ENV_KEY</f>
        <v>100000</v>
      </c>
      <c r="F68" s="30" t="n">
        <v>100006</v>
      </c>
      <c r="G68" s="30" t="s">
        <v>118</v>
      </c>
      <c r="H68" s="30" t="n">
        <v>100006</v>
      </c>
      <c r="I68" s="28" t="s">
        <v>121</v>
      </c>
      <c r="J68" s="30" t="n">
        <f aca="false">VLOOKUP(I68,T_FSM_TYPE!$A:$B,2,0)</f>
        <v>110001</v>
      </c>
      <c r="K68" s="31" t="s">
        <v>193</v>
      </c>
      <c r="L68" s="28" t="s">
        <v>130</v>
      </c>
      <c r="M68" s="31" t="s">
        <v>193</v>
      </c>
      <c r="N68" s="28" t="str">
        <f aca="false">"INSERT INTO "&amp;$B$2&amp;" VALUES("&amp;B68&amp;", "&amp;C68&amp;", "&amp;D68&amp;", "&amp;E68&amp;", "&amp;F68&amp;", "&amp;G68&amp;", "&amp;H68&amp;", "&amp;J68&amp;", '"&amp;K68&amp;"', '"&amp;L68&amp;"' ,'"&amp;M68&amp;"')"</f>
        <v>INSERT INTO T_FSM_STATE VALUES(110064, 0, 1, 100000, 100006, GETDATE(), 100006, 110001, 'APPROVED', '?' ,'APPROVED')</v>
      </c>
    </row>
    <row r="69" s="28" customFormat="true" ht="12.8" hidden="false" customHeight="false" outlineLevel="0" collapsed="false">
      <c r="A69" s="28" t="str">
        <f aca="false">CONCATENATE(I69,".",K69)</f>
        <v>REF_LEGAL_ENTITY.REJECTED</v>
      </c>
      <c r="B69" s="29" t="n">
        <f aca="false">B68+1</f>
        <v>110065</v>
      </c>
      <c r="C69" s="30" t="n">
        <v>0</v>
      </c>
      <c r="D69" s="30" t="n">
        <v>1</v>
      </c>
      <c r="E69" s="30" t="n">
        <f aca="false">ID_ENV_KEY</f>
        <v>100000</v>
      </c>
      <c r="F69" s="30" t="n">
        <v>100007</v>
      </c>
      <c r="G69" s="30" t="s">
        <v>118</v>
      </c>
      <c r="H69" s="30" t="n">
        <v>100007</v>
      </c>
      <c r="I69" s="28" t="s">
        <v>121</v>
      </c>
      <c r="J69" s="30" t="n">
        <f aca="false">VLOOKUP(I69,T_FSM_TYPE!$A:$B,2,0)</f>
        <v>110001</v>
      </c>
      <c r="K69" s="31" t="s">
        <v>194</v>
      </c>
      <c r="L69" s="28" t="s">
        <v>130</v>
      </c>
      <c r="M69" s="31" t="s">
        <v>194</v>
      </c>
      <c r="N69" s="28" t="str">
        <f aca="false">"INSERT INTO "&amp;$B$2&amp;" VALUES("&amp;B69&amp;", "&amp;C69&amp;", "&amp;D69&amp;", "&amp;E69&amp;", "&amp;F69&amp;", "&amp;G69&amp;", "&amp;H69&amp;", "&amp;J69&amp;", '"&amp;K69&amp;"', '"&amp;L69&amp;"' ,'"&amp;M69&amp;"')"</f>
        <v>INSERT INTO T_FSM_STATE VALUES(110065, 0, 1, 100000, 100007, GETDATE(), 100007, 110001, 'REJECTED', '?' ,'REJECTED')</v>
      </c>
    </row>
    <row r="70" s="32" customFormat="true" ht="12.8" hidden="false" customHeight="false" outlineLevel="0" collapsed="false">
      <c r="A70" s="32" t="str">
        <f aca="false">CONCATENATE(I70,".",K70)</f>
        <v>LOAN.APPROVED_RETURNED</v>
      </c>
      <c r="B70" s="33" t="n">
        <f aca="false">B69+1</f>
        <v>110066</v>
      </c>
      <c r="C70" s="34" t="n">
        <v>0</v>
      </c>
      <c r="D70" s="34" t="n">
        <v>1</v>
      </c>
      <c r="E70" s="34" t="n">
        <f aca="false">ID_ENV_KEY</f>
        <v>100000</v>
      </c>
      <c r="F70" s="34" t="n">
        <v>100007</v>
      </c>
      <c r="G70" s="34" t="s">
        <v>118</v>
      </c>
      <c r="H70" s="34" t="n">
        <v>100000</v>
      </c>
      <c r="I70" s="32" t="s">
        <v>119</v>
      </c>
      <c r="J70" s="34" t="n">
        <f aca="false">VLOOKUP(I70,T_FSM_TYPE!$A:$B,2,0)</f>
        <v>110000</v>
      </c>
      <c r="K70" s="35" t="s">
        <v>195</v>
      </c>
      <c r="L70" s="32" t="s">
        <v>130</v>
      </c>
      <c r="M70" s="35" t="s">
        <v>195</v>
      </c>
      <c r="N70" s="32" t="str">
        <f aca="false">"INSERT INTO "&amp;$B$2&amp;" VALUES("&amp;B70&amp;", "&amp;C70&amp;", "&amp;D70&amp;", "&amp;E70&amp;", "&amp;F70&amp;", "&amp;G70&amp;", "&amp;H70&amp;", "&amp;J70&amp;", '"&amp;K70&amp;"', '"&amp;L70&amp;"' ,'"&amp;M70&amp;"')"</f>
        <v>INSERT INTO T_FSM_STATE VALUES(110066, 0, 1, 100000, 100007, GETDATE(), 100000, 110000, 'APPROVED_RETURNED', '?' ,'APPROVED_RETURNED')</v>
      </c>
    </row>
    <row r="71" s="32" customFormat="true" ht="12.8" hidden="false" customHeight="false" outlineLevel="0" collapsed="false">
      <c r="A71" s="32" t="str">
        <f aca="false">CONCATENATE(I71,".",K71)</f>
        <v>LOAN.CAD_RETURNED</v>
      </c>
      <c r="B71" s="33" t="n">
        <f aca="false">B70+1</f>
        <v>110067</v>
      </c>
      <c r="C71" s="34" t="n">
        <v>0</v>
      </c>
      <c r="D71" s="34" t="n">
        <v>1</v>
      </c>
      <c r="E71" s="34" t="n">
        <f aca="false">ID_ENV_KEY</f>
        <v>100000</v>
      </c>
      <c r="F71" s="34" t="n">
        <v>100007</v>
      </c>
      <c r="G71" s="34" t="s">
        <v>118</v>
      </c>
      <c r="H71" s="34" t="n">
        <v>100000</v>
      </c>
      <c r="I71" s="32" t="s">
        <v>119</v>
      </c>
      <c r="J71" s="34" t="n">
        <f aca="false">VLOOKUP(I71,T_FSM_TYPE!$A:$B,2,0)</f>
        <v>110000</v>
      </c>
      <c r="K71" s="35" t="s">
        <v>196</v>
      </c>
      <c r="L71" s="32" t="s">
        <v>130</v>
      </c>
      <c r="M71" s="35" t="s">
        <v>196</v>
      </c>
      <c r="N71" s="32" t="str">
        <f aca="false">"INSERT INTO "&amp;$B$2&amp;" VALUES("&amp;B71&amp;", "&amp;C71&amp;", "&amp;D71&amp;", "&amp;E71&amp;", "&amp;F71&amp;", "&amp;G71&amp;", "&amp;H71&amp;", "&amp;J71&amp;", '"&amp;K71&amp;"', '"&amp;L71&amp;"' ,'"&amp;M71&amp;"')"</f>
        <v>INSERT INTO T_FSM_STATE VALUES(110067, 0, 1, 100000, 100007, GETDATE(), 100000, 110000, 'CAD_RETURNED', '?' ,'CAD_RETURNED')</v>
      </c>
    </row>
    <row r="72" s="32" customFormat="true" ht="12.8" hidden="false" customHeight="false" outlineLevel="0" collapsed="false">
      <c r="A72" s="32" t="str">
        <f aca="false">CONCATENATE(I72,".",K72)</f>
        <v>LOAN.SENT_QUERY_UPDATED</v>
      </c>
      <c r="B72" s="33" t="n">
        <f aca="false">B71+1</f>
        <v>110068</v>
      </c>
      <c r="C72" s="34" t="n">
        <v>0</v>
      </c>
      <c r="D72" s="34" t="n">
        <v>1</v>
      </c>
      <c r="E72" s="34" t="n">
        <f aca="false">ID_ENV_KEY</f>
        <v>100000</v>
      </c>
      <c r="F72" s="34" t="n">
        <v>100007</v>
      </c>
      <c r="G72" s="34" t="s">
        <v>118</v>
      </c>
      <c r="H72" s="34" t="n">
        <v>100000</v>
      </c>
      <c r="I72" s="32" t="s">
        <v>119</v>
      </c>
      <c r="J72" s="34" t="n">
        <f aca="false">VLOOKUP(I72,T_FSM_TYPE!$A:$B,2,0)</f>
        <v>110000</v>
      </c>
      <c r="K72" s="35" t="s">
        <v>197</v>
      </c>
      <c r="L72" s="32" t="s">
        <v>130</v>
      </c>
      <c r="M72" s="35" t="s">
        <v>197</v>
      </c>
      <c r="N72" s="32" t="str">
        <f aca="false">"INSERT INTO "&amp;$B$2&amp;" VALUES("&amp;B72&amp;", "&amp;C72&amp;", "&amp;D72&amp;", "&amp;E72&amp;", "&amp;F72&amp;", "&amp;G72&amp;", "&amp;H72&amp;", "&amp;J72&amp;", '"&amp;K72&amp;"', '"&amp;L72&amp;"' ,'"&amp;M72&amp;"')"</f>
        <v>INSERT INTO T_FSM_STATE VALUES(110068, 0, 1, 100000, 100007, GETDATE(), 100000, 110000, 'SENT_QUERY_UPDATED', '?' ,'SENT_QUERY_UPDATED')</v>
      </c>
    </row>
    <row r="73" s="36" customFormat="true" ht="13.8" hidden="false" customHeight="false" outlineLevel="0" collapsed="false">
      <c r="A73" s="36" t="str">
        <f aca="false">CONCATENATE(I73,".",K73)</f>
        <v>CREDIT_CARD.UNDEFINED</v>
      </c>
      <c r="B73" s="37" t="n">
        <f aca="false">B72+1</f>
        <v>110069</v>
      </c>
      <c r="C73" s="38" t="n">
        <f aca="false">0</f>
        <v>0</v>
      </c>
      <c r="D73" s="38" t="n">
        <f aca="false">1</f>
        <v>1</v>
      </c>
      <c r="E73" s="38" t="n">
        <f aca="false">ID_ENV_KEY</f>
        <v>100000</v>
      </c>
      <c r="F73" s="38" t="n">
        <f aca="false">100000</f>
        <v>100000</v>
      </c>
      <c r="G73" s="38" t="s">
        <v>118</v>
      </c>
      <c r="H73" s="38" t="n">
        <f aca="false">100000</f>
        <v>100000</v>
      </c>
      <c r="I73" s="39" t="s">
        <v>122</v>
      </c>
      <c r="J73" s="38" t="n">
        <f aca="false">VLOOKUP(I73,T_FSM_TYPE!$A:$B,2,0)</f>
        <v>110002</v>
      </c>
      <c r="K73" s="39" t="s">
        <v>198</v>
      </c>
      <c r="L73" s="36" t="s">
        <v>130</v>
      </c>
      <c r="M73" s="39" t="s">
        <v>198</v>
      </c>
      <c r="N73" s="36" t="str">
        <f aca="false">"INSERT INTO "&amp;$B$2&amp;" VALUES("&amp;B73&amp;", "&amp;C73&amp;", "&amp;D73&amp;", "&amp;E73&amp;", "&amp;F73&amp;", "&amp;G73&amp;", "&amp;H73&amp;", "&amp;J73&amp;", '"&amp;K73&amp;"', '"&amp;L73&amp;"' ,'"&amp;M73&amp;"')"</f>
        <v>INSERT INTO T_FSM_STATE VALUES(110069, 0, 1, 100000, 100000, GETDATE(), 100000, 110002, 'UNDEFINED', '?' ,'UNDEFINED')</v>
      </c>
    </row>
    <row r="74" customFormat="false" ht="13.8" hidden="false" customHeight="false" outlineLevel="0" collapsed="false">
      <c r="A74" s="36" t="str">
        <f aca="false">CONCATENATE(I74,".",K74)</f>
        <v>CREDIT_CARD.C_OFFICER_RECOMMENDED</v>
      </c>
      <c r="B74" s="37" t="n">
        <f aca="false">B73+1</f>
        <v>110070</v>
      </c>
      <c r="C74" s="38" t="n">
        <f aca="false">0</f>
        <v>0</v>
      </c>
      <c r="D74" s="38" t="n">
        <f aca="false">1</f>
        <v>1</v>
      </c>
      <c r="E74" s="38" t="n">
        <f aca="false">ID_ENV_KEY</f>
        <v>100000</v>
      </c>
      <c r="F74" s="38" t="n">
        <f aca="false">100000</f>
        <v>100000</v>
      </c>
      <c r="G74" s="38" t="s">
        <v>118</v>
      </c>
      <c r="H74" s="38" t="n">
        <f aca="false">100000</f>
        <v>100000</v>
      </c>
      <c r="I74" s="39" t="s">
        <v>122</v>
      </c>
      <c r="J74" s="38" t="n">
        <f aca="false">VLOOKUP(I74,T_FSM_TYPE!$A:$B,2,0)</f>
        <v>110002</v>
      </c>
      <c r="K74" s="40" t="s">
        <v>199</v>
      </c>
      <c r="L74" s="36" t="s">
        <v>130</v>
      </c>
      <c r="M74" s="40" t="s">
        <v>199</v>
      </c>
      <c r="N74" s="36" t="str">
        <f aca="false">"INSERT INTO "&amp;$B$2&amp;" VALUES("&amp;B74&amp;", "&amp;C74&amp;", "&amp;D74&amp;", "&amp;E74&amp;", "&amp;F74&amp;", "&amp;G74&amp;", "&amp;H74&amp;", "&amp;J74&amp;", '"&amp;K74&amp;"', '"&amp;L74&amp;"' ,'"&amp;M74&amp;"')"</f>
        <v>INSERT INTO T_FSM_STATE VALUES(110070, 0, 1, 100000, 100000, GETDATE(), 100000, 110002, 'C_OFFICER_RECOMMENDED', '?' ,'C_OFFICER_RECOMMENDED')</v>
      </c>
    </row>
    <row r="75" customFormat="false" ht="13.8" hidden="false" customHeight="false" outlineLevel="0" collapsed="false">
      <c r="A75" s="36" t="str">
        <f aca="false">CONCATENATE(I75,".",K75)</f>
        <v>CREDIT_CARD.C_OFFICER_UPDATED</v>
      </c>
      <c r="B75" s="37" t="n">
        <f aca="false">B74+1</f>
        <v>110071</v>
      </c>
      <c r="C75" s="38" t="n">
        <f aca="false">0</f>
        <v>0</v>
      </c>
      <c r="D75" s="38" t="n">
        <f aca="false">1</f>
        <v>1</v>
      </c>
      <c r="E75" s="38" t="n">
        <f aca="false">ID_ENV_KEY</f>
        <v>100000</v>
      </c>
      <c r="F75" s="38" t="n">
        <f aca="false">100000</f>
        <v>100000</v>
      </c>
      <c r="G75" s="38" t="s">
        <v>118</v>
      </c>
      <c r="H75" s="38" t="n">
        <f aca="false">100000</f>
        <v>100000</v>
      </c>
      <c r="I75" s="39" t="s">
        <v>122</v>
      </c>
      <c r="J75" s="38" t="n">
        <f aca="false">VLOOKUP(I75,T_FSM_TYPE!$A:$B,2,0)</f>
        <v>110002</v>
      </c>
      <c r="K75" s="40" t="s">
        <v>200</v>
      </c>
      <c r="L75" s="36" t="s">
        <v>130</v>
      </c>
      <c r="M75" s="40" t="s">
        <v>200</v>
      </c>
      <c r="N75" s="36" t="str">
        <f aca="false">"INSERT INTO "&amp;$B$2&amp;" VALUES("&amp;B75&amp;", "&amp;C75&amp;", "&amp;D75&amp;", "&amp;E75&amp;", "&amp;F75&amp;", "&amp;G75&amp;", "&amp;H75&amp;", "&amp;J75&amp;", '"&amp;K75&amp;"', '"&amp;L75&amp;"' ,'"&amp;M75&amp;"')"</f>
        <v>INSERT INTO T_FSM_STATE VALUES(110071, 0, 1, 100000, 100000, GETDATE(), 100000, 110002, 'C_OFFICER_UPDATED', '?' ,'C_OFFICER_UPDATED')</v>
      </c>
    </row>
    <row r="76" customFormat="false" ht="13.8" hidden="false" customHeight="false" outlineLevel="0" collapsed="false">
      <c r="A76" s="36" t="str">
        <f aca="false">CONCATENATE(I76,".",K76)</f>
        <v>CREDIT_CARD.CA_QUERY_TO_C_OFFICER</v>
      </c>
      <c r="B76" s="37" t="n">
        <f aca="false">B75+1</f>
        <v>110072</v>
      </c>
      <c r="C76" s="38" t="n">
        <f aca="false">0</f>
        <v>0</v>
      </c>
      <c r="D76" s="38" t="n">
        <f aca="false">1</f>
        <v>1</v>
      </c>
      <c r="E76" s="38" t="n">
        <f aca="false">ID_ENV_KEY</f>
        <v>100000</v>
      </c>
      <c r="F76" s="38" t="n">
        <f aca="false">100000</f>
        <v>100000</v>
      </c>
      <c r="G76" s="38" t="s">
        <v>118</v>
      </c>
      <c r="H76" s="38" t="n">
        <f aca="false">100000</f>
        <v>100000</v>
      </c>
      <c r="I76" s="39" t="s">
        <v>122</v>
      </c>
      <c r="J76" s="38" t="n">
        <f aca="false">VLOOKUP(I76,T_FSM_TYPE!$A:$B,2,0)</f>
        <v>110002</v>
      </c>
      <c r="K76" s="40" t="s">
        <v>201</v>
      </c>
      <c r="L76" s="36" t="s">
        <v>130</v>
      </c>
      <c r="M76" s="40" t="s">
        <v>201</v>
      </c>
      <c r="N76" s="36" t="str">
        <f aca="false">"INSERT INTO "&amp;$B$2&amp;" VALUES("&amp;B76&amp;", "&amp;C76&amp;", "&amp;D76&amp;", "&amp;E76&amp;", "&amp;F76&amp;", "&amp;G76&amp;", "&amp;H76&amp;", "&amp;J76&amp;", '"&amp;K76&amp;"', '"&amp;L76&amp;"' ,'"&amp;M76&amp;"')"</f>
        <v>INSERT INTO T_FSM_STATE VALUES(110072, 0, 1, 100000, 100000, GETDATE(), 100000, 110002, 'CA_QUERY_TO_C_OFFICER', '?' ,'CA_QUERY_TO_C_OFFICER')</v>
      </c>
    </row>
    <row r="77" customFormat="false" ht="13.8" hidden="false" customHeight="false" outlineLevel="0" collapsed="false">
      <c r="A77" s="36" t="str">
        <f aca="false">CONCATENATE(I77,".",K77)</f>
        <v>CREDIT_CARD.CA_QUERY_TO_C_OFFICER_UPDATED</v>
      </c>
      <c r="B77" s="37" t="n">
        <f aca="false">B76+1</f>
        <v>110073</v>
      </c>
      <c r="C77" s="38" t="n">
        <f aca="false">0</f>
        <v>0</v>
      </c>
      <c r="D77" s="38" t="n">
        <f aca="false">1</f>
        <v>1</v>
      </c>
      <c r="E77" s="38" t="n">
        <f aca="false">ID_ENV_KEY</f>
        <v>100000</v>
      </c>
      <c r="F77" s="38" t="n">
        <f aca="false">100000</f>
        <v>100000</v>
      </c>
      <c r="G77" s="38" t="s">
        <v>118</v>
      </c>
      <c r="H77" s="38" t="n">
        <f aca="false">100000</f>
        <v>100000</v>
      </c>
      <c r="I77" s="39" t="s">
        <v>122</v>
      </c>
      <c r="J77" s="38" t="n">
        <f aca="false">VLOOKUP(I77,T_FSM_TYPE!$A:$B,2,0)</f>
        <v>110002</v>
      </c>
      <c r="K77" s="40" t="s">
        <v>202</v>
      </c>
      <c r="L77" s="36" t="s">
        <v>130</v>
      </c>
      <c r="M77" s="40" t="s">
        <v>202</v>
      </c>
      <c r="N77" s="36" t="str">
        <f aca="false">"INSERT INTO "&amp;$B$2&amp;" VALUES("&amp;B77&amp;", "&amp;C77&amp;", "&amp;D77&amp;", "&amp;E77&amp;", "&amp;F77&amp;", "&amp;G77&amp;", "&amp;H77&amp;", "&amp;J77&amp;", '"&amp;K77&amp;"', '"&amp;L77&amp;"' ,'"&amp;M77&amp;"')"</f>
        <v>INSERT INTO T_FSM_STATE VALUES(110073, 0, 1, 100000, 100000, GETDATE(), 100000, 110002, 'CA_QUERY_TO_C_OFFICER_UPDATED', '?' ,'CA_QUERY_TO_C_OFFICER_UPDATED')</v>
      </c>
    </row>
    <row r="78" customFormat="false" ht="13.8" hidden="false" customHeight="false" outlineLevel="0" collapsed="false">
      <c r="A78" s="36" t="str">
        <f aca="false">CONCATENATE(I78,".",K78)</f>
        <v>CREDIT_CARD.CA_RECOMMENDED</v>
      </c>
      <c r="B78" s="37" t="n">
        <f aca="false">B77+1</f>
        <v>110074</v>
      </c>
      <c r="C78" s="38" t="n">
        <f aca="false">0</f>
        <v>0</v>
      </c>
      <c r="D78" s="38" t="n">
        <f aca="false">1</f>
        <v>1</v>
      </c>
      <c r="E78" s="38" t="n">
        <f aca="false">ID_ENV_KEY</f>
        <v>100000</v>
      </c>
      <c r="F78" s="38" t="n">
        <f aca="false">100000</f>
        <v>100000</v>
      </c>
      <c r="G78" s="38" t="s">
        <v>118</v>
      </c>
      <c r="H78" s="38" t="n">
        <f aca="false">100000</f>
        <v>100000</v>
      </c>
      <c r="I78" s="39" t="s">
        <v>122</v>
      </c>
      <c r="J78" s="38" t="n">
        <f aca="false">VLOOKUP(I78,T_FSM_TYPE!$A:$B,2,0)</f>
        <v>110002</v>
      </c>
      <c r="K78" s="40" t="s">
        <v>154</v>
      </c>
      <c r="L78" s="36" t="s">
        <v>130</v>
      </c>
      <c r="M78" s="40" t="s">
        <v>154</v>
      </c>
      <c r="N78" s="36" t="str">
        <f aca="false">"INSERT INTO "&amp;$B$2&amp;" VALUES("&amp;B78&amp;", "&amp;C78&amp;", "&amp;D78&amp;", "&amp;E78&amp;", "&amp;F78&amp;", "&amp;G78&amp;", "&amp;H78&amp;", "&amp;J78&amp;", '"&amp;K78&amp;"', '"&amp;L78&amp;"' ,'"&amp;M78&amp;"')"</f>
        <v>INSERT INTO T_FSM_STATE VALUES(110074, 0, 1, 100000, 100000, GETDATE(), 100000, 110002, 'CA_RECOMMENDED', '?' ,'CA_RECOMMENDED')</v>
      </c>
    </row>
    <row r="79" customFormat="false" ht="13.8" hidden="false" customHeight="false" outlineLevel="0" collapsed="false">
      <c r="A79" s="36" t="str">
        <f aca="false">CONCATENATE(I79,".",K79)</f>
        <v>CREDIT_CARD.CA_RESENT</v>
      </c>
      <c r="B79" s="37" t="n">
        <f aca="false">B78+1</f>
        <v>110075</v>
      </c>
      <c r="C79" s="38" t="n">
        <f aca="false">0</f>
        <v>0</v>
      </c>
      <c r="D79" s="38" t="n">
        <f aca="false">1</f>
        <v>1</v>
      </c>
      <c r="E79" s="38" t="n">
        <f aca="false">ID_ENV_KEY</f>
        <v>100000</v>
      </c>
      <c r="F79" s="38" t="n">
        <f aca="false">100000</f>
        <v>100000</v>
      </c>
      <c r="G79" s="38" t="s">
        <v>118</v>
      </c>
      <c r="H79" s="38" t="n">
        <f aca="false">100000</f>
        <v>100000</v>
      </c>
      <c r="I79" s="39" t="s">
        <v>122</v>
      </c>
      <c r="J79" s="38" t="n">
        <f aca="false">VLOOKUP(I79,T_FSM_TYPE!$A:$B,2,0)</f>
        <v>110002</v>
      </c>
      <c r="K79" s="41" t="s">
        <v>203</v>
      </c>
      <c r="L79" s="36" t="s">
        <v>130</v>
      </c>
      <c r="M79" s="41" t="s">
        <v>203</v>
      </c>
      <c r="N79" s="36" t="str">
        <f aca="false">"INSERT INTO "&amp;$B$2&amp;" VALUES("&amp;B79&amp;", "&amp;C79&amp;", "&amp;D79&amp;", "&amp;E79&amp;", "&amp;F79&amp;", "&amp;G79&amp;", "&amp;H79&amp;", "&amp;J79&amp;", '"&amp;K79&amp;"', '"&amp;L79&amp;"' ,'"&amp;M79&amp;"')"</f>
        <v>INSERT INTO T_FSM_STATE VALUES(110075, 0, 1, 100000, 100000, GETDATE(), 100000, 110002, 'CA_RESENT', '?' ,'CA_RESENT')</v>
      </c>
    </row>
    <row r="80" customFormat="false" ht="13.8" hidden="false" customHeight="false" outlineLevel="0" collapsed="false">
      <c r="A80" s="36" t="str">
        <f aca="false">CONCATENATE(I80,".",K80)</f>
        <v>CREDIT_CARD.CA_RETURNED</v>
      </c>
      <c r="B80" s="37" t="n">
        <f aca="false">B79+1</f>
        <v>110076</v>
      </c>
      <c r="C80" s="38" t="n">
        <f aca="false">0</f>
        <v>0</v>
      </c>
      <c r="D80" s="38" t="n">
        <f aca="false">1</f>
        <v>1</v>
      </c>
      <c r="E80" s="38" t="n">
        <f aca="false">ID_ENV_KEY</f>
        <v>100000</v>
      </c>
      <c r="F80" s="38" t="n">
        <f aca="false">100000</f>
        <v>100000</v>
      </c>
      <c r="G80" s="38" t="s">
        <v>118</v>
      </c>
      <c r="H80" s="38" t="n">
        <f aca="false">100000</f>
        <v>100000</v>
      </c>
      <c r="I80" s="39" t="s">
        <v>122</v>
      </c>
      <c r="J80" s="38" t="n">
        <f aca="false">VLOOKUP(I80,T_FSM_TYPE!$A:$B,2,0)</f>
        <v>110002</v>
      </c>
      <c r="K80" s="39" t="s">
        <v>155</v>
      </c>
      <c r="L80" s="36" t="s">
        <v>130</v>
      </c>
      <c r="M80" s="39" t="s">
        <v>155</v>
      </c>
      <c r="N80" s="36" t="str">
        <f aca="false">"INSERT INTO "&amp;$B$2&amp;" VALUES("&amp;B80&amp;", "&amp;C80&amp;", "&amp;D80&amp;", "&amp;E80&amp;", "&amp;F80&amp;", "&amp;G80&amp;", "&amp;H80&amp;", "&amp;J80&amp;", '"&amp;K80&amp;"', '"&amp;L80&amp;"' ,'"&amp;M80&amp;"')"</f>
        <v>INSERT INTO T_FSM_STATE VALUES(110076, 0, 1, 100000, 100000, GETDATE(), 100000, 110002, 'CA_RETURNED', '?' ,'CA_RETURNED')</v>
      </c>
    </row>
    <row r="81" customFormat="false" ht="13.8" hidden="false" customHeight="false" outlineLevel="0" collapsed="false">
      <c r="A81" s="36" t="str">
        <f aca="false">CONCATENATE(I81,".",K81)</f>
        <v>CREDIT_CARD.CA_UPDATED</v>
      </c>
      <c r="B81" s="37" t="n">
        <f aca="false">B80+1</f>
        <v>110077</v>
      </c>
      <c r="C81" s="38" t="n">
        <f aca="false">0</f>
        <v>0</v>
      </c>
      <c r="D81" s="38" t="n">
        <f aca="false">1</f>
        <v>1</v>
      </c>
      <c r="E81" s="38" t="n">
        <f aca="false">ID_ENV_KEY</f>
        <v>100000</v>
      </c>
      <c r="F81" s="38" t="n">
        <f aca="false">100000</f>
        <v>100000</v>
      </c>
      <c r="G81" s="38" t="s">
        <v>118</v>
      </c>
      <c r="H81" s="38" t="n">
        <f aca="false">100000</f>
        <v>100000</v>
      </c>
      <c r="I81" s="39" t="s">
        <v>122</v>
      </c>
      <c r="J81" s="38" t="n">
        <f aca="false">VLOOKUP(I81,T_FSM_TYPE!$A:$B,2,0)</f>
        <v>110002</v>
      </c>
      <c r="K81" s="40" t="s">
        <v>153</v>
      </c>
      <c r="L81" s="36" t="s">
        <v>130</v>
      </c>
      <c r="M81" s="40" t="s">
        <v>153</v>
      </c>
      <c r="N81" s="36" t="str">
        <f aca="false">"INSERT INTO "&amp;$B$2&amp;" VALUES("&amp;B81&amp;", "&amp;C81&amp;", "&amp;D81&amp;", "&amp;E81&amp;", "&amp;F81&amp;", "&amp;G81&amp;", "&amp;H81&amp;", "&amp;J81&amp;", '"&amp;K81&amp;"', '"&amp;L81&amp;"' ,'"&amp;M81&amp;"')"</f>
        <v>INSERT INTO T_FSM_STATE VALUES(110077, 0, 1, 100000, 100000, GETDATE(), 100000, 110002, 'CA_UPDATED', '?' ,'CA_UPDATED')</v>
      </c>
    </row>
    <row r="82" customFormat="false" ht="13.8" hidden="false" customHeight="false" outlineLevel="0" collapsed="false">
      <c r="A82" s="36" t="str">
        <f aca="false">CONCATENATE(I82,".",K82)</f>
        <v>CREDIT_CARD.CD_AGREED</v>
      </c>
      <c r="B82" s="37" t="n">
        <f aca="false">B81+1</f>
        <v>110078</v>
      </c>
      <c r="C82" s="38" t="n">
        <f aca="false">0</f>
        <v>0</v>
      </c>
      <c r="D82" s="38" t="n">
        <f aca="false">1</f>
        <v>1</v>
      </c>
      <c r="E82" s="38" t="n">
        <f aca="false">ID_ENV_KEY</f>
        <v>100000</v>
      </c>
      <c r="F82" s="38" t="n">
        <f aca="false">100000</f>
        <v>100000</v>
      </c>
      <c r="G82" s="38" t="s">
        <v>118</v>
      </c>
      <c r="H82" s="38" t="n">
        <f aca="false">100000</f>
        <v>100000</v>
      </c>
      <c r="I82" s="39" t="s">
        <v>122</v>
      </c>
      <c r="J82" s="38" t="n">
        <f aca="false">VLOOKUP(I82,T_FSM_TYPE!$A:$B,2,0)</f>
        <v>110002</v>
      </c>
      <c r="K82" s="41" t="s">
        <v>204</v>
      </c>
      <c r="L82" s="36" t="s">
        <v>130</v>
      </c>
      <c r="M82" s="41" t="s">
        <v>204</v>
      </c>
      <c r="N82" s="36" t="str">
        <f aca="false">"INSERT INTO "&amp;$B$2&amp;" VALUES("&amp;B82&amp;", "&amp;C82&amp;", "&amp;D82&amp;", "&amp;E82&amp;", "&amp;F82&amp;", "&amp;G82&amp;", "&amp;H82&amp;", "&amp;J82&amp;", '"&amp;K82&amp;"', '"&amp;L82&amp;"' ,'"&amp;M82&amp;"')"</f>
        <v>INSERT INTO T_FSM_STATE VALUES(110078, 0, 1, 100000, 100000, GETDATE(), 100000, 110002, 'CD_AGREED', '?' ,'CD_AGREED')</v>
      </c>
    </row>
    <row r="83" customFormat="false" ht="13.8" hidden="false" customHeight="false" outlineLevel="0" collapsed="false">
      <c r="A83" s="36" t="str">
        <f aca="false">CONCATENATE(I83,".",K83)</f>
        <v>CREDIT_CARD.CD_REJECT</v>
      </c>
      <c r="B83" s="37" t="n">
        <f aca="false">B82+1</f>
        <v>110079</v>
      </c>
      <c r="C83" s="38" t="n">
        <f aca="false">0</f>
        <v>0</v>
      </c>
      <c r="D83" s="38" t="n">
        <f aca="false">1</f>
        <v>1</v>
      </c>
      <c r="E83" s="38" t="n">
        <f aca="false">ID_ENV_KEY</f>
        <v>100000</v>
      </c>
      <c r="F83" s="38" t="n">
        <f aca="false">100000</f>
        <v>100000</v>
      </c>
      <c r="G83" s="38" t="s">
        <v>118</v>
      </c>
      <c r="H83" s="38" t="n">
        <f aca="false">100000</f>
        <v>100000</v>
      </c>
      <c r="I83" s="39" t="s">
        <v>122</v>
      </c>
      <c r="J83" s="38" t="n">
        <f aca="false">VLOOKUP(I83,T_FSM_TYPE!$A:$B,2,0)</f>
        <v>110002</v>
      </c>
      <c r="K83" s="40" t="s">
        <v>205</v>
      </c>
      <c r="L83" s="36" t="s">
        <v>130</v>
      </c>
      <c r="M83" s="40" t="s">
        <v>205</v>
      </c>
      <c r="N83" s="36" t="str">
        <f aca="false">"INSERT INTO "&amp;$B$2&amp;" VALUES("&amp;B83&amp;", "&amp;C83&amp;", "&amp;D83&amp;", "&amp;E83&amp;", "&amp;F83&amp;", "&amp;G83&amp;", "&amp;H83&amp;", "&amp;J83&amp;", '"&amp;K83&amp;"', '"&amp;L83&amp;"' ,'"&amp;M83&amp;"')"</f>
        <v>INSERT INTO T_FSM_STATE VALUES(110079, 0, 1, 100000, 100000, GETDATE(), 100000, 110002, 'CD_REJECT', '?' ,'CD_REJECT')</v>
      </c>
    </row>
    <row r="84" customFormat="false" ht="13.8" hidden="false" customHeight="false" outlineLevel="0" collapsed="false">
      <c r="A84" s="36" t="str">
        <f aca="false">CONCATENATE(I84,".",K84)</f>
        <v>CREDIT_CARD.CO_QUERY_TO_C_OFFICER</v>
      </c>
      <c r="B84" s="37" t="n">
        <f aca="false">B83+1</f>
        <v>110080</v>
      </c>
      <c r="C84" s="38" t="n">
        <f aca="false">0</f>
        <v>0</v>
      </c>
      <c r="D84" s="38" t="n">
        <f aca="false">1</f>
        <v>1</v>
      </c>
      <c r="E84" s="38" t="n">
        <f aca="false">ID_ENV_KEY</f>
        <v>100000</v>
      </c>
      <c r="F84" s="38" t="n">
        <f aca="false">100000</f>
        <v>100000</v>
      </c>
      <c r="G84" s="38" t="s">
        <v>118</v>
      </c>
      <c r="H84" s="38" t="n">
        <f aca="false">100000</f>
        <v>100000</v>
      </c>
      <c r="I84" s="39" t="s">
        <v>122</v>
      </c>
      <c r="J84" s="38" t="n">
        <f aca="false">VLOOKUP(I84,T_FSM_TYPE!$A:$B,2,0)</f>
        <v>110002</v>
      </c>
      <c r="K84" s="40" t="s">
        <v>206</v>
      </c>
      <c r="L84" s="36" t="s">
        <v>130</v>
      </c>
      <c r="M84" s="40" t="s">
        <v>206</v>
      </c>
      <c r="N84" s="36" t="str">
        <f aca="false">"INSERT INTO "&amp;$B$2&amp;" VALUES("&amp;B84&amp;", "&amp;C84&amp;", "&amp;D84&amp;", "&amp;E84&amp;", "&amp;F84&amp;", "&amp;G84&amp;", "&amp;H84&amp;", "&amp;J84&amp;", '"&amp;K84&amp;"', '"&amp;L84&amp;"' ,'"&amp;M84&amp;"')"</f>
        <v>INSERT INTO T_FSM_STATE VALUES(110080, 0, 1, 100000, 100000, GETDATE(), 100000, 110002, 'CO_QUERY_TO_C_OFFICER', '?' ,'CO_QUERY_TO_C_OFFICER')</v>
      </c>
    </row>
    <row r="85" customFormat="false" ht="13.8" hidden="false" customHeight="false" outlineLevel="0" collapsed="false">
      <c r="A85" s="36" t="str">
        <f aca="false">CONCATENATE(I85,".",K85)</f>
        <v>CREDIT_CARD.CO_QUERY_TO_C_OFFICER_UPDATED</v>
      </c>
      <c r="B85" s="37" t="n">
        <f aca="false">B84+1</f>
        <v>110081</v>
      </c>
      <c r="C85" s="38" t="n">
        <f aca="false">0</f>
        <v>0</v>
      </c>
      <c r="D85" s="38" t="n">
        <f aca="false">1</f>
        <v>1</v>
      </c>
      <c r="E85" s="38" t="n">
        <f aca="false">ID_ENV_KEY</f>
        <v>100000</v>
      </c>
      <c r="F85" s="38" t="n">
        <f aca="false">100000</f>
        <v>100000</v>
      </c>
      <c r="G85" s="38" t="s">
        <v>118</v>
      </c>
      <c r="H85" s="38" t="n">
        <f aca="false">100000</f>
        <v>100000</v>
      </c>
      <c r="I85" s="39" t="s">
        <v>122</v>
      </c>
      <c r="J85" s="38" t="n">
        <f aca="false">VLOOKUP(I85,T_FSM_TYPE!$A:$B,2,0)</f>
        <v>110002</v>
      </c>
      <c r="K85" s="40" t="s">
        <v>207</v>
      </c>
      <c r="L85" s="36" t="s">
        <v>130</v>
      </c>
      <c r="M85" s="40" t="s">
        <v>207</v>
      </c>
      <c r="N85" s="36" t="str">
        <f aca="false">"INSERT INTO "&amp;$B$2&amp;" VALUES("&amp;B85&amp;", "&amp;C85&amp;", "&amp;D85&amp;", "&amp;E85&amp;", "&amp;F85&amp;", "&amp;G85&amp;", "&amp;H85&amp;", "&amp;J85&amp;", '"&amp;K85&amp;"', '"&amp;L85&amp;"' ,'"&amp;M85&amp;"')"</f>
        <v>INSERT INTO T_FSM_STATE VALUES(110081, 0, 1, 100000, 100000, GETDATE(), 100000, 110002, 'CO_QUERY_TO_C_OFFICER_UPDATED', '?' ,'CO_QUERY_TO_C_OFFICER_UPDATED')</v>
      </c>
    </row>
    <row r="86" customFormat="false" ht="13.8" hidden="false" customHeight="false" outlineLevel="0" collapsed="false">
      <c r="A86" s="36" t="str">
        <f aca="false">CONCATENATE(I86,".",K86)</f>
        <v>CREDIT_CARD.CO_QUERY_TO_CA</v>
      </c>
      <c r="B86" s="37" t="n">
        <f aca="false">B85+1</f>
        <v>110082</v>
      </c>
      <c r="C86" s="38" t="n">
        <f aca="false">0</f>
        <v>0</v>
      </c>
      <c r="D86" s="38" t="n">
        <f aca="false">1</f>
        <v>1</v>
      </c>
      <c r="E86" s="38" t="n">
        <f aca="false">ID_ENV_KEY</f>
        <v>100000</v>
      </c>
      <c r="F86" s="38" t="n">
        <f aca="false">100000</f>
        <v>100000</v>
      </c>
      <c r="G86" s="38" t="s">
        <v>118</v>
      </c>
      <c r="H86" s="38" t="n">
        <f aca="false">100000</f>
        <v>100000</v>
      </c>
      <c r="I86" s="39" t="s">
        <v>122</v>
      </c>
      <c r="J86" s="38" t="n">
        <f aca="false">VLOOKUP(I86,T_FSM_TYPE!$A:$B,2,0)</f>
        <v>110002</v>
      </c>
      <c r="K86" s="40" t="s">
        <v>208</v>
      </c>
      <c r="L86" s="36" t="s">
        <v>130</v>
      </c>
      <c r="M86" s="40" t="s">
        <v>208</v>
      </c>
      <c r="N86" s="36" t="str">
        <f aca="false">"INSERT INTO "&amp;$B$2&amp;" VALUES("&amp;B86&amp;", "&amp;C86&amp;", "&amp;D86&amp;", "&amp;E86&amp;", "&amp;F86&amp;", "&amp;G86&amp;", "&amp;H86&amp;", "&amp;J86&amp;", '"&amp;K86&amp;"', '"&amp;L86&amp;"' ,'"&amp;M86&amp;"')"</f>
        <v>INSERT INTO T_FSM_STATE VALUES(110082, 0, 1, 100000, 100000, GETDATE(), 100000, 110002, 'CO_QUERY_TO_CA', '?' ,'CO_QUERY_TO_CA')</v>
      </c>
    </row>
    <row r="87" customFormat="false" ht="13.8" hidden="false" customHeight="false" outlineLevel="0" collapsed="false">
      <c r="A87" s="36" t="str">
        <f aca="false">CONCATENATE(I87,".",K87)</f>
        <v>CREDIT_CARD.CO_QUERY_TO_CA_UPDATED</v>
      </c>
      <c r="B87" s="37" t="n">
        <f aca="false">B86+1</f>
        <v>110083</v>
      </c>
      <c r="C87" s="38" t="n">
        <f aca="false">0</f>
        <v>0</v>
      </c>
      <c r="D87" s="38" t="n">
        <f aca="false">1</f>
        <v>1</v>
      </c>
      <c r="E87" s="38" t="n">
        <f aca="false">ID_ENV_KEY</f>
        <v>100000</v>
      </c>
      <c r="F87" s="38" t="n">
        <f aca="false">100000</f>
        <v>100000</v>
      </c>
      <c r="G87" s="38" t="s">
        <v>118</v>
      </c>
      <c r="H87" s="38" t="n">
        <f aca="false">100000</f>
        <v>100000</v>
      </c>
      <c r="I87" s="39" t="s">
        <v>122</v>
      </c>
      <c r="J87" s="38" t="n">
        <f aca="false">VLOOKUP(I87,T_FSM_TYPE!$A:$B,2,0)</f>
        <v>110002</v>
      </c>
      <c r="K87" s="40" t="s">
        <v>209</v>
      </c>
      <c r="L87" s="36" t="s">
        <v>130</v>
      </c>
      <c r="M87" s="40" t="s">
        <v>209</v>
      </c>
      <c r="N87" s="36" t="str">
        <f aca="false">"INSERT INTO "&amp;$B$2&amp;" VALUES("&amp;B87&amp;", "&amp;C87&amp;", "&amp;D87&amp;", "&amp;E87&amp;", "&amp;F87&amp;", "&amp;G87&amp;", "&amp;H87&amp;", "&amp;J87&amp;", '"&amp;K87&amp;"', '"&amp;L87&amp;"' ,'"&amp;M87&amp;"')"</f>
        <v>INSERT INTO T_FSM_STATE VALUES(110083, 0, 1, 100000, 100000, GETDATE(), 100000, 110002, 'CO_QUERY_TO_CA_UPDATED', '?' ,'CO_QUERY_TO_CA_UPDATED')</v>
      </c>
    </row>
    <row r="88" customFormat="false" ht="13.8" hidden="false" customHeight="false" outlineLevel="0" collapsed="false">
      <c r="A88" s="36" t="str">
        <f aca="false">CONCATENATE(I88,".",K88)</f>
        <v>CREDIT_CARD.FO_CREATED</v>
      </c>
      <c r="B88" s="37" t="n">
        <f aca="false">B87+1</f>
        <v>110084</v>
      </c>
      <c r="C88" s="38" t="n">
        <f aca="false">0</f>
        <v>0</v>
      </c>
      <c r="D88" s="38" t="n">
        <f aca="false">1</f>
        <v>1</v>
      </c>
      <c r="E88" s="38" t="n">
        <f aca="false">ID_ENV_KEY</f>
        <v>100000</v>
      </c>
      <c r="F88" s="38" t="n">
        <f aca="false">100000</f>
        <v>100000</v>
      </c>
      <c r="G88" s="38" t="s">
        <v>118</v>
      </c>
      <c r="H88" s="38" t="n">
        <f aca="false">100000</f>
        <v>100000</v>
      </c>
      <c r="I88" s="39" t="s">
        <v>122</v>
      </c>
      <c r="J88" s="38" t="n">
        <f aca="false">VLOOKUP(I88,T_FSM_TYPE!$A:$B,2,0)</f>
        <v>110002</v>
      </c>
      <c r="K88" s="40" t="s">
        <v>131</v>
      </c>
      <c r="L88" s="36" t="s">
        <v>130</v>
      </c>
      <c r="M88" s="40" t="s">
        <v>131</v>
      </c>
      <c r="N88" s="36" t="str">
        <f aca="false">"INSERT INTO "&amp;$B$2&amp;" VALUES("&amp;B88&amp;", "&amp;C88&amp;", "&amp;D88&amp;", "&amp;E88&amp;", "&amp;F88&amp;", "&amp;G88&amp;", "&amp;H88&amp;", "&amp;J88&amp;", '"&amp;K88&amp;"', '"&amp;L88&amp;"' ,'"&amp;M88&amp;"')"</f>
        <v>INSERT INTO T_FSM_STATE VALUES(110084, 0, 1, 100000, 100000, GETDATE(), 100000, 110002, 'FO_CREATED', '?' ,'FO_CREATED')</v>
      </c>
    </row>
    <row r="89" customFormat="false" ht="13.8" hidden="false" customHeight="false" outlineLevel="0" collapsed="false">
      <c r="A89" s="36" t="str">
        <f aca="false">CONCATENATE(I89,".",K89)</f>
        <v>CREDIT_CARD.FO_DELETED</v>
      </c>
      <c r="B89" s="37" t="n">
        <f aca="false">B88+1</f>
        <v>110085</v>
      </c>
      <c r="C89" s="38" t="n">
        <f aca="false">0</f>
        <v>0</v>
      </c>
      <c r="D89" s="38" t="n">
        <f aca="false">1</f>
        <v>1</v>
      </c>
      <c r="E89" s="38" t="n">
        <f aca="false">ID_ENV_KEY</f>
        <v>100000</v>
      </c>
      <c r="F89" s="38" t="n">
        <f aca="false">100000</f>
        <v>100000</v>
      </c>
      <c r="G89" s="38" t="s">
        <v>118</v>
      </c>
      <c r="H89" s="38" t="n">
        <f aca="false">100000</f>
        <v>100000</v>
      </c>
      <c r="I89" s="39" t="s">
        <v>122</v>
      </c>
      <c r="J89" s="38" t="n">
        <f aca="false">VLOOKUP(I89,T_FSM_TYPE!$A:$B,2,0)</f>
        <v>110002</v>
      </c>
      <c r="K89" s="39" t="s">
        <v>133</v>
      </c>
      <c r="L89" s="36" t="s">
        <v>130</v>
      </c>
      <c r="M89" s="39" t="s">
        <v>133</v>
      </c>
      <c r="N89" s="36" t="str">
        <f aca="false">"INSERT INTO "&amp;$B$2&amp;" VALUES("&amp;B89&amp;", "&amp;C89&amp;", "&amp;D89&amp;", "&amp;E89&amp;", "&amp;F89&amp;", "&amp;G89&amp;", "&amp;H89&amp;", "&amp;J89&amp;", '"&amp;K89&amp;"', '"&amp;L89&amp;"' ,'"&amp;M89&amp;"')"</f>
        <v>INSERT INTO T_FSM_STATE VALUES(110085, 0, 1, 100000, 100000, GETDATE(), 100000, 110002, 'FO_DELETED', '?' ,'FO_DELETED')</v>
      </c>
    </row>
    <row r="90" customFormat="false" ht="13.8" hidden="false" customHeight="false" outlineLevel="0" collapsed="false">
      <c r="A90" s="36" t="str">
        <f aca="false">CONCATENATE(I90,".",K90)</f>
        <v>CREDIT_CARD.FO_RECOMMENDED</v>
      </c>
      <c r="B90" s="37" t="n">
        <f aca="false">B89+1</f>
        <v>110086</v>
      </c>
      <c r="C90" s="38" t="n">
        <f aca="false">0</f>
        <v>0</v>
      </c>
      <c r="D90" s="38" t="n">
        <f aca="false">1</f>
        <v>1</v>
      </c>
      <c r="E90" s="38" t="n">
        <f aca="false">ID_ENV_KEY</f>
        <v>100000</v>
      </c>
      <c r="F90" s="38" t="n">
        <f aca="false">100000</f>
        <v>100000</v>
      </c>
      <c r="G90" s="38" t="s">
        <v>118</v>
      </c>
      <c r="H90" s="38" t="n">
        <f aca="false">100000</f>
        <v>100000</v>
      </c>
      <c r="I90" s="39" t="s">
        <v>122</v>
      </c>
      <c r="J90" s="38" t="n">
        <f aca="false">VLOOKUP(I90,T_FSM_TYPE!$A:$B,2,0)</f>
        <v>110002</v>
      </c>
      <c r="K90" s="40" t="s">
        <v>210</v>
      </c>
      <c r="L90" s="36" t="s">
        <v>130</v>
      </c>
      <c r="M90" s="40" t="s">
        <v>210</v>
      </c>
      <c r="N90" s="36" t="str">
        <f aca="false">"INSERT INTO "&amp;$B$2&amp;" VALUES("&amp;B90&amp;", "&amp;C90&amp;", "&amp;D90&amp;", "&amp;E90&amp;", "&amp;F90&amp;", "&amp;G90&amp;", "&amp;H90&amp;", "&amp;J90&amp;", '"&amp;K90&amp;"', '"&amp;L90&amp;"' ,'"&amp;M90&amp;"')"</f>
        <v>INSERT INTO T_FSM_STATE VALUES(110086, 0, 1, 100000, 100000, GETDATE(), 100000, 110002, 'FO_RECOMMENDED', '?' ,'FO_RECOMMENDED')</v>
      </c>
    </row>
    <row r="91" customFormat="false" ht="13.8" hidden="false" customHeight="false" outlineLevel="0" collapsed="false">
      <c r="A91" s="36" t="str">
        <f aca="false">CONCATENATE(I91,".",K91)</f>
        <v>CREDIT_CARD.FO_UPDATED</v>
      </c>
      <c r="B91" s="37" t="n">
        <f aca="false">B90+1</f>
        <v>110087</v>
      </c>
      <c r="C91" s="38" t="n">
        <f aca="false">0</f>
        <v>0</v>
      </c>
      <c r="D91" s="38" t="n">
        <f aca="false">1</f>
        <v>1</v>
      </c>
      <c r="E91" s="38" t="n">
        <f aca="false">ID_ENV_KEY</f>
        <v>100000</v>
      </c>
      <c r="F91" s="38" t="n">
        <f aca="false">100000</f>
        <v>100000</v>
      </c>
      <c r="G91" s="38" t="s">
        <v>118</v>
      </c>
      <c r="H91" s="38" t="n">
        <f aca="false">100000</f>
        <v>100000</v>
      </c>
      <c r="I91" s="39" t="s">
        <v>122</v>
      </c>
      <c r="J91" s="38" t="n">
        <f aca="false">VLOOKUP(I91,T_FSM_TYPE!$A:$B,2,0)</f>
        <v>110002</v>
      </c>
      <c r="K91" s="40" t="s">
        <v>132</v>
      </c>
      <c r="L91" s="36" t="s">
        <v>130</v>
      </c>
      <c r="M91" s="40" t="s">
        <v>132</v>
      </c>
      <c r="N91" s="36" t="str">
        <f aca="false">"INSERT INTO "&amp;$B$2&amp;" VALUES("&amp;B91&amp;", "&amp;C91&amp;", "&amp;D91&amp;", "&amp;E91&amp;", "&amp;F91&amp;", "&amp;G91&amp;", "&amp;H91&amp;", "&amp;J91&amp;", '"&amp;K91&amp;"', '"&amp;L91&amp;"' ,'"&amp;M91&amp;"')"</f>
        <v>INSERT INTO T_FSM_STATE VALUES(110087, 0, 1, 100000, 100000, GETDATE(), 100000, 110002, 'FO_UPDATED', '?' ,'FO_UPDATED')</v>
      </c>
    </row>
    <row r="92" customFormat="false" ht="13.8" hidden="false" customHeight="false" outlineLevel="0" collapsed="false">
      <c r="A92" s="36" t="str">
        <f aca="false">CONCATENATE(I92,".",K92)</f>
        <v>CREDIT_CARD.HOC_RECOMMENDED</v>
      </c>
      <c r="B92" s="37" t="n">
        <f aca="false">B91+1</f>
        <v>110088</v>
      </c>
      <c r="C92" s="38" t="n">
        <f aca="false">0</f>
        <v>0</v>
      </c>
      <c r="D92" s="38" t="n">
        <f aca="false">1</f>
        <v>1</v>
      </c>
      <c r="E92" s="38" t="n">
        <f aca="false">ID_ENV_KEY</f>
        <v>100000</v>
      </c>
      <c r="F92" s="38" t="n">
        <f aca="false">100000</f>
        <v>100000</v>
      </c>
      <c r="G92" s="38" t="s">
        <v>118</v>
      </c>
      <c r="H92" s="38" t="n">
        <f aca="false">100000</f>
        <v>100000</v>
      </c>
      <c r="I92" s="39" t="s">
        <v>122</v>
      </c>
      <c r="J92" s="38" t="n">
        <f aca="false">VLOOKUP(I92,T_FSM_TYPE!$A:$B,2,0)</f>
        <v>110002</v>
      </c>
      <c r="K92" s="40" t="s">
        <v>211</v>
      </c>
      <c r="L92" s="36" t="s">
        <v>130</v>
      </c>
      <c r="M92" s="40" t="s">
        <v>211</v>
      </c>
      <c r="N92" s="36" t="str">
        <f aca="false">"INSERT INTO "&amp;$B$2&amp;" VALUES("&amp;B92&amp;", "&amp;C92&amp;", "&amp;D92&amp;", "&amp;E92&amp;", "&amp;F92&amp;", "&amp;G92&amp;", "&amp;H92&amp;", "&amp;J92&amp;", '"&amp;K92&amp;"', '"&amp;L92&amp;"' ,'"&amp;M92&amp;"')"</f>
        <v>INSERT INTO T_FSM_STATE VALUES(110088, 0, 1, 100000, 100000, GETDATE(), 100000, 110002, 'HOC_RECOMMENDED', '?' ,'HOC_RECOMMENDED')</v>
      </c>
    </row>
    <row r="93" customFormat="false" ht="13.8" hidden="false" customHeight="false" outlineLevel="0" collapsed="false">
      <c r="A93" s="36" t="str">
        <f aca="false">CONCATENATE(I93,".",K93)</f>
        <v>CREDIT_CARD.HOC_RETURNED</v>
      </c>
      <c r="B93" s="37" t="n">
        <f aca="false">B92+1</f>
        <v>110089</v>
      </c>
      <c r="C93" s="38" t="n">
        <f aca="false">0</f>
        <v>0</v>
      </c>
      <c r="D93" s="38" t="n">
        <f aca="false">1</f>
        <v>1</v>
      </c>
      <c r="E93" s="38" t="n">
        <f aca="false">ID_ENV_KEY</f>
        <v>100000</v>
      </c>
      <c r="F93" s="38" t="n">
        <f aca="false">100000</f>
        <v>100000</v>
      </c>
      <c r="G93" s="38" t="s">
        <v>118</v>
      </c>
      <c r="H93" s="38" t="n">
        <f aca="false">100000</f>
        <v>100000</v>
      </c>
      <c r="I93" s="39" t="s">
        <v>122</v>
      </c>
      <c r="J93" s="38" t="n">
        <f aca="false">VLOOKUP(I93,T_FSM_TYPE!$A:$B,2,0)</f>
        <v>110002</v>
      </c>
      <c r="K93" s="40" t="s">
        <v>212</v>
      </c>
      <c r="L93" s="36" t="s">
        <v>130</v>
      </c>
      <c r="M93" s="40" t="s">
        <v>212</v>
      </c>
      <c r="N93" s="36" t="str">
        <f aca="false">"INSERT INTO "&amp;$B$2&amp;" VALUES("&amp;B93&amp;", "&amp;C93&amp;", "&amp;D93&amp;", "&amp;E93&amp;", "&amp;F93&amp;", "&amp;G93&amp;", "&amp;H93&amp;", "&amp;J93&amp;", '"&amp;K93&amp;"', '"&amp;L93&amp;"' ,'"&amp;M93&amp;"')"</f>
        <v>INSERT INTO T_FSM_STATE VALUES(110089, 0, 1, 100000, 100000, GETDATE(), 100000, 110002, 'HOC_RETURNED', '?' ,'HOC_RETURNED')</v>
      </c>
    </row>
    <row r="94" customFormat="false" ht="13.8" hidden="false" customHeight="false" outlineLevel="0" collapsed="false">
      <c r="A94" s="36" t="str">
        <f aca="false">CONCATENATE(I94,".",K94)</f>
        <v>CREDIT_CARD.HOCRM_APPROVE</v>
      </c>
      <c r="B94" s="37" t="n">
        <f aca="false">B93+1</f>
        <v>110090</v>
      </c>
      <c r="C94" s="38" t="n">
        <f aca="false">0</f>
        <v>0</v>
      </c>
      <c r="D94" s="38" t="n">
        <f aca="false">1</f>
        <v>1</v>
      </c>
      <c r="E94" s="38" t="n">
        <f aca="false">ID_ENV_KEY</f>
        <v>100000</v>
      </c>
      <c r="F94" s="38" t="n">
        <f aca="false">100000</f>
        <v>100000</v>
      </c>
      <c r="G94" s="38" t="s">
        <v>118</v>
      </c>
      <c r="H94" s="38" t="n">
        <f aca="false">100000</f>
        <v>100000</v>
      </c>
      <c r="I94" s="39" t="s">
        <v>122</v>
      </c>
      <c r="J94" s="38" t="n">
        <f aca="false">VLOOKUP(I94,T_FSM_TYPE!$A:$B,2,0)</f>
        <v>110002</v>
      </c>
      <c r="K94" s="40" t="s">
        <v>213</v>
      </c>
      <c r="L94" s="36" t="s">
        <v>130</v>
      </c>
      <c r="M94" s="40" t="s">
        <v>213</v>
      </c>
      <c r="N94" s="36" t="str">
        <f aca="false">"INSERT INTO "&amp;$B$2&amp;" VALUES("&amp;B94&amp;", "&amp;C94&amp;", "&amp;D94&amp;", "&amp;E94&amp;", "&amp;F94&amp;", "&amp;G94&amp;", "&amp;H94&amp;", "&amp;J94&amp;", '"&amp;K94&amp;"', '"&amp;L94&amp;"' ,'"&amp;M94&amp;"')"</f>
        <v>INSERT INTO T_FSM_STATE VALUES(110090, 0, 1, 100000, 100000, GETDATE(), 100000, 110002, 'HOCRM_APPROVE', '?' ,'HOCRM_APPROVE')</v>
      </c>
    </row>
    <row r="95" customFormat="false" ht="13.8" hidden="false" customHeight="false" outlineLevel="0" collapsed="false">
      <c r="A95" s="36" t="str">
        <f aca="false">CONCATENATE(I95,".",K95)</f>
        <v>CREDIT_CARD.HOCRM_REMOVED_FROM_GROUP</v>
      </c>
      <c r="B95" s="37" t="n">
        <f aca="false">B94+1</f>
        <v>110091</v>
      </c>
      <c r="C95" s="38" t="n">
        <f aca="false">0</f>
        <v>0</v>
      </c>
      <c r="D95" s="38" t="n">
        <f aca="false">1</f>
        <v>1</v>
      </c>
      <c r="E95" s="38" t="n">
        <f aca="false">ID_ENV_KEY</f>
        <v>100000</v>
      </c>
      <c r="F95" s="38" t="n">
        <f aca="false">100000</f>
        <v>100000</v>
      </c>
      <c r="G95" s="38" t="s">
        <v>118</v>
      </c>
      <c r="H95" s="38" t="n">
        <f aca="false">100000</f>
        <v>100000</v>
      </c>
      <c r="I95" s="39" t="s">
        <v>122</v>
      </c>
      <c r="J95" s="38" t="n">
        <f aca="false">VLOOKUP(I95,T_FSM_TYPE!$A:$B,2,0)</f>
        <v>110002</v>
      </c>
      <c r="K95" s="40" t="s">
        <v>214</v>
      </c>
      <c r="L95" s="36" t="s">
        <v>130</v>
      </c>
      <c r="M95" s="40" t="s">
        <v>214</v>
      </c>
      <c r="N95" s="36" t="str">
        <f aca="false">"INSERT INTO "&amp;$B$2&amp;" VALUES("&amp;B95&amp;", "&amp;C95&amp;", "&amp;D95&amp;", "&amp;E95&amp;", "&amp;F95&amp;", "&amp;G95&amp;", "&amp;H95&amp;", "&amp;J95&amp;", '"&amp;K95&amp;"', '"&amp;L95&amp;"' ,'"&amp;M95&amp;"')"</f>
        <v>INSERT INTO T_FSM_STATE VALUES(110091, 0, 1, 100000, 100000, GETDATE(), 100000, 110002, 'HOCRM_REMOVED_FROM_GROUP', '?' ,'HOCRM_REMOVED_FROM_GROUP')</v>
      </c>
    </row>
    <row r="96" customFormat="false" ht="13.8" hidden="false" customHeight="false" outlineLevel="0" collapsed="false">
      <c r="A96" s="36" t="str">
        <f aca="false">CONCATENATE(I96,".",K96)</f>
        <v>CREDIT_CARD.RM_APPROVE</v>
      </c>
      <c r="B96" s="37" t="n">
        <f aca="false">B95+1</f>
        <v>110092</v>
      </c>
      <c r="C96" s="38" t="n">
        <f aca="false">0</f>
        <v>0</v>
      </c>
      <c r="D96" s="38" t="n">
        <f aca="false">1</f>
        <v>1</v>
      </c>
      <c r="E96" s="38" t="n">
        <f aca="false">ID_ENV_KEY</f>
        <v>100000</v>
      </c>
      <c r="F96" s="38" t="n">
        <f aca="false">100000</f>
        <v>100000</v>
      </c>
      <c r="G96" s="38" t="s">
        <v>118</v>
      </c>
      <c r="H96" s="38" t="n">
        <f aca="false">100000</f>
        <v>100000</v>
      </c>
      <c r="I96" s="39" t="s">
        <v>122</v>
      </c>
      <c r="J96" s="38" t="n">
        <f aca="false">VLOOKUP(I96,T_FSM_TYPE!$A:$B,2,0)</f>
        <v>110002</v>
      </c>
      <c r="K96" s="40" t="s">
        <v>215</v>
      </c>
      <c r="L96" s="36" t="s">
        <v>130</v>
      </c>
      <c r="M96" s="40" t="s">
        <v>215</v>
      </c>
      <c r="N96" s="36" t="str">
        <f aca="false">"INSERT INTO "&amp;$B$2&amp;" VALUES("&amp;B96&amp;", "&amp;C96&amp;", "&amp;D96&amp;", "&amp;E96&amp;", "&amp;F96&amp;", "&amp;G96&amp;", "&amp;H96&amp;", "&amp;J96&amp;", '"&amp;K96&amp;"', '"&amp;L96&amp;"' ,'"&amp;M96&amp;"')"</f>
        <v>INSERT INTO T_FSM_STATE VALUES(110092, 0, 1, 100000, 100000, GETDATE(), 100000, 110002, 'RM_APPROVE', '?' ,'RM_APPROVE')</v>
      </c>
    </row>
    <row r="97" customFormat="false" ht="13.8" hidden="false" customHeight="false" outlineLevel="0" collapsed="false">
      <c r="A97" s="36" t="str">
        <f aca="false">CONCATENATE(I97,".",K97)</f>
        <v>CREDIT_CARD.RM_DECLINE</v>
      </c>
      <c r="B97" s="37" t="n">
        <f aca="false">B96+1</f>
        <v>110093</v>
      </c>
      <c r="C97" s="38" t="n">
        <f aca="false">0</f>
        <v>0</v>
      </c>
      <c r="D97" s="38" t="n">
        <f aca="false">1</f>
        <v>1</v>
      </c>
      <c r="E97" s="38" t="n">
        <f aca="false">ID_ENV_KEY</f>
        <v>100000</v>
      </c>
      <c r="F97" s="38" t="n">
        <f aca="false">100000</f>
        <v>100000</v>
      </c>
      <c r="G97" s="38" t="s">
        <v>118</v>
      </c>
      <c r="H97" s="38" t="n">
        <f aca="false">100000</f>
        <v>100000</v>
      </c>
      <c r="I97" s="39" t="s">
        <v>122</v>
      </c>
      <c r="J97" s="38" t="n">
        <f aca="false">VLOOKUP(I97,T_FSM_TYPE!$A:$B,2,0)</f>
        <v>110002</v>
      </c>
      <c r="K97" s="40" t="s">
        <v>216</v>
      </c>
      <c r="L97" s="36" t="s">
        <v>130</v>
      </c>
      <c r="M97" s="40" t="s">
        <v>216</v>
      </c>
      <c r="N97" s="36" t="str">
        <f aca="false">"INSERT INTO "&amp;$B$2&amp;" VALUES("&amp;B97&amp;", "&amp;C97&amp;", "&amp;D97&amp;", "&amp;E97&amp;", "&amp;F97&amp;", "&amp;G97&amp;", "&amp;H97&amp;", "&amp;J97&amp;", '"&amp;K97&amp;"', '"&amp;L97&amp;"' ,'"&amp;M97&amp;"')"</f>
        <v>INSERT INTO T_FSM_STATE VALUES(110093, 0, 1, 100000, 100000, GETDATE(), 100000, 110002, 'RM_DECLINE', '?' ,'RM_DECLINE')</v>
      </c>
    </row>
    <row r="98" customFormat="false" ht="13.8" hidden="false" customHeight="false" outlineLevel="0" collapsed="false">
      <c r="A98" s="36" t="str">
        <f aca="false">CONCATENATE(I98,".",K98)</f>
        <v>CREDIT_CARD.RM_RECOMMENDED_TO_CD</v>
      </c>
      <c r="B98" s="37" t="n">
        <f aca="false">B97+1</f>
        <v>110094</v>
      </c>
      <c r="C98" s="38" t="n">
        <f aca="false">0</f>
        <v>0</v>
      </c>
      <c r="D98" s="38" t="n">
        <f aca="false">1</f>
        <v>1</v>
      </c>
      <c r="E98" s="38" t="n">
        <f aca="false">ID_ENV_KEY</f>
        <v>100000</v>
      </c>
      <c r="F98" s="38" t="n">
        <f aca="false">100000</f>
        <v>100000</v>
      </c>
      <c r="G98" s="38" t="s">
        <v>118</v>
      </c>
      <c r="H98" s="38" t="n">
        <f aca="false">100000</f>
        <v>100000</v>
      </c>
      <c r="I98" s="39" t="s">
        <v>122</v>
      </c>
      <c r="J98" s="38" t="n">
        <f aca="false">VLOOKUP(I98,T_FSM_TYPE!$A:$B,2,0)</f>
        <v>110002</v>
      </c>
      <c r="K98" s="40" t="s">
        <v>217</v>
      </c>
      <c r="L98" s="36" t="s">
        <v>130</v>
      </c>
      <c r="M98" s="40" t="s">
        <v>217</v>
      </c>
      <c r="N98" s="36" t="str">
        <f aca="false">"INSERT INTO "&amp;$B$2&amp;" VALUES("&amp;B98&amp;", "&amp;C98&amp;", "&amp;D98&amp;", "&amp;E98&amp;", "&amp;F98&amp;", "&amp;G98&amp;", "&amp;H98&amp;", "&amp;J98&amp;", '"&amp;K98&amp;"', '"&amp;L98&amp;"' ,'"&amp;M98&amp;"')"</f>
        <v>INSERT INTO T_FSM_STATE VALUES(110094, 0, 1, 100000, 100000, GETDATE(), 100000, 110002, 'RM_RECOMMENDED_TO_CD', '?' ,'RM_RECOMMENDED_TO_CD')</v>
      </c>
    </row>
    <row r="99" customFormat="false" ht="13.8" hidden="false" customHeight="false" outlineLevel="0" collapsed="false">
      <c r="A99" s="36" t="str">
        <f aca="false">CONCATENATE(I99,".",K99)</f>
        <v>CREDIT_CARD.RM_RECOMMENDED_TO_HOCRM</v>
      </c>
      <c r="B99" s="37" t="n">
        <f aca="false">B98+1</f>
        <v>110095</v>
      </c>
      <c r="C99" s="38" t="n">
        <f aca="false">0</f>
        <v>0</v>
      </c>
      <c r="D99" s="38" t="n">
        <f aca="false">1</f>
        <v>1</v>
      </c>
      <c r="E99" s="38" t="n">
        <f aca="false">ID_ENV_KEY</f>
        <v>100000</v>
      </c>
      <c r="F99" s="38" t="n">
        <f aca="false">100000</f>
        <v>100000</v>
      </c>
      <c r="G99" s="38" t="s">
        <v>118</v>
      </c>
      <c r="H99" s="38" t="n">
        <f aca="false">100000</f>
        <v>100000</v>
      </c>
      <c r="I99" s="39" t="s">
        <v>122</v>
      </c>
      <c r="J99" s="38" t="n">
        <f aca="false">VLOOKUP(I99,T_FSM_TYPE!$A:$B,2,0)</f>
        <v>110002</v>
      </c>
      <c r="K99" s="40" t="s">
        <v>218</v>
      </c>
      <c r="L99" s="36" t="s">
        <v>130</v>
      </c>
      <c r="M99" s="40" t="s">
        <v>218</v>
      </c>
      <c r="N99" s="36" t="str">
        <f aca="false">"INSERT INTO "&amp;$B$2&amp;" VALUES("&amp;B99&amp;", "&amp;C99&amp;", "&amp;D99&amp;", "&amp;E99&amp;", "&amp;F99&amp;", "&amp;G99&amp;", "&amp;H99&amp;", "&amp;J99&amp;", '"&amp;K99&amp;"', '"&amp;L99&amp;"' ,'"&amp;M99&amp;"')"</f>
        <v>INSERT INTO T_FSM_STATE VALUES(110095, 0, 1, 100000, 100000, GETDATE(), 100000, 110002, 'RM_RECOMMENDED_TO_HOCRM', '?' ,'RM_RECOMMENDED_TO_HOCRM')</v>
      </c>
    </row>
    <row r="100" customFormat="false" ht="13.8" hidden="false" customHeight="false" outlineLevel="0" collapsed="false">
      <c r="A100" s="36" t="str">
        <f aca="false">CONCATENATE(I100,".",K100)</f>
        <v>CREDIT_CARD.RM_RECOMMENDED_TO_UH</v>
      </c>
      <c r="B100" s="37" t="n">
        <f aca="false">B99+1</f>
        <v>110096</v>
      </c>
      <c r="C100" s="38" t="n">
        <f aca="false">0</f>
        <v>0</v>
      </c>
      <c r="D100" s="38" t="n">
        <f aca="false">1</f>
        <v>1</v>
      </c>
      <c r="E100" s="38" t="n">
        <f aca="false">ID_ENV_KEY</f>
        <v>100000</v>
      </c>
      <c r="F100" s="38" t="n">
        <f aca="false">100000</f>
        <v>100000</v>
      </c>
      <c r="G100" s="38" t="s">
        <v>118</v>
      </c>
      <c r="H100" s="38" t="n">
        <f aca="false">100000</f>
        <v>100000</v>
      </c>
      <c r="I100" s="39" t="s">
        <v>122</v>
      </c>
      <c r="J100" s="38" t="n">
        <f aca="false">VLOOKUP(I100,T_FSM_TYPE!$A:$B,2,0)</f>
        <v>110002</v>
      </c>
      <c r="K100" s="40" t="s">
        <v>219</v>
      </c>
      <c r="L100" s="36" t="s">
        <v>130</v>
      </c>
      <c r="M100" s="40" t="s">
        <v>219</v>
      </c>
      <c r="N100" s="36" t="str">
        <f aca="false">"INSERT INTO "&amp;$B$2&amp;" VALUES("&amp;B100&amp;", "&amp;C100&amp;", "&amp;D100&amp;", "&amp;E100&amp;", "&amp;F100&amp;", "&amp;G100&amp;", "&amp;H100&amp;", "&amp;J100&amp;", '"&amp;K100&amp;"', '"&amp;L100&amp;"' ,'"&amp;M100&amp;"')"</f>
        <v>INSERT INTO T_FSM_STATE VALUES(110096, 0, 1, 100000, 100000, GETDATE(), 100000, 110002, 'RM_RECOMMENDED_TO_UH', '?' ,'RM_RECOMMENDED_TO_UH')</v>
      </c>
    </row>
    <row r="101" customFormat="false" ht="13.8" hidden="false" customHeight="false" outlineLevel="0" collapsed="false">
      <c r="A101" s="36" t="str">
        <f aca="false">CONCATENATE(I101,".",K101)</f>
        <v>CREDIT_CARD.RM_RETURN</v>
      </c>
      <c r="B101" s="37" t="n">
        <f aca="false">B100+1</f>
        <v>110097</v>
      </c>
      <c r="C101" s="38" t="n">
        <f aca="false">0</f>
        <v>0</v>
      </c>
      <c r="D101" s="38" t="n">
        <f aca="false">1</f>
        <v>1</v>
      </c>
      <c r="E101" s="38" t="n">
        <f aca="false">ID_ENV_KEY</f>
        <v>100000</v>
      </c>
      <c r="F101" s="38" t="n">
        <f aca="false">100000</f>
        <v>100000</v>
      </c>
      <c r="G101" s="38" t="s">
        <v>118</v>
      </c>
      <c r="H101" s="38" t="n">
        <f aca="false">100000</f>
        <v>100000</v>
      </c>
      <c r="I101" s="39" t="s">
        <v>122</v>
      </c>
      <c r="J101" s="38" t="n">
        <f aca="false">VLOOKUP(I101,T_FSM_TYPE!$A:$B,2,0)</f>
        <v>110002</v>
      </c>
      <c r="K101" s="40" t="s">
        <v>220</v>
      </c>
      <c r="L101" s="36" t="s">
        <v>130</v>
      </c>
      <c r="M101" s="40" t="s">
        <v>220</v>
      </c>
      <c r="N101" s="36" t="str">
        <f aca="false">"INSERT INTO "&amp;$B$2&amp;" VALUES("&amp;B101&amp;", "&amp;C101&amp;", "&amp;D101&amp;", "&amp;E101&amp;", "&amp;F101&amp;", "&amp;G101&amp;", "&amp;H101&amp;", "&amp;J101&amp;", '"&amp;K101&amp;"', '"&amp;L101&amp;"' ,'"&amp;M101&amp;"')"</f>
        <v>INSERT INTO T_FSM_STATE VALUES(110097, 0, 1, 100000, 100000, GETDATE(), 100000, 110002, 'RM_RETURN', '?' ,'RM_RETURN')</v>
      </c>
    </row>
    <row r="102" customFormat="false" ht="13.8" hidden="false" customHeight="false" outlineLevel="0" collapsed="false">
      <c r="A102" s="36" t="str">
        <f aca="false">CONCATENATE(I102,".",K102)</f>
        <v>CREDIT_CARD.SENT_TO_CO</v>
      </c>
      <c r="B102" s="37" t="n">
        <f aca="false">B101+1</f>
        <v>110098</v>
      </c>
      <c r="C102" s="38" t="n">
        <f aca="false">0</f>
        <v>0</v>
      </c>
      <c r="D102" s="38" t="n">
        <f aca="false">1</f>
        <v>1</v>
      </c>
      <c r="E102" s="38" t="n">
        <f aca="false">ID_ENV_KEY</f>
        <v>100000</v>
      </c>
      <c r="F102" s="38" t="n">
        <f aca="false">100000</f>
        <v>100000</v>
      </c>
      <c r="G102" s="38" t="s">
        <v>118</v>
      </c>
      <c r="H102" s="38" t="n">
        <f aca="false">100000</f>
        <v>100000</v>
      </c>
      <c r="I102" s="39" t="s">
        <v>122</v>
      </c>
      <c r="J102" s="38" t="n">
        <f aca="false">VLOOKUP(I102,T_FSM_TYPE!$A:$B,2,0)</f>
        <v>110002</v>
      </c>
      <c r="K102" s="40" t="s">
        <v>221</v>
      </c>
      <c r="L102" s="36" t="s">
        <v>130</v>
      </c>
      <c r="M102" s="40" t="s">
        <v>221</v>
      </c>
      <c r="N102" s="36" t="str">
        <f aca="false">"INSERT INTO "&amp;$B$2&amp;" VALUES("&amp;B102&amp;", "&amp;C102&amp;", "&amp;D102&amp;", "&amp;E102&amp;", "&amp;F102&amp;", "&amp;G102&amp;", "&amp;H102&amp;", "&amp;J102&amp;", '"&amp;K102&amp;"', '"&amp;L102&amp;"' ,'"&amp;M102&amp;"')"</f>
        <v>INSERT INTO T_FSM_STATE VALUES(110098, 0, 1, 100000, 100000, GETDATE(), 100000, 110002, 'SENT_TO_CO', '?' ,'SENT_TO_CO')</v>
      </c>
    </row>
    <row r="103" customFormat="false" ht="13.8" hidden="false" customHeight="false" outlineLevel="0" collapsed="false">
      <c r="A103" s="36" t="str">
        <f aca="false">CONCATENATE(I103,".",K103)</f>
        <v>CREDIT_CARD.UH_APPROVE</v>
      </c>
      <c r="B103" s="37" t="n">
        <f aca="false">B102+1</f>
        <v>110099</v>
      </c>
      <c r="C103" s="38" t="n">
        <f aca="false">0</f>
        <v>0</v>
      </c>
      <c r="D103" s="38" t="n">
        <f aca="false">1</f>
        <v>1</v>
      </c>
      <c r="E103" s="38" t="n">
        <f aca="false">ID_ENV_KEY</f>
        <v>100000</v>
      </c>
      <c r="F103" s="38" t="n">
        <f aca="false">100000</f>
        <v>100000</v>
      </c>
      <c r="G103" s="38" t="s">
        <v>118</v>
      </c>
      <c r="H103" s="38" t="n">
        <f aca="false">100000</f>
        <v>100000</v>
      </c>
      <c r="I103" s="39" t="s">
        <v>122</v>
      </c>
      <c r="J103" s="38" t="n">
        <f aca="false">VLOOKUP(I103,T_FSM_TYPE!$A:$B,2,0)</f>
        <v>110002</v>
      </c>
      <c r="K103" s="40" t="s">
        <v>222</v>
      </c>
      <c r="L103" s="36" t="s">
        <v>130</v>
      </c>
      <c r="M103" s="40" t="s">
        <v>222</v>
      </c>
      <c r="N103" s="36" t="str">
        <f aca="false">"INSERT INTO "&amp;$B$2&amp;" VALUES("&amp;B103&amp;", "&amp;C103&amp;", "&amp;D103&amp;", "&amp;E103&amp;", "&amp;F103&amp;", "&amp;G103&amp;", "&amp;H103&amp;", "&amp;J103&amp;", '"&amp;K103&amp;"', '"&amp;L103&amp;"' ,'"&amp;M103&amp;"')"</f>
        <v>INSERT INTO T_FSM_STATE VALUES(110099, 0, 1, 100000, 100000, GETDATE(), 100000, 110002, 'UH_APPROVE', '?' ,'UH_APPROVE')</v>
      </c>
    </row>
    <row r="104" customFormat="false" ht="13.8" hidden="false" customHeight="false" outlineLevel="0" collapsed="false">
      <c r="A104" s="36" t="str">
        <f aca="false">CONCATENATE(I104,".",K104)</f>
        <v>CREDIT_CARD.UH_DECLINE</v>
      </c>
      <c r="B104" s="37" t="n">
        <f aca="false">B103+1</f>
        <v>110100</v>
      </c>
      <c r="C104" s="38" t="n">
        <f aca="false">0</f>
        <v>0</v>
      </c>
      <c r="D104" s="38" t="n">
        <f aca="false">1</f>
        <v>1</v>
      </c>
      <c r="E104" s="38" t="n">
        <f aca="false">ID_ENV_KEY</f>
        <v>100000</v>
      </c>
      <c r="F104" s="38" t="n">
        <f aca="false">100000</f>
        <v>100000</v>
      </c>
      <c r="G104" s="38" t="s">
        <v>118</v>
      </c>
      <c r="H104" s="38" t="n">
        <f aca="false">100000</f>
        <v>100000</v>
      </c>
      <c r="I104" s="39" t="s">
        <v>122</v>
      </c>
      <c r="J104" s="38" t="n">
        <f aca="false">VLOOKUP(I104,T_FSM_TYPE!$A:$B,2,0)</f>
        <v>110002</v>
      </c>
      <c r="K104" s="40" t="s">
        <v>223</v>
      </c>
      <c r="L104" s="36" t="s">
        <v>130</v>
      </c>
      <c r="M104" s="40" t="s">
        <v>223</v>
      </c>
      <c r="N104" s="36" t="str">
        <f aca="false">"INSERT INTO "&amp;$B$2&amp;" VALUES("&amp;B104&amp;", "&amp;C104&amp;", "&amp;D104&amp;", "&amp;E104&amp;", "&amp;F104&amp;", "&amp;G104&amp;", "&amp;H104&amp;", "&amp;J104&amp;", '"&amp;K104&amp;"', '"&amp;L104&amp;"' ,'"&amp;M104&amp;"')"</f>
        <v>INSERT INTO T_FSM_STATE VALUES(110100, 0, 1, 100000, 100000, GETDATE(), 100000, 110002, 'UH_DECLINE', '?' ,'UH_DECLINE')</v>
      </c>
    </row>
    <row r="105" customFormat="false" ht="13.8" hidden="false" customHeight="false" outlineLevel="0" collapsed="false">
      <c r="A105" s="36" t="str">
        <f aca="false">CONCATENATE(I105,".",K105)</f>
        <v>CREDIT_CARD.UH_QUERY_TO_CA</v>
      </c>
      <c r="B105" s="37" t="n">
        <f aca="false">B104+1</f>
        <v>110101</v>
      </c>
      <c r="C105" s="38" t="n">
        <f aca="false">0</f>
        <v>0</v>
      </c>
      <c r="D105" s="38" t="n">
        <f aca="false">1</f>
        <v>1</v>
      </c>
      <c r="E105" s="38" t="n">
        <f aca="false">ID_ENV_KEY</f>
        <v>100000</v>
      </c>
      <c r="F105" s="38" t="n">
        <f aca="false">100000</f>
        <v>100000</v>
      </c>
      <c r="G105" s="38" t="s">
        <v>118</v>
      </c>
      <c r="H105" s="38" t="n">
        <f aca="false">100000</f>
        <v>100000</v>
      </c>
      <c r="I105" s="39" t="s">
        <v>122</v>
      </c>
      <c r="J105" s="38" t="n">
        <f aca="false">VLOOKUP(I105,T_FSM_TYPE!$A:$B,2,0)</f>
        <v>110002</v>
      </c>
      <c r="K105" s="40" t="s">
        <v>224</v>
      </c>
      <c r="L105" s="36" t="s">
        <v>130</v>
      </c>
      <c r="M105" s="40" t="s">
        <v>224</v>
      </c>
      <c r="N105" s="36" t="str">
        <f aca="false">"INSERT INTO "&amp;$B$2&amp;" VALUES("&amp;B105&amp;", "&amp;C105&amp;", "&amp;D105&amp;", "&amp;E105&amp;", "&amp;F105&amp;", "&amp;G105&amp;", "&amp;H105&amp;", "&amp;J105&amp;", '"&amp;K105&amp;"', '"&amp;L105&amp;"' ,'"&amp;M105&amp;"')"</f>
        <v>INSERT INTO T_FSM_STATE VALUES(110101, 0, 1, 100000, 100000, GETDATE(), 100000, 110002, 'UH_QUERY_TO_CA', '?' ,'UH_QUERY_TO_CA')</v>
      </c>
    </row>
    <row r="106" customFormat="false" ht="13.8" hidden="false" customHeight="false" outlineLevel="0" collapsed="false">
      <c r="A106" s="36" t="str">
        <f aca="false">CONCATENATE(I106,".",K106)</f>
        <v>CREDIT_CARD.UH_QUERY_TO_CA_UPDATED</v>
      </c>
      <c r="B106" s="37" t="n">
        <f aca="false">B105+1</f>
        <v>110102</v>
      </c>
      <c r="C106" s="38" t="n">
        <f aca="false">0</f>
        <v>0</v>
      </c>
      <c r="D106" s="38" t="n">
        <f aca="false">1</f>
        <v>1</v>
      </c>
      <c r="E106" s="38" t="n">
        <f aca="false">ID_ENV_KEY</f>
        <v>100000</v>
      </c>
      <c r="F106" s="38" t="n">
        <f aca="false">100000</f>
        <v>100000</v>
      </c>
      <c r="G106" s="38" t="s">
        <v>118</v>
      </c>
      <c r="H106" s="38" t="n">
        <f aca="false">100000</f>
        <v>100000</v>
      </c>
      <c r="I106" s="39" t="s">
        <v>122</v>
      </c>
      <c r="J106" s="38" t="n">
        <f aca="false">VLOOKUP(I106,T_FSM_TYPE!$A:$B,2,0)</f>
        <v>110002</v>
      </c>
      <c r="K106" s="40" t="s">
        <v>225</v>
      </c>
      <c r="L106" s="36" t="s">
        <v>130</v>
      </c>
      <c r="M106" s="40" t="s">
        <v>225</v>
      </c>
      <c r="N106" s="36" t="str">
        <f aca="false">"INSERT INTO "&amp;$B$2&amp;" VALUES("&amp;B106&amp;", "&amp;C106&amp;", "&amp;D106&amp;", "&amp;E106&amp;", "&amp;F106&amp;", "&amp;G106&amp;", "&amp;H106&amp;", "&amp;J106&amp;", '"&amp;K106&amp;"', '"&amp;L106&amp;"' ,'"&amp;M106&amp;"')"</f>
        <v>INSERT INTO T_FSM_STATE VALUES(110102, 0, 1, 100000, 100000, GETDATE(), 100000, 110002, 'UH_QUERY_TO_CA_UPDATED', '?' ,'UH_QUERY_TO_CA_UPDATED')</v>
      </c>
    </row>
    <row r="107" customFormat="false" ht="13.8" hidden="false" customHeight="false" outlineLevel="0" collapsed="false">
      <c r="A107" s="36" t="str">
        <f aca="false">CONCATENATE(I107,".",K107)</f>
        <v>CREDIT_CARD.UH_RECOMMENDED_TO_CD</v>
      </c>
      <c r="B107" s="37" t="n">
        <f aca="false">B106+1</f>
        <v>110103</v>
      </c>
      <c r="C107" s="38" t="n">
        <f aca="false">0</f>
        <v>0</v>
      </c>
      <c r="D107" s="38" t="n">
        <f aca="false">1</f>
        <v>1</v>
      </c>
      <c r="E107" s="38" t="n">
        <f aca="false">ID_ENV_KEY</f>
        <v>100000</v>
      </c>
      <c r="F107" s="38" t="n">
        <f aca="false">100000</f>
        <v>100000</v>
      </c>
      <c r="G107" s="38" t="s">
        <v>118</v>
      </c>
      <c r="H107" s="38" t="n">
        <f aca="false">100000</f>
        <v>100000</v>
      </c>
      <c r="I107" s="39" t="s">
        <v>122</v>
      </c>
      <c r="J107" s="38" t="n">
        <f aca="false">VLOOKUP(I107,T_FSM_TYPE!$A:$B,2,0)</f>
        <v>110002</v>
      </c>
      <c r="K107" s="40" t="s">
        <v>226</v>
      </c>
      <c r="L107" s="36" t="s">
        <v>130</v>
      </c>
      <c r="M107" s="40" t="s">
        <v>226</v>
      </c>
      <c r="N107" s="36" t="str">
        <f aca="false">"INSERT INTO "&amp;$B$2&amp;" VALUES("&amp;B107&amp;", "&amp;C107&amp;", "&amp;D107&amp;", "&amp;E107&amp;", "&amp;F107&amp;", "&amp;G107&amp;", "&amp;H107&amp;", "&amp;J107&amp;", '"&amp;K107&amp;"', '"&amp;L107&amp;"' ,'"&amp;M107&amp;"')"</f>
        <v>INSERT INTO T_FSM_STATE VALUES(110103, 0, 1, 100000, 100000, GETDATE(), 100000, 110002, 'UH_RECOMMENDED_TO_CD', '?' ,'UH_RECOMMENDED_TO_CD')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86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pane xSplit="0" ySplit="3" topLeftCell="F68" activePane="bottomLeft" state="frozen"/>
      <selection pane="topLeft" activeCell="L1" activeCellId="0" sqref="L1"/>
      <selection pane="bottomLeft" activeCell="M77" activeCellId="0" sqref="M77"/>
    </sheetView>
  </sheetViews>
  <sheetFormatPr defaultRowHeight="15" zeroHeight="false" outlineLevelRow="0" outlineLevelCol="0"/>
  <cols>
    <col collapsed="false" customWidth="true" hidden="false" outlineLevel="0" max="1" min="1" style="7" width="30.23"/>
    <col collapsed="false" customWidth="true" hidden="false" outlineLevel="0" max="2" min="2" style="7" width="15.8"/>
    <col collapsed="false" customWidth="true" hidden="false" outlineLevel="0" max="3" min="3" style="15" width="9.29"/>
    <col collapsed="false" customWidth="true" hidden="false" outlineLevel="0" max="4" min="4" style="15" width="8.19"/>
    <col collapsed="false" customWidth="true" hidden="false" outlineLevel="0" max="5" min="5" style="15" width="9.85"/>
    <col collapsed="false" customWidth="true" hidden="false" outlineLevel="0" max="6" min="6" style="15" width="14.81"/>
    <col collapsed="false" customWidth="true" hidden="false" outlineLevel="0" max="7" min="7" style="15" width="8.96"/>
    <col collapsed="false" customWidth="false" hidden="false" outlineLevel="0" max="8" min="8" style="15" width="11.51"/>
    <col collapsed="false" customWidth="true" hidden="false" outlineLevel="0" max="9" min="9" style="15" width="15.02"/>
    <col collapsed="false" customWidth="true" hidden="false" outlineLevel="0" max="10" min="10" style="15" width="14.37"/>
    <col collapsed="false" customWidth="true" hidden="false" outlineLevel="0" max="11" min="11" style="15" width="20.87"/>
    <col collapsed="false" customWidth="true" hidden="false" outlineLevel="0" max="12" min="12" style="2" width="19.55"/>
    <col collapsed="false" customWidth="true" hidden="false" outlineLevel="0" max="13" min="13" style="7" width="111.5"/>
    <col collapsed="false" customWidth="true" hidden="false" outlineLevel="0" max="1025" min="14" style="7" width="9.14"/>
  </cols>
  <sheetData>
    <row r="2" customFormat="false" ht="15" hidden="false" customHeight="false" outlineLevel="0" collapsed="false">
      <c r="B2" s="7" t="s">
        <v>12</v>
      </c>
    </row>
    <row r="3" customFormat="false" ht="15" hidden="false" customHeight="false" outlineLevel="0" collapsed="false">
      <c r="B3" s="16" t="s">
        <v>20</v>
      </c>
      <c r="C3" s="16" t="s">
        <v>111</v>
      </c>
      <c r="D3" s="16" t="s">
        <v>112</v>
      </c>
      <c r="E3" s="16" t="s">
        <v>113</v>
      </c>
      <c r="F3" s="16" t="s">
        <v>114</v>
      </c>
      <c r="G3" s="16" t="s">
        <v>115</v>
      </c>
      <c r="H3" s="16" t="s">
        <v>26</v>
      </c>
      <c r="I3" s="16" t="s">
        <v>124</v>
      </c>
      <c r="J3" s="16" t="s">
        <v>14</v>
      </c>
      <c r="K3" s="16" t="s">
        <v>227</v>
      </c>
      <c r="L3" s="16" t="s">
        <v>126</v>
      </c>
      <c r="M3" s="7" t="str">
        <f aca="false">"TRUNCATE TABLE " &amp;$B$2</f>
        <v>TRUNCATE TABLE T_FSM_ACTION</v>
      </c>
    </row>
    <row r="4" customFormat="false" ht="15" hidden="false" customHeight="false" outlineLevel="0" collapsed="false">
      <c r="A4" s="23" t="str">
        <f aca="false">I4&amp;"."&amp;K4</f>
        <v>LOAN.FO_CREATE</v>
      </c>
      <c r="B4" s="24" t="n">
        <v>110000</v>
      </c>
      <c r="C4" s="24" t="n">
        <v>0</v>
      </c>
      <c r="D4" s="24" t="n">
        <v>1</v>
      </c>
      <c r="E4" s="24" t="n">
        <f aca="false">ID_ENV_KEY</f>
        <v>100000</v>
      </c>
      <c r="F4" s="24" t="n">
        <v>10000</v>
      </c>
      <c r="G4" s="24" t="s">
        <v>118</v>
      </c>
      <c r="H4" s="24" t="n">
        <v>100000</v>
      </c>
      <c r="I4" s="23" t="s">
        <v>119</v>
      </c>
      <c r="J4" s="24" t="n">
        <f aca="false">VLOOKUP(I4,T_FSM_TYPE!$A:$B,2,0)</f>
        <v>110000</v>
      </c>
      <c r="K4" s="25" t="s">
        <v>228</v>
      </c>
      <c r="L4" s="16"/>
      <c r="M4" s="42" t="str">
        <f aca="false">"INSERT INTO "&amp;$B$2&amp;" VALUES("&amp;B4&amp;", "&amp;C4&amp;", "&amp;D4&amp;", "&amp;E4&amp;", "&amp;F4&amp;", "&amp;G4&amp;", "&amp;H4&amp;", "&amp;J4&amp;", '"&amp;K4&amp;"', '"&amp;L4&amp;"' )"</f>
        <v>INSERT INTO T_FSM_ACTION VALUES(110000, 0, 1, 100000, 10000, GETDATE(), 100000, 110000, 'FO_CREATE', '' )</v>
      </c>
    </row>
    <row r="5" customFormat="false" ht="15" hidden="false" customHeight="false" outlineLevel="0" collapsed="false">
      <c r="A5" s="23" t="str">
        <f aca="false">I5&amp;"."&amp;K5</f>
        <v>LOAN.FO_UPDATE</v>
      </c>
      <c r="B5" s="43" t="n">
        <f aca="false">B4+1</f>
        <v>110001</v>
      </c>
      <c r="C5" s="24" t="n">
        <v>0</v>
      </c>
      <c r="D5" s="24" t="n">
        <v>1</v>
      </c>
      <c r="E5" s="24" t="n">
        <f aca="false">ID_ENV_KEY</f>
        <v>100000</v>
      </c>
      <c r="F5" s="24" t="n">
        <v>10000</v>
      </c>
      <c r="G5" s="24" t="s">
        <v>118</v>
      </c>
      <c r="H5" s="24" t="n">
        <v>100000</v>
      </c>
      <c r="I5" s="23" t="s">
        <v>119</v>
      </c>
      <c r="J5" s="24" t="n">
        <f aca="false">VLOOKUP(I5,T_FSM_TYPE!$A:$B,2,0)</f>
        <v>110000</v>
      </c>
      <c r="K5" s="25" t="s">
        <v>229</v>
      </c>
      <c r="L5" s="16"/>
      <c r="M5" s="42" t="str">
        <f aca="false">"INSERT INTO "&amp;$B$2&amp;" VALUES("&amp;B5&amp;", "&amp;C5&amp;", "&amp;D5&amp;", "&amp;E5&amp;", "&amp;F5&amp;", "&amp;G5&amp;", "&amp;H5&amp;", "&amp;J5&amp;", '"&amp;K5&amp;"', '"&amp;L5&amp;"' )"</f>
        <v>INSERT INTO T_FSM_ACTION VALUES(110001, 0, 1, 100000, 10000, GETDATE(), 100000, 110000, 'FO_UPDATE', '' )</v>
      </c>
    </row>
    <row r="6" customFormat="false" ht="15" hidden="false" customHeight="false" outlineLevel="0" collapsed="false">
      <c r="A6" s="23" t="str">
        <f aca="false">I6&amp;"."&amp;K6</f>
        <v>LOAN.FO_DELETE</v>
      </c>
      <c r="B6" s="43" t="n">
        <f aca="false">B5+1</f>
        <v>110002</v>
      </c>
      <c r="C6" s="24" t="n">
        <v>0</v>
      </c>
      <c r="D6" s="24" t="n">
        <v>1</v>
      </c>
      <c r="E6" s="24" t="n">
        <f aca="false">ID_ENV_KEY</f>
        <v>100000</v>
      </c>
      <c r="F6" s="24" t="n">
        <v>10000</v>
      </c>
      <c r="G6" s="24" t="s">
        <v>118</v>
      </c>
      <c r="H6" s="24" t="n">
        <v>100000</v>
      </c>
      <c r="I6" s="23" t="s">
        <v>119</v>
      </c>
      <c r="J6" s="24" t="n">
        <f aca="false">VLOOKUP(I6,T_FSM_TYPE!$A:$B,2,0)</f>
        <v>110000</v>
      </c>
      <c r="K6" s="25" t="s">
        <v>230</v>
      </c>
      <c r="L6" s="16"/>
      <c r="M6" s="42" t="str">
        <f aca="false">"INSERT INTO "&amp;$B$2&amp;" VALUES("&amp;B6&amp;", "&amp;C6&amp;", "&amp;D6&amp;", "&amp;E6&amp;", "&amp;F6&amp;", "&amp;G6&amp;", "&amp;H6&amp;", "&amp;J6&amp;", '"&amp;K6&amp;"', '"&amp;L6&amp;"' )"</f>
        <v>INSERT INTO T_FSM_ACTION VALUES(110002, 0, 1, 100000, 10000, GETDATE(), 100000, 110000, 'FO_DELETE', '' )</v>
      </c>
    </row>
    <row r="7" customFormat="false" ht="15" hidden="false" customHeight="false" outlineLevel="0" collapsed="false">
      <c r="A7" s="23" t="str">
        <f aca="false">I7&amp;"."&amp;K7</f>
        <v>LOAN.FO_SUBMIT</v>
      </c>
      <c r="B7" s="43" t="n">
        <f aca="false">B6+1</f>
        <v>110003</v>
      </c>
      <c r="C7" s="24" t="n">
        <v>0</v>
      </c>
      <c r="D7" s="24" t="n">
        <v>1</v>
      </c>
      <c r="E7" s="24" t="n">
        <f aca="false">ID_ENV_KEY</f>
        <v>100000</v>
      </c>
      <c r="F7" s="24" t="n">
        <v>10000</v>
      </c>
      <c r="G7" s="24" t="s">
        <v>118</v>
      </c>
      <c r="H7" s="24" t="n">
        <v>100000</v>
      </c>
      <c r="I7" s="23" t="s">
        <v>119</v>
      </c>
      <c r="J7" s="24" t="n">
        <f aca="false">VLOOKUP(I7,T_FSM_TYPE!$A:$B,2,0)</f>
        <v>110000</v>
      </c>
      <c r="K7" s="25" t="s">
        <v>231</v>
      </c>
      <c r="L7" s="16"/>
      <c r="M7" s="42" t="str">
        <f aca="false">"INSERT INTO "&amp;$B$2&amp;" VALUES("&amp;B7&amp;", "&amp;C7&amp;", "&amp;D7&amp;", "&amp;E7&amp;", "&amp;F7&amp;", "&amp;G7&amp;", "&amp;H7&amp;", "&amp;J7&amp;", '"&amp;K7&amp;"', '"&amp;L7&amp;"' )"</f>
        <v>INSERT INTO T_FSM_ACTION VALUES(110003, 0, 1, 100000, 10000, GETDATE(), 100000, 110000, 'FO_SUBMIT', '' )</v>
      </c>
    </row>
    <row r="8" s="18" customFormat="true" ht="15" hidden="false" customHeight="false" outlineLevel="0" collapsed="false">
      <c r="A8" s="18" t="str">
        <f aca="false">I8&amp;"."&amp;K8</f>
        <v>LOAN.SO_CREATE</v>
      </c>
      <c r="B8" s="43" t="n">
        <f aca="false">B7+1</f>
        <v>110004</v>
      </c>
      <c r="C8" s="19" t="n">
        <v>0</v>
      </c>
      <c r="D8" s="19" t="n">
        <v>1</v>
      </c>
      <c r="E8" s="19" t="n">
        <f aca="false">ID_ENV_KEY</f>
        <v>100000</v>
      </c>
      <c r="F8" s="19" t="n">
        <v>10000</v>
      </c>
      <c r="G8" s="19" t="s">
        <v>118</v>
      </c>
      <c r="H8" s="19" t="n">
        <v>100000</v>
      </c>
      <c r="I8" s="18" t="s">
        <v>119</v>
      </c>
      <c r="J8" s="19" t="n">
        <f aca="false">VLOOKUP(I8,T_FSM_TYPE!$A:$B,2,0)</f>
        <v>110000</v>
      </c>
      <c r="K8" s="22" t="s">
        <v>232</v>
      </c>
      <c r="L8" s="44"/>
      <c r="M8" s="42" t="str">
        <f aca="false">"INSERT INTO "&amp;$B$2&amp;" VALUES("&amp;B8&amp;", "&amp;C8&amp;", "&amp;D8&amp;", "&amp;E8&amp;", "&amp;F8&amp;", "&amp;G8&amp;", "&amp;H8&amp;", "&amp;J8&amp;", '"&amp;K8&amp;"', '"&amp;L8&amp;"' )"</f>
        <v>INSERT INTO T_FSM_ACTION VALUES(110004, 0, 1, 100000, 10000, GETDATE(), 100000, 110000, 'SO_CREATE', '' )</v>
      </c>
    </row>
    <row r="9" s="18" customFormat="true" ht="15" hidden="false" customHeight="false" outlineLevel="0" collapsed="false">
      <c r="A9" s="18" t="str">
        <f aca="false">I9&amp;"."&amp;K9</f>
        <v>LOAN.SO_UPDATE</v>
      </c>
      <c r="B9" s="43" t="n">
        <f aca="false">B8+1</f>
        <v>110005</v>
      </c>
      <c r="C9" s="19" t="n">
        <v>0</v>
      </c>
      <c r="D9" s="19" t="n">
        <v>1</v>
      </c>
      <c r="E9" s="19" t="n">
        <f aca="false">ID_ENV_KEY</f>
        <v>100000</v>
      </c>
      <c r="F9" s="19" t="n">
        <v>10000</v>
      </c>
      <c r="G9" s="19" t="s">
        <v>118</v>
      </c>
      <c r="H9" s="19" t="n">
        <v>100000</v>
      </c>
      <c r="I9" s="18" t="s">
        <v>119</v>
      </c>
      <c r="J9" s="19" t="n">
        <f aca="false">VLOOKUP(I9,T_FSM_TYPE!$A:$B,2,0)</f>
        <v>110000</v>
      </c>
      <c r="K9" s="22" t="s">
        <v>233</v>
      </c>
      <c r="L9" s="44"/>
      <c r="M9" s="42" t="str">
        <f aca="false">"INSERT INTO "&amp;$B$2&amp;" VALUES("&amp;B9&amp;", "&amp;C9&amp;", "&amp;D9&amp;", "&amp;E9&amp;", "&amp;F9&amp;", "&amp;G9&amp;", "&amp;H9&amp;", "&amp;J9&amp;", '"&amp;K9&amp;"', '"&amp;L9&amp;"' )"</f>
        <v>INSERT INTO T_FSM_ACTION VALUES(110005, 0, 1, 100000, 10000, GETDATE(), 100000, 110000, 'SO_UPDATE', '' )</v>
      </c>
    </row>
    <row r="10" s="18" customFormat="true" ht="15" hidden="false" customHeight="false" outlineLevel="0" collapsed="false">
      <c r="A10" s="18" t="str">
        <f aca="false">I10&amp;"."&amp;K10</f>
        <v>LOAN.SO_RECOMMEND</v>
      </c>
      <c r="B10" s="43" t="n">
        <f aca="false">B9+1</f>
        <v>110006</v>
      </c>
      <c r="C10" s="19" t="n">
        <v>0</v>
      </c>
      <c r="D10" s="19" t="n">
        <v>1</v>
      </c>
      <c r="E10" s="19" t="n">
        <f aca="false">ID_ENV_KEY</f>
        <v>100000</v>
      </c>
      <c r="F10" s="19" t="n">
        <v>10000</v>
      </c>
      <c r="G10" s="19" t="s">
        <v>118</v>
      </c>
      <c r="H10" s="19" t="n">
        <v>100000</v>
      </c>
      <c r="I10" s="18" t="s">
        <v>119</v>
      </c>
      <c r="J10" s="19" t="n">
        <f aca="false">VLOOKUP(I10,T_FSM_TYPE!$A:$B,2,0)</f>
        <v>110000</v>
      </c>
      <c r="K10" s="22" t="s">
        <v>234</v>
      </c>
      <c r="L10" s="44"/>
      <c r="M10" s="42" t="str">
        <f aca="false">"INSERT INTO "&amp;$B$2&amp;" VALUES("&amp;B10&amp;", "&amp;C10&amp;", "&amp;D10&amp;", "&amp;E10&amp;", "&amp;F10&amp;", "&amp;G10&amp;", "&amp;H10&amp;", "&amp;J10&amp;", '"&amp;K10&amp;"', '"&amp;L10&amp;"' )"</f>
        <v>INSERT INTO T_FSM_ACTION VALUES(110006, 0, 1, 100000, 10000, GETDATE(), 100000, 110000, 'SO_RECOMMEND', '' )</v>
      </c>
    </row>
    <row r="11" s="18" customFormat="true" ht="15" hidden="false" customHeight="false" outlineLevel="0" collapsed="false">
      <c r="A11" s="18" t="str">
        <f aca="false">I11&amp;"."&amp;K11</f>
        <v>LOAN.SO_RE_RECOMMEND</v>
      </c>
      <c r="B11" s="43" t="n">
        <f aca="false">B10+1</f>
        <v>110007</v>
      </c>
      <c r="C11" s="19" t="n">
        <v>0</v>
      </c>
      <c r="D11" s="19" t="n">
        <v>1</v>
      </c>
      <c r="E11" s="19" t="n">
        <f aca="false">ID_ENV_KEY</f>
        <v>100000</v>
      </c>
      <c r="F11" s="19" t="n">
        <v>10000</v>
      </c>
      <c r="G11" s="19" t="s">
        <v>118</v>
      </c>
      <c r="H11" s="19" t="n">
        <v>100000</v>
      </c>
      <c r="I11" s="18" t="s">
        <v>119</v>
      </c>
      <c r="J11" s="19" t="n">
        <f aca="false">VLOOKUP(I11,T_FSM_TYPE!$A:$B,2,0)</f>
        <v>110000</v>
      </c>
      <c r="K11" s="22" t="s">
        <v>235</v>
      </c>
      <c r="L11" s="44"/>
      <c r="M11" s="42" t="str">
        <f aca="false">"INSERT INTO "&amp;$B$2&amp;" VALUES("&amp;B11&amp;", "&amp;C11&amp;", "&amp;D11&amp;", "&amp;E11&amp;", "&amp;F11&amp;", "&amp;G11&amp;", "&amp;H11&amp;", "&amp;J11&amp;", '"&amp;K11&amp;"', '"&amp;L11&amp;"' )"</f>
        <v>INSERT INTO T_FSM_ACTION VALUES(110007, 0, 1, 100000, 10000, GETDATE(), 100000, 110000, 'SO_RE_RECOMMEND', '' )</v>
      </c>
    </row>
    <row r="12" s="18" customFormat="true" ht="13.5" hidden="false" customHeight="true" outlineLevel="0" collapsed="false">
      <c r="A12" s="18" t="str">
        <f aca="false">I12&amp;"."&amp;K12</f>
        <v>LOAN.SO_DELETE</v>
      </c>
      <c r="B12" s="43" t="n">
        <f aca="false">B11+1</f>
        <v>110008</v>
      </c>
      <c r="C12" s="19" t="n">
        <v>0</v>
      </c>
      <c r="D12" s="19" t="n">
        <v>1</v>
      </c>
      <c r="E12" s="19" t="n">
        <f aca="false">ID_ENV_KEY</f>
        <v>100000</v>
      </c>
      <c r="F12" s="19" t="n">
        <v>10000</v>
      </c>
      <c r="G12" s="19" t="s">
        <v>118</v>
      </c>
      <c r="H12" s="19" t="n">
        <v>100000</v>
      </c>
      <c r="I12" s="18" t="s">
        <v>119</v>
      </c>
      <c r="J12" s="19" t="n">
        <f aca="false">VLOOKUP(I12,T_FSM_TYPE!$A:$B,2,0)</f>
        <v>110000</v>
      </c>
      <c r="K12" s="22" t="s">
        <v>236</v>
      </c>
      <c r="L12" s="44"/>
      <c r="M12" s="42" t="str">
        <f aca="false">"INSERT INTO "&amp;$B$2&amp;" VALUES("&amp;B12&amp;", "&amp;C12&amp;", "&amp;D12&amp;", "&amp;E12&amp;", "&amp;F12&amp;", "&amp;G12&amp;", "&amp;H12&amp;", "&amp;J12&amp;", '"&amp;K12&amp;"', '"&amp;L12&amp;"' )"</f>
        <v>INSERT INTO T_FSM_ACTION VALUES(110008, 0, 1, 100000, 10000, GETDATE(), 100000, 110000, 'SO_DELETE', '' )</v>
      </c>
    </row>
    <row r="13" s="23" customFormat="true" ht="15" hidden="false" customHeight="false" outlineLevel="0" collapsed="false">
      <c r="A13" s="23" t="str">
        <f aca="false">I13&amp;"."&amp;K13</f>
        <v>LOAN.BM_RECOMMEND</v>
      </c>
      <c r="B13" s="43" t="n">
        <f aca="false">B12+1</f>
        <v>110009</v>
      </c>
      <c r="C13" s="43" t="n">
        <v>0</v>
      </c>
      <c r="D13" s="43" t="n">
        <v>1</v>
      </c>
      <c r="E13" s="24" t="n">
        <f aca="false">ID_ENV_KEY</f>
        <v>100000</v>
      </c>
      <c r="F13" s="24" t="n">
        <v>10000</v>
      </c>
      <c r="G13" s="24" t="s">
        <v>118</v>
      </c>
      <c r="H13" s="24" t="n">
        <v>100000</v>
      </c>
      <c r="I13" s="23" t="s">
        <v>119</v>
      </c>
      <c r="J13" s="24" t="n">
        <f aca="false">VLOOKUP(I13,T_FSM_TYPE!$A:$B,2,0)</f>
        <v>110000</v>
      </c>
      <c r="K13" s="25" t="s">
        <v>237</v>
      </c>
      <c r="L13" s="45"/>
      <c r="M13" s="42" t="str">
        <f aca="false">"INSERT INTO "&amp;$B$2&amp;" VALUES("&amp;B13&amp;", "&amp;C13&amp;", "&amp;D13&amp;", "&amp;E13&amp;", "&amp;F13&amp;", "&amp;G13&amp;", "&amp;H13&amp;", "&amp;J13&amp;", '"&amp;K13&amp;"', '"&amp;L13&amp;"' )"</f>
        <v>INSERT INTO T_FSM_ACTION VALUES(110009, 0, 1, 100000, 10000, GETDATE(), 100000, 110000, 'BM_RECOMMEND', '' )</v>
      </c>
    </row>
    <row r="14" s="23" customFormat="true" ht="15" hidden="false" customHeight="false" outlineLevel="0" collapsed="false">
      <c r="A14" s="23" t="str">
        <f aca="false">I14&amp;"."&amp;K14</f>
        <v>LOAN.BM_RETURN</v>
      </c>
      <c r="B14" s="43" t="n">
        <f aca="false">B13+1</f>
        <v>110010</v>
      </c>
      <c r="C14" s="43" t="n">
        <v>0</v>
      </c>
      <c r="D14" s="43" t="n">
        <v>1</v>
      </c>
      <c r="E14" s="24" t="n">
        <f aca="false">ID_ENV_KEY</f>
        <v>100000</v>
      </c>
      <c r="F14" s="24" t="n">
        <v>10000</v>
      </c>
      <c r="G14" s="24" t="s">
        <v>118</v>
      </c>
      <c r="H14" s="24" t="n">
        <v>100000</v>
      </c>
      <c r="I14" s="23" t="s">
        <v>119</v>
      </c>
      <c r="J14" s="24" t="n">
        <f aca="false">VLOOKUP(I14,T_FSM_TYPE!$A:$B,2,0)</f>
        <v>110000</v>
      </c>
      <c r="K14" s="25" t="s">
        <v>238</v>
      </c>
      <c r="L14" s="45"/>
      <c r="M14" s="42" t="str">
        <f aca="false">"INSERT INTO "&amp;$B$2&amp;" VALUES("&amp;B14&amp;", "&amp;C14&amp;", "&amp;D14&amp;", "&amp;E14&amp;", "&amp;F14&amp;", "&amp;G14&amp;", "&amp;H14&amp;", "&amp;J14&amp;", '"&amp;K14&amp;"', '"&amp;L14&amp;"' )"</f>
        <v>INSERT INTO T_FSM_ACTION VALUES(110010, 0, 1, 100000, 10000, GETDATE(), 100000, 110000, 'BM_RETURN', '' )</v>
      </c>
    </row>
    <row r="15" s="18" customFormat="true" ht="15" hidden="false" customHeight="false" outlineLevel="0" collapsed="false">
      <c r="A15" s="18" t="str">
        <f aca="false">I15&amp;"."&amp;K15</f>
        <v>LOAN.BOM_RECOMMEND</v>
      </c>
      <c r="B15" s="43" t="n">
        <f aca="false">B14+1</f>
        <v>110011</v>
      </c>
      <c r="C15" s="21" t="n">
        <v>0</v>
      </c>
      <c r="D15" s="21" t="n">
        <v>1</v>
      </c>
      <c r="E15" s="19" t="n">
        <f aca="false">ID_ENV_KEY</f>
        <v>100000</v>
      </c>
      <c r="F15" s="19" t="n">
        <v>10000</v>
      </c>
      <c r="G15" s="19" t="s">
        <v>118</v>
      </c>
      <c r="H15" s="19" t="n">
        <v>100000</v>
      </c>
      <c r="I15" s="18" t="s">
        <v>119</v>
      </c>
      <c r="J15" s="19" t="n">
        <f aca="false">VLOOKUP(I15,T_FSM_TYPE!$A:$B,2,0)</f>
        <v>110000</v>
      </c>
      <c r="K15" s="22" t="s">
        <v>239</v>
      </c>
      <c r="L15" s="44"/>
      <c r="M15" s="42" t="str">
        <f aca="false">"INSERT INTO "&amp;$B$2&amp;" VALUES("&amp;B15&amp;", "&amp;C15&amp;", "&amp;D15&amp;", "&amp;E15&amp;", "&amp;F15&amp;", "&amp;G15&amp;", "&amp;H15&amp;", "&amp;J15&amp;", '"&amp;K15&amp;"', '"&amp;L15&amp;"' )"</f>
        <v>INSERT INTO T_FSM_ACTION VALUES(110011, 0, 1, 100000, 10000, GETDATE(), 100000, 110000, 'BOM_RECOMMEND', '' )</v>
      </c>
    </row>
    <row r="16" s="18" customFormat="true" ht="15" hidden="false" customHeight="false" outlineLevel="0" collapsed="false">
      <c r="A16" s="18" t="str">
        <f aca="false">I16&amp;"."&amp;K16</f>
        <v>LOAN.BOM_RETURN</v>
      </c>
      <c r="B16" s="43" t="n">
        <f aca="false">B15+1</f>
        <v>110012</v>
      </c>
      <c r="C16" s="21" t="n">
        <v>0</v>
      </c>
      <c r="D16" s="21" t="n">
        <v>1</v>
      </c>
      <c r="E16" s="19" t="n">
        <f aca="false">ID_ENV_KEY</f>
        <v>100000</v>
      </c>
      <c r="F16" s="19" t="n">
        <v>10000</v>
      </c>
      <c r="G16" s="19" t="s">
        <v>118</v>
      </c>
      <c r="H16" s="19" t="n">
        <v>100000</v>
      </c>
      <c r="I16" s="18" t="s">
        <v>119</v>
      </c>
      <c r="J16" s="19" t="n">
        <f aca="false">VLOOKUP(I16,T_FSM_TYPE!$A:$B,2,0)</f>
        <v>110000</v>
      </c>
      <c r="K16" s="22" t="s">
        <v>240</v>
      </c>
      <c r="L16" s="44"/>
      <c r="M16" s="42" t="str">
        <f aca="false">"INSERT INTO "&amp;$B$2&amp;" VALUES("&amp;B16&amp;", "&amp;C16&amp;", "&amp;D16&amp;", "&amp;E16&amp;", "&amp;F16&amp;", "&amp;G16&amp;", "&amp;H16&amp;", "&amp;J16&amp;", '"&amp;K16&amp;"', '"&amp;L16&amp;"' )"</f>
        <v>INSERT INTO T_FSM_ACTION VALUES(110012, 0, 1, 100000, 10000, GETDATE(), 100000, 110000, 'BOM_RETURN', '' )</v>
      </c>
    </row>
    <row r="17" s="23" customFormat="true" ht="15" hidden="false" customHeight="false" outlineLevel="0" collapsed="false">
      <c r="A17" s="23" t="str">
        <f aca="false">I17&amp;"."&amp;K17</f>
        <v>LOAN.PPC_RECOMMEND</v>
      </c>
      <c r="B17" s="43" t="n">
        <f aca="false">B16+1</f>
        <v>110013</v>
      </c>
      <c r="C17" s="43" t="n">
        <v>0</v>
      </c>
      <c r="D17" s="43" t="n">
        <v>1</v>
      </c>
      <c r="E17" s="24" t="n">
        <f aca="false">ID_ENV_KEY</f>
        <v>100000</v>
      </c>
      <c r="F17" s="24" t="n">
        <v>10000</v>
      </c>
      <c r="G17" s="24" t="s">
        <v>118</v>
      </c>
      <c r="H17" s="24" t="n">
        <v>100000</v>
      </c>
      <c r="I17" s="23" t="s">
        <v>119</v>
      </c>
      <c r="J17" s="24" t="n">
        <f aca="false">VLOOKUP(I17,T_FSM_TYPE!$A:$B,2,0)</f>
        <v>110000</v>
      </c>
      <c r="K17" s="25" t="s">
        <v>241</v>
      </c>
      <c r="L17" s="45"/>
      <c r="M17" s="42" t="str">
        <f aca="false">"INSERT INTO "&amp;$B$2&amp;" VALUES("&amp;B17&amp;", "&amp;C17&amp;", "&amp;D17&amp;", "&amp;E17&amp;", "&amp;F17&amp;", "&amp;G17&amp;", "&amp;H17&amp;", "&amp;J17&amp;", '"&amp;K17&amp;"', '"&amp;L17&amp;"' )"</f>
        <v>INSERT INTO T_FSM_ACTION VALUES(110013, 0, 1, 100000, 10000, GETDATE(), 100000, 110000, 'PPC_RECOMMEND', '' )</v>
      </c>
    </row>
    <row r="18" s="23" customFormat="true" ht="15" hidden="false" customHeight="false" outlineLevel="0" collapsed="false">
      <c r="A18" s="23" t="str">
        <f aca="false">I18&amp;"."&amp;K18</f>
        <v>LOAN.PPC_RETURN</v>
      </c>
      <c r="B18" s="43" t="n">
        <f aca="false">B17+1</f>
        <v>110014</v>
      </c>
      <c r="C18" s="43" t="n">
        <v>0</v>
      </c>
      <c r="D18" s="43" t="n">
        <v>1</v>
      </c>
      <c r="E18" s="24" t="n">
        <f aca="false">ID_ENV_KEY</f>
        <v>100000</v>
      </c>
      <c r="F18" s="24" t="n">
        <v>10000</v>
      </c>
      <c r="G18" s="24" t="s">
        <v>118</v>
      </c>
      <c r="H18" s="24" t="n">
        <v>100000</v>
      </c>
      <c r="I18" s="23" t="s">
        <v>119</v>
      </c>
      <c r="J18" s="24" t="n">
        <f aca="false">VLOOKUP(I18,T_FSM_TYPE!$A:$B,2,0)</f>
        <v>110000</v>
      </c>
      <c r="K18" s="25" t="s">
        <v>242</v>
      </c>
      <c r="L18" s="45"/>
      <c r="M18" s="42" t="str">
        <f aca="false">"INSERT INTO "&amp;$B$2&amp;" VALUES("&amp;B18&amp;", "&amp;C18&amp;", "&amp;D18&amp;", "&amp;E18&amp;", "&amp;F18&amp;", "&amp;G18&amp;", "&amp;H18&amp;", "&amp;J18&amp;", '"&amp;K18&amp;"', '"&amp;L18&amp;"' )"</f>
        <v>INSERT INTO T_FSM_ACTION VALUES(110014, 0, 1, 100000, 10000, GETDATE(), 100000, 110000, 'PPC_RETURN', '' )</v>
      </c>
    </row>
    <row r="19" s="18" customFormat="true" ht="15" hidden="false" customHeight="false" outlineLevel="0" collapsed="false">
      <c r="A19" s="18" t="str">
        <f aca="false">I19&amp;"."&amp;K19</f>
        <v>LOAN.MIS_RECEIVE</v>
      </c>
      <c r="B19" s="43" t="n">
        <f aca="false">B18+1</f>
        <v>110015</v>
      </c>
      <c r="C19" s="21" t="n">
        <v>0</v>
      </c>
      <c r="D19" s="21" t="n">
        <v>1</v>
      </c>
      <c r="E19" s="19" t="n">
        <f aca="false">ID_ENV_KEY</f>
        <v>100000</v>
      </c>
      <c r="F19" s="19" t="n">
        <v>10000</v>
      </c>
      <c r="G19" s="19" t="s">
        <v>118</v>
      </c>
      <c r="H19" s="19" t="n">
        <v>100000</v>
      </c>
      <c r="I19" s="18" t="s">
        <v>119</v>
      </c>
      <c r="J19" s="19" t="n">
        <f aca="false">VLOOKUP(I19,T_FSM_TYPE!$A:$B,2,0)</f>
        <v>110000</v>
      </c>
      <c r="K19" s="22" t="s">
        <v>243</v>
      </c>
      <c r="L19" s="44"/>
      <c r="M19" s="42" t="str">
        <f aca="false">"INSERT INTO "&amp;$B$2&amp;" VALUES("&amp;B19&amp;", "&amp;C19&amp;", "&amp;D19&amp;", "&amp;E19&amp;", "&amp;F19&amp;", "&amp;G19&amp;", "&amp;H19&amp;", "&amp;J19&amp;", '"&amp;K19&amp;"', '"&amp;L19&amp;"' )"</f>
        <v>INSERT INTO T_FSM_ACTION VALUES(110015, 0, 1, 100000, 10000, GETDATE(), 100000, 110000, 'MIS_RECEIVE', '' )</v>
      </c>
    </row>
    <row r="20" s="18" customFormat="true" ht="15" hidden="false" customHeight="false" outlineLevel="0" collapsed="false">
      <c r="A20" s="18" t="str">
        <f aca="false">I20&amp;"."&amp;K20</f>
        <v>LOAN.MIS_UPDATE</v>
      </c>
      <c r="B20" s="43" t="n">
        <f aca="false">B19+1</f>
        <v>110016</v>
      </c>
      <c r="C20" s="21" t="n">
        <v>0</v>
      </c>
      <c r="D20" s="21" t="n">
        <v>1</v>
      </c>
      <c r="E20" s="19" t="n">
        <f aca="false">ID_ENV_KEY</f>
        <v>100000</v>
      </c>
      <c r="F20" s="19" t="n">
        <v>10000</v>
      </c>
      <c r="G20" s="19" t="s">
        <v>118</v>
      </c>
      <c r="H20" s="19" t="n">
        <v>100000</v>
      </c>
      <c r="I20" s="18" t="s">
        <v>119</v>
      </c>
      <c r="J20" s="19" t="n">
        <f aca="false">VLOOKUP(I20,T_FSM_TYPE!$A:$B,2,0)</f>
        <v>110000</v>
      </c>
      <c r="K20" s="22" t="s">
        <v>244</v>
      </c>
      <c r="L20" s="44"/>
      <c r="M20" s="42" t="str">
        <f aca="false">"INSERT INTO "&amp;$B$2&amp;" VALUES("&amp;B20&amp;", "&amp;C20&amp;", "&amp;D20&amp;", "&amp;E20&amp;", "&amp;F20&amp;", "&amp;G20&amp;", "&amp;H20&amp;", "&amp;J20&amp;", '"&amp;K20&amp;"', '"&amp;L20&amp;"' )"</f>
        <v>INSERT INTO T_FSM_ACTION VALUES(110016, 0, 1, 100000, 10000, GETDATE(), 100000, 110000, 'MIS_UPDATE', '' )</v>
      </c>
    </row>
    <row r="21" s="18" customFormat="true" ht="15" hidden="false" customHeight="false" outlineLevel="0" collapsed="false">
      <c r="A21" s="18" t="str">
        <f aca="false">I21&amp;"."&amp;K21</f>
        <v>LOAN.MIS_ALLOCATE</v>
      </c>
      <c r="B21" s="43" t="n">
        <f aca="false">B20+1</f>
        <v>110017</v>
      </c>
      <c r="C21" s="21" t="n">
        <v>0</v>
      </c>
      <c r="D21" s="21" t="n">
        <v>1</v>
      </c>
      <c r="E21" s="19" t="n">
        <f aca="false">ID_ENV_KEY</f>
        <v>100000</v>
      </c>
      <c r="F21" s="19" t="n">
        <v>10000</v>
      </c>
      <c r="G21" s="19" t="s">
        <v>118</v>
      </c>
      <c r="H21" s="19" t="n">
        <v>100000</v>
      </c>
      <c r="I21" s="18" t="s">
        <v>119</v>
      </c>
      <c r="J21" s="19" t="n">
        <f aca="false">VLOOKUP(I21,T_FSM_TYPE!$A:$B,2,0)</f>
        <v>110000</v>
      </c>
      <c r="K21" s="22" t="s">
        <v>245</v>
      </c>
      <c r="L21" s="44"/>
      <c r="M21" s="42" t="str">
        <f aca="false">"INSERT INTO "&amp;$B$2&amp;" VALUES("&amp;B21&amp;", "&amp;C21&amp;", "&amp;D21&amp;", "&amp;E21&amp;", "&amp;F21&amp;", "&amp;G21&amp;", "&amp;H21&amp;", "&amp;J21&amp;", '"&amp;K21&amp;"', '"&amp;L21&amp;"' )"</f>
        <v>INSERT INTO T_FSM_ACTION VALUES(110017, 0, 1, 100000, 10000, GETDATE(), 100000, 110000, 'MIS_ALLOCATE', '' )</v>
      </c>
    </row>
    <row r="22" s="18" customFormat="true" ht="15" hidden="false" customHeight="false" outlineLevel="0" collapsed="false">
      <c r="A22" s="18" t="str">
        <f aca="false">I22&amp;"."&amp;K22</f>
        <v>LOAN.MIS_RE_ALLOCATE</v>
      </c>
      <c r="B22" s="43" t="n">
        <f aca="false">B21+1</f>
        <v>110018</v>
      </c>
      <c r="C22" s="21" t="n">
        <v>0</v>
      </c>
      <c r="D22" s="21" t="n">
        <v>1</v>
      </c>
      <c r="E22" s="19" t="n">
        <f aca="false">ID_ENV_KEY</f>
        <v>100000</v>
      </c>
      <c r="F22" s="19" t="n">
        <v>10000</v>
      </c>
      <c r="G22" s="19" t="s">
        <v>118</v>
      </c>
      <c r="H22" s="19" t="n">
        <v>100000</v>
      </c>
      <c r="I22" s="18" t="s">
        <v>119</v>
      </c>
      <c r="J22" s="19" t="n">
        <f aca="false">VLOOKUP(I22,T_FSM_TYPE!$A:$B,2,0)</f>
        <v>110000</v>
      </c>
      <c r="K22" s="22" t="s">
        <v>246</v>
      </c>
      <c r="L22" s="44"/>
      <c r="M22" s="42" t="str">
        <f aca="false">"INSERT INTO "&amp;$B$2&amp;" VALUES("&amp;B22&amp;", "&amp;C22&amp;", "&amp;D22&amp;", "&amp;E22&amp;", "&amp;F22&amp;", "&amp;G22&amp;", "&amp;H22&amp;", "&amp;J22&amp;", '"&amp;K22&amp;"', '"&amp;L22&amp;"' )"</f>
        <v>INSERT INTO T_FSM_ACTION VALUES(110018, 0, 1, 100000, 10000, GETDATE(), 100000, 110000, 'MIS_RE_ALLOCATE', '' )</v>
      </c>
    </row>
    <row r="23" s="18" customFormat="true" ht="15" hidden="false" customHeight="false" outlineLevel="0" collapsed="false">
      <c r="A23" s="18" t="str">
        <f aca="false">I23&amp;"."&amp;K23</f>
        <v>LOAN.MAIL_TO_POLICE</v>
      </c>
      <c r="B23" s="43" t="n">
        <f aca="false">B22+1</f>
        <v>110019</v>
      </c>
      <c r="C23" s="21" t="n">
        <v>0</v>
      </c>
      <c r="D23" s="21" t="n">
        <v>1</v>
      </c>
      <c r="E23" s="19" t="n">
        <f aca="false">ID_ENV_KEY</f>
        <v>100000</v>
      </c>
      <c r="F23" s="19" t="n">
        <v>10000</v>
      </c>
      <c r="G23" s="19" t="s">
        <v>118</v>
      </c>
      <c r="H23" s="19" t="n">
        <v>100000</v>
      </c>
      <c r="I23" s="18" t="s">
        <v>119</v>
      </c>
      <c r="J23" s="19" t="n">
        <f aca="false">VLOOKUP(I23,T_FSM_TYPE!$A:$B,2,0)</f>
        <v>110000</v>
      </c>
      <c r="K23" s="22" t="s">
        <v>247</v>
      </c>
      <c r="L23" s="44"/>
      <c r="M23" s="42" t="str">
        <f aca="false">"INSERT INTO "&amp;$B$2&amp;" VALUES("&amp;B23&amp;", "&amp;C23&amp;", "&amp;D23&amp;", "&amp;E23&amp;", "&amp;F23&amp;", "&amp;G23&amp;", "&amp;H23&amp;", "&amp;J23&amp;", '"&amp;K23&amp;"', '"&amp;L23&amp;"' )"</f>
        <v>INSERT INTO T_FSM_ACTION VALUES(110019, 0, 1, 100000, 10000, GETDATE(), 100000, 110000, 'MAIL_TO_POLICE', '' )</v>
      </c>
    </row>
    <row r="24" s="18" customFormat="true" ht="15" hidden="false" customHeight="false" outlineLevel="0" collapsed="false">
      <c r="A24" s="18" t="str">
        <f aca="false">I24&amp;"."&amp;K24</f>
        <v>LOAN.SEND_TO_CIB</v>
      </c>
      <c r="B24" s="43" t="n">
        <f aca="false">B23+1</f>
        <v>110020</v>
      </c>
      <c r="C24" s="21" t="n">
        <v>0</v>
      </c>
      <c r="D24" s="21" t="n">
        <v>1</v>
      </c>
      <c r="E24" s="19" t="n">
        <f aca="false">ID_ENV_KEY</f>
        <v>100000</v>
      </c>
      <c r="F24" s="19" t="n">
        <v>10000</v>
      </c>
      <c r="G24" s="19" t="s">
        <v>118</v>
      </c>
      <c r="H24" s="19" t="n">
        <v>100000</v>
      </c>
      <c r="I24" s="18" t="s">
        <v>119</v>
      </c>
      <c r="J24" s="19" t="n">
        <f aca="false">VLOOKUP(I24,T_FSM_TYPE!$A:$B,2,0)</f>
        <v>110000</v>
      </c>
      <c r="K24" s="22" t="s">
        <v>248</v>
      </c>
      <c r="L24" s="44"/>
      <c r="M24" s="42" t="str">
        <f aca="false">"INSERT INTO "&amp;$B$2&amp;" VALUES("&amp;B24&amp;", "&amp;C24&amp;", "&amp;D24&amp;", "&amp;E24&amp;", "&amp;F24&amp;", "&amp;G24&amp;", "&amp;H24&amp;", "&amp;J24&amp;", '"&amp;K24&amp;"', '"&amp;L24&amp;"' )"</f>
        <v>INSERT INTO T_FSM_ACTION VALUES(110020, 0, 1, 100000, 10000, GETDATE(), 100000, 110000, 'SEND_TO_CIB', '' )</v>
      </c>
    </row>
    <row r="25" s="18" customFormat="true" ht="15" hidden="false" customHeight="false" outlineLevel="0" collapsed="false">
      <c r="A25" s="18" t="str">
        <f aca="false">I25&amp;"."&amp;K25</f>
        <v>LOAN.SEND_TO_CAD</v>
      </c>
      <c r="B25" s="43" t="n">
        <f aca="false">B24+1</f>
        <v>110021</v>
      </c>
      <c r="C25" s="21" t="n">
        <v>0</v>
      </c>
      <c r="D25" s="21" t="n">
        <v>1</v>
      </c>
      <c r="E25" s="19" t="n">
        <f aca="false">ID_ENV_KEY</f>
        <v>100000</v>
      </c>
      <c r="F25" s="19" t="n">
        <v>10000</v>
      </c>
      <c r="G25" s="19" t="s">
        <v>118</v>
      </c>
      <c r="H25" s="19" t="n">
        <v>100000</v>
      </c>
      <c r="I25" s="18" t="s">
        <v>119</v>
      </c>
      <c r="J25" s="19" t="n">
        <f aca="false">VLOOKUP(I25,T_FSM_TYPE!$A:$B,2,0)</f>
        <v>110000</v>
      </c>
      <c r="K25" s="22" t="s">
        <v>249</v>
      </c>
      <c r="L25" s="44"/>
      <c r="M25" s="42" t="str">
        <f aca="false">"INSERT INTO "&amp;$B$2&amp;" VALUES("&amp;B25&amp;", "&amp;C25&amp;", "&amp;D25&amp;", "&amp;E25&amp;", "&amp;F25&amp;", "&amp;G25&amp;", "&amp;H25&amp;", "&amp;J25&amp;", '"&amp;K25&amp;"', '"&amp;L25&amp;"' )"</f>
        <v>INSERT INTO T_FSM_ACTION VALUES(110021, 0, 1, 100000, 10000, GETDATE(), 100000, 110000, 'SEND_TO_CAD', '' )</v>
      </c>
    </row>
    <row r="26" s="23" customFormat="true" ht="15" hidden="false" customHeight="false" outlineLevel="0" collapsed="false">
      <c r="A26" s="23" t="str">
        <f aca="false">I26&amp;"."&amp;K26</f>
        <v>LOAN.CA_UPDATE</v>
      </c>
      <c r="B26" s="43" t="n">
        <f aca="false">B25+1</f>
        <v>110022</v>
      </c>
      <c r="C26" s="43" t="n">
        <v>0</v>
      </c>
      <c r="D26" s="43" t="n">
        <v>1</v>
      </c>
      <c r="E26" s="24" t="n">
        <f aca="false">ID_ENV_KEY</f>
        <v>100000</v>
      </c>
      <c r="F26" s="24" t="n">
        <v>10000</v>
      </c>
      <c r="G26" s="24" t="s">
        <v>118</v>
      </c>
      <c r="H26" s="24" t="n">
        <v>100000</v>
      </c>
      <c r="I26" s="23" t="s">
        <v>119</v>
      </c>
      <c r="J26" s="24" t="n">
        <f aca="false">VLOOKUP(I26,T_FSM_TYPE!$A:$B,2,0)</f>
        <v>110000</v>
      </c>
      <c r="K26" s="25" t="s">
        <v>250</v>
      </c>
      <c r="L26" s="45"/>
      <c r="M26" s="42" t="str">
        <f aca="false">"INSERT INTO "&amp;$B$2&amp;" VALUES("&amp;B26&amp;", "&amp;C26&amp;", "&amp;D26&amp;", "&amp;E26&amp;", "&amp;F26&amp;", "&amp;G26&amp;", "&amp;H26&amp;", "&amp;J26&amp;", '"&amp;K26&amp;"', '"&amp;L26&amp;"' )"</f>
        <v>INSERT INTO T_FSM_ACTION VALUES(110022, 0, 1, 100000, 10000, GETDATE(), 100000, 110000, 'CA_UPDATE', '' )</v>
      </c>
    </row>
    <row r="27" s="23" customFormat="true" ht="15" hidden="false" customHeight="false" outlineLevel="0" collapsed="false">
      <c r="A27" s="23" t="str">
        <f aca="false">I27&amp;"."&amp;K27</f>
        <v>LOAN.CA_RECOMMEND</v>
      </c>
      <c r="B27" s="43" t="n">
        <f aca="false">B26+1</f>
        <v>110023</v>
      </c>
      <c r="C27" s="43" t="n">
        <v>0</v>
      </c>
      <c r="D27" s="43" t="n">
        <v>1</v>
      </c>
      <c r="E27" s="24" t="n">
        <f aca="false">ID_ENV_KEY</f>
        <v>100000</v>
      </c>
      <c r="F27" s="24" t="n">
        <v>10000</v>
      </c>
      <c r="G27" s="24" t="s">
        <v>118</v>
      </c>
      <c r="H27" s="24" t="n">
        <v>100000</v>
      </c>
      <c r="I27" s="23" t="s">
        <v>119</v>
      </c>
      <c r="J27" s="24" t="n">
        <f aca="false">VLOOKUP(I27,T_FSM_TYPE!$A:$B,2,0)</f>
        <v>110000</v>
      </c>
      <c r="K27" s="25" t="s">
        <v>251</v>
      </c>
      <c r="L27" s="45"/>
      <c r="M27" s="42" t="str">
        <f aca="false">"INSERT INTO "&amp;$B$2&amp;" VALUES("&amp;B27&amp;", "&amp;C27&amp;", "&amp;D27&amp;", "&amp;E27&amp;", "&amp;F27&amp;", "&amp;G27&amp;", "&amp;H27&amp;", "&amp;J27&amp;", '"&amp;K27&amp;"', '"&amp;L27&amp;"' )"</f>
        <v>INSERT INTO T_FSM_ACTION VALUES(110023, 0, 1, 100000, 10000, GETDATE(), 100000, 110000, 'CA_RECOMMEND', '' )</v>
      </c>
    </row>
    <row r="28" s="23" customFormat="true" ht="15" hidden="false" customHeight="false" outlineLevel="0" collapsed="false">
      <c r="A28" s="23" t="str">
        <f aca="false">I28&amp;"."&amp;K28</f>
        <v>LOAN.CA_RETURN</v>
      </c>
      <c r="B28" s="43" t="n">
        <f aca="false">B27+1</f>
        <v>110024</v>
      </c>
      <c r="C28" s="43" t="n">
        <v>0</v>
      </c>
      <c r="D28" s="43" t="n">
        <v>1</v>
      </c>
      <c r="E28" s="24" t="n">
        <f aca="false">ID_ENV_KEY</f>
        <v>100000</v>
      </c>
      <c r="F28" s="24" t="n">
        <v>10000</v>
      </c>
      <c r="G28" s="24" t="s">
        <v>118</v>
      </c>
      <c r="H28" s="24" t="n">
        <v>100000</v>
      </c>
      <c r="I28" s="23" t="s">
        <v>119</v>
      </c>
      <c r="J28" s="24" t="n">
        <f aca="false">VLOOKUP(I28,T_FSM_TYPE!$A:$B,2,0)</f>
        <v>110000</v>
      </c>
      <c r="K28" s="25" t="s">
        <v>252</v>
      </c>
      <c r="L28" s="45"/>
      <c r="M28" s="42" t="str">
        <f aca="false">"INSERT INTO "&amp;$B$2&amp;" VALUES("&amp;B28&amp;", "&amp;C28&amp;", "&amp;D28&amp;", "&amp;E28&amp;", "&amp;F28&amp;", "&amp;G28&amp;", "&amp;H28&amp;", "&amp;J28&amp;", '"&amp;K28&amp;"', '"&amp;L28&amp;"' )"</f>
        <v>INSERT INTO T_FSM_ACTION VALUES(110024, 0, 1, 100000, 10000, GETDATE(), 100000, 110000, 'CA_RETURN', '' )</v>
      </c>
    </row>
    <row r="29" s="23" customFormat="true" ht="15" hidden="false" customHeight="false" outlineLevel="0" collapsed="false">
      <c r="A29" s="23" t="str">
        <f aca="false">I29&amp;"."&amp;K29</f>
        <v>LOAN.CA_SEND_QUERY</v>
      </c>
      <c r="B29" s="43" t="n">
        <f aca="false">B28+1</f>
        <v>110025</v>
      </c>
      <c r="C29" s="43" t="n">
        <v>0</v>
      </c>
      <c r="D29" s="43" t="n">
        <v>1</v>
      </c>
      <c r="E29" s="24" t="n">
        <f aca="false">ID_ENV_KEY</f>
        <v>100000</v>
      </c>
      <c r="F29" s="24" t="n">
        <v>10000</v>
      </c>
      <c r="G29" s="24" t="s">
        <v>118</v>
      </c>
      <c r="H29" s="24" t="n">
        <v>100000</v>
      </c>
      <c r="I29" s="23" t="s">
        <v>119</v>
      </c>
      <c r="J29" s="24" t="n">
        <f aca="false">VLOOKUP(I29,T_FSM_TYPE!$A:$B,2,0)</f>
        <v>110000</v>
      </c>
      <c r="K29" s="25" t="s">
        <v>253</v>
      </c>
      <c r="L29" s="45"/>
      <c r="M29" s="42" t="str">
        <f aca="false">"INSERT INTO "&amp;$B$2&amp;" VALUES("&amp;B29&amp;", "&amp;C29&amp;", "&amp;D29&amp;", "&amp;E29&amp;", "&amp;F29&amp;", "&amp;G29&amp;", "&amp;H29&amp;", "&amp;J29&amp;", '"&amp;K29&amp;"', '"&amp;L29&amp;"' )"</f>
        <v>INSERT INTO T_FSM_ACTION VALUES(110025, 0, 1, 100000, 10000, GETDATE(), 100000, 110000, 'CA_SEND_QUERY', '' )</v>
      </c>
    </row>
    <row r="30" s="23" customFormat="true" ht="15" hidden="false" customHeight="false" outlineLevel="0" collapsed="false">
      <c r="A30" s="23" t="str">
        <f aca="false">I30&amp;"."&amp;K30</f>
        <v>LOAN.CA_CONDITION_FULFILL</v>
      </c>
      <c r="B30" s="43" t="n">
        <f aca="false">B29+1</f>
        <v>110026</v>
      </c>
      <c r="C30" s="43" t="n">
        <v>0</v>
      </c>
      <c r="D30" s="43" t="n">
        <v>1</v>
      </c>
      <c r="E30" s="24" t="n">
        <f aca="false">ID_ENV_KEY</f>
        <v>100000</v>
      </c>
      <c r="F30" s="24" t="n">
        <v>10000</v>
      </c>
      <c r="G30" s="24" t="s">
        <v>118</v>
      </c>
      <c r="H30" s="24" t="n">
        <v>100000</v>
      </c>
      <c r="I30" s="23" t="s">
        <v>119</v>
      </c>
      <c r="J30" s="24" t="n">
        <f aca="false">VLOOKUP(I30,T_FSM_TYPE!$A:$B,2,0)</f>
        <v>110000</v>
      </c>
      <c r="K30" s="25" t="s">
        <v>254</v>
      </c>
      <c r="L30" s="45"/>
      <c r="M30" s="42" t="str">
        <f aca="false">"INSERT INTO "&amp;$B$2&amp;" VALUES("&amp;B30&amp;", "&amp;C30&amp;", "&amp;D30&amp;", "&amp;E30&amp;", "&amp;F30&amp;", "&amp;G30&amp;", "&amp;H30&amp;", "&amp;J30&amp;", '"&amp;K30&amp;"', '"&amp;L30&amp;"' )"</f>
        <v>INSERT INTO T_FSM_ACTION VALUES(110026, 0, 1, 100000, 10000, GETDATE(), 100000, 110000, 'CA_CONDITION_FULFILL', '' )</v>
      </c>
    </row>
    <row r="31" s="18" customFormat="true" ht="15" hidden="false" customHeight="false" outlineLevel="0" collapsed="false">
      <c r="A31" s="18" t="str">
        <f aca="false">I31&amp;"."&amp;K31</f>
        <v>LOAN.RM_APPROVE</v>
      </c>
      <c r="B31" s="43" t="n">
        <f aca="false">B30+1</f>
        <v>110027</v>
      </c>
      <c r="C31" s="21" t="n">
        <v>0</v>
      </c>
      <c r="D31" s="21" t="n">
        <v>1</v>
      </c>
      <c r="E31" s="19" t="n">
        <f aca="false">ID_ENV_KEY</f>
        <v>100000</v>
      </c>
      <c r="F31" s="19" t="n">
        <v>10000</v>
      </c>
      <c r="G31" s="19" t="s">
        <v>118</v>
      </c>
      <c r="H31" s="19" t="n">
        <v>100000</v>
      </c>
      <c r="I31" s="18" t="s">
        <v>119</v>
      </c>
      <c r="J31" s="19" t="n">
        <f aca="false">VLOOKUP(I31,T_FSM_TYPE!$A:$B,2,0)</f>
        <v>110000</v>
      </c>
      <c r="K31" s="22" t="s">
        <v>215</v>
      </c>
      <c r="L31" s="44"/>
      <c r="M31" s="42" t="str">
        <f aca="false">"INSERT INTO "&amp;$B$2&amp;" VALUES("&amp;B31&amp;", "&amp;C31&amp;", "&amp;D31&amp;", "&amp;E31&amp;", "&amp;F31&amp;", "&amp;G31&amp;", "&amp;H31&amp;", "&amp;J31&amp;", '"&amp;K31&amp;"', '"&amp;L31&amp;"' )"</f>
        <v>INSERT INTO T_FSM_ACTION VALUES(110027, 0, 1, 100000, 10000, GETDATE(), 100000, 110000, 'RM_APPROVE', '' )</v>
      </c>
    </row>
    <row r="32" s="18" customFormat="true" ht="15" hidden="false" customHeight="false" outlineLevel="0" collapsed="false">
      <c r="A32" s="18" t="str">
        <f aca="false">I32&amp;"."&amp;K32</f>
        <v>LOAN.RM_C_APPROVE</v>
      </c>
      <c r="B32" s="43" t="n">
        <f aca="false">B31+1</f>
        <v>110028</v>
      </c>
      <c r="C32" s="21" t="n">
        <v>0</v>
      </c>
      <c r="D32" s="21" t="n">
        <v>1</v>
      </c>
      <c r="E32" s="19" t="n">
        <f aca="false">ID_ENV_KEY</f>
        <v>100000</v>
      </c>
      <c r="F32" s="19" t="n">
        <v>10000</v>
      </c>
      <c r="G32" s="19" t="s">
        <v>118</v>
      </c>
      <c r="H32" s="19" t="n">
        <v>100000</v>
      </c>
      <c r="I32" s="18" t="s">
        <v>119</v>
      </c>
      <c r="J32" s="19" t="n">
        <f aca="false">VLOOKUP(I32,T_FSM_TYPE!$A:$B,2,0)</f>
        <v>110000</v>
      </c>
      <c r="K32" s="22" t="s">
        <v>255</v>
      </c>
      <c r="L32" s="44"/>
      <c r="M32" s="42" t="str">
        <f aca="false">"INSERT INTO "&amp;$B$2&amp;" VALUES("&amp;B32&amp;", "&amp;C32&amp;", "&amp;D32&amp;", "&amp;E32&amp;", "&amp;F32&amp;", "&amp;G32&amp;", "&amp;H32&amp;", "&amp;J32&amp;", '"&amp;K32&amp;"', '"&amp;L32&amp;"' )"</f>
        <v>INSERT INTO T_FSM_ACTION VALUES(110028, 0, 1, 100000, 10000, GETDATE(), 100000, 110000, 'RM_C_APPROVE', '' )</v>
      </c>
    </row>
    <row r="33" s="18" customFormat="true" ht="15" hidden="false" customHeight="false" outlineLevel="0" collapsed="false">
      <c r="A33" s="18" t="str">
        <f aca="false">I33&amp;"."&amp;K33</f>
        <v>LOAN.RM_RECOMMEND</v>
      </c>
      <c r="B33" s="43" t="n">
        <f aca="false">B32+1</f>
        <v>110029</v>
      </c>
      <c r="C33" s="21" t="n">
        <v>0</v>
      </c>
      <c r="D33" s="21" t="n">
        <v>1</v>
      </c>
      <c r="E33" s="19" t="n">
        <f aca="false">ID_ENV_KEY</f>
        <v>100000</v>
      </c>
      <c r="F33" s="19" t="n">
        <v>10000</v>
      </c>
      <c r="G33" s="19" t="s">
        <v>118</v>
      </c>
      <c r="H33" s="19" t="n">
        <v>100000</v>
      </c>
      <c r="I33" s="18" t="s">
        <v>119</v>
      </c>
      <c r="J33" s="19" t="n">
        <f aca="false">VLOOKUP(I33,T_FSM_TYPE!$A:$B,2,0)</f>
        <v>110000</v>
      </c>
      <c r="K33" s="22" t="s">
        <v>256</v>
      </c>
      <c r="L33" s="44"/>
      <c r="M33" s="42" t="str">
        <f aca="false">"INSERT INTO "&amp;$B$2&amp;" VALUES("&amp;B33&amp;", "&amp;C33&amp;", "&amp;D33&amp;", "&amp;E33&amp;", "&amp;F33&amp;", "&amp;G33&amp;", "&amp;H33&amp;", "&amp;J33&amp;", '"&amp;K33&amp;"', '"&amp;L33&amp;"' )"</f>
        <v>INSERT INTO T_FSM_ACTION VALUES(110029, 0, 1, 100000, 10000, GETDATE(), 100000, 110000, 'RM_RECOMMEND', '' )</v>
      </c>
    </row>
    <row r="34" s="18" customFormat="true" ht="15" hidden="false" customHeight="false" outlineLevel="0" collapsed="false">
      <c r="A34" s="18" t="str">
        <f aca="false">I34&amp;"."&amp;K34</f>
        <v>LOAN.RM_RETURN</v>
      </c>
      <c r="B34" s="43" t="n">
        <f aca="false">B33+1</f>
        <v>110030</v>
      </c>
      <c r="C34" s="21" t="n">
        <v>0</v>
      </c>
      <c r="D34" s="21" t="n">
        <v>1</v>
      </c>
      <c r="E34" s="19" t="n">
        <f aca="false">ID_ENV_KEY</f>
        <v>100000</v>
      </c>
      <c r="F34" s="19" t="n">
        <v>10000</v>
      </c>
      <c r="G34" s="19" t="s">
        <v>118</v>
      </c>
      <c r="H34" s="19" t="n">
        <v>100000</v>
      </c>
      <c r="I34" s="18" t="s">
        <v>119</v>
      </c>
      <c r="J34" s="19" t="n">
        <f aca="false">VLOOKUP(I34,T_FSM_TYPE!$A:$B,2,0)</f>
        <v>110000</v>
      </c>
      <c r="K34" s="22" t="s">
        <v>220</v>
      </c>
      <c r="L34" s="44"/>
      <c r="M34" s="42" t="str">
        <f aca="false">"INSERT INTO "&amp;$B$2&amp;" VALUES("&amp;B34&amp;", "&amp;C34&amp;", "&amp;D34&amp;", "&amp;E34&amp;", "&amp;F34&amp;", "&amp;G34&amp;", "&amp;H34&amp;", "&amp;J34&amp;", '"&amp;K34&amp;"', '"&amp;L34&amp;"' )"</f>
        <v>INSERT INTO T_FSM_ACTION VALUES(110030, 0, 1, 100000, 10000, GETDATE(), 100000, 110000, 'RM_RETURN', '' )</v>
      </c>
    </row>
    <row r="35" s="18" customFormat="true" ht="15" hidden="false" customHeight="false" outlineLevel="0" collapsed="false">
      <c r="A35" s="18" t="str">
        <f aca="false">I35&amp;"."&amp;K35</f>
        <v>LOAN.RM_DECLINE</v>
      </c>
      <c r="B35" s="43" t="n">
        <f aca="false">B34+1</f>
        <v>110031</v>
      </c>
      <c r="C35" s="21" t="n">
        <v>0</v>
      </c>
      <c r="D35" s="21" t="n">
        <v>1</v>
      </c>
      <c r="E35" s="19" t="n">
        <f aca="false">ID_ENV_KEY</f>
        <v>100000</v>
      </c>
      <c r="F35" s="19" t="n">
        <v>10000</v>
      </c>
      <c r="G35" s="19" t="s">
        <v>118</v>
      </c>
      <c r="H35" s="19" t="n">
        <v>100000</v>
      </c>
      <c r="I35" s="18" t="s">
        <v>119</v>
      </c>
      <c r="J35" s="19" t="n">
        <f aca="false">VLOOKUP(I35,T_FSM_TYPE!$A:$B,2,0)</f>
        <v>110000</v>
      </c>
      <c r="K35" s="22" t="s">
        <v>216</v>
      </c>
      <c r="L35" s="44"/>
      <c r="M35" s="42" t="str">
        <f aca="false">"INSERT INTO "&amp;$B$2&amp;" VALUES("&amp;B35&amp;", "&amp;C35&amp;", "&amp;D35&amp;", "&amp;E35&amp;", "&amp;F35&amp;", "&amp;G35&amp;", "&amp;H35&amp;", "&amp;J35&amp;", '"&amp;K35&amp;"', '"&amp;L35&amp;"' )"</f>
        <v>INSERT INTO T_FSM_ACTION VALUES(110031, 0, 1, 100000, 10000, GETDATE(), 100000, 110000, 'RM_DECLINE', '' )</v>
      </c>
    </row>
    <row r="36" s="18" customFormat="true" ht="15" hidden="false" customHeight="false" outlineLevel="0" collapsed="false">
      <c r="A36" s="18" t="str">
        <f aca="false">I36&amp;"."&amp;K36</f>
        <v>LOAN.RM_DEFER</v>
      </c>
      <c r="B36" s="43" t="n">
        <f aca="false">B35+1</f>
        <v>110032</v>
      </c>
      <c r="C36" s="21" t="n">
        <v>0</v>
      </c>
      <c r="D36" s="21" t="n">
        <v>1</v>
      </c>
      <c r="E36" s="19" t="n">
        <f aca="false">ID_ENV_KEY</f>
        <v>100000</v>
      </c>
      <c r="F36" s="19" t="n">
        <v>10000</v>
      </c>
      <c r="G36" s="19" t="s">
        <v>118</v>
      </c>
      <c r="H36" s="19" t="n">
        <v>100000</v>
      </c>
      <c r="I36" s="18" t="s">
        <v>119</v>
      </c>
      <c r="J36" s="19" t="n">
        <f aca="false">VLOOKUP(I36,T_FSM_TYPE!$A:$B,2,0)</f>
        <v>110000</v>
      </c>
      <c r="K36" s="22" t="s">
        <v>257</v>
      </c>
      <c r="L36" s="44"/>
      <c r="M36" s="42" t="str">
        <f aca="false">"INSERT INTO "&amp;$B$2&amp;" VALUES("&amp;B36&amp;", "&amp;C36&amp;", "&amp;D36&amp;", "&amp;E36&amp;", "&amp;F36&amp;", "&amp;G36&amp;", "&amp;H36&amp;", "&amp;J36&amp;", '"&amp;K36&amp;"', '"&amp;L36&amp;"' )"</f>
        <v>INSERT INTO T_FSM_ACTION VALUES(110032, 0, 1, 100000, 10000, GETDATE(), 100000, 110000, 'RM_DEFER', '' )</v>
      </c>
    </row>
    <row r="37" s="23" customFormat="true" ht="15" hidden="false" customHeight="false" outlineLevel="0" collapsed="false">
      <c r="A37" s="23" t="str">
        <f aca="false">I37&amp;"."&amp;K37</f>
        <v>LOAN.UH_APPROVE</v>
      </c>
      <c r="B37" s="43" t="n">
        <f aca="false">B36+1</f>
        <v>110033</v>
      </c>
      <c r="C37" s="43" t="n">
        <v>0</v>
      </c>
      <c r="D37" s="43" t="n">
        <v>1</v>
      </c>
      <c r="E37" s="24" t="n">
        <f aca="false">ID_ENV_KEY</f>
        <v>100000</v>
      </c>
      <c r="F37" s="24" t="n">
        <v>10000</v>
      </c>
      <c r="G37" s="24" t="s">
        <v>118</v>
      </c>
      <c r="H37" s="24" t="n">
        <v>100000</v>
      </c>
      <c r="I37" s="23" t="s">
        <v>119</v>
      </c>
      <c r="J37" s="24" t="n">
        <f aca="false">VLOOKUP(I37,T_FSM_TYPE!$A:$B,2,0)</f>
        <v>110000</v>
      </c>
      <c r="K37" s="25" t="s">
        <v>222</v>
      </c>
      <c r="L37" s="45"/>
      <c r="M37" s="42" t="str">
        <f aca="false">"INSERT INTO "&amp;$B$2&amp;" VALUES("&amp;B37&amp;", "&amp;C37&amp;", "&amp;D37&amp;", "&amp;E37&amp;", "&amp;F37&amp;", "&amp;G37&amp;", "&amp;H37&amp;", "&amp;J37&amp;", '"&amp;K37&amp;"', '"&amp;L37&amp;"' )"</f>
        <v>INSERT INTO T_FSM_ACTION VALUES(110033, 0, 1, 100000, 10000, GETDATE(), 100000, 110000, 'UH_APPROVE', '' )</v>
      </c>
    </row>
    <row r="38" s="23" customFormat="true" ht="15" hidden="false" customHeight="false" outlineLevel="0" collapsed="false">
      <c r="A38" s="23" t="str">
        <f aca="false">I38&amp;"."&amp;K38</f>
        <v>LOAN.UH_C_APPROVE</v>
      </c>
      <c r="B38" s="43" t="n">
        <f aca="false">B37+1</f>
        <v>110034</v>
      </c>
      <c r="C38" s="43" t="n">
        <v>0</v>
      </c>
      <c r="D38" s="43" t="n">
        <v>1</v>
      </c>
      <c r="E38" s="24" t="n">
        <f aca="false">ID_ENV_KEY</f>
        <v>100000</v>
      </c>
      <c r="F38" s="24" t="n">
        <v>10000</v>
      </c>
      <c r="G38" s="24" t="s">
        <v>118</v>
      </c>
      <c r="H38" s="24" t="n">
        <v>100000</v>
      </c>
      <c r="I38" s="23" t="s">
        <v>119</v>
      </c>
      <c r="J38" s="24" t="n">
        <f aca="false">VLOOKUP(I38,T_FSM_TYPE!$A:$B,2,0)</f>
        <v>110000</v>
      </c>
      <c r="K38" s="25" t="s">
        <v>258</v>
      </c>
      <c r="L38" s="45"/>
      <c r="M38" s="42" t="str">
        <f aca="false">"INSERT INTO "&amp;$B$2&amp;" VALUES("&amp;B38&amp;", "&amp;C38&amp;", "&amp;D38&amp;", "&amp;E38&amp;", "&amp;F38&amp;", "&amp;G38&amp;", "&amp;H38&amp;", "&amp;J38&amp;", '"&amp;K38&amp;"', '"&amp;L38&amp;"' )"</f>
        <v>INSERT INTO T_FSM_ACTION VALUES(110034, 0, 1, 100000, 10000, GETDATE(), 100000, 110000, 'UH_C_APPROVE', '' )</v>
      </c>
    </row>
    <row r="39" s="23" customFormat="true" ht="15" hidden="false" customHeight="false" outlineLevel="0" collapsed="false">
      <c r="A39" s="23" t="str">
        <f aca="false">I39&amp;"."&amp;K39</f>
        <v>LOAN.UH_RECOMMEND</v>
      </c>
      <c r="B39" s="43" t="n">
        <f aca="false">B38+1</f>
        <v>110035</v>
      </c>
      <c r="C39" s="43" t="n">
        <v>0</v>
      </c>
      <c r="D39" s="43" t="n">
        <v>1</v>
      </c>
      <c r="E39" s="24" t="n">
        <f aca="false">ID_ENV_KEY</f>
        <v>100000</v>
      </c>
      <c r="F39" s="24" t="n">
        <v>10000</v>
      </c>
      <c r="G39" s="24" t="s">
        <v>118</v>
      </c>
      <c r="H39" s="24" t="n">
        <v>100000</v>
      </c>
      <c r="I39" s="23" t="s">
        <v>119</v>
      </c>
      <c r="J39" s="24" t="n">
        <f aca="false">VLOOKUP(I39,T_FSM_TYPE!$A:$B,2,0)</f>
        <v>110000</v>
      </c>
      <c r="K39" s="25" t="s">
        <v>259</v>
      </c>
      <c r="L39" s="45"/>
      <c r="M39" s="42" t="str">
        <f aca="false">"INSERT INTO "&amp;$B$2&amp;" VALUES("&amp;B39&amp;", "&amp;C39&amp;", "&amp;D39&amp;", "&amp;E39&amp;", "&amp;F39&amp;", "&amp;G39&amp;", "&amp;H39&amp;", "&amp;J39&amp;", '"&amp;K39&amp;"', '"&amp;L39&amp;"' )"</f>
        <v>INSERT INTO T_FSM_ACTION VALUES(110035, 0, 1, 100000, 10000, GETDATE(), 100000, 110000, 'UH_RECOMMEND', '' )</v>
      </c>
    </row>
    <row r="40" s="23" customFormat="true" ht="15" hidden="false" customHeight="false" outlineLevel="0" collapsed="false">
      <c r="A40" s="23" t="str">
        <f aca="false">I40&amp;"."&amp;K40</f>
        <v>LOAN.UH_RETURN</v>
      </c>
      <c r="B40" s="43" t="n">
        <f aca="false">B39+1</f>
        <v>110036</v>
      </c>
      <c r="C40" s="43" t="n">
        <v>0</v>
      </c>
      <c r="D40" s="43" t="n">
        <v>1</v>
      </c>
      <c r="E40" s="24" t="n">
        <f aca="false">ID_ENV_KEY</f>
        <v>100000</v>
      </c>
      <c r="F40" s="24" t="n">
        <v>10000</v>
      </c>
      <c r="G40" s="24" t="s">
        <v>118</v>
      </c>
      <c r="H40" s="24" t="n">
        <v>100000</v>
      </c>
      <c r="I40" s="23" t="s">
        <v>119</v>
      </c>
      <c r="J40" s="24" t="n">
        <f aca="false">VLOOKUP(I40,T_FSM_TYPE!$A:$B,2,0)</f>
        <v>110000</v>
      </c>
      <c r="K40" s="25" t="s">
        <v>260</v>
      </c>
      <c r="L40" s="45"/>
      <c r="M40" s="42" t="str">
        <f aca="false">"INSERT INTO "&amp;$B$2&amp;" VALUES("&amp;B40&amp;", "&amp;C40&amp;", "&amp;D40&amp;", "&amp;E40&amp;", "&amp;F40&amp;", "&amp;G40&amp;", "&amp;H40&amp;", "&amp;J40&amp;", '"&amp;K40&amp;"', '"&amp;L40&amp;"' )"</f>
        <v>INSERT INTO T_FSM_ACTION VALUES(110036, 0, 1, 100000, 10000, GETDATE(), 100000, 110000, 'UH_RETURN', '' )</v>
      </c>
    </row>
    <row r="41" s="23" customFormat="true" ht="15" hidden="false" customHeight="false" outlineLevel="0" collapsed="false">
      <c r="A41" s="23" t="str">
        <f aca="false">I41&amp;"."&amp;K41</f>
        <v>LOAN.UH_DECLINE</v>
      </c>
      <c r="B41" s="43" t="n">
        <f aca="false">B40+1</f>
        <v>110037</v>
      </c>
      <c r="C41" s="43" t="n">
        <v>0</v>
      </c>
      <c r="D41" s="43" t="n">
        <v>1</v>
      </c>
      <c r="E41" s="24" t="n">
        <f aca="false">ID_ENV_KEY</f>
        <v>100000</v>
      </c>
      <c r="F41" s="24" t="n">
        <v>10000</v>
      </c>
      <c r="G41" s="24" t="s">
        <v>118</v>
      </c>
      <c r="H41" s="24" t="n">
        <v>100000</v>
      </c>
      <c r="I41" s="23" t="s">
        <v>119</v>
      </c>
      <c r="J41" s="24" t="n">
        <f aca="false">VLOOKUP(I41,T_FSM_TYPE!$A:$B,2,0)</f>
        <v>110000</v>
      </c>
      <c r="K41" s="25" t="s">
        <v>223</v>
      </c>
      <c r="L41" s="45"/>
      <c r="M41" s="42" t="str">
        <f aca="false">"INSERT INTO "&amp;$B$2&amp;" VALUES("&amp;B41&amp;", "&amp;C41&amp;", "&amp;D41&amp;", "&amp;E41&amp;", "&amp;F41&amp;", "&amp;G41&amp;", "&amp;H41&amp;", "&amp;J41&amp;", '"&amp;K41&amp;"', '"&amp;L41&amp;"' )"</f>
        <v>INSERT INTO T_FSM_ACTION VALUES(110037, 0, 1, 100000, 10000, GETDATE(), 100000, 110000, 'UH_DECLINE', '' )</v>
      </c>
    </row>
    <row r="42" s="23" customFormat="true" ht="15" hidden="false" customHeight="false" outlineLevel="0" collapsed="false">
      <c r="A42" s="23" t="str">
        <f aca="false">I42&amp;"."&amp;K42</f>
        <v>LOAN.UH_DEFER</v>
      </c>
      <c r="B42" s="43" t="n">
        <f aca="false">B41+1</f>
        <v>110038</v>
      </c>
      <c r="C42" s="43" t="n">
        <v>0</v>
      </c>
      <c r="D42" s="43" t="n">
        <v>1</v>
      </c>
      <c r="E42" s="24" t="n">
        <f aca="false">ID_ENV_KEY</f>
        <v>100000</v>
      </c>
      <c r="F42" s="24" t="n">
        <v>10000</v>
      </c>
      <c r="G42" s="24" t="s">
        <v>118</v>
      </c>
      <c r="H42" s="24" t="n">
        <v>100000</v>
      </c>
      <c r="I42" s="23" t="s">
        <v>119</v>
      </c>
      <c r="J42" s="24" t="n">
        <f aca="false">VLOOKUP(I42,T_FSM_TYPE!$A:$B,2,0)</f>
        <v>110000</v>
      </c>
      <c r="K42" s="25" t="s">
        <v>261</v>
      </c>
      <c r="L42" s="45"/>
      <c r="M42" s="42" t="str">
        <f aca="false">"INSERT INTO "&amp;$B$2&amp;" VALUES("&amp;B42&amp;", "&amp;C42&amp;", "&amp;D42&amp;", "&amp;E42&amp;", "&amp;F42&amp;", "&amp;G42&amp;", "&amp;H42&amp;", "&amp;J42&amp;", '"&amp;K42&amp;"', '"&amp;L42&amp;"' )"</f>
        <v>INSERT INTO T_FSM_ACTION VALUES(110038, 0, 1, 100000, 10000, GETDATE(), 100000, 110000, 'UH_DEFER', '' )</v>
      </c>
    </row>
    <row r="43" s="18" customFormat="true" ht="15" hidden="false" customHeight="false" outlineLevel="0" collapsed="false">
      <c r="A43" s="18" t="str">
        <f aca="false">I43&amp;"."&amp;K43</f>
        <v>LOAN.HOCRM_APPROVE</v>
      </c>
      <c r="B43" s="43" t="n">
        <f aca="false">B42+1</f>
        <v>110039</v>
      </c>
      <c r="C43" s="21" t="n">
        <v>0</v>
      </c>
      <c r="D43" s="21" t="n">
        <v>1</v>
      </c>
      <c r="E43" s="19" t="n">
        <f aca="false">ID_ENV_KEY</f>
        <v>100000</v>
      </c>
      <c r="F43" s="19" t="n">
        <v>10000</v>
      </c>
      <c r="G43" s="19" t="s">
        <v>118</v>
      </c>
      <c r="H43" s="19" t="n">
        <v>100000</v>
      </c>
      <c r="I43" s="18" t="s">
        <v>119</v>
      </c>
      <c r="J43" s="19" t="n">
        <f aca="false">VLOOKUP(I43,T_FSM_TYPE!$A:$B,2,0)</f>
        <v>110000</v>
      </c>
      <c r="K43" s="22" t="s">
        <v>213</v>
      </c>
      <c r="L43" s="44"/>
      <c r="M43" s="42" t="str">
        <f aca="false">"INSERT INTO "&amp;$B$2&amp;" VALUES("&amp;B43&amp;", "&amp;C43&amp;", "&amp;D43&amp;", "&amp;E43&amp;", "&amp;F43&amp;", "&amp;G43&amp;", "&amp;H43&amp;", "&amp;J43&amp;", '"&amp;K43&amp;"', '"&amp;L43&amp;"' )"</f>
        <v>INSERT INTO T_FSM_ACTION VALUES(110039, 0, 1, 100000, 10000, GETDATE(), 100000, 110000, 'HOCRM_APPROVE', '' )</v>
      </c>
    </row>
    <row r="44" s="18" customFormat="true" ht="15" hidden="false" customHeight="false" outlineLevel="0" collapsed="false">
      <c r="A44" s="18" t="str">
        <f aca="false">I44&amp;"."&amp;K44</f>
        <v>LOAN.HOCRM_C_APPROVE</v>
      </c>
      <c r="B44" s="43" t="n">
        <f aca="false">B43+1</f>
        <v>110040</v>
      </c>
      <c r="C44" s="21" t="n">
        <v>0</v>
      </c>
      <c r="D44" s="21" t="n">
        <v>1</v>
      </c>
      <c r="E44" s="19" t="n">
        <f aca="false">ID_ENV_KEY</f>
        <v>100000</v>
      </c>
      <c r="F44" s="19" t="n">
        <v>10000</v>
      </c>
      <c r="G44" s="19" t="s">
        <v>118</v>
      </c>
      <c r="H44" s="19" t="n">
        <v>100000</v>
      </c>
      <c r="I44" s="18" t="s">
        <v>119</v>
      </c>
      <c r="J44" s="19" t="n">
        <f aca="false">VLOOKUP(I44,T_FSM_TYPE!$A:$B,2,0)</f>
        <v>110000</v>
      </c>
      <c r="K44" s="22" t="s">
        <v>262</v>
      </c>
      <c r="L44" s="44"/>
      <c r="M44" s="42" t="str">
        <f aca="false">"INSERT INTO "&amp;$B$2&amp;" VALUES("&amp;B44&amp;", "&amp;C44&amp;", "&amp;D44&amp;", "&amp;E44&amp;", "&amp;F44&amp;", "&amp;G44&amp;", "&amp;H44&amp;", "&amp;J44&amp;", '"&amp;K44&amp;"', '"&amp;L44&amp;"' )"</f>
        <v>INSERT INTO T_FSM_ACTION VALUES(110040, 0, 1, 100000, 10000, GETDATE(), 100000, 110000, 'HOCRM_C_APPROVE', '' )</v>
      </c>
    </row>
    <row r="45" s="18" customFormat="true" ht="15" hidden="false" customHeight="false" outlineLevel="0" collapsed="false">
      <c r="A45" s="18" t="str">
        <f aca="false">I45&amp;"."&amp;K45</f>
        <v>LOAN.HOCRM_RECOMMEND</v>
      </c>
      <c r="B45" s="43" t="n">
        <f aca="false">B44+1</f>
        <v>110041</v>
      </c>
      <c r="C45" s="21" t="n">
        <v>0</v>
      </c>
      <c r="D45" s="21" t="n">
        <v>1</v>
      </c>
      <c r="E45" s="19" t="n">
        <f aca="false">ID_ENV_KEY</f>
        <v>100000</v>
      </c>
      <c r="F45" s="19" t="n">
        <v>10000</v>
      </c>
      <c r="G45" s="19" t="s">
        <v>118</v>
      </c>
      <c r="H45" s="19" t="n">
        <v>100000</v>
      </c>
      <c r="I45" s="18" t="s">
        <v>119</v>
      </c>
      <c r="J45" s="19" t="n">
        <f aca="false">VLOOKUP(I45,T_FSM_TYPE!$A:$B,2,0)</f>
        <v>110000</v>
      </c>
      <c r="K45" s="22" t="s">
        <v>263</v>
      </c>
      <c r="L45" s="44"/>
      <c r="M45" s="42" t="str">
        <f aca="false">"INSERT INTO "&amp;$B$2&amp;" VALUES("&amp;B45&amp;", "&amp;C45&amp;", "&amp;D45&amp;", "&amp;E45&amp;", "&amp;F45&amp;", "&amp;G45&amp;", "&amp;H45&amp;", "&amp;J45&amp;", '"&amp;K45&amp;"', '"&amp;L45&amp;"' )"</f>
        <v>INSERT INTO T_FSM_ACTION VALUES(110041, 0, 1, 100000, 10000, GETDATE(), 100000, 110000, 'HOCRM_RECOMMEND', '' )</v>
      </c>
    </row>
    <row r="46" s="18" customFormat="true" ht="15" hidden="false" customHeight="false" outlineLevel="0" collapsed="false">
      <c r="A46" s="18" t="str">
        <f aca="false">I46&amp;"."&amp;K46</f>
        <v>LOAN.HOCRM_RETURN</v>
      </c>
      <c r="B46" s="43" t="n">
        <f aca="false">B45+1</f>
        <v>110042</v>
      </c>
      <c r="C46" s="21" t="n">
        <v>0</v>
      </c>
      <c r="D46" s="21" t="n">
        <v>1</v>
      </c>
      <c r="E46" s="19" t="n">
        <f aca="false">ID_ENV_KEY</f>
        <v>100000</v>
      </c>
      <c r="F46" s="19" t="n">
        <v>10000</v>
      </c>
      <c r="G46" s="19" t="s">
        <v>118</v>
      </c>
      <c r="H46" s="19" t="n">
        <v>100000</v>
      </c>
      <c r="I46" s="18" t="s">
        <v>119</v>
      </c>
      <c r="J46" s="19" t="n">
        <f aca="false">VLOOKUP(I46,T_FSM_TYPE!$A:$B,2,0)</f>
        <v>110000</v>
      </c>
      <c r="K46" s="22" t="s">
        <v>264</v>
      </c>
      <c r="L46" s="44"/>
      <c r="M46" s="42" t="str">
        <f aca="false">"INSERT INTO "&amp;$B$2&amp;" VALUES("&amp;B46&amp;", "&amp;C46&amp;", "&amp;D46&amp;", "&amp;E46&amp;", "&amp;F46&amp;", "&amp;G46&amp;", "&amp;H46&amp;", "&amp;J46&amp;", '"&amp;K46&amp;"', '"&amp;L46&amp;"' )"</f>
        <v>INSERT INTO T_FSM_ACTION VALUES(110042, 0, 1, 100000, 10000, GETDATE(), 100000, 110000, 'HOCRM_RETURN', '' )</v>
      </c>
    </row>
    <row r="47" s="18" customFormat="true" ht="15" hidden="false" customHeight="false" outlineLevel="0" collapsed="false">
      <c r="A47" s="18" t="str">
        <f aca="false">I47&amp;"."&amp;K47</f>
        <v>LOAN.HOCRM_DECLINE</v>
      </c>
      <c r="B47" s="43" t="n">
        <f aca="false">B46+1</f>
        <v>110043</v>
      </c>
      <c r="C47" s="21" t="n">
        <v>0</v>
      </c>
      <c r="D47" s="21" t="n">
        <v>1</v>
      </c>
      <c r="E47" s="19" t="n">
        <f aca="false">ID_ENV_KEY</f>
        <v>100000</v>
      </c>
      <c r="F47" s="19" t="n">
        <v>10000</v>
      </c>
      <c r="G47" s="19" t="s">
        <v>118</v>
      </c>
      <c r="H47" s="19" t="n">
        <v>100000</v>
      </c>
      <c r="I47" s="18" t="s">
        <v>119</v>
      </c>
      <c r="J47" s="19" t="n">
        <f aca="false">VLOOKUP(I47,T_FSM_TYPE!$A:$B,2,0)</f>
        <v>110000</v>
      </c>
      <c r="K47" s="22" t="s">
        <v>265</v>
      </c>
      <c r="L47" s="44"/>
      <c r="M47" s="42" t="str">
        <f aca="false">"INSERT INTO "&amp;$B$2&amp;" VALUES("&amp;B47&amp;", "&amp;C47&amp;", "&amp;D47&amp;", "&amp;E47&amp;", "&amp;F47&amp;", "&amp;G47&amp;", "&amp;H47&amp;", "&amp;J47&amp;", '"&amp;K47&amp;"', '"&amp;L47&amp;"' )"</f>
        <v>INSERT INTO T_FSM_ACTION VALUES(110043, 0, 1, 100000, 10000, GETDATE(), 100000, 110000, 'HOCRM_DECLINE', '' )</v>
      </c>
    </row>
    <row r="48" s="18" customFormat="true" ht="15" hidden="false" customHeight="false" outlineLevel="0" collapsed="false">
      <c r="A48" s="18" t="str">
        <f aca="false">I48&amp;"."&amp;K48</f>
        <v>LOAN.HOCRM_DEFER</v>
      </c>
      <c r="B48" s="43" t="n">
        <f aca="false">B47+1</f>
        <v>110044</v>
      </c>
      <c r="C48" s="21" t="n">
        <v>0</v>
      </c>
      <c r="D48" s="21" t="n">
        <v>1</v>
      </c>
      <c r="E48" s="19" t="n">
        <f aca="false">ID_ENV_KEY</f>
        <v>100000</v>
      </c>
      <c r="F48" s="19" t="n">
        <v>10000</v>
      </c>
      <c r="G48" s="19" t="s">
        <v>118</v>
      </c>
      <c r="H48" s="19" t="n">
        <v>100000</v>
      </c>
      <c r="I48" s="18" t="s">
        <v>119</v>
      </c>
      <c r="J48" s="19" t="n">
        <f aca="false">VLOOKUP(I48,T_FSM_TYPE!$A:$B,2,0)</f>
        <v>110000</v>
      </c>
      <c r="K48" s="22" t="s">
        <v>266</v>
      </c>
      <c r="L48" s="44"/>
      <c r="M48" s="42" t="str">
        <f aca="false">"INSERT INTO "&amp;$B$2&amp;" VALUES("&amp;B48&amp;", "&amp;C48&amp;", "&amp;D48&amp;", "&amp;E48&amp;", "&amp;F48&amp;", "&amp;G48&amp;", "&amp;H48&amp;", "&amp;J48&amp;", '"&amp;K48&amp;"', '"&amp;L48&amp;"' )"</f>
        <v>INSERT INTO T_FSM_ACTION VALUES(110044, 0, 1, 100000, 10000, GETDATE(), 100000, 110000, 'HOCRM_DEFER', '' )</v>
      </c>
    </row>
    <row r="49" s="46" customFormat="true" ht="15" hidden="false" customHeight="false" outlineLevel="0" collapsed="false">
      <c r="A49" s="46" t="str">
        <f aca="false">I49&amp;"."&amp;K49</f>
        <v>LOAN.CEO_APPROVE</v>
      </c>
      <c r="B49" s="43" t="n">
        <f aca="false">B48+1</f>
        <v>110045</v>
      </c>
      <c r="C49" s="47" t="n">
        <v>0</v>
      </c>
      <c r="D49" s="47" t="n">
        <v>1</v>
      </c>
      <c r="E49" s="48" t="n">
        <f aca="false">ID_ENV_KEY</f>
        <v>100000</v>
      </c>
      <c r="F49" s="48" t="n">
        <v>10000</v>
      </c>
      <c r="G49" s="48" t="s">
        <v>118</v>
      </c>
      <c r="H49" s="48" t="n">
        <v>100000</v>
      </c>
      <c r="I49" s="46" t="s">
        <v>119</v>
      </c>
      <c r="J49" s="48" t="n">
        <f aca="false">VLOOKUP(I49,T_FSM_TYPE!$A:$B,2,0)</f>
        <v>110000</v>
      </c>
      <c r="K49" s="27" t="s">
        <v>267</v>
      </c>
      <c r="L49" s="49"/>
      <c r="M49" s="42" t="str">
        <f aca="false">"INSERT INTO "&amp;$B$2&amp;" VALUES("&amp;B49&amp;", "&amp;C49&amp;", "&amp;D49&amp;", "&amp;E49&amp;", "&amp;F49&amp;", "&amp;G49&amp;", "&amp;H49&amp;", "&amp;J49&amp;", '"&amp;K49&amp;"', '"&amp;L49&amp;"' )"</f>
        <v>INSERT INTO T_FSM_ACTION VALUES(110045, 0, 1, 100000, 10000, GETDATE(), 100000, 110000, 'CEO_APPROVE', '' )</v>
      </c>
    </row>
    <row r="50" s="46" customFormat="true" ht="15" hidden="false" customHeight="false" outlineLevel="0" collapsed="false">
      <c r="A50" s="46" t="str">
        <f aca="false">I50&amp;"."&amp;K50</f>
        <v>LOAN.CEO_C_APPROVE</v>
      </c>
      <c r="B50" s="43" t="n">
        <f aca="false">B49+1</f>
        <v>110046</v>
      </c>
      <c r="C50" s="47" t="n">
        <v>0</v>
      </c>
      <c r="D50" s="47" t="n">
        <v>1</v>
      </c>
      <c r="E50" s="48" t="n">
        <f aca="false">ID_ENV_KEY</f>
        <v>100000</v>
      </c>
      <c r="F50" s="48" t="n">
        <v>10000</v>
      </c>
      <c r="G50" s="48" t="s">
        <v>118</v>
      </c>
      <c r="H50" s="48" t="n">
        <v>100000</v>
      </c>
      <c r="I50" s="46" t="s">
        <v>119</v>
      </c>
      <c r="J50" s="48" t="n">
        <f aca="false">VLOOKUP(I50,T_FSM_TYPE!$A:$B,2,0)</f>
        <v>110000</v>
      </c>
      <c r="K50" s="27" t="s">
        <v>268</v>
      </c>
      <c r="L50" s="49"/>
      <c r="M50" s="42" t="str">
        <f aca="false">"INSERT INTO "&amp;$B$2&amp;" VALUES("&amp;B50&amp;", "&amp;C50&amp;", "&amp;D50&amp;", "&amp;E50&amp;", "&amp;F50&amp;", "&amp;G50&amp;", "&amp;H50&amp;", "&amp;J50&amp;", '"&amp;K50&amp;"', '"&amp;L50&amp;"' )"</f>
        <v>INSERT INTO T_FSM_ACTION VALUES(110046, 0, 1, 100000, 10000, GETDATE(), 100000, 110000, 'CEO_C_APPROVE', '' )</v>
      </c>
    </row>
    <row r="51" s="46" customFormat="true" ht="15" hidden="false" customHeight="false" outlineLevel="0" collapsed="false">
      <c r="A51" s="46" t="str">
        <f aca="false">I51&amp;"."&amp;K51</f>
        <v>LOAN.CEO_RETURN</v>
      </c>
      <c r="B51" s="43" t="n">
        <f aca="false">B50+1</f>
        <v>110047</v>
      </c>
      <c r="C51" s="47" t="n">
        <v>0</v>
      </c>
      <c r="D51" s="47" t="n">
        <v>1</v>
      </c>
      <c r="E51" s="48" t="n">
        <f aca="false">ID_ENV_KEY</f>
        <v>100000</v>
      </c>
      <c r="F51" s="48" t="n">
        <v>10000</v>
      </c>
      <c r="G51" s="48" t="s">
        <v>118</v>
      </c>
      <c r="H51" s="48" t="n">
        <v>100000</v>
      </c>
      <c r="I51" s="46" t="s">
        <v>119</v>
      </c>
      <c r="J51" s="48" t="n">
        <f aca="false">VLOOKUP(I51,T_FSM_TYPE!$A:$B,2,0)</f>
        <v>110000</v>
      </c>
      <c r="K51" s="27" t="s">
        <v>269</v>
      </c>
      <c r="L51" s="49"/>
      <c r="M51" s="42" t="str">
        <f aca="false">"INSERT INTO "&amp;$B$2&amp;" VALUES("&amp;B51&amp;", "&amp;C51&amp;", "&amp;D51&amp;", "&amp;E51&amp;", "&amp;F51&amp;", "&amp;G51&amp;", "&amp;H51&amp;", "&amp;J51&amp;", '"&amp;K51&amp;"', '"&amp;L51&amp;"' )"</f>
        <v>INSERT INTO T_FSM_ACTION VALUES(110047, 0, 1, 100000, 10000, GETDATE(), 100000, 110000, 'CEO_RETURN', '' )</v>
      </c>
    </row>
    <row r="52" s="46" customFormat="true" ht="15" hidden="false" customHeight="false" outlineLevel="0" collapsed="false">
      <c r="A52" s="46" t="str">
        <f aca="false">I52&amp;"."&amp;K52</f>
        <v>LOAN.CEO_DECLINE</v>
      </c>
      <c r="B52" s="43" t="n">
        <f aca="false">B51+1</f>
        <v>110048</v>
      </c>
      <c r="C52" s="47" t="n">
        <v>0</v>
      </c>
      <c r="D52" s="47" t="n">
        <v>1</v>
      </c>
      <c r="E52" s="48" t="n">
        <f aca="false">ID_ENV_KEY</f>
        <v>100000</v>
      </c>
      <c r="F52" s="48" t="n">
        <v>10000</v>
      </c>
      <c r="G52" s="48" t="s">
        <v>118</v>
      </c>
      <c r="H52" s="48" t="n">
        <v>100000</v>
      </c>
      <c r="I52" s="46" t="s">
        <v>119</v>
      </c>
      <c r="J52" s="48" t="n">
        <f aca="false">VLOOKUP(I52,T_FSM_TYPE!$A:$B,2,0)</f>
        <v>110000</v>
      </c>
      <c r="K52" s="27" t="s">
        <v>270</v>
      </c>
      <c r="L52" s="49"/>
      <c r="M52" s="42" t="str">
        <f aca="false">"INSERT INTO "&amp;$B$2&amp;" VALUES("&amp;B52&amp;", "&amp;C52&amp;", "&amp;D52&amp;", "&amp;E52&amp;", "&amp;F52&amp;", "&amp;G52&amp;", "&amp;H52&amp;", "&amp;J52&amp;", '"&amp;K52&amp;"', '"&amp;L52&amp;"' )"</f>
        <v>INSERT INTO T_FSM_ACTION VALUES(110048, 0, 1, 100000, 10000, GETDATE(), 100000, 110000, 'CEO_DECLINE', '' )</v>
      </c>
    </row>
    <row r="53" s="46" customFormat="true" ht="15" hidden="false" customHeight="false" outlineLevel="0" collapsed="false">
      <c r="A53" s="46" t="str">
        <f aca="false">I53&amp;"."&amp;K53</f>
        <v>LOAN.CEO_DEFER</v>
      </c>
      <c r="B53" s="43" t="n">
        <f aca="false">B52+1</f>
        <v>110049</v>
      </c>
      <c r="C53" s="47" t="n">
        <v>0</v>
      </c>
      <c r="D53" s="47" t="n">
        <v>1</v>
      </c>
      <c r="E53" s="48" t="n">
        <f aca="false">ID_ENV_KEY</f>
        <v>100000</v>
      </c>
      <c r="F53" s="48" t="n">
        <v>10000</v>
      </c>
      <c r="G53" s="48" t="s">
        <v>118</v>
      </c>
      <c r="H53" s="48" t="n">
        <v>100000</v>
      </c>
      <c r="I53" s="46" t="s">
        <v>119</v>
      </c>
      <c r="J53" s="48" t="n">
        <f aca="false">VLOOKUP(I53,T_FSM_TYPE!$A:$B,2,0)</f>
        <v>110000</v>
      </c>
      <c r="K53" s="27" t="s">
        <v>271</v>
      </c>
      <c r="L53" s="49"/>
      <c r="M53" s="42" t="str">
        <f aca="false">"INSERT INTO "&amp;$B$2&amp;" VALUES("&amp;B53&amp;", "&amp;C53&amp;", "&amp;D53&amp;", "&amp;E53&amp;", "&amp;F53&amp;", "&amp;G53&amp;", "&amp;H53&amp;", "&amp;J53&amp;", '"&amp;K53&amp;"', '"&amp;L53&amp;"' )"</f>
        <v>INSERT INTO T_FSM_ACTION VALUES(110049, 0, 1, 100000, 10000, GETDATE(), 100000, 110000, 'CEO_DEFER', '' )</v>
      </c>
    </row>
    <row r="54" s="18" customFormat="true" ht="15" hidden="false" customHeight="false" outlineLevel="0" collapsed="false">
      <c r="A54" s="18" t="str">
        <f aca="false">I54&amp;"."&amp;K54</f>
        <v>LOAN.MD_APPROVE</v>
      </c>
      <c r="B54" s="43" t="n">
        <f aca="false">B53+1</f>
        <v>110050</v>
      </c>
      <c r="C54" s="21" t="n">
        <v>0</v>
      </c>
      <c r="D54" s="21" t="n">
        <v>1</v>
      </c>
      <c r="E54" s="19" t="n">
        <f aca="false">ID_ENV_KEY</f>
        <v>100000</v>
      </c>
      <c r="F54" s="19" t="n">
        <v>10000</v>
      </c>
      <c r="G54" s="19" t="s">
        <v>118</v>
      </c>
      <c r="H54" s="19" t="n">
        <v>100000</v>
      </c>
      <c r="I54" s="18" t="s">
        <v>119</v>
      </c>
      <c r="J54" s="19" t="n">
        <f aca="false">VLOOKUP(I54,T_FSM_TYPE!$A:$B,2,0)</f>
        <v>110000</v>
      </c>
      <c r="K54" s="22" t="s">
        <v>272</v>
      </c>
      <c r="L54" s="44"/>
      <c r="M54" s="42" t="str">
        <f aca="false">"INSERT INTO "&amp;$B$2&amp;" VALUES("&amp;B54&amp;", "&amp;C54&amp;", "&amp;D54&amp;", "&amp;E54&amp;", "&amp;F54&amp;", "&amp;G54&amp;", "&amp;H54&amp;", "&amp;J54&amp;", '"&amp;K54&amp;"', '"&amp;L54&amp;"' )"</f>
        <v>INSERT INTO T_FSM_ACTION VALUES(110050, 0, 1, 100000, 10000, GETDATE(), 100000, 110000, 'MD_APPROVE', '' )</v>
      </c>
    </row>
    <row r="55" s="18" customFormat="true" ht="15" hidden="false" customHeight="false" outlineLevel="0" collapsed="false">
      <c r="A55" s="18" t="str">
        <f aca="false">I55&amp;"."&amp;K55</f>
        <v>LOAN.MD_C_APPROVE</v>
      </c>
      <c r="B55" s="43" t="n">
        <f aca="false">B54+1</f>
        <v>110051</v>
      </c>
      <c r="C55" s="21" t="n">
        <v>0</v>
      </c>
      <c r="D55" s="21" t="n">
        <v>1</v>
      </c>
      <c r="E55" s="19" t="n">
        <f aca="false">ID_ENV_KEY</f>
        <v>100000</v>
      </c>
      <c r="F55" s="19" t="n">
        <v>10000</v>
      </c>
      <c r="G55" s="19" t="s">
        <v>118</v>
      </c>
      <c r="H55" s="19" t="n">
        <v>100000</v>
      </c>
      <c r="I55" s="18" t="s">
        <v>119</v>
      </c>
      <c r="J55" s="19" t="n">
        <f aca="false">VLOOKUP(I55,T_FSM_TYPE!$A:$B,2,0)</f>
        <v>110000</v>
      </c>
      <c r="K55" s="22" t="s">
        <v>273</v>
      </c>
      <c r="L55" s="44"/>
      <c r="M55" s="42" t="str">
        <f aca="false">"INSERT INTO "&amp;$B$2&amp;" VALUES("&amp;B55&amp;", "&amp;C55&amp;", "&amp;D55&amp;", "&amp;E55&amp;", "&amp;F55&amp;", "&amp;G55&amp;", "&amp;H55&amp;", "&amp;J55&amp;", '"&amp;K55&amp;"', '"&amp;L55&amp;"' )"</f>
        <v>INSERT INTO T_FSM_ACTION VALUES(110051, 0, 1, 100000, 10000, GETDATE(), 100000, 110000, 'MD_C_APPROVE', '' )</v>
      </c>
    </row>
    <row r="56" s="18" customFormat="true" ht="15" hidden="false" customHeight="false" outlineLevel="0" collapsed="false">
      <c r="A56" s="18" t="str">
        <f aca="false">I56&amp;"."&amp;K56</f>
        <v>LOAN.MD_RETURN</v>
      </c>
      <c r="B56" s="43" t="n">
        <f aca="false">B55+1</f>
        <v>110052</v>
      </c>
      <c r="C56" s="21" t="n">
        <v>0</v>
      </c>
      <c r="D56" s="21" t="n">
        <v>1</v>
      </c>
      <c r="E56" s="19" t="n">
        <f aca="false">ID_ENV_KEY</f>
        <v>100000</v>
      </c>
      <c r="F56" s="19" t="n">
        <v>10000</v>
      </c>
      <c r="G56" s="19" t="s">
        <v>118</v>
      </c>
      <c r="H56" s="19" t="n">
        <v>100000</v>
      </c>
      <c r="I56" s="18" t="s">
        <v>119</v>
      </c>
      <c r="J56" s="19" t="n">
        <f aca="false">VLOOKUP(I56,T_FSM_TYPE!$A:$B,2,0)</f>
        <v>110000</v>
      </c>
      <c r="K56" s="22" t="s">
        <v>274</v>
      </c>
      <c r="L56" s="44"/>
      <c r="M56" s="42" t="str">
        <f aca="false">"INSERT INTO "&amp;$B$2&amp;" VALUES("&amp;B56&amp;", "&amp;C56&amp;", "&amp;D56&amp;", "&amp;E56&amp;", "&amp;F56&amp;", "&amp;G56&amp;", "&amp;H56&amp;", "&amp;J56&amp;", '"&amp;K56&amp;"', '"&amp;L56&amp;"' )"</f>
        <v>INSERT INTO T_FSM_ACTION VALUES(110052, 0, 1, 100000, 10000, GETDATE(), 100000, 110000, 'MD_RETURN', '' )</v>
      </c>
    </row>
    <row r="57" s="18" customFormat="true" ht="15" hidden="false" customHeight="false" outlineLevel="0" collapsed="false">
      <c r="A57" s="18" t="str">
        <f aca="false">I57&amp;"."&amp;K57</f>
        <v>LOAN.MD_DECLINE</v>
      </c>
      <c r="B57" s="43" t="n">
        <f aca="false">B56+1</f>
        <v>110053</v>
      </c>
      <c r="C57" s="21" t="n">
        <v>0</v>
      </c>
      <c r="D57" s="21" t="n">
        <v>1</v>
      </c>
      <c r="E57" s="19" t="n">
        <f aca="false">ID_ENV_KEY</f>
        <v>100000</v>
      </c>
      <c r="F57" s="19" t="n">
        <v>10000</v>
      </c>
      <c r="G57" s="19" t="s">
        <v>118</v>
      </c>
      <c r="H57" s="19" t="n">
        <v>100000</v>
      </c>
      <c r="I57" s="18" t="s">
        <v>119</v>
      </c>
      <c r="J57" s="19" t="n">
        <f aca="false">VLOOKUP(I57,T_FSM_TYPE!$A:$B,2,0)</f>
        <v>110000</v>
      </c>
      <c r="K57" s="22" t="s">
        <v>275</v>
      </c>
      <c r="L57" s="44"/>
      <c r="M57" s="42" t="str">
        <f aca="false">"INSERT INTO "&amp;$B$2&amp;" VALUES("&amp;B57&amp;", "&amp;C57&amp;", "&amp;D57&amp;", "&amp;E57&amp;", "&amp;F57&amp;", "&amp;G57&amp;", "&amp;H57&amp;", "&amp;J57&amp;", '"&amp;K57&amp;"', '"&amp;L57&amp;"' )"</f>
        <v>INSERT INTO T_FSM_ACTION VALUES(110053, 0, 1, 100000, 10000, GETDATE(), 100000, 110000, 'MD_DECLINE', '' )</v>
      </c>
    </row>
    <row r="58" s="18" customFormat="true" ht="15" hidden="false" customHeight="false" outlineLevel="0" collapsed="false">
      <c r="A58" s="18" t="str">
        <f aca="false">I58&amp;"."&amp;K58</f>
        <v>LOAN.MD_DEFER</v>
      </c>
      <c r="B58" s="43" t="n">
        <f aca="false">B57+1</f>
        <v>110054</v>
      </c>
      <c r="C58" s="21" t="n">
        <v>0</v>
      </c>
      <c r="D58" s="21" t="n">
        <v>1</v>
      </c>
      <c r="E58" s="19" t="n">
        <f aca="false">ID_ENV_KEY</f>
        <v>100000</v>
      </c>
      <c r="F58" s="19" t="n">
        <v>10000</v>
      </c>
      <c r="G58" s="19" t="s">
        <v>118</v>
      </c>
      <c r="H58" s="19" t="n">
        <v>100000</v>
      </c>
      <c r="I58" s="18" t="s">
        <v>119</v>
      </c>
      <c r="J58" s="19" t="n">
        <f aca="false">VLOOKUP(I58,T_FSM_TYPE!$A:$B,2,0)</f>
        <v>110000</v>
      </c>
      <c r="K58" s="22" t="s">
        <v>276</v>
      </c>
      <c r="L58" s="44"/>
      <c r="M58" s="42" t="str">
        <f aca="false">"INSERT INTO "&amp;$B$2&amp;" VALUES("&amp;B58&amp;", "&amp;C58&amp;", "&amp;D58&amp;", "&amp;E58&amp;", "&amp;F58&amp;", "&amp;G58&amp;", "&amp;H58&amp;", "&amp;J58&amp;", '"&amp;K58&amp;"', '"&amp;L58&amp;"' )"</f>
        <v>INSERT INTO T_FSM_ACTION VALUES(110054, 0, 1, 100000, 10000, GETDATE(), 100000, 110000, 'MD_DEFER', '' )</v>
      </c>
    </row>
    <row r="59" s="18" customFormat="true" ht="15" hidden="false" customHeight="false" outlineLevel="0" collapsed="false">
      <c r="A59" s="18" t="str">
        <f aca="false">I59&amp;"."&amp;K59</f>
        <v>LOAN.MIS_RETURN</v>
      </c>
      <c r="B59" s="43" t="n">
        <f aca="false">B58+1</f>
        <v>110055</v>
      </c>
      <c r="C59" s="21" t="n">
        <v>0</v>
      </c>
      <c r="D59" s="21" t="n">
        <v>1</v>
      </c>
      <c r="E59" s="19" t="n">
        <f aca="false">ID_ENV_KEY</f>
        <v>100000</v>
      </c>
      <c r="F59" s="19" t="n">
        <v>10000</v>
      </c>
      <c r="G59" s="19" t="s">
        <v>118</v>
      </c>
      <c r="H59" s="19" t="n">
        <v>100000</v>
      </c>
      <c r="I59" s="18" t="s">
        <v>119</v>
      </c>
      <c r="J59" s="19" t="n">
        <f aca="false">VLOOKUP(I59,T_FSM_TYPE!$A:$B,2,0)</f>
        <v>110000</v>
      </c>
      <c r="K59" s="22" t="s">
        <v>277</v>
      </c>
      <c r="L59" s="44"/>
      <c r="M59" s="42" t="str">
        <f aca="false">"INSERT INTO "&amp;$B$2&amp;" VALUES("&amp;B59&amp;", "&amp;C59&amp;", "&amp;D59&amp;", "&amp;E59&amp;", "&amp;F59&amp;", "&amp;G59&amp;", "&amp;H59&amp;", "&amp;J59&amp;", '"&amp;K59&amp;"', '"&amp;L59&amp;"' )"</f>
        <v>INSERT INTO T_FSM_ACTION VALUES(110055, 0, 1, 100000, 10000, GETDATE(), 100000, 110000, 'MIS_RETURN', '' )</v>
      </c>
    </row>
    <row r="60" s="18" customFormat="true" ht="15" hidden="false" customHeight="false" outlineLevel="0" collapsed="false">
      <c r="A60" s="18" t="str">
        <f aca="false">I60&amp;"."&amp;K60</f>
        <v>LOAN.CA_C_FULFILL</v>
      </c>
      <c r="B60" s="43" t="n">
        <f aca="false">B59+1</f>
        <v>110056</v>
      </c>
      <c r="C60" s="21" t="n">
        <v>0</v>
      </c>
      <c r="D60" s="21" t="n">
        <v>1</v>
      </c>
      <c r="E60" s="19" t="n">
        <f aca="false">ID_ENV_KEY</f>
        <v>100000</v>
      </c>
      <c r="F60" s="19" t="n">
        <v>10000</v>
      </c>
      <c r="G60" s="19" t="s">
        <v>118</v>
      </c>
      <c r="H60" s="19" t="n">
        <v>100000</v>
      </c>
      <c r="I60" s="18" t="s">
        <v>119</v>
      </c>
      <c r="J60" s="19" t="n">
        <f aca="false">VLOOKUP(I60,T_FSM_TYPE!$A:$B,2,0)</f>
        <v>110000</v>
      </c>
      <c r="K60" s="22" t="s">
        <v>278</v>
      </c>
      <c r="L60" s="44"/>
      <c r="M60" s="42" t="str">
        <f aca="false">"INSERT INTO "&amp;$B$2&amp;" VALUES("&amp;B60&amp;", "&amp;C60&amp;", "&amp;D60&amp;", "&amp;E60&amp;", "&amp;F60&amp;", "&amp;G60&amp;", "&amp;H60&amp;", "&amp;J60&amp;", '"&amp;K60&amp;"', '"&amp;L60&amp;"' )"</f>
        <v>INSERT INTO T_FSM_ACTION VALUES(110056, 0, 1, 100000, 10000, GETDATE(), 100000, 110000, 'CA_C_FULFILL', '' )</v>
      </c>
    </row>
    <row r="61" s="18" customFormat="true" ht="15" hidden="false" customHeight="false" outlineLevel="0" collapsed="false">
      <c r="A61" s="18" t="str">
        <f aca="false">I61&amp;"."&amp;K61</f>
        <v>LOAN.GENERATE_SL</v>
      </c>
      <c r="B61" s="43" t="n">
        <f aca="false">B60+1</f>
        <v>110057</v>
      </c>
      <c r="C61" s="21" t="n">
        <v>0</v>
      </c>
      <c r="D61" s="21" t="n">
        <v>1</v>
      </c>
      <c r="E61" s="19" t="n">
        <f aca="false">ID_ENV_KEY</f>
        <v>100000</v>
      </c>
      <c r="F61" s="19" t="n">
        <v>10000</v>
      </c>
      <c r="G61" s="19" t="s">
        <v>118</v>
      </c>
      <c r="H61" s="19" t="n">
        <v>100000</v>
      </c>
      <c r="I61" s="18" t="s">
        <v>119</v>
      </c>
      <c r="J61" s="19" t="n">
        <f aca="false">VLOOKUP(I61,T_FSM_TYPE!$A:$B,2,0)</f>
        <v>110000</v>
      </c>
      <c r="K61" s="27" t="s">
        <v>279</v>
      </c>
      <c r="L61" s="44"/>
      <c r="M61" s="42" t="str">
        <f aca="false">"INSERT INTO "&amp;$B$2&amp;" VALUES("&amp;B61&amp;", "&amp;C61&amp;", "&amp;D61&amp;", "&amp;E61&amp;", "&amp;F61&amp;", "&amp;G61&amp;", "&amp;H61&amp;", "&amp;J61&amp;", '"&amp;K61&amp;"', '"&amp;L61&amp;"' )"</f>
        <v>INSERT INTO T_FSM_ACTION VALUES(110057, 0, 1, 100000, 10000, GETDATE(), 100000, 110000, 'GENERATE_SL', '' )</v>
      </c>
    </row>
    <row r="62" s="28" customFormat="true" ht="15" hidden="false" customHeight="false" outlineLevel="0" collapsed="false">
      <c r="A62" s="28" t="str">
        <f aca="false">I62&amp;"."&amp;K62</f>
        <v>REF_LEGAL_ENTITY.NEW</v>
      </c>
      <c r="B62" s="29" t="n">
        <f aca="false">B61+1</f>
        <v>110058</v>
      </c>
      <c r="C62" s="29" t="n">
        <v>0</v>
      </c>
      <c r="D62" s="29" t="n">
        <v>1</v>
      </c>
      <c r="E62" s="30" t="n">
        <f aca="false">ID_ENV_KEY</f>
        <v>100000</v>
      </c>
      <c r="F62" s="30" t="n">
        <v>10001</v>
      </c>
      <c r="G62" s="30" t="s">
        <v>118</v>
      </c>
      <c r="H62" s="30" t="n">
        <v>100001</v>
      </c>
      <c r="I62" s="28" t="s">
        <v>121</v>
      </c>
      <c r="J62" s="30" t="n">
        <f aca="false">VLOOKUP(I62,T_FSM_TYPE!$A:$B,2,0)</f>
        <v>110001</v>
      </c>
      <c r="K62" s="31" t="s">
        <v>280</v>
      </c>
      <c r="L62" s="31"/>
      <c r="M62" s="28" t="str">
        <f aca="false">"INSERT INTO "&amp;$B$2&amp;" VALUES("&amp;B62&amp;", "&amp;C62&amp;", "&amp;D62&amp;", "&amp;E62&amp;", "&amp;F62&amp;", "&amp;G62&amp;", "&amp;H62&amp;", "&amp;J62&amp;", '"&amp;K62&amp;"', '"&amp;L62&amp;"' )"</f>
        <v>INSERT INTO T_FSM_ACTION VALUES(110058, 0, 1, 100000, 10001, GETDATE(), 100001, 110001, 'NEW', '' )</v>
      </c>
    </row>
    <row r="63" s="28" customFormat="true" ht="15" hidden="false" customHeight="false" outlineLevel="0" collapsed="false">
      <c r="A63" s="28" t="str">
        <f aca="false">I63&amp;"."&amp;K63</f>
        <v>REF_LEGAL_ENTITY.UPDATE</v>
      </c>
      <c r="B63" s="29" t="n">
        <f aca="false">B62+1</f>
        <v>110059</v>
      </c>
      <c r="C63" s="29" t="n">
        <v>0</v>
      </c>
      <c r="D63" s="29" t="n">
        <v>1</v>
      </c>
      <c r="E63" s="30" t="n">
        <f aca="false">ID_ENV_KEY</f>
        <v>100000</v>
      </c>
      <c r="F63" s="30" t="n">
        <v>10002</v>
      </c>
      <c r="G63" s="30" t="s">
        <v>118</v>
      </c>
      <c r="H63" s="30" t="n">
        <v>100002</v>
      </c>
      <c r="I63" s="28" t="s">
        <v>121</v>
      </c>
      <c r="J63" s="30" t="n">
        <f aca="false">VLOOKUP(I63,T_FSM_TYPE!$A:$B,2,0)</f>
        <v>110001</v>
      </c>
      <c r="K63" s="31" t="s">
        <v>281</v>
      </c>
      <c r="L63" s="31"/>
      <c r="M63" s="28" t="str">
        <f aca="false">"INSERT INTO "&amp;$B$2&amp;" VALUES("&amp;B63&amp;", "&amp;C63&amp;", "&amp;D63&amp;", "&amp;E63&amp;", "&amp;F63&amp;", "&amp;G63&amp;", "&amp;H63&amp;", "&amp;J63&amp;", '"&amp;K63&amp;"', '"&amp;L63&amp;"' )"</f>
        <v>INSERT INTO T_FSM_ACTION VALUES(110059, 0, 1, 100000, 10002, GETDATE(), 100002, 110001, 'UPDATE', '' )</v>
      </c>
    </row>
    <row r="64" s="28" customFormat="true" ht="15" hidden="false" customHeight="false" outlineLevel="0" collapsed="false">
      <c r="A64" s="28" t="str">
        <f aca="false">I64&amp;"."&amp;K64</f>
        <v>REF_LEGAL_ENTITY.REQUEST_APPROVAL</v>
      </c>
      <c r="B64" s="29" t="n">
        <f aca="false">B63+1</f>
        <v>110060</v>
      </c>
      <c r="C64" s="29" t="n">
        <v>0</v>
      </c>
      <c r="D64" s="29" t="n">
        <v>1</v>
      </c>
      <c r="E64" s="30" t="n">
        <f aca="false">ID_ENV_KEY</f>
        <v>100000</v>
      </c>
      <c r="F64" s="30" t="n">
        <v>10003</v>
      </c>
      <c r="G64" s="30" t="s">
        <v>118</v>
      </c>
      <c r="H64" s="30" t="n">
        <v>100003</v>
      </c>
      <c r="I64" s="28" t="s">
        <v>121</v>
      </c>
      <c r="J64" s="30" t="n">
        <f aca="false">VLOOKUP(I64,T_FSM_TYPE!$A:$B,2,0)</f>
        <v>110001</v>
      </c>
      <c r="K64" s="31" t="s">
        <v>282</v>
      </c>
      <c r="L64" s="31"/>
      <c r="M64" s="28" t="str">
        <f aca="false">"INSERT INTO "&amp;$B$2&amp;" VALUES("&amp;B64&amp;", "&amp;C64&amp;", "&amp;D64&amp;", "&amp;E64&amp;", "&amp;F64&amp;", "&amp;G64&amp;", "&amp;H64&amp;", "&amp;J64&amp;", '"&amp;K64&amp;"', '"&amp;L64&amp;"' )"</f>
        <v>INSERT INTO T_FSM_ACTION VALUES(110060, 0, 1, 100000, 10003, GETDATE(), 100003, 110001, 'REQUEST_APPROVAL', '' )</v>
      </c>
    </row>
    <row r="65" s="28" customFormat="true" ht="15" hidden="false" customHeight="false" outlineLevel="0" collapsed="false">
      <c r="A65" s="28" t="str">
        <f aca="false">I65&amp;"."&amp;K65</f>
        <v>REF_LEGAL_ENTITY.APPROVE</v>
      </c>
      <c r="B65" s="29" t="n">
        <f aca="false">B64+1</f>
        <v>110061</v>
      </c>
      <c r="C65" s="29" t="n">
        <v>0</v>
      </c>
      <c r="D65" s="29" t="n">
        <v>1</v>
      </c>
      <c r="E65" s="30" t="n">
        <f aca="false">ID_ENV_KEY</f>
        <v>100000</v>
      </c>
      <c r="F65" s="30" t="n">
        <v>10004</v>
      </c>
      <c r="G65" s="30" t="s">
        <v>118</v>
      </c>
      <c r="H65" s="30" t="n">
        <v>100004</v>
      </c>
      <c r="I65" s="28" t="s">
        <v>121</v>
      </c>
      <c r="J65" s="30" t="n">
        <f aca="false">VLOOKUP(I65,T_FSM_TYPE!$A:$B,2,0)</f>
        <v>110001</v>
      </c>
      <c r="K65" s="31" t="s">
        <v>283</v>
      </c>
      <c r="L65" s="31"/>
      <c r="M65" s="28" t="str">
        <f aca="false">"INSERT INTO "&amp;$B$2&amp;" VALUES("&amp;B65&amp;", "&amp;C65&amp;", "&amp;D65&amp;", "&amp;E65&amp;", "&amp;F65&amp;", "&amp;G65&amp;", "&amp;H65&amp;", "&amp;J65&amp;", '"&amp;K65&amp;"', '"&amp;L65&amp;"' )"</f>
        <v>INSERT INTO T_FSM_ACTION VALUES(110061, 0, 1, 100000, 10004, GETDATE(), 100004, 110001, 'APPROVE', '' )</v>
      </c>
    </row>
    <row r="66" s="28" customFormat="true" ht="15" hidden="false" customHeight="false" outlineLevel="0" collapsed="false">
      <c r="A66" s="28" t="str">
        <f aca="false">I66&amp;"."&amp;K66</f>
        <v>REF_LEGAL_ENTITY.REJECT</v>
      </c>
      <c r="B66" s="29" t="n">
        <f aca="false">B65+1</f>
        <v>110062</v>
      </c>
      <c r="C66" s="29" t="n">
        <v>0</v>
      </c>
      <c r="D66" s="29" t="n">
        <v>1</v>
      </c>
      <c r="E66" s="30" t="n">
        <f aca="false">ID_ENV_KEY</f>
        <v>100000</v>
      </c>
      <c r="F66" s="30" t="n">
        <v>10005</v>
      </c>
      <c r="G66" s="30" t="s">
        <v>118</v>
      </c>
      <c r="H66" s="30" t="n">
        <v>100005</v>
      </c>
      <c r="I66" s="28" t="s">
        <v>121</v>
      </c>
      <c r="J66" s="30" t="n">
        <f aca="false">VLOOKUP(I66,T_FSM_TYPE!$A:$B,2,0)</f>
        <v>110001</v>
      </c>
      <c r="K66" s="31" t="s">
        <v>284</v>
      </c>
      <c r="L66" s="31"/>
      <c r="M66" s="28" t="str">
        <f aca="false">"INSERT INTO "&amp;$B$2&amp;" VALUES("&amp;B66&amp;", "&amp;C66&amp;", "&amp;D66&amp;", "&amp;E66&amp;", "&amp;F66&amp;", "&amp;G66&amp;", "&amp;H66&amp;", "&amp;J66&amp;", '"&amp;K66&amp;"', '"&amp;L66&amp;"' )"</f>
        <v>INSERT INTO T_FSM_ACTION VALUES(110062, 0, 1, 100000, 10005, GETDATE(), 100005, 110001, 'REJECT', '' )</v>
      </c>
    </row>
    <row r="67" s="28" customFormat="true" ht="15" hidden="false" customHeight="false" outlineLevel="0" collapsed="false">
      <c r="A67" s="28" t="str">
        <f aca="false">I67&amp;"."&amp;K67</f>
        <v>REF_LEGAL_ENTITY.SYS_AUTO_APPROVE</v>
      </c>
      <c r="B67" s="29" t="n">
        <f aca="false">B66+1</f>
        <v>110063</v>
      </c>
      <c r="C67" s="29" t="n">
        <v>0</v>
      </c>
      <c r="D67" s="29" t="n">
        <v>1</v>
      </c>
      <c r="E67" s="30" t="n">
        <f aca="false">ID_ENV_KEY</f>
        <v>100000</v>
      </c>
      <c r="F67" s="30" t="n">
        <v>10006</v>
      </c>
      <c r="G67" s="30" t="s">
        <v>118</v>
      </c>
      <c r="H67" s="30" t="n">
        <v>100006</v>
      </c>
      <c r="I67" s="28" t="s">
        <v>121</v>
      </c>
      <c r="J67" s="30" t="n">
        <f aca="false">VLOOKUP(I67,T_FSM_TYPE!$A:$B,2,0)</f>
        <v>110001</v>
      </c>
      <c r="K67" s="31" t="s">
        <v>285</v>
      </c>
      <c r="L67" s="31"/>
      <c r="M67" s="28" t="str">
        <f aca="false">"INSERT INTO "&amp;$B$2&amp;" VALUES("&amp;B67&amp;", "&amp;C67&amp;", "&amp;D67&amp;", "&amp;E67&amp;", "&amp;F67&amp;", "&amp;G67&amp;", "&amp;H67&amp;", "&amp;J67&amp;", '"&amp;K67&amp;"', '"&amp;L67&amp;"' )"</f>
        <v>INSERT INTO T_FSM_ACTION VALUES(110063, 0, 1, 100000, 10006, GETDATE(), 100006, 110001, 'SYS_AUTO_APPROVE', '' )</v>
      </c>
    </row>
    <row r="68" s="32" customFormat="true" ht="15" hidden="false" customHeight="false" outlineLevel="0" collapsed="false">
      <c r="A68" s="32" t="str">
        <f aca="false">I68&amp;"."&amp;K68</f>
        <v>LOAN.APPROVED_RETURN</v>
      </c>
      <c r="B68" s="33" t="n">
        <f aca="false">B67+1</f>
        <v>110064</v>
      </c>
      <c r="C68" s="33" t="n">
        <v>0</v>
      </c>
      <c r="D68" s="33" t="n">
        <v>1</v>
      </c>
      <c r="E68" s="34" t="n">
        <f aca="false">ID_ENV_KEY</f>
        <v>100000</v>
      </c>
      <c r="F68" s="34" t="n">
        <v>10006</v>
      </c>
      <c r="G68" s="34" t="s">
        <v>118</v>
      </c>
      <c r="H68" s="34" t="n">
        <v>100006</v>
      </c>
      <c r="I68" s="32" t="s">
        <v>119</v>
      </c>
      <c r="J68" s="34" t="n">
        <f aca="false">VLOOKUP(I68,T_FSM_TYPE!$A:$B,2,0)</f>
        <v>110000</v>
      </c>
      <c r="K68" s="35" t="s">
        <v>286</v>
      </c>
      <c r="L68" s="35"/>
      <c r="M68" s="32" t="str">
        <f aca="false">"INSERT INTO "&amp;$B$2&amp;" VALUES("&amp;B68&amp;", "&amp;C68&amp;", "&amp;D68&amp;", "&amp;E68&amp;", "&amp;F68&amp;", "&amp;G68&amp;", "&amp;H68&amp;", "&amp;J68&amp;", '"&amp;K68&amp;"', '"&amp;L68&amp;"' )"</f>
        <v>INSERT INTO T_FSM_ACTION VALUES(110064, 0, 1, 100000, 10006, GETDATE(), 100006, 110000, 'APPROVED_RETURN', '' )</v>
      </c>
    </row>
    <row r="69" s="32" customFormat="true" ht="12.8" hidden="false" customHeight="false" outlineLevel="0" collapsed="false">
      <c r="A69" s="32" t="str">
        <f aca="false">I69&amp;"."&amp;K69</f>
        <v>LOAN.CAD_RETURN</v>
      </c>
      <c r="B69" s="33" t="n">
        <f aca="false">B68+1</f>
        <v>110065</v>
      </c>
      <c r="C69" s="33" t="n">
        <v>0</v>
      </c>
      <c r="D69" s="33" t="n">
        <v>1</v>
      </c>
      <c r="E69" s="34" t="n">
        <f aca="false">ID_ENV_KEY</f>
        <v>100000</v>
      </c>
      <c r="F69" s="34" t="n">
        <v>10006</v>
      </c>
      <c r="G69" s="34" t="s">
        <v>118</v>
      </c>
      <c r="H69" s="34" t="n">
        <v>100006</v>
      </c>
      <c r="I69" s="32" t="s">
        <v>119</v>
      </c>
      <c r="J69" s="34" t="n">
        <f aca="false">VLOOKUP(I69,T_FSM_TYPE!$A:$B,2,0)</f>
        <v>110000</v>
      </c>
      <c r="K69" s="35" t="s">
        <v>287</v>
      </c>
      <c r="L69" s="35"/>
      <c r="M69" s="32" t="str">
        <f aca="false">"INSERT INTO "&amp;$B$2&amp;" VALUES("&amp;B69&amp;", "&amp;C69&amp;", "&amp;D69&amp;", "&amp;E69&amp;", "&amp;F69&amp;", "&amp;G69&amp;", "&amp;H69&amp;", "&amp;J69&amp;", '"&amp;K69&amp;"', '"&amp;L69&amp;"' )"</f>
        <v>INSERT INTO T_FSM_ACTION VALUES(110065, 0, 1, 100000, 10006, GETDATE(), 100006, 110000, 'CAD_RETURN', '' )</v>
      </c>
    </row>
    <row r="70" s="36" customFormat="true" ht="12.8" hidden="false" customHeight="false" outlineLevel="0" collapsed="false">
      <c r="A70" s="36" t="str">
        <f aca="false">I70&amp;"."&amp;K70</f>
        <v>CREDIT_CARD.SAVE</v>
      </c>
      <c r="B70" s="37" t="n">
        <f aca="false">B69+1</f>
        <v>110066</v>
      </c>
      <c r="C70" s="37" t="n">
        <f aca="false">0</f>
        <v>0</v>
      </c>
      <c r="D70" s="37" t="n">
        <f aca="false">1</f>
        <v>1</v>
      </c>
      <c r="E70" s="37" t="n">
        <f aca="false">100000</f>
        <v>100000</v>
      </c>
      <c r="F70" s="37" t="n">
        <f aca="false">100000</f>
        <v>100000</v>
      </c>
      <c r="G70" s="38" t="s">
        <v>118</v>
      </c>
      <c r="H70" s="38" t="n">
        <f aca="false">100000</f>
        <v>100000</v>
      </c>
      <c r="I70" s="36" t="s">
        <v>122</v>
      </c>
      <c r="J70" s="38" t="n">
        <f aca="false">VLOOKUP(I70,T_FSM_TYPE!$A:$B,2,0)</f>
        <v>110002</v>
      </c>
      <c r="K70" s="40" t="s">
        <v>288</v>
      </c>
      <c r="L70" s="40" t="s">
        <v>288</v>
      </c>
      <c r="M70" s="36" t="str">
        <f aca="false">"INSERT INTO "&amp;$B$2&amp;" VALUES("&amp;B70&amp;", "&amp;C70&amp;", "&amp;D70&amp;", "&amp;E70&amp;", "&amp;F70&amp;", "&amp;G70&amp;", "&amp;H70&amp;", "&amp;J70&amp;", '"&amp;K70&amp;"', '"&amp;L70&amp;"' )"</f>
        <v>INSERT INTO T_FSM_ACTION VALUES(110066, 0, 1, 100000, 100000, GETDATE(), 100000, 110002, 'SAVE', 'SAVE' )</v>
      </c>
    </row>
    <row r="71" s="36" customFormat="true" ht="12.8" hidden="false" customHeight="false" outlineLevel="0" collapsed="false">
      <c r="A71" s="36" t="str">
        <f aca="false">I71&amp;"."&amp;K71</f>
        <v>CREDIT_CARD.NEW</v>
      </c>
      <c r="B71" s="37" t="n">
        <f aca="false">B70+1</f>
        <v>110067</v>
      </c>
      <c r="C71" s="37" t="n">
        <f aca="false">0</f>
        <v>0</v>
      </c>
      <c r="D71" s="37" t="n">
        <f aca="false">1</f>
        <v>1</v>
      </c>
      <c r="E71" s="37" t="n">
        <f aca="false">100000</f>
        <v>100000</v>
      </c>
      <c r="F71" s="37" t="n">
        <f aca="false">100000</f>
        <v>100000</v>
      </c>
      <c r="G71" s="38" t="s">
        <v>118</v>
      </c>
      <c r="H71" s="38" t="n">
        <f aca="false">100000</f>
        <v>100000</v>
      </c>
      <c r="I71" s="36" t="s">
        <v>122</v>
      </c>
      <c r="J71" s="38" t="n">
        <f aca="false">VLOOKUP(I71,T_FSM_TYPE!$A:$B,2,0)</f>
        <v>110002</v>
      </c>
      <c r="K71" s="50" t="s">
        <v>280</v>
      </c>
      <c r="L71" s="50" t="s">
        <v>280</v>
      </c>
      <c r="M71" s="36" t="str">
        <f aca="false">"INSERT INTO "&amp;$B$2&amp;" VALUES("&amp;B71&amp;", "&amp;C71&amp;", "&amp;D71&amp;", "&amp;E71&amp;", "&amp;F71&amp;", "&amp;G71&amp;", "&amp;H71&amp;", "&amp;J71&amp;", '"&amp;K71&amp;"', '"&amp;L71&amp;"' )"</f>
        <v>INSERT INTO T_FSM_ACTION VALUES(110067, 0, 1, 100000, 100000, GETDATE(), 100000, 110002, 'NEW', 'NEW' )</v>
      </c>
    </row>
    <row r="72" s="36" customFormat="true" ht="12.8" hidden="false" customHeight="false" outlineLevel="0" collapsed="false">
      <c r="A72" s="36" t="str">
        <f aca="false">I72&amp;"."&amp;K72</f>
        <v>CREDIT_CARD.UPDATE</v>
      </c>
      <c r="B72" s="37" t="n">
        <f aca="false">B71+1</f>
        <v>110068</v>
      </c>
      <c r="C72" s="37" t="n">
        <f aca="false">0</f>
        <v>0</v>
      </c>
      <c r="D72" s="37" t="n">
        <f aca="false">1</f>
        <v>1</v>
      </c>
      <c r="E72" s="37" t="n">
        <f aca="false">100000</f>
        <v>100000</v>
      </c>
      <c r="F72" s="37" t="n">
        <f aca="false">100000</f>
        <v>100000</v>
      </c>
      <c r="G72" s="38" t="s">
        <v>118</v>
      </c>
      <c r="H72" s="38" t="n">
        <f aca="false">100000</f>
        <v>100000</v>
      </c>
      <c r="I72" s="36" t="s">
        <v>122</v>
      </c>
      <c r="J72" s="38" t="n">
        <f aca="false">VLOOKUP(I72,T_FSM_TYPE!$A:$B,2,0)</f>
        <v>110002</v>
      </c>
      <c r="K72" s="40" t="s">
        <v>281</v>
      </c>
      <c r="L72" s="40" t="s">
        <v>281</v>
      </c>
      <c r="M72" s="36" t="str">
        <f aca="false">"INSERT INTO "&amp;$B$2&amp;" VALUES("&amp;B72&amp;", "&amp;C72&amp;", "&amp;D72&amp;", "&amp;E72&amp;", "&amp;F72&amp;", "&amp;G72&amp;", "&amp;H72&amp;", "&amp;J72&amp;", '"&amp;K72&amp;"', '"&amp;L72&amp;"' )"</f>
        <v>INSERT INTO T_FSM_ACTION VALUES(110068, 0, 1, 100000, 100000, GETDATE(), 100000, 110002, 'UPDATE', 'UPDATE' )</v>
      </c>
    </row>
    <row r="73" s="36" customFormat="true" ht="12.8" hidden="false" customHeight="false" outlineLevel="0" collapsed="false">
      <c r="A73" s="36" t="str">
        <f aca="false">I73&amp;"."&amp;K73</f>
        <v>CREDIT_CARD.RECOMMEND</v>
      </c>
      <c r="B73" s="37" t="n">
        <f aca="false">B72+1</f>
        <v>110069</v>
      </c>
      <c r="C73" s="37" t="n">
        <f aca="false">0</f>
        <v>0</v>
      </c>
      <c r="D73" s="37" t="n">
        <f aca="false">1</f>
        <v>1</v>
      </c>
      <c r="E73" s="37" t="n">
        <f aca="false">100000</f>
        <v>100000</v>
      </c>
      <c r="F73" s="37" t="n">
        <f aca="false">100000</f>
        <v>100000</v>
      </c>
      <c r="G73" s="38" t="s">
        <v>118</v>
      </c>
      <c r="H73" s="38" t="n">
        <f aca="false">100000</f>
        <v>100000</v>
      </c>
      <c r="I73" s="36" t="s">
        <v>122</v>
      </c>
      <c r="J73" s="38" t="n">
        <f aca="false">VLOOKUP(I73,T_FSM_TYPE!$A:$B,2,0)</f>
        <v>110002</v>
      </c>
      <c r="K73" s="40" t="s">
        <v>289</v>
      </c>
      <c r="L73" s="40" t="s">
        <v>289</v>
      </c>
      <c r="M73" s="36" t="str">
        <f aca="false">"INSERT INTO "&amp;$B$2&amp;" VALUES("&amp;B73&amp;", "&amp;C73&amp;", "&amp;D73&amp;", "&amp;E73&amp;", "&amp;F73&amp;", "&amp;G73&amp;", "&amp;H73&amp;", "&amp;J73&amp;", '"&amp;K73&amp;"', '"&amp;L73&amp;"' )"</f>
        <v>INSERT INTO T_FSM_ACTION VALUES(110069, 0, 1, 100000, 100000, GETDATE(), 100000, 110002, 'RECOMMEND', 'RECOMMEND' )</v>
      </c>
    </row>
    <row r="74" s="36" customFormat="true" ht="12.8" hidden="false" customHeight="false" outlineLevel="0" collapsed="false">
      <c r="A74" s="36" t="str">
        <f aca="false">I74&amp;"."&amp;K74</f>
        <v>CREDIT_CARD.DELETE</v>
      </c>
      <c r="B74" s="37" t="n">
        <f aca="false">B73+1</f>
        <v>110070</v>
      </c>
      <c r="C74" s="37" t="n">
        <f aca="false">0</f>
        <v>0</v>
      </c>
      <c r="D74" s="37" t="n">
        <f aca="false">1</f>
        <v>1</v>
      </c>
      <c r="E74" s="37" t="n">
        <f aca="false">100000</f>
        <v>100000</v>
      </c>
      <c r="F74" s="37" t="n">
        <f aca="false">100000</f>
        <v>100000</v>
      </c>
      <c r="G74" s="38" t="s">
        <v>118</v>
      </c>
      <c r="H74" s="38" t="n">
        <f aca="false">100000</f>
        <v>100000</v>
      </c>
      <c r="I74" s="36" t="s">
        <v>122</v>
      </c>
      <c r="J74" s="38" t="n">
        <f aca="false">VLOOKUP(I74,T_FSM_TYPE!$A:$B,2,0)</f>
        <v>110002</v>
      </c>
      <c r="K74" s="40" t="s">
        <v>290</v>
      </c>
      <c r="L74" s="40" t="s">
        <v>290</v>
      </c>
      <c r="M74" s="36" t="str">
        <f aca="false">"INSERT INTO "&amp;$B$2&amp;" VALUES("&amp;B74&amp;", "&amp;C74&amp;", "&amp;D74&amp;", "&amp;E74&amp;", "&amp;F74&amp;", "&amp;G74&amp;", "&amp;H74&amp;", "&amp;J74&amp;", '"&amp;K74&amp;"', '"&amp;L74&amp;"' )"</f>
        <v>INSERT INTO T_FSM_ACTION VALUES(110070, 0, 1, 100000, 100000, GETDATE(), 100000, 110002, 'DELETE', 'DELETE' )</v>
      </c>
    </row>
    <row r="75" s="36" customFormat="true" ht="12.8" hidden="false" customHeight="false" outlineLevel="0" collapsed="false">
      <c r="A75" s="36" t="str">
        <f aca="false">I75&amp;"."&amp;K75</f>
        <v>CREDIT_CARD.RETURN</v>
      </c>
      <c r="B75" s="37" t="n">
        <f aca="false">B74+1</f>
        <v>110071</v>
      </c>
      <c r="C75" s="37" t="n">
        <f aca="false">0</f>
        <v>0</v>
      </c>
      <c r="D75" s="37" t="n">
        <f aca="false">1</f>
        <v>1</v>
      </c>
      <c r="E75" s="37" t="n">
        <f aca="false">100000</f>
        <v>100000</v>
      </c>
      <c r="F75" s="37" t="n">
        <f aca="false">100000</f>
        <v>100000</v>
      </c>
      <c r="G75" s="38" t="s">
        <v>118</v>
      </c>
      <c r="H75" s="38" t="n">
        <f aca="false">100000</f>
        <v>100000</v>
      </c>
      <c r="I75" s="36" t="s">
        <v>122</v>
      </c>
      <c r="J75" s="38" t="n">
        <f aca="false">VLOOKUP(I75,T_FSM_TYPE!$A:$B,2,0)</f>
        <v>110002</v>
      </c>
      <c r="K75" s="40" t="s">
        <v>291</v>
      </c>
      <c r="L75" s="40" t="s">
        <v>291</v>
      </c>
      <c r="M75" s="36" t="str">
        <f aca="false">"INSERT INTO "&amp;$B$2&amp;" VALUES("&amp;B75&amp;", "&amp;C75&amp;", "&amp;D75&amp;", "&amp;E75&amp;", "&amp;F75&amp;", "&amp;G75&amp;", "&amp;H75&amp;", "&amp;J75&amp;", '"&amp;K75&amp;"', '"&amp;L75&amp;"' )"</f>
        <v>INSERT INTO T_FSM_ACTION VALUES(110071, 0, 1, 100000, 100000, GETDATE(), 100000, 110002, 'RETURN', 'RETURN' )</v>
      </c>
    </row>
    <row r="76" s="36" customFormat="true" ht="12.8" hidden="false" customHeight="false" outlineLevel="0" collapsed="false">
      <c r="A76" s="36" t="str">
        <f aca="false">I76&amp;"."&amp;K76</f>
        <v>CREDIT_CARD.RESEND</v>
      </c>
      <c r="B76" s="37" t="n">
        <f aca="false">B75+1</f>
        <v>110072</v>
      </c>
      <c r="C76" s="37" t="n">
        <f aca="false">0</f>
        <v>0</v>
      </c>
      <c r="D76" s="37" t="n">
        <f aca="false">1</f>
        <v>1</v>
      </c>
      <c r="E76" s="37" t="n">
        <f aca="false">100000</f>
        <v>100000</v>
      </c>
      <c r="F76" s="37" t="n">
        <f aca="false">100000</f>
        <v>100000</v>
      </c>
      <c r="G76" s="38" t="s">
        <v>118</v>
      </c>
      <c r="H76" s="38" t="n">
        <f aca="false">100000</f>
        <v>100000</v>
      </c>
      <c r="I76" s="36" t="s">
        <v>122</v>
      </c>
      <c r="J76" s="38" t="n">
        <f aca="false">VLOOKUP(I76,T_FSM_TYPE!$A:$B,2,0)</f>
        <v>110002</v>
      </c>
      <c r="K76" s="40" t="s">
        <v>292</v>
      </c>
      <c r="L76" s="40" t="s">
        <v>292</v>
      </c>
      <c r="M76" s="36" t="str">
        <f aca="false">"INSERT INTO "&amp;$B$2&amp;" VALUES("&amp;B76&amp;", "&amp;C76&amp;", "&amp;D76&amp;", "&amp;E76&amp;", "&amp;F76&amp;", "&amp;G76&amp;", "&amp;H76&amp;", "&amp;J76&amp;", '"&amp;K76&amp;"', '"&amp;L76&amp;"' )"</f>
        <v>INSERT INTO T_FSM_ACTION VALUES(110072, 0, 1, 100000, 100000, GETDATE(), 100000, 110002, 'RESEND', 'RESEND' )</v>
      </c>
    </row>
    <row r="77" s="36" customFormat="true" ht="12.8" hidden="false" customHeight="false" outlineLevel="0" collapsed="false">
      <c r="A77" s="36" t="str">
        <f aca="false">I77&amp;"."&amp;K77</f>
        <v>CREDIT_CARD.QUERY_TO_C_OFFICER</v>
      </c>
      <c r="B77" s="37" t="n">
        <f aca="false">B76+1</f>
        <v>110073</v>
      </c>
      <c r="C77" s="37" t="n">
        <f aca="false">0</f>
        <v>0</v>
      </c>
      <c r="D77" s="37" t="n">
        <f aca="false">1</f>
        <v>1</v>
      </c>
      <c r="E77" s="37" t="n">
        <f aca="false">100000</f>
        <v>100000</v>
      </c>
      <c r="F77" s="37" t="n">
        <f aca="false">100000</f>
        <v>100000</v>
      </c>
      <c r="G77" s="38" t="s">
        <v>118</v>
      </c>
      <c r="H77" s="38" t="n">
        <f aca="false">100000</f>
        <v>100000</v>
      </c>
      <c r="I77" s="36" t="s">
        <v>122</v>
      </c>
      <c r="J77" s="38" t="n">
        <f aca="false">VLOOKUP(I77,T_FSM_TYPE!$A:$B,2,0)</f>
        <v>110002</v>
      </c>
      <c r="K77" s="40" t="s">
        <v>293</v>
      </c>
      <c r="L77" s="40" t="s">
        <v>293</v>
      </c>
      <c r="M77" s="36" t="str">
        <f aca="false">"INSERT INTO "&amp;$B$2&amp;" VALUES("&amp;B77&amp;", "&amp;C77&amp;", "&amp;D77&amp;", "&amp;E77&amp;", "&amp;F77&amp;", "&amp;G77&amp;", "&amp;H77&amp;", "&amp;J77&amp;", '"&amp;K77&amp;"', '"&amp;L77&amp;"' )"</f>
        <v>INSERT INTO T_FSM_ACTION VALUES(110073, 0, 1, 100000, 100000, GETDATE(), 100000, 110002, 'QUERY_TO_C_OFFICER', 'QUERY_TO_C_OFFICER' )</v>
      </c>
    </row>
    <row r="78" s="36" customFormat="true" ht="12.8" hidden="false" customHeight="false" outlineLevel="0" collapsed="false">
      <c r="A78" s="36" t="str">
        <f aca="false">I78&amp;"."&amp;K78</f>
        <v>CREDIT_CARD.RECOMMEND_TO_UH</v>
      </c>
      <c r="B78" s="37" t="n">
        <f aca="false">B77+1</f>
        <v>110074</v>
      </c>
      <c r="C78" s="37" t="n">
        <f aca="false">0</f>
        <v>0</v>
      </c>
      <c r="D78" s="37" t="n">
        <f aca="false">1</f>
        <v>1</v>
      </c>
      <c r="E78" s="37" t="n">
        <f aca="false">100000</f>
        <v>100000</v>
      </c>
      <c r="F78" s="37" t="n">
        <f aca="false">100000</f>
        <v>100000</v>
      </c>
      <c r="G78" s="38" t="s">
        <v>118</v>
      </c>
      <c r="H78" s="38" t="n">
        <f aca="false">100000</f>
        <v>100000</v>
      </c>
      <c r="I78" s="36" t="s">
        <v>122</v>
      </c>
      <c r="J78" s="38" t="n">
        <f aca="false">VLOOKUP(I78,T_FSM_TYPE!$A:$B,2,0)</f>
        <v>110002</v>
      </c>
      <c r="K78" s="40" t="s">
        <v>294</v>
      </c>
      <c r="L78" s="40" t="s">
        <v>294</v>
      </c>
      <c r="M78" s="36" t="str">
        <f aca="false">"INSERT INTO "&amp;$B$2&amp;" VALUES("&amp;B78&amp;", "&amp;C78&amp;", "&amp;D78&amp;", "&amp;E78&amp;", "&amp;F78&amp;", "&amp;G78&amp;", "&amp;H78&amp;", "&amp;J78&amp;", '"&amp;K78&amp;"', '"&amp;L78&amp;"' )"</f>
        <v>INSERT INTO T_FSM_ACTION VALUES(110074, 0, 1, 100000, 100000, GETDATE(), 100000, 110002, 'RECOMMEND_TO_UH', 'RECOMMEND_TO_UH' )</v>
      </c>
    </row>
    <row r="79" s="36" customFormat="true" ht="12.8" hidden="false" customHeight="false" outlineLevel="0" collapsed="false">
      <c r="A79" s="36" t="str">
        <f aca="false">I79&amp;"."&amp;K79</f>
        <v>CREDIT_CARD.RECOMMEND_TO_CD</v>
      </c>
      <c r="B79" s="37" t="n">
        <f aca="false">B78+1</f>
        <v>110075</v>
      </c>
      <c r="C79" s="37" t="n">
        <f aca="false">0</f>
        <v>0</v>
      </c>
      <c r="D79" s="37" t="n">
        <f aca="false">1</f>
        <v>1</v>
      </c>
      <c r="E79" s="37" t="n">
        <f aca="false">100000</f>
        <v>100000</v>
      </c>
      <c r="F79" s="37" t="n">
        <f aca="false">100000</f>
        <v>100000</v>
      </c>
      <c r="G79" s="38" t="s">
        <v>118</v>
      </c>
      <c r="H79" s="38" t="n">
        <f aca="false">100000</f>
        <v>100000</v>
      </c>
      <c r="I79" s="36" t="s">
        <v>122</v>
      </c>
      <c r="J79" s="38" t="n">
        <f aca="false">VLOOKUP(I79,T_FSM_TYPE!$A:$B,2,0)</f>
        <v>110002</v>
      </c>
      <c r="K79" s="40" t="s">
        <v>295</v>
      </c>
      <c r="L79" s="40" t="s">
        <v>295</v>
      </c>
      <c r="M79" s="36" t="str">
        <f aca="false">"INSERT INTO "&amp;$B$2&amp;" VALUES("&amp;B79&amp;", "&amp;C79&amp;", "&amp;D79&amp;", "&amp;E79&amp;", "&amp;F79&amp;", "&amp;G79&amp;", "&amp;H79&amp;", "&amp;J79&amp;", '"&amp;K79&amp;"', '"&amp;L79&amp;"' )"</f>
        <v>INSERT INTO T_FSM_ACTION VALUES(110075, 0, 1, 100000, 100000, GETDATE(), 100000, 110002, 'RECOMMEND_TO_CD', 'RECOMMEND_TO_CD' )</v>
      </c>
    </row>
    <row r="80" s="36" customFormat="true" ht="12.8" hidden="false" customHeight="false" outlineLevel="0" collapsed="false">
      <c r="A80" s="36" t="str">
        <f aca="false">I80&amp;"."&amp;K80</f>
        <v>CREDIT_CARD.RECOMMEND_TO_HOCRM</v>
      </c>
      <c r="B80" s="37" t="n">
        <f aca="false">B79+1</f>
        <v>110076</v>
      </c>
      <c r="C80" s="37" t="n">
        <f aca="false">0</f>
        <v>0</v>
      </c>
      <c r="D80" s="37" t="n">
        <f aca="false">1</f>
        <v>1</v>
      </c>
      <c r="E80" s="37" t="n">
        <f aca="false">100000</f>
        <v>100000</v>
      </c>
      <c r="F80" s="37" t="n">
        <f aca="false">100000</f>
        <v>100000</v>
      </c>
      <c r="G80" s="38" t="s">
        <v>118</v>
      </c>
      <c r="H80" s="38" t="n">
        <f aca="false">100000</f>
        <v>100000</v>
      </c>
      <c r="I80" s="36" t="s">
        <v>122</v>
      </c>
      <c r="J80" s="38" t="n">
        <f aca="false">VLOOKUP(I80,T_FSM_TYPE!$A:$B,2,0)</f>
        <v>110002</v>
      </c>
      <c r="K80" s="40" t="s">
        <v>296</v>
      </c>
      <c r="L80" s="40" t="s">
        <v>296</v>
      </c>
      <c r="M80" s="36" t="str">
        <f aca="false">"INSERT INTO "&amp;$B$2&amp;" VALUES("&amp;B80&amp;", "&amp;C80&amp;", "&amp;D80&amp;", "&amp;E80&amp;", "&amp;F80&amp;", "&amp;G80&amp;", "&amp;H80&amp;", "&amp;J80&amp;", '"&amp;K80&amp;"', '"&amp;L80&amp;"' )"</f>
        <v>INSERT INTO T_FSM_ACTION VALUES(110076, 0, 1, 100000, 100000, GETDATE(), 100000, 110002, 'RECOMMEND_TO_HOCRM', 'RECOMMEND_TO_HOCRM' )</v>
      </c>
    </row>
    <row r="81" s="36" customFormat="true" ht="12.8" hidden="false" customHeight="false" outlineLevel="0" collapsed="false">
      <c r="A81" s="36" t="str">
        <f aca="false">I81&amp;"."&amp;K81</f>
        <v>CREDIT_CARD.DECLINE</v>
      </c>
      <c r="B81" s="37" t="n">
        <f aca="false">B80+1</f>
        <v>110077</v>
      </c>
      <c r="C81" s="37" t="n">
        <f aca="false">0</f>
        <v>0</v>
      </c>
      <c r="D81" s="37" t="n">
        <f aca="false">1</f>
        <v>1</v>
      </c>
      <c r="E81" s="37" t="n">
        <f aca="false">100000</f>
        <v>100000</v>
      </c>
      <c r="F81" s="37" t="n">
        <f aca="false">100000</f>
        <v>100000</v>
      </c>
      <c r="G81" s="38" t="s">
        <v>118</v>
      </c>
      <c r="H81" s="38" t="n">
        <f aca="false">100000</f>
        <v>100000</v>
      </c>
      <c r="I81" s="36" t="s">
        <v>122</v>
      </c>
      <c r="J81" s="38" t="n">
        <f aca="false">VLOOKUP(I81,T_FSM_TYPE!$A:$B,2,0)</f>
        <v>110002</v>
      </c>
      <c r="K81" s="36" t="s">
        <v>297</v>
      </c>
      <c r="L81" s="36" t="s">
        <v>297</v>
      </c>
      <c r="M81" s="36" t="str">
        <f aca="false">"INSERT INTO "&amp;$B$2&amp;" VALUES("&amp;B81&amp;", "&amp;C81&amp;", "&amp;D81&amp;", "&amp;E81&amp;", "&amp;F81&amp;", "&amp;G81&amp;", "&amp;H81&amp;", "&amp;J81&amp;", '"&amp;K81&amp;"', '"&amp;L81&amp;"' )"</f>
        <v>INSERT INTO T_FSM_ACTION VALUES(110077, 0, 1, 100000, 100000, GETDATE(), 100000, 110002, 'DECLINE', 'DECLINE' )</v>
      </c>
    </row>
    <row r="82" s="36" customFormat="true" ht="12.8" hidden="false" customHeight="false" outlineLevel="0" collapsed="false">
      <c r="A82" s="36" t="str">
        <f aca="false">I82&amp;"."&amp;K82</f>
        <v>CREDIT_CARD.APPROVE</v>
      </c>
      <c r="B82" s="37" t="n">
        <f aca="false">B81+1</f>
        <v>110078</v>
      </c>
      <c r="C82" s="37" t="n">
        <f aca="false">0</f>
        <v>0</v>
      </c>
      <c r="D82" s="37" t="n">
        <f aca="false">1</f>
        <v>1</v>
      </c>
      <c r="E82" s="37" t="n">
        <f aca="false">100000</f>
        <v>100000</v>
      </c>
      <c r="F82" s="37" t="n">
        <f aca="false">100000</f>
        <v>100000</v>
      </c>
      <c r="G82" s="38" t="s">
        <v>118</v>
      </c>
      <c r="H82" s="38" t="n">
        <f aca="false">100000</f>
        <v>100000</v>
      </c>
      <c r="I82" s="36" t="s">
        <v>122</v>
      </c>
      <c r="J82" s="38" t="n">
        <f aca="false">VLOOKUP(I82,T_FSM_TYPE!$A:$B,2,0)</f>
        <v>110002</v>
      </c>
      <c r="K82" s="36" t="s">
        <v>283</v>
      </c>
      <c r="L82" s="36" t="s">
        <v>283</v>
      </c>
      <c r="M82" s="36" t="str">
        <f aca="false">"INSERT INTO "&amp;$B$2&amp;" VALUES("&amp;B82&amp;", "&amp;C82&amp;", "&amp;D82&amp;", "&amp;E82&amp;", "&amp;F82&amp;", "&amp;G82&amp;", "&amp;H82&amp;", "&amp;J82&amp;", '"&amp;K82&amp;"', '"&amp;L82&amp;"' )"</f>
        <v>INSERT INTO T_FSM_ACTION VALUES(110078, 0, 1, 100000, 100000, GETDATE(), 100000, 110002, 'APPROVE', 'APPROVE' )</v>
      </c>
    </row>
    <row r="83" s="36" customFormat="true" ht="12.8" hidden="false" customHeight="false" outlineLevel="0" collapsed="false">
      <c r="A83" s="36" t="str">
        <f aca="false">I83&amp;"."&amp;K83</f>
        <v>CREDIT_CARD.QUERY_TO_CA</v>
      </c>
      <c r="B83" s="37" t="n">
        <f aca="false">B82+1</f>
        <v>110079</v>
      </c>
      <c r="C83" s="37" t="n">
        <f aca="false">0</f>
        <v>0</v>
      </c>
      <c r="D83" s="37" t="n">
        <f aca="false">1</f>
        <v>1</v>
      </c>
      <c r="E83" s="37" t="n">
        <f aca="false">100000</f>
        <v>100000</v>
      </c>
      <c r="F83" s="37" t="n">
        <f aca="false">100000</f>
        <v>100000</v>
      </c>
      <c r="G83" s="38" t="s">
        <v>118</v>
      </c>
      <c r="H83" s="38" t="n">
        <f aca="false">100000</f>
        <v>100000</v>
      </c>
      <c r="I83" s="36" t="s">
        <v>122</v>
      </c>
      <c r="J83" s="38" t="n">
        <f aca="false">VLOOKUP(I83,T_FSM_TYPE!$A:$B,2,0)</f>
        <v>110002</v>
      </c>
      <c r="K83" s="40" t="s">
        <v>298</v>
      </c>
      <c r="L83" s="40" t="s">
        <v>298</v>
      </c>
      <c r="M83" s="36" t="str">
        <f aca="false">"INSERT INTO "&amp;$B$2&amp;" VALUES("&amp;B83&amp;", "&amp;C83&amp;", "&amp;D83&amp;", "&amp;E83&amp;", "&amp;F83&amp;", "&amp;G83&amp;", "&amp;H83&amp;", "&amp;J83&amp;", '"&amp;K83&amp;"', '"&amp;L83&amp;"' )"</f>
        <v>INSERT INTO T_FSM_ACTION VALUES(110079, 0, 1, 100000, 100000, GETDATE(), 100000, 110002, 'QUERY_TO_CA', 'QUERY_TO_CA' )</v>
      </c>
    </row>
    <row r="84" s="36" customFormat="true" ht="12.8" hidden="false" customHeight="false" outlineLevel="0" collapsed="false">
      <c r="A84" s="36" t="str">
        <f aca="false">I84&amp;"."&amp;K84</f>
        <v>CREDIT_CARD.SEND_TO_CO</v>
      </c>
      <c r="B84" s="37" t="n">
        <f aca="false">B83+1</f>
        <v>110080</v>
      </c>
      <c r="C84" s="37" t="n">
        <f aca="false">0</f>
        <v>0</v>
      </c>
      <c r="D84" s="37" t="n">
        <f aca="false">1</f>
        <v>1</v>
      </c>
      <c r="E84" s="37" t="n">
        <f aca="false">100000</f>
        <v>100000</v>
      </c>
      <c r="F84" s="37" t="n">
        <f aca="false">100000</f>
        <v>100000</v>
      </c>
      <c r="G84" s="38" t="s">
        <v>118</v>
      </c>
      <c r="H84" s="38" t="n">
        <f aca="false">100000</f>
        <v>100000</v>
      </c>
      <c r="I84" s="36" t="s">
        <v>122</v>
      </c>
      <c r="J84" s="38" t="n">
        <f aca="false">VLOOKUP(I84,T_FSM_TYPE!$A:$B,2,0)</f>
        <v>110002</v>
      </c>
      <c r="K84" s="40" t="s">
        <v>299</v>
      </c>
      <c r="L84" s="40" t="s">
        <v>299</v>
      </c>
      <c r="M84" s="36" t="str">
        <f aca="false">"INSERT INTO "&amp;$B$2&amp;" VALUES("&amp;B84&amp;", "&amp;C84&amp;", "&amp;D84&amp;", "&amp;E84&amp;", "&amp;F84&amp;", "&amp;G84&amp;", "&amp;H84&amp;", "&amp;J84&amp;", '"&amp;K84&amp;"', '"&amp;L84&amp;"' )"</f>
        <v>INSERT INTO T_FSM_ACTION VALUES(110080, 0, 1, 100000, 100000, GETDATE(), 100000, 110002, 'SEND_TO_CO', 'SEND_TO_CO' )</v>
      </c>
    </row>
    <row r="85" s="36" customFormat="true" ht="12.8" hidden="false" customHeight="false" outlineLevel="0" collapsed="false">
      <c r="A85" s="36" t="str">
        <f aca="false">I85&amp;"."&amp;K85</f>
        <v>CREDIT_CARD.AGREE</v>
      </c>
      <c r="B85" s="37" t="n">
        <f aca="false">B84+1</f>
        <v>110081</v>
      </c>
      <c r="C85" s="37" t="n">
        <f aca="false">0</f>
        <v>0</v>
      </c>
      <c r="D85" s="37" t="n">
        <f aca="false">1</f>
        <v>1</v>
      </c>
      <c r="E85" s="37" t="n">
        <f aca="false">100000</f>
        <v>100000</v>
      </c>
      <c r="F85" s="37" t="n">
        <f aca="false">100000</f>
        <v>100000</v>
      </c>
      <c r="G85" s="38" t="s">
        <v>118</v>
      </c>
      <c r="H85" s="38" t="n">
        <f aca="false">100000</f>
        <v>100000</v>
      </c>
      <c r="I85" s="36" t="s">
        <v>122</v>
      </c>
      <c r="J85" s="38" t="n">
        <f aca="false">VLOOKUP(I85,T_FSM_TYPE!$A:$B,2,0)</f>
        <v>110002</v>
      </c>
      <c r="K85" s="40" t="s">
        <v>300</v>
      </c>
      <c r="L85" s="40" t="s">
        <v>300</v>
      </c>
      <c r="M85" s="36" t="str">
        <f aca="false">"INSERT INTO "&amp;$B$2&amp;" VALUES("&amp;B85&amp;", "&amp;C85&amp;", "&amp;D85&amp;", "&amp;E85&amp;", "&amp;F85&amp;", "&amp;G85&amp;", "&amp;H85&amp;", "&amp;J85&amp;", '"&amp;K85&amp;"', '"&amp;L85&amp;"' )"</f>
        <v>INSERT INTO T_FSM_ACTION VALUES(110081, 0, 1, 100000, 100000, GETDATE(), 100000, 110002, 'AGREE', 'AGREE' )</v>
      </c>
    </row>
    <row r="86" s="36" customFormat="true" ht="12.8" hidden="false" customHeight="false" outlineLevel="0" collapsed="false">
      <c r="A86" s="36" t="str">
        <f aca="false">I86&amp;"."&amp;K86</f>
        <v>CREDIT_CARD.REJECT</v>
      </c>
      <c r="B86" s="37" t="n">
        <f aca="false">B85+1</f>
        <v>110082</v>
      </c>
      <c r="C86" s="37" t="n">
        <f aca="false">0</f>
        <v>0</v>
      </c>
      <c r="D86" s="37" t="n">
        <f aca="false">1</f>
        <v>1</v>
      </c>
      <c r="E86" s="37" t="n">
        <f aca="false">100000</f>
        <v>100000</v>
      </c>
      <c r="F86" s="37" t="n">
        <f aca="false">100000</f>
        <v>100000</v>
      </c>
      <c r="G86" s="38" t="s">
        <v>118</v>
      </c>
      <c r="H86" s="38" t="n">
        <f aca="false">100000</f>
        <v>100000</v>
      </c>
      <c r="I86" s="36" t="s">
        <v>122</v>
      </c>
      <c r="J86" s="38" t="n">
        <f aca="false">VLOOKUP(I86,T_FSM_TYPE!$A:$B,2,0)</f>
        <v>110002</v>
      </c>
      <c r="K86" s="40" t="s">
        <v>284</v>
      </c>
      <c r="L86" s="40" t="s">
        <v>284</v>
      </c>
      <c r="M86" s="36" t="str">
        <f aca="false">"INSERT INTO "&amp;$B$2&amp;" VALUES("&amp;B86&amp;", "&amp;C86&amp;", "&amp;D86&amp;", "&amp;E86&amp;", "&amp;F86&amp;", "&amp;G86&amp;", "&amp;H86&amp;", "&amp;J86&amp;", '"&amp;K86&amp;"', '"&amp;L86&amp;"' )"</f>
        <v>INSERT INTO T_FSM_ACTION VALUES(110082, 0, 1, 100000, 100000, GETDATE(), 100000, 110002, 'REJECT', 'REJECT' 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23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2" ySplit="3" topLeftCell="G163" activePane="bottomRight" state="frozen"/>
      <selection pane="topLeft" activeCell="B1" activeCellId="0" sqref="B1"/>
      <selection pane="topRight" activeCell="G1" activeCellId="0" sqref="G1"/>
      <selection pane="bottomLeft" activeCell="B163" activeCellId="0" sqref="B163"/>
      <selection pane="bottomRight" activeCell="H177" activeCellId="0" sqref="H177"/>
    </sheetView>
  </sheetViews>
  <sheetFormatPr defaultRowHeight="12.8" zeroHeight="false" outlineLevelRow="0" outlineLevelCol="0"/>
  <cols>
    <col collapsed="false" customWidth="true" hidden="false" outlineLevel="0" max="1" min="1" style="7" width="9.14"/>
    <col collapsed="false" customWidth="true" hidden="false" outlineLevel="0" max="2" min="2" style="7" width="15.02"/>
    <col collapsed="false" customWidth="true" hidden="false" outlineLevel="0" max="3" min="3" style="15" width="20.43"/>
    <col collapsed="false" customWidth="true" hidden="false" outlineLevel="0" max="4" min="4" style="2" width="28.26"/>
    <col collapsed="false" customWidth="true" hidden="false" outlineLevel="0" max="5" min="5" style="2" width="19.55"/>
    <col collapsed="false" customWidth="true" hidden="false" outlineLevel="0" max="6" min="6" style="2" width="28.26"/>
    <col collapsed="false" customWidth="true" hidden="false" outlineLevel="0" max="7" min="7" style="15" width="13.26"/>
    <col collapsed="false" customWidth="true" hidden="false" outlineLevel="0" max="8" min="8" style="7" width="75.41"/>
    <col collapsed="false" customWidth="true" hidden="false" outlineLevel="0" max="20" min="9" style="7" width="9.14"/>
    <col collapsed="false" customWidth="true" hidden="false" outlineLevel="0" max="21" min="21" style="7" width="2.13"/>
    <col collapsed="false" customWidth="true" hidden="false" outlineLevel="0" max="1025" min="22" style="7" width="9.14"/>
  </cols>
  <sheetData>
    <row r="2" customFormat="false" ht="12.75" hidden="false" customHeight="true" outlineLevel="0" collapsed="false">
      <c r="C2" s="15" t="s">
        <v>18</v>
      </c>
      <c r="U2" s="7" t="s">
        <v>301</v>
      </c>
    </row>
    <row r="3" customFormat="false" ht="12.75" hidden="false" customHeight="true" outlineLevel="0" collapsed="false">
      <c r="B3" s="7" t="s">
        <v>302</v>
      </c>
      <c r="C3" s="15" t="s">
        <v>303</v>
      </c>
      <c r="D3" s="2" t="s">
        <v>17</v>
      </c>
      <c r="E3" s="2" t="s">
        <v>20</v>
      </c>
      <c r="F3" s="2" t="s">
        <v>304</v>
      </c>
      <c r="G3" s="15" t="s">
        <v>305</v>
      </c>
      <c r="H3" s="51" t="str">
        <f aca="false">"TRUNCATE TABLE " &amp; $C$2</f>
        <v>TRUNCATE TABLE T_FSM_STATE_TRANSITION</v>
      </c>
      <c r="I3" s="6"/>
    </row>
    <row r="4" s="18" customFormat="true" ht="12.75" hidden="false" customHeight="true" outlineLevel="0" collapsed="false">
      <c r="B4" s="18" t="s">
        <v>306</v>
      </c>
      <c r="C4" s="21" t="s">
        <v>119</v>
      </c>
      <c r="D4" s="20" t="s">
        <v>129</v>
      </c>
      <c r="E4" s="52" t="s">
        <v>228</v>
      </c>
      <c r="F4" s="52" t="s">
        <v>131</v>
      </c>
      <c r="G4" s="53" t="s">
        <v>307</v>
      </c>
      <c r="H4" s="54" t="str">
        <f aca="false">IF(LEN(C4)&gt;0,"EXEC INS_fsm_state_transition @tx_fsm_type_name='"&amp;C4&amp;"', @tx_state_name='"&amp;D4&amp;"', @tx_action_name='"&amp;E4&amp;"', @tx_next_state_name='"&amp;F4&amp;"',  @tx_login_name='nazdaq_prod'")</f>
        <v>EXEC INS_fsm_state_transition @tx_fsm_type_name='LOAN', @tx_state_name='UNDEF', @tx_action_name='FO_CREATE', @tx_next_state_name='FO_CREATED',  @tx_login_name='nazdaq_prod'</v>
      </c>
    </row>
    <row r="5" s="18" customFormat="true" ht="12.75" hidden="false" customHeight="true" outlineLevel="0" collapsed="false">
      <c r="B5" s="18" t="s">
        <v>306</v>
      </c>
      <c r="C5" s="21" t="s">
        <v>119</v>
      </c>
      <c r="D5" s="52" t="s">
        <v>131</v>
      </c>
      <c r="E5" s="52" t="s">
        <v>229</v>
      </c>
      <c r="F5" s="52" t="s">
        <v>132</v>
      </c>
      <c r="G5" s="53" t="s">
        <v>307</v>
      </c>
      <c r="H5" s="54" t="str">
        <f aca="false">IF(LEN(C5)&gt;0,"EXEC INS_fsm_state_transition @tx_fsm_type_name='"&amp;C5&amp;"', @tx_state_name='"&amp;D5&amp;"', @tx_action_name='"&amp;E5&amp;"', @tx_next_state_name='"&amp;F5&amp;"',  @tx_login_name='nazdaq_prod'")</f>
        <v>EXEC INS_fsm_state_transition @tx_fsm_type_name='LOAN', @tx_state_name='FO_CREATED', @tx_action_name='FO_UPDATE', @tx_next_state_name='FO_UPDATED',  @tx_login_name='nazdaq_prod'</v>
      </c>
      <c r="I5" s="55"/>
    </row>
    <row r="6" s="18" customFormat="true" ht="12.75" hidden="false" customHeight="true" outlineLevel="0" collapsed="false">
      <c r="B6" s="18" t="s">
        <v>306</v>
      </c>
      <c r="C6" s="21" t="s">
        <v>119</v>
      </c>
      <c r="D6" s="52" t="s">
        <v>132</v>
      </c>
      <c r="E6" s="52" t="s">
        <v>229</v>
      </c>
      <c r="F6" s="52" t="s">
        <v>132</v>
      </c>
      <c r="G6" s="53" t="s">
        <v>307</v>
      </c>
      <c r="H6" s="54" t="str">
        <f aca="false">IF(LEN(C6)&gt;0,"EXEC INS_fsm_state_transition @tx_fsm_type_name='"&amp;C6&amp;"', @tx_state_name='"&amp;D6&amp;"', @tx_action_name='"&amp;E6&amp;"', @tx_next_state_name='"&amp;F6&amp;"',  @tx_login_name='nazdaq_prod'")</f>
        <v>EXEC INS_fsm_state_transition @tx_fsm_type_name='LOAN', @tx_state_name='FO_UPDATED', @tx_action_name='FO_UPDATE', @tx_next_state_name='FO_UPDATED',  @tx_login_name='nazdaq_prod'</v>
      </c>
      <c r="I6" s="55"/>
    </row>
    <row r="7" s="18" customFormat="true" ht="12.75" hidden="false" customHeight="true" outlineLevel="0" collapsed="false">
      <c r="B7" s="18" t="s">
        <v>306</v>
      </c>
      <c r="C7" s="21" t="s">
        <v>119</v>
      </c>
      <c r="D7" s="52" t="s">
        <v>131</v>
      </c>
      <c r="E7" s="52" t="s">
        <v>230</v>
      </c>
      <c r="F7" s="52" t="s">
        <v>133</v>
      </c>
      <c r="G7" s="53" t="s">
        <v>307</v>
      </c>
      <c r="H7" s="54" t="str">
        <f aca="false">IF(LEN(C7)&gt;0,"EXEC INS_fsm_state_transition @tx_fsm_type_name='"&amp;C7&amp;"', @tx_state_name='"&amp;D7&amp;"', @tx_action_name='"&amp;E7&amp;"', @tx_next_state_name='"&amp;F7&amp;"',  @tx_login_name='nazdaq_prod'")</f>
        <v>EXEC INS_fsm_state_transition @tx_fsm_type_name='LOAN', @tx_state_name='FO_CREATED', @tx_action_name='FO_DELETE', @tx_next_state_name='FO_DELETED',  @tx_login_name='nazdaq_prod'</v>
      </c>
      <c r="I7" s="55"/>
    </row>
    <row r="8" s="18" customFormat="true" ht="12.75" hidden="false" customHeight="true" outlineLevel="0" collapsed="false">
      <c r="B8" s="18" t="s">
        <v>306</v>
      </c>
      <c r="C8" s="21" t="s">
        <v>119</v>
      </c>
      <c r="D8" s="52" t="s">
        <v>132</v>
      </c>
      <c r="E8" s="52" t="s">
        <v>230</v>
      </c>
      <c r="F8" s="52" t="s">
        <v>133</v>
      </c>
      <c r="G8" s="53" t="s">
        <v>307</v>
      </c>
      <c r="H8" s="54" t="str">
        <f aca="false">IF(LEN(C8)&gt;0,"EXEC INS_fsm_state_transition @tx_fsm_type_name='"&amp;C8&amp;"', @tx_state_name='"&amp;D8&amp;"', @tx_action_name='"&amp;E8&amp;"', @tx_next_state_name='"&amp;F8&amp;"',  @tx_login_name='nazdaq_prod'")</f>
        <v>EXEC INS_fsm_state_transition @tx_fsm_type_name='LOAN', @tx_state_name='FO_UPDATED', @tx_action_name='FO_DELETE', @tx_next_state_name='FO_DELETED',  @tx_login_name='nazdaq_prod'</v>
      </c>
      <c r="I8" s="55"/>
    </row>
    <row r="9" s="18" customFormat="true" ht="12.75" hidden="false" customHeight="true" outlineLevel="0" collapsed="false">
      <c r="B9" s="18" t="s">
        <v>306</v>
      </c>
      <c r="C9" s="21" t="s">
        <v>119</v>
      </c>
      <c r="D9" s="52" t="s">
        <v>131</v>
      </c>
      <c r="E9" s="52" t="s">
        <v>231</v>
      </c>
      <c r="F9" s="52" t="s">
        <v>134</v>
      </c>
      <c r="G9" s="53" t="s">
        <v>307</v>
      </c>
      <c r="H9" s="54" t="str">
        <f aca="false">IF(LEN(C9)&gt;0,"EXEC INS_fsm_state_transition @tx_fsm_type_name='"&amp;C9&amp;"', @tx_state_name='"&amp;D9&amp;"', @tx_action_name='"&amp;E9&amp;"', @tx_next_state_name='"&amp;F9&amp;"',  @tx_login_name='nazdaq_prod'")</f>
        <v>EXEC INS_fsm_state_transition @tx_fsm_type_name='LOAN', @tx_state_name='FO_CREATED', @tx_action_name='FO_SUBMIT', @tx_next_state_name='FO_SUBMITTED',  @tx_login_name='nazdaq_prod'</v>
      </c>
      <c r="I9" s="55"/>
    </row>
    <row r="10" s="18" customFormat="true" ht="12.75" hidden="false" customHeight="true" outlineLevel="0" collapsed="false">
      <c r="B10" s="18" t="s">
        <v>306</v>
      </c>
      <c r="C10" s="21" t="s">
        <v>119</v>
      </c>
      <c r="D10" s="52" t="s">
        <v>132</v>
      </c>
      <c r="E10" s="52" t="s">
        <v>231</v>
      </c>
      <c r="F10" s="52" t="s">
        <v>134</v>
      </c>
      <c r="G10" s="53" t="s">
        <v>307</v>
      </c>
      <c r="H10" s="54" t="str">
        <f aca="false">IF(LEN(C10)&gt;0,"EXEC INS_fsm_state_transition @tx_fsm_type_name='"&amp;C10&amp;"', @tx_state_name='"&amp;D10&amp;"', @tx_action_name='"&amp;E10&amp;"', @tx_next_state_name='"&amp;F10&amp;"',  @tx_login_name='nazdaq_prod'")</f>
        <v>EXEC INS_fsm_state_transition @tx_fsm_type_name='LOAN', @tx_state_name='FO_UPDATED', @tx_action_name='FO_SUBMIT', @tx_next_state_name='FO_SUBMITTED',  @tx_login_name='nazdaq_prod'</v>
      </c>
      <c r="I10" s="55"/>
    </row>
    <row r="11" s="32" customFormat="true" ht="12.75" hidden="false" customHeight="true" outlineLevel="0" collapsed="false">
      <c r="B11" s="32" t="s">
        <v>308</v>
      </c>
      <c r="C11" s="33" t="s">
        <v>119</v>
      </c>
      <c r="D11" s="35" t="s">
        <v>129</v>
      </c>
      <c r="E11" s="56" t="s">
        <v>232</v>
      </c>
      <c r="F11" s="56" t="s">
        <v>135</v>
      </c>
      <c r="G11" s="57" t="s">
        <v>307</v>
      </c>
      <c r="H11" s="54" t="str">
        <f aca="false">IF(LEN(C11)&gt;0,"EXEC INS_fsm_state_transition @tx_fsm_type_name='"&amp;C11&amp;"', @tx_state_name='"&amp;D11&amp;"', @tx_action_name='"&amp;E11&amp;"', @tx_next_state_name='"&amp;F11&amp;"',  @tx_login_name='nazdaq_prod'")</f>
        <v>EXEC INS_fsm_state_transition @tx_fsm_type_name='LOAN', @tx_state_name='UNDEF', @tx_action_name='SO_CREATE', @tx_next_state_name='SO_CREATED',  @tx_login_name='nazdaq_prod'</v>
      </c>
    </row>
    <row r="12" s="32" customFormat="true" ht="12.75" hidden="false" customHeight="true" outlineLevel="0" collapsed="false">
      <c r="B12" s="32" t="s">
        <v>308</v>
      </c>
      <c r="C12" s="33" t="s">
        <v>119</v>
      </c>
      <c r="D12" s="52" t="s">
        <v>134</v>
      </c>
      <c r="E12" s="56" t="s">
        <v>233</v>
      </c>
      <c r="F12" s="56" t="s">
        <v>136</v>
      </c>
      <c r="G12" s="57" t="s">
        <v>307</v>
      </c>
      <c r="H12" s="54" t="str">
        <f aca="false">IF(LEN(C12)&gt;0,"EXEC INS_fsm_state_transition @tx_fsm_type_name='"&amp;C12&amp;"', @tx_state_name='"&amp;D12&amp;"', @tx_action_name='"&amp;E12&amp;"', @tx_next_state_name='"&amp;F12&amp;"',  @tx_login_name='nazdaq_prod'")</f>
        <v>EXEC INS_fsm_state_transition @tx_fsm_type_name='LOAN', @tx_state_name='FO_SUBMITTED', @tx_action_name='SO_UPDATE', @tx_next_state_name='SO_UPDATED',  @tx_login_name='nazdaq_prod'</v>
      </c>
    </row>
    <row r="13" s="32" customFormat="true" ht="12.75" hidden="false" customHeight="true" outlineLevel="0" collapsed="false">
      <c r="B13" s="32" t="s">
        <v>308</v>
      </c>
      <c r="C13" s="33" t="s">
        <v>119</v>
      </c>
      <c r="D13" s="56" t="s">
        <v>135</v>
      </c>
      <c r="E13" s="56" t="s">
        <v>233</v>
      </c>
      <c r="F13" s="56" t="s">
        <v>136</v>
      </c>
      <c r="G13" s="57" t="s">
        <v>307</v>
      </c>
      <c r="H13" s="54" t="str">
        <f aca="false">IF(LEN(C13)&gt;0,"EXEC INS_fsm_state_transition @tx_fsm_type_name='"&amp;C13&amp;"', @tx_state_name='"&amp;D13&amp;"', @tx_action_name='"&amp;E13&amp;"', @tx_next_state_name='"&amp;F13&amp;"',  @tx_login_name='nazdaq_prod'")</f>
        <v>EXEC INS_fsm_state_transition @tx_fsm_type_name='LOAN', @tx_state_name='SO_CREATED', @tx_action_name='SO_UPDATE', @tx_next_state_name='SO_UPDATED',  @tx_login_name='nazdaq_prod'</v>
      </c>
    </row>
    <row r="14" s="32" customFormat="true" ht="12.75" hidden="false" customHeight="true" outlineLevel="0" collapsed="false">
      <c r="B14" s="32" t="s">
        <v>308</v>
      </c>
      <c r="C14" s="33" t="s">
        <v>119</v>
      </c>
      <c r="D14" s="56" t="s">
        <v>136</v>
      </c>
      <c r="E14" s="56" t="s">
        <v>233</v>
      </c>
      <c r="F14" s="56" t="s">
        <v>136</v>
      </c>
      <c r="G14" s="57" t="s">
        <v>307</v>
      </c>
      <c r="H14" s="54" t="str">
        <f aca="false">IF(LEN(C14)&gt;0,"EXEC INS_fsm_state_transition @tx_fsm_type_name='"&amp;C14&amp;"', @tx_state_name='"&amp;D14&amp;"', @tx_action_name='"&amp;E14&amp;"', @tx_next_state_name='"&amp;F14&amp;"',  @tx_login_name='nazdaq_prod'")</f>
        <v>EXEC INS_fsm_state_transition @tx_fsm_type_name='LOAN', @tx_state_name='SO_UPDATED', @tx_action_name='SO_UPDATE', @tx_next_state_name='SO_UPDATED',  @tx_login_name='nazdaq_prod'</v>
      </c>
    </row>
    <row r="15" s="32" customFormat="true" ht="12.75" hidden="false" customHeight="true" outlineLevel="0" collapsed="false">
      <c r="B15" s="32" t="s">
        <v>308</v>
      </c>
      <c r="C15" s="33" t="s">
        <v>119</v>
      </c>
      <c r="D15" s="56" t="s">
        <v>135</v>
      </c>
      <c r="E15" s="56" t="s">
        <v>236</v>
      </c>
      <c r="F15" s="56" t="s">
        <v>139</v>
      </c>
      <c r="G15" s="57" t="s">
        <v>307</v>
      </c>
      <c r="H15" s="54" t="str">
        <f aca="false">IF(LEN(C15)&gt;0,"EXEC INS_fsm_state_transition @tx_fsm_type_name='"&amp;C15&amp;"', @tx_state_name='"&amp;D15&amp;"', @tx_action_name='"&amp;E15&amp;"', @tx_next_state_name='"&amp;F15&amp;"',  @tx_login_name='nazdaq_prod'")</f>
        <v>EXEC INS_fsm_state_transition @tx_fsm_type_name='LOAN', @tx_state_name='SO_CREATED', @tx_action_name='SO_DELETE', @tx_next_state_name='SO_DELETED',  @tx_login_name='nazdaq_prod'</v>
      </c>
    </row>
    <row r="16" s="32" customFormat="true" ht="12.75" hidden="false" customHeight="true" outlineLevel="0" collapsed="false">
      <c r="B16" s="32" t="s">
        <v>308</v>
      </c>
      <c r="C16" s="33" t="s">
        <v>119</v>
      </c>
      <c r="D16" s="56" t="s">
        <v>136</v>
      </c>
      <c r="E16" s="56" t="s">
        <v>236</v>
      </c>
      <c r="F16" s="56" t="s">
        <v>139</v>
      </c>
      <c r="G16" s="57" t="s">
        <v>307</v>
      </c>
      <c r="H16" s="54" t="str">
        <f aca="false">IF(LEN(C16)&gt;0,"EXEC INS_fsm_state_transition @tx_fsm_type_name='"&amp;C16&amp;"', @tx_state_name='"&amp;D16&amp;"', @tx_action_name='"&amp;E16&amp;"', @tx_next_state_name='"&amp;F16&amp;"',  @tx_login_name='nazdaq_prod'")</f>
        <v>EXEC INS_fsm_state_transition @tx_fsm_type_name='LOAN', @tx_state_name='SO_UPDATED', @tx_action_name='SO_DELETE', @tx_next_state_name='SO_DELETED',  @tx_login_name='nazdaq_prod'</v>
      </c>
    </row>
    <row r="17" s="32" customFormat="true" ht="12.75" hidden="false" customHeight="true" outlineLevel="0" collapsed="false">
      <c r="B17" s="32" t="s">
        <v>308</v>
      </c>
      <c r="C17" s="33" t="s">
        <v>119</v>
      </c>
      <c r="D17" s="56" t="s">
        <v>135</v>
      </c>
      <c r="E17" s="56" t="s">
        <v>234</v>
      </c>
      <c r="F17" s="56" t="s">
        <v>137</v>
      </c>
      <c r="G17" s="57" t="s">
        <v>307</v>
      </c>
      <c r="H17" s="54" t="str">
        <f aca="false">IF(LEN(C17)&gt;0,"EXEC INS_fsm_state_transition @tx_fsm_type_name='"&amp;C17&amp;"', @tx_state_name='"&amp;D17&amp;"', @tx_action_name='"&amp;E17&amp;"', @tx_next_state_name='"&amp;F17&amp;"',  @tx_login_name='nazdaq_prod'")</f>
        <v>EXEC INS_fsm_state_transition @tx_fsm_type_name='LOAN', @tx_state_name='SO_CREATED', @tx_action_name='SO_RECOMMEND', @tx_next_state_name='SO_RECOMMENDED',  @tx_login_name='nazdaq_prod'</v>
      </c>
    </row>
    <row r="18" s="32" customFormat="true" ht="12.75" hidden="false" customHeight="true" outlineLevel="0" collapsed="false">
      <c r="B18" s="32" t="s">
        <v>308</v>
      </c>
      <c r="C18" s="33" t="s">
        <v>119</v>
      </c>
      <c r="D18" s="56" t="s">
        <v>136</v>
      </c>
      <c r="E18" s="56" t="s">
        <v>234</v>
      </c>
      <c r="F18" s="56" t="s">
        <v>137</v>
      </c>
      <c r="G18" s="57" t="s">
        <v>307</v>
      </c>
      <c r="H18" s="54" t="str">
        <f aca="false">IF(LEN(C18)&gt;0,"EXEC INS_fsm_state_transition @tx_fsm_type_name='"&amp;C18&amp;"', @tx_state_name='"&amp;D18&amp;"', @tx_action_name='"&amp;E18&amp;"', @tx_next_state_name='"&amp;F18&amp;"',  @tx_login_name='nazdaq_prod'")</f>
        <v>EXEC INS_fsm_state_transition @tx_fsm_type_name='LOAN', @tx_state_name='SO_UPDATED', @tx_action_name='SO_RECOMMEND', @tx_next_state_name='SO_RECOMMENDED',  @tx_login_name='nazdaq_prod'</v>
      </c>
    </row>
    <row r="19" s="32" customFormat="true" ht="12.75" hidden="false" customHeight="true" outlineLevel="0" collapsed="false">
      <c r="B19" s="32" t="s">
        <v>308</v>
      </c>
      <c r="C19" s="33" t="s">
        <v>119</v>
      </c>
      <c r="D19" s="56" t="s">
        <v>136</v>
      </c>
      <c r="E19" s="56" t="s">
        <v>235</v>
      </c>
      <c r="F19" s="56" t="s">
        <v>138</v>
      </c>
      <c r="G19" s="57" t="s">
        <v>307</v>
      </c>
      <c r="H19" s="54" t="str">
        <f aca="false">IF(LEN(C19)&gt;0,"EXEC INS_fsm_state_transition @tx_fsm_type_name='"&amp;C19&amp;"', @tx_state_name='"&amp;D19&amp;"', @tx_action_name='"&amp;E19&amp;"', @tx_next_state_name='"&amp;F19&amp;"',  @tx_login_name='nazdaq_prod'")</f>
        <v>EXEC INS_fsm_state_transition @tx_fsm_type_name='LOAN', @tx_state_name='SO_UPDATED', @tx_action_name='SO_RE_RECOMMEND', @tx_next_state_name='SO_RE_RECOMMENDED',  @tx_login_name='nazdaq_prod'</v>
      </c>
    </row>
    <row r="20" s="32" customFormat="true" ht="12.75" hidden="false" customHeight="true" outlineLevel="0" collapsed="false">
      <c r="B20" s="32" t="s">
        <v>308</v>
      </c>
      <c r="C20" s="33" t="s">
        <v>119</v>
      </c>
      <c r="D20" s="56" t="s">
        <v>141</v>
      </c>
      <c r="E20" s="56" t="s">
        <v>233</v>
      </c>
      <c r="F20" s="56" t="s">
        <v>136</v>
      </c>
      <c r="G20" s="57" t="s">
        <v>307</v>
      </c>
      <c r="H20" s="54" t="str">
        <f aca="false">IF(LEN(C20)&gt;0,"EXEC INS_fsm_state_transition @tx_fsm_type_name='"&amp;C20&amp;"', @tx_state_name='"&amp;D20&amp;"', @tx_action_name='"&amp;E20&amp;"', @tx_next_state_name='"&amp;F20&amp;"',  @tx_login_name='nazdaq_prod'")</f>
        <v>EXEC INS_fsm_state_transition @tx_fsm_type_name='LOAN', @tx_state_name='BM_RETURNED', @tx_action_name='SO_UPDATE', @tx_next_state_name='SO_UPDATED',  @tx_login_name='nazdaq_prod'</v>
      </c>
    </row>
    <row r="21" s="32" customFormat="true" ht="12.75" hidden="false" customHeight="true" outlineLevel="0" collapsed="false">
      <c r="B21" s="32" t="s">
        <v>308</v>
      </c>
      <c r="C21" s="33" t="s">
        <v>119</v>
      </c>
      <c r="D21" s="56" t="s">
        <v>143</v>
      </c>
      <c r="E21" s="56" t="s">
        <v>233</v>
      </c>
      <c r="F21" s="56" t="s">
        <v>136</v>
      </c>
      <c r="G21" s="57" t="s">
        <v>307</v>
      </c>
      <c r="H21" s="54" t="str">
        <f aca="false">IF(LEN(C21)&gt;0,"EXEC INS_fsm_state_transition @tx_fsm_type_name='"&amp;C21&amp;"', @tx_state_name='"&amp;D21&amp;"', @tx_action_name='"&amp;E21&amp;"', @tx_next_state_name='"&amp;F21&amp;"',  @tx_login_name='nazdaq_prod'")</f>
        <v>EXEC INS_fsm_state_transition @tx_fsm_type_name='LOAN', @tx_state_name='BOM_RETURNED', @tx_action_name='SO_UPDATE', @tx_next_state_name='SO_UPDATED',  @tx_login_name='nazdaq_prod'</v>
      </c>
    </row>
    <row r="22" s="32" customFormat="true" ht="12.75" hidden="false" customHeight="true" outlineLevel="0" collapsed="false">
      <c r="B22" s="32" t="s">
        <v>308</v>
      </c>
      <c r="C22" s="33" t="s">
        <v>119</v>
      </c>
      <c r="D22" s="56" t="s">
        <v>145</v>
      </c>
      <c r="E22" s="56" t="s">
        <v>233</v>
      </c>
      <c r="F22" s="56" t="s">
        <v>136</v>
      </c>
      <c r="G22" s="57" t="s">
        <v>307</v>
      </c>
      <c r="H22" s="54" t="str">
        <f aca="false">IF(LEN(C22)&gt;0,"EXEC INS_fsm_state_transition @tx_fsm_type_name='"&amp;C22&amp;"', @tx_state_name='"&amp;D22&amp;"', @tx_action_name='"&amp;E22&amp;"', @tx_next_state_name='"&amp;F22&amp;"',  @tx_login_name='nazdaq_prod'")</f>
        <v>EXEC INS_fsm_state_transition @tx_fsm_type_name='LOAN', @tx_state_name='PPC_RETURNED', @tx_action_name='SO_UPDATE', @tx_next_state_name='SO_UPDATED',  @tx_login_name='nazdaq_prod'</v>
      </c>
    </row>
    <row r="23" s="32" customFormat="true" ht="12.75" hidden="false" customHeight="true" outlineLevel="0" collapsed="false">
      <c r="B23" s="32" t="s">
        <v>308</v>
      </c>
      <c r="C23" s="33" t="s">
        <v>119</v>
      </c>
      <c r="D23" s="56" t="s">
        <v>187</v>
      </c>
      <c r="E23" s="56" t="s">
        <v>233</v>
      </c>
      <c r="F23" s="56" t="s">
        <v>136</v>
      </c>
      <c r="G23" s="57" t="s">
        <v>307</v>
      </c>
      <c r="H23" s="54" t="str">
        <f aca="false">IF(LEN(C23)&gt;0,"EXEC INS_fsm_state_transition @tx_fsm_type_name='"&amp;C23&amp;"', @tx_state_name='"&amp;D23&amp;"', @tx_action_name='"&amp;E23&amp;"', @tx_next_state_name='"&amp;F23&amp;"',  @tx_login_name='nazdaq_prod'")</f>
        <v>EXEC INS_fsm_state_transition @tx_fsm_type_name='LOAN', @tx_state_name='MIS_RETURNED', @tx_action_name='SO_UPDATE', @tx_next_state_name='SO_UPDATED',  @tx_login_name='nazdaq_prod'</v>
      </c>
    </row>
    <row r="24" s="32" customFormat="true" ht="12.75" hidden="false" customHeight="true" outlineLevel="0" collapsed="false">
      <c r="B24" s="32" t="s">
        <v>308</v>
      </c>
      <c r="C24" s="33" t="s">
        <v>119</v>
      </c>
      <c r="D24" s="35" t="s">
        <v>196</v>
      </c>
      <c r="E24" s="56" t="s">
        <v>233</v>
      </c>
      <c r="F24" s="56" t="s">
        <v>136</v>
      </c>
      <c r="G24" s="57" t="s">
        <v>307</v>
      </c>
      <c r="H24" s="54" t="str">
        <f aca="false">IF(LEN(C24)&gt;0,"EXEC INS_fsm_state_transition @tx_fsm_type_name='"&amp;C24&amp;"', @tx_state_name='"&amp;D24&amp;"', @tx_action_name='"&amp;E24&amp;"', @tx_next_state_name='"&amp;F24&amp;"',  @tx_login_name='nazdaq_prod'")</f>
        <v>EXEC INS_fsm_state_transition @tx_fsm_type_name='LOAN', @tx_state_name='CAD_RETURNED', @tx_action_name='SO_UPDATE', @tx_next_state_name='SO_UPDATED',  @tx_login_name='nazdaq_prod'</v>
      </c>
    </row>
    <row r="25" s="32" customFormat="true" ht="12.75" hidden="false" customHeight="true" outlineLevel="0" collapsed="false">
      <c r="B25" s="32" t="s">
        <v>308</v>
      </c>
      <c r="C25" s="33" t="s">
        <v>119</v>
      </c>
      <c r="D25" s="56" t="s">
        <v>195</v>
      </c>
      <c r="E25" s="56" t="s">
        <v>233</v>
      </c>
      <c r="F25" s="56" t="s">
        <v>136</v>
      </c>
      <c r="G25" s="57" t="s">
        <v>307</v>
      </c>
      <c r="H25" s="54" t="str">
        <f aca="false">IF(LEN(C25)&gt;0,"EXEC INS_fsm_state_transition @tx_fsm_type_name='"&amp;C25&amp;"', @tx_state_name='"&amp;D25&amp;"', @tx_action_name='"&amp;E25&amp;"', @tx_next_state_name='"&amp;F25&amp;"',  @tx_login_name='nazdaq_prod'")</f>
        <v>EXEC INS_fsm_state_transition @tx_fsm_type_name='LOAN', @tx_state_name='APPROVED_RETURNED', @tx_action_name='SO_UPDATE', @tx_next_state_name='SO_UPDATED',  @tx_login_name='nazdaq_prod'</v>
      </c>
    </row>
    <row r="26" s="32" customFormat="true" ht="12.75" hidden="false" customHeight="true" outlineLevel="0" collapsed="false">
      <c r="B26" s="32" t="s">
        <v>308</v>
      </c>
      <c r="C26" s="33" t="s">
        <v>119</v>
      </c>
      <c r="D26" s="58" t="s">
        <v>155</v>
      </c>
      <c r="E26" s="56" t="s">
        <v>233</v>
      </c>
      <c r="F26" s="56" t="s">
        <v>136</v>
      </c>
      <c r="G26" s="57" t="s">
        <v>307</v>
      </c>
      <c r="H26" s="54" t="str">
        <f aca="false">IF(LEN(C26)&gt;0,"EXEC INS_fsm_state_transition @tx_fsm_type_name='"&amp;C26&amp;"', @tx_state_name='"&amp;D26&amp;"', @tx_action_name='"&amp;E26&amp;"', @tx_next_state_name='"&amp;F26&amp;"',  @tx_login_name='nazdaq_prod'")</f>
        <v>EXEC INS_fsm_state_transition @tx_fsm_type_name='LOAN', @tx_state_name='CA_RETURNED', @tx_action_name='SO_UPDATE', @tx_next_state_name='SO_UPDATED',  @tx_login_name='nazdaq_prod'</v>
      </c>
    </row>
    <row r="27" s="32" customFormat="true" ht="12.75" hidden="false" customHeight="true" outlineLevel="0" collapsed="false">
      <c r="B27" s="59" t="s">
        <v>308</v>
      </c>
      <c r="C27" s="33" t="s">
        <v>119</v>
      </c>
      <c r="D27" s="52" t="s">
        <v>156</v>
      </c>
      <c r="E27" s="56" t="s">
        <v>233</v>
      </c>
      <c r="F27" s="35" t="s">
        <v>197</v>
      </c>
      <c r="G27" s="57" t="s">
        <v>307</v>
      </c>
      <c r="H27" s="54" t="str">
        <f aca="false">IF(LEN(C27)&gt;0,"EXEC INS_fsm_state_transition @tx_fsm_type_name='"&amp;C27&amp;"', @tx_state_name='"&amp;D27&amp;"', @tx_action_name='"&amp;E27&amp;"', @tx_next_state_name='"&amp;F27&amp;"',  @tx_login_name='nazdaq_prod'")</f>
        <v>EXEC INS_fsm_state_transition @tx_fsm_type_name='LOAN', @tx_state_name='CA_SENT_QUERY', @tx_action_name='SO_UPDATE', @tx_next_state_name='SENT_QUERY_UPDATED',  @tx_login_name='nazdaq_prod'</v>
      </c>
    </row>
    <row r="28" s="32" customFormat="true" ht="12.75" hidden="false" customHeight="true" outlineLevel="0" collapsed="false">
      <c r="B28" s="59" t="s">
        <v>308</v>
      </c>
      <c r="C28" s="33" t="s">
        <v>119</v>
      </c>
      <c r="D28" s="35" t="s">
        <v>197</v>
      </c>
      <c r="E28" s="56" t="s">
        <v>233</v>
      </c>
      <c r="F28" s="35" t="s">
        <v>197</v>
      </c>
      <c r="G28" s="57" t="s">
        <v>307</v>
      </c>
      <c r="H28" s="54" t="str">
        <f aca="false">IF(LEN(C28)&gt;0,"EXEC INS_fsm_state_transition @tx_fsm_type_name='"&amp;C28&amp;"', @tx_state_name='"&amp;D28&amp;"', @tx_action_name='"&amp;E28&amp;"', @tx_next_state_name='"&amp;F28&amp;"',  @tx_login_name='nazdaq_prod'")</f>
        <v>EXEC INS_fsm_state_transition @tx_fsm_type_name='LOAN', @tx_state_name='SENT_QUERY_UPDATED', @tx_action_name='SO_UPDATE', @tx_next_state_name='SENT_QUERY_UPDATED',  @tx_login_name='nazdaq_prod'</v>
      </c>
    </row>
    <row r="29" s="18" customFormat="true" ht="12.75" hidden="false" customHeight="true" outlineLevel="0" collapsed="false">
      <c r="B29" s="18" t="s">
        <v>309</v>
      </c>
      <c r="C29" s="21" t="s">
        <v>119</v>
      </c>
      <c r="D29" s="52" t="s">
        <v>137</v>
      </c>
      <c r="E29" s="60" t="s">
        <v>237</v>
      </c>
      <c r="F29" s="52" t="s">
        <v>186</v>
      </c>
      <c r="G29" s="53" t="s">
        <v>307</v>
      </c>
      <c r="H29" s="54" t="str">
        <f aca="false">IF(LEN(C29)&gt;0,"EXEC INS_fsm_state_transition @tx_fsm_type_name='"&amp;C29&amp;"', @tx_state_name='"&amp;D29&amp;"', @tx_action_name='"&amp;E29&amp;"', @tx_next_state_name='"&amp;F29&amp;"',  @tx_login_name='nazdaq_prod'")</f>
        <v>EXEC INS_fsm_state_transition @tx_fsm_type_name='LOAN', @tx_state_name='SO_RECOMMENDED', @tx_action_name='BM_RECOMMEND', @tx_next_state_name='PEND_RECEIVED',  @tx_login_name='nazdaq_prod'</v>
      </c>
    </row>
    <row r="30" s="18" customFormat="true" ht="12.75" hidden="false" customHeight="true" outlineLevel="0" collapsed="false">
      <c r="B30" s="18" t="s">
        <v>309</v>
      </c>
      <c r="C30" s="21" t="s">
        <v>119</v>
      </c>
      <c r="D30" s="52" t="s">
        <v>138</v>
      </c>
      <c r="E30" s="60" t="s">
        <v>237</v>
      </c>
      <c r="F30" s="52" t="s">
        <v>186</v>
      </c>
      <c r="G30" s="53" t="s">
        <v>307</v>
      </c>
      <c r="H30" s="54" t="str">
        <f aca="false">IF(LEN(C30)&gt;0,"EXEC INS_fsm_state_transition @tx_fsm_type_name='"&amp;C30&amp;"', @tx_state_name='"&amp;D30&amp;"', @tx_action_name='"&amp;E30&amp;"', @tx_next_state_name='"&amp;F30&amp;"',  @tx_login_name='nazdaq_prod'")</f>
        <v>EXEC INS_fsm_state_transition @tx_fsm_type_name='LOAN', @tx_state_name='SO_RE_RECOMMENDED', @tx_action_name='BM_RECOMMEND', @tx_next_state_name='PEND_RECEIVED',  @tx_login_name='nazdaq_prod'</v>
      </c>
    </row>
    <row r="31" s="18" customFormat="true" ht="12.75" hidden="false" customHeight="true" outlineLevel="0" collapsed="false">
      <c r="B31" s="18" t="s">
        <v>309</v>
      </c>
      <c r="C31" s="21" t="s">
        <v>119</v>
      </c>
      <c r="D31" s="52" t="s">
        <v>137</v>
      </c>
      <c r="E31" s="52" t="s">
        <v>238</v>
      </c>
      <c r="F31" s="52" t="s">
        <v>141</v>
      </c>
      <c r="G31" s="53" t="s">
        <v>307</v>
      </c>
      <c r="H31" s="54" t="str">
        <f aca="false">IF(LEN(C31)&gt;0,"EXEC INS_fsm_state_transition @tx_fsm_type_name='"&amp;C31&amp;"', @tx_state_name='"&amp;D31&amp;"', @tx_action_name='"&amp;E31&amp;"', @tx_next_state_name='"&amp;F31&amp;"',  @tx_login_name='nazdaq_prod'")</f>
        <v>EXEC INS_fsm_state_transition @tx_fsm_type_name='LOAN', @tx_state_name='SO_RECOMMENDED', @tx_action_name='BM_RETURN', @tx_next_state_name='BM_RETURNED',  @tx_login_name='nazdaq_prod'</v>
      </c>
    </row>
    <row r="32" s="18" customFormat="true" ht="12.75" hidden="false" customHeight="true" outlineLevel="0" collapsed="false">
      <c r="B32" s="18" t="s">
        <v>309</v>
      </c>
      <c r="C32" s="21" t="s">
        <v>119</v>
      </c>
      <c r="D32" s="52" t="s">
        <v>138</v>
      </c>
      <c r="E32" s="52" t="s">
        <v>238</v>
      </c>
      <c r="F32" s="52" t="s">
        <v>141</v>
      </c>
      <c r="G32" s="53" t="s">
        <v>307</v>
      </c>
      <c r="H32" s="54" t="str">
        <f aca="false">IF(LEN(C32)&gt;0,"EXEC INS_fsm_state_transition @tx_fsm_type_name='"&amp;C32&amp;"', @tx_state_name='"&amp;D32&amp;"', @tx_action_name='"&amp;E32&amp;"', @tx_next_state_name='"&amp;F32&amp;"',  @tx_login_name='nazdaq_prod'")</f>
        <v>EXEC INS_fsm_state_transition @tx_fsm_type_name='LOAN', @tx_state_name='SO_RE_RECOMMENDED', @tx_action_name='BM_RETURN', @tx_next_state_name='BM_RETURNED',  @tx_login_name='nazdaq_prod'</v>
      </c>
    </row>
    <row r="33" s="46" customFormat="true" ht="12.75" hidden="false" customHeight="true" outlineLevel="0" collapsed="false">
      <c r="B33" s="46" t="s">
        <v>310</v>
      </c>
      <c r="C33" s="47" t="s">
        <v>119</v>
      </c>
      <c r="D33" s="58" t="s">
        <v>137</v>
      </c>
      <c r="E33" s="58" t="s">
        <v>239</v>
      </c>
      <c r="F33" s="58" t="s">
        <v>186</v>
      </c>
      <c r="G33" s="61" t="s">
        <v>307</v>
      </c>
      <c r="H33" s="54" t="str">
        <f aca="false">IF(LEN(C33)&gt;0,"EXEC INS_fsm_state_transition @tx_fsm_type_name='"&amp;C33&amp;"', @tx_state_name='"&amp;D33&amp;"', @tx_action_name='"&amp;E33&amp;"', @tx_next_state_name='"&amp;F33&amp;"',  @tx_login_name='nazdaq_prod'")</f>
        <v>EXEC INS_fsm_state_transition @tx_fsm_type_name='LOAN', @tx_state_name='SO_RECOMMENDED', @tx_action_name='BOM_RECOMMEND', @tx_next_state_name='PEND_RECEIVED',  @tx_login_name='nazdaq_prod'</v>
      </c>
    </row>
    <row r="34" s="46" customFormat="true" ht="12.75" hidden="false" customHeight="true" outlineLevel="0" collapsed="false">
      <c r="B34" s="46" t="s">
        <v>310</v>
      </c>
      <c r="C34" s="47" t="s">
        <v>119</v>
      </c>
      <c r="D34" s="58" t="s">
        <v>138</v>
      </c>
      <c r="E34" s="58" t="s">
        <v>239</v>
      </c>
      <c r="F34" s="58" t="s">
        <v>186</v>
      </c>
      <c r="G34" s="61" t="s">
        <v>307</v>
      </c>
      <c r="H34" s="54" t="str">
        <f aca="false">IF(LEN(C34)&gt;0,"EXEC INS_fsm_state_transition @tx_fsm_type_name='"&amp;C34&amp;"', @tx_state_name='"&amp;D34&amp;"', @tx_action_name='"&amp;E34&amp;"', @tx_next_state_name='"&amp;F34&amp;"',  @tx_login_name='nazdaq_prod'")</f>
        <v>EXEC INS_fsm_state_transition @tx_fsm_type_name='LOAN', @tx_state_name='SO_RE_RECOMMENDED', @tx_action_name='BOM_RECOMMEND', @tx_next_state_name='PEND_RECEIVED',  @tx_login_name='nazdaq_prod'</v>
      </c>
    </row>
    <row r="35" s="46" customFormat="true" ht="12.75" hidden="false" customHeight="true" outlineLevel="0" collapsed="false">
      <c r="B35" s="46" t="s">
        <v>310</v>
      </c>
      <c r="C35" s="47" t="s">
        <v>119</v>
      </c>
      <c r="D35" s="58" t="s">
        <v>137</v>
      </c>
      <c r="E35" s="58" t="s">
        <v>240</v>
      </c>
      <c r="F35" s="58" t="s">
        <v>143</v>
      </c>
      <c r="G35" s="61" t="s">
        <v>307</v>
      </c>
      <c r="H35" s="54" t="str">
        <f aca="false">IF(LEN(C35)&gt;0,"EXEC INS_fsm_state_transition @tx_fsm_type_name='"&amp;C35&amp;"', @tx_state_name='"&amp;D35&amp;"', @tx_action_name='"&amp;E35&amp;"', @tx_next_state_name='"&amp;F35&amp;"',  @tx_login_name='nazdaq_prod'")</f>
        <v>EXEC INS_fsm_state_transition @tx_fsm_type_name='LOAN', @tx_state_name='SO_RECOMMENDED', @tx_action_name='BOM_RETURN', @tx_next_state_name='BOM_RETURNED',  @tx_login_name='nazdaq_prod'</v>
      </c>
    </row>
    <row r="36" s="46" customFormat="true" ht="12.75" hidden="false" customHeight="true" outlineLevel="0" collapsed="false">
      <c r="B36" s="46" t="s">
        <v>310</v>
      </c>
      <c r="C36" s="47" t="s">
        <v>119</v>
      </c>
      <c r="D36" s="58" t="s">
        <v>138</v>
      </c>
      <c r="E36" s="58" t="s">
        <v>240</v>
      </c>
      <c r="F36" s="58" t="s">
        <v>143</v>
      </c>
      <c r="G36" s="61" t="s">
        <v>307</v>
      </c>
      <c r="H36" s="54" t="str">
        <f aca="false">IF(LEN(C36)&gt;0,"EXEC INS_fsm_state_transition @tx_fsm_type_name='"&amp;C36&amp;"', @tx_state_name='"&amp;D36&amp;"', @tx_action_name='"&amp;E36&amp;"', @tx_next_state_name='"&amp;F36&amp;"',  @tx_login_name='nazdaq_prod'")</f>
        <v>EXEC INS_fsm_state_transition @tx_fsm_type_name='LOAN', @tx_state_name='SO_RE_RECOMMENDED', @tx_action_name='BOM_RETURN', @tx_next_state_name='BOM_RETURNED',  @tx_login_name='nazdaq_prod'</v>
      </c>
    </row>
    <row r="37" s="18" customFormat="true" ht="12.75" hidden="false" customHeight="true" outlineLevel="0" collapsed="false">
      <c r="B37" s="18" t="s">
        <v>311</v>
      </c>
      <c r="C37" s="21" t="s">
        <v>119</v>
      </c>
      <c r="D37" s="52" t="s">
        <v>137</v>
      </c>
      <c r="E37" s="52" t="s">
        <v>241</v>
      </c>
      <c r="F37" s="52" t="s">
        <v>186</v>
      </c>
      <c r="G37" s="53" t="s">
        <v>307</v>
      </c>
      <c r="H37" s="54" t="str">
        <f aca="false">IF(LEN(C37)&gt;0,"EXEC INS_fsm_state_transition @tx_fsm_type_name='"&amp;C37&amp;"', @tx_state_name='"&amp;D37&amp;"', @tx_action_name='"&amp;E37&amp;"', @tx_next_state_name='"&amp;F37&amp;"',  @tx_login_name='nazdaq_prod'")</f>
        <v>EXEC INS_fsm_state_transition @tx_fsm_type_name='LOAN', @tx_state_name='SO_RECOMMENDED', @tx_action_name='PPC_RECOMMEND', @tx_next_state_name='PEND_RECEIVED',  @tx_login_name='nazdaq_prod'</v>
      </c>
    </row>
    <row r="38" s="18" customFormat="true" ht="12.75" hidden="false" customHeight="true" outlineLevel="0" collapsed="false">
      <c r="B38" s="18" t="s">
        <v>311</v>
      </c>
      <c r="C38" s="21" t="s">
        <v>119</v>
      </c>
      <c r="D38" s="52" t="s">
        <v>138</v>
      </c>
      <c r="E38" s="52" t="s">
        <v>241</v>
      </c>
      <c r="F38" s="52" t="s">
        <v>186</v>
      </c>
      <c r="G38" s="53" t="s">
        <v>307</v>
      </c>
      <c r="H38" s="54" t="str">
        <f aca="false">IF(LEN(C38)&gt;0,"EXEC INS_fsm_state_transition @tx_fsm_type_name='"&amp;C38&amp;"', @tx_state_name='"&amp;D38&amp;"', @tx_action_name='"&amp;E38&amp;"', @tx_next_state_name='"&amp;F38&amp;"',  @tx_login_name='nazdaq_prod'")</f>
        <v>EXEC INS_fsm_state_transition @tx_fsm_type_name='LOAN', @tx_state_name='SO_RE_RECOMMENDED', @tx_action_name='PPC_RECOMMEND', @tx_next_state_name='PEND_RECEIVED',  @tx_login_name='nazdaq_prod'</v>
      </c>
    </row>
    <row r="39" s="18" customFormat="true" ht="12.75" hidden="false" customHeight="true" outlineLevel="0" collapsed="false">
      <c r="B39" s="18" t="s">
        <v>311</v>
      </c>
      <c r="C39" s="21" t="s">
        <v>119</v>
      </c>
      <c r="D39" s="52" t="s">
        <v>137</v>
      </c>
      <c r="E39" s="52" t="s">
        <v>242</v>
      </c>
      <c r="F39" s="52" t="s">
        <v>145</v>
      </c>
      <c r="G39" s="53" t="s">
        <v>307</v>
      </c>
      <c r="H39" s="54" t="str">
        <f aca="false">IF(LEN(C39)&gt;0,"EXEC INS_fsm_state_transition @tx_fsm_type_name='"&amp;C39&amp;"', @tx_state_name='"&amp;D39&amp;"', @tx_action_name='"&amp;E39&amp;"', @tx_next_state_name='"&amp;F39&amp;"',  @tx_login_name='nazdaq_prod'")</f>
        <v>EXEC INS_fsm_state_transition @tx_fsm_type_name='LOAN', @tx_state_name='SO_RECOMMENDED', @tx_action_name='PPC_RETURN', @tx_next_state_name='PPC_RETURNED',  @tx_login_name='nazdaq_prod'</v>
      </c>
    </row>
    <row r="40" s="18" customFormat="true" ht="12.75" hidden="false" customHeight="true" outlineLevel="0" collapsed="false">
      <c r="B40" s="18" t="s">
        <v>311</v>
      </c>
      <c r="C40" s="21" t="s">
        <v>119</v>
      </c>
      <c r="D40" s="52" t="s">
        <v>138</v>
      </c>
      <c r="E40" s="52" t="s">
        <v>242</v>
      </c>
      <c r="F40" s="52" t="s">
        <v>145</v>
      </c>
      <c r="G40" s="53" t="s">
        <v>307</v>
      </c>
      <c r="H40" s="54" t="str">
        <f aca="false">IF(LEN(C40)&gt;0,"EXEC INS_fsm_state_transition @tx_fsm_type_name='"&amp;C40&amp;"', @tx_state_name='"&amp;D40&amp;"', @tx_action_name='"&amp;E40&amp;"', @tx_next_state_name='"&amp;F40&amp;"',  @tx_login_name='nazdaq_prod'")</f>
        <v>EXEC INS_fsm_state_transition @tx_fsm_type_name='LOAN', @tx_state_name='SO_RE_RECOMMENDED', @tx_action_name='PPC_RETURN', @tx_next_state_name='PPC_RETURNED',  @tx_login_name='nazdaq_prod'</v>
      </c>
    </row>
    <row r="41" s="46" customFormat="true" ht="12.75" hidden="false" customHeight="true" outlineLevel="0" collapsed="false">
      <c r="B41" s="46" t="s">
        <v>312</v>
      </c>
      <c r="C41" s="47" t="s">
        <v>119</v>
      </c>
      <c r="D41" s="58" t="s">
        <v>186</v>
      </c>
      <c r="E41" s="58" t="s">
        <v>243</v>
      </c>
      <c r="F41" s="58" t="s">
        <v>146</v>
      </c>
      <c r="G41" s="61" t="s">
        <v>307</v>
      </c>
      <c r="H41" s="54" t="str">
        <f aca="false">IF(LEN(C41)&gt;0,"EXEC INS_fsm_state_transition @tx_fsm_type_name='"&amp;C41&amp;"', @tx_state_name='"&amp;D41&amp;"', @tx_action_name='"&amp;E41&amp;"', @tx_next_state_name='"&amp;F41&amp;"',  @tx_login_name='nazdaq_prod'")</f>
        <v>EXEC INS_fsm_state_transition @tx_fsm_type_name='LOAN', @tx_state_name='PEND_RECEIVED', @tx_action_name='MIS_RECEIVE', @tx_next_state_name='MIS_RECEIVED',  @tx_login_name='nazdaq_prod'</v>
      </c>
    </row>
    <row r="42" s="46" customFormat="true" ht="12.75" hidden="false" customHeight="true" outlineLevel="0" collapsed="false">
      <c r="B42" s="46" t="s">
        <v>312</v>
      </c>
      <c r="C42" s="47" t="s">
        <v>119</v>
      </c>
      <c r="D42" s="58" t="s">
        <v>146</v>
      </c>
      <c r="E42" s="58" t="s">
        <v>244</v>
      </c>
      <c r="F42" s="58" t="s">
        <v>147</v>
      </c>
      <c r="G42" s="61" t="s">
        <v>307</v>
      </c>
      <c r="H42" s="54" t="str">
        <f aca="false">IF(LEN(C42)&gt;0,"EXEC INS_fsm_state_transition @tx_fsm_type_name='"&amp;C42&amp;"', @tx_state_name='"&amp;D42&amp;"', @tx_action_name='"&amp;E42&amp;"', @tx_next_state_name='"&amp;F42&amp;"',  @tx_login_name='nazdaq_prod'")</f>
        <v>EXEC INS_fsm_state_transition @tx_fsm_type_name='LOAN', @tx_state_name='MIS_RECEIVED', @tx_action_name='MIS_UPDATE', @tx_next_state_name='MIS_UPDATED',  @tx_login_name='nazdaq_prod'</v>
      </c>
    </row>
    <row r="43" s="46" customFormat="true" ht="12.75" hidden="false" customHeight="true" outlineLevel="0" collapsed="false">
      <c r="B43" s="46" t="s">
        <v>312</v>
      </c>
      <c r="C43" s="47" t="s">
        <v>119</v>
      </c>
      <c r="D43" s="58" t="s">
        <v>147</v>
      </c>
      <c r="E43" s="58" t="s">
        <v>244</v>
      </c>
      <c r="F43" s="58" t="s">
        <v>147</v>
      </c>
      <c r="G43" s="61" t="s">
        <v>307</v>
      </c>
      <c r="H43" s="54" t="str">
        <f aca="false">IF(LEN(C43)&gt;0,"EXEC INS_fsm_state_transition @tx_fsm_type_name='"&amp;C43&amp;"', @tx_state_name='"&amp;D43&amp;"', @tx_action_name='"&amp;E43&amp;"', @tx_next_state_name='"&amp;F43&amp;"',  @tx_login_name='nazdaq_prod'")</f>
        <v>EXEC INS_fsm_state_transition @tx_fsm_type_name='LOAN', @tx_state_name='MIS_UPDATED', @tx_action_name='MIS_UPDATE', @tx_next_state_name='MIS_UPDATED',  @tx_login_name='nazdaq_prod'</v>
      </c>
    </row>
    <row r="44" s="46" customFormat="true" ht="12.75" hidden="false" customHeight="true" outlineLevel="0" collapsed="false">
      <c r="B44" s="46" t="s">
        <v>312</v>
      </c>
      <c r="C44" s="47" t="s">
        <v>119</v>
      </c>
      <c r="D44" s="58" t="s">
        <v>147</v>
      </c>
      <c r="E44" s="58" t="s">
        <v>245</v>
      </c>
      <c r="F44" s="58" t="s">
        <v>148</v>
      </c>
      <c r="G44" s="61" t="s">
        <v>307</v>
      </c>
      <c r="H44" s="54" t="str">
        <f aca="false">IF(LEN(C44)&gt;0,"EXEC INS_fsm_state_transition @tx_fsm_type_name='"&amp;C44&amp;"', @tx_state_name='"&amp;D44&amp;"', @tx_action_name='"&amp;E44&amp;"', @tx_next_state_name='"&amp;F44&amp;"',  @tx_login_name='nazdaq_prod'")</f>
        <v>EXEC INS_fsm_state_transition @tx_fsm_type_name='LOAN', @tx_state_name='MIS_UPDATED', @tx_action_name='MIS_ALLOCATE', @tx_next_state_name='MIS_ALLOCATED',  @tx_login_name='nazdaq_prod'</v>
      </c>
    </row>
    <row r="45" s="46" customFormat="true" ht="12.75" hidden="false" customHeight="true" outlineLevel="0" collapsed="false">
      <c r="B45" s="46" t="s">
        <v>312</v>
      </c>
      <c r="C45" s="47" t="s">
        <v>119</v>
      </c>
      <c r="D45" s="58" t="s">
        <v>155</v>
      </c>
      <c r="E45" s="58" t="s">
        <v>244</v>
      </c>
      <c r="F45" s="58" t="s">
        <v>147</v>
      </c>
      <c r="G45" s="61" t="s">
        <v>307</v>
      </c>
      <c r="H45" s="54" t="str">
        <f aca="false">IF(LEN(C45)&gt;0,"EXEC INS_fsm_state_transition @tx_fsm_type_name='"&amp;C45&amp;"', @tx_state_name='"&amp;D45&amp;"', @tx_action_name='"&amp;E45&amp;"', @tx_next_state_name='"&amp;F45&amp;"',  @tx_login_name='nazdaq_prod'")</f>
        <v>EXEC INS_fsm_state_transition @tx_fsm_type_name='LOAN', @tx_state_name='CA_RETURNED', @tx_action_name='MIS_UPDATE', @tx_next_state_name='MIS_UPDATED',  @tx_login_name='nazdaq_prod'</v>
      </c>
    </row>
    <row r="46" s="46" customFormat="true" ht="12.75" hidden="false" customHeight="true" outlineLevel="0" collapsed="false">
      <c r="B46" s="46" t="s">
        <v>312</v>
      </c>
      <c r="C46" s="47" t="s">
        <v>119</v>
      </c>
      <c r="D46" s="58" t="s">
        <v>161</v>
      </c>
      <c r="E46" s="58" t="s">
        <v>244</v>
      </c>
      <c r="F46" s="58" t="s">
        <v>147</v>
      </c>
      <c r="G46" s="61" t="s">
        <v>307</v>
      </c>
      <c r="H46" s="54" t="str">
        <f aca="false">IF(LEN(C46)&gt;0,"EXEC INS_fsm_state_transition @tx_fsm_type_name='"&amp;C46&amp;"', @tx_state_name='"&amp;D46&amp;"', @tx_action_name='"&amp;E46&amp;"', @tx_next_state_name='"&amp;F46&amp;"',  @tx_login_name='nazdaq_prod'")</f>
        <v>EXEC INS_fsm_state_transition @tx_fsm_type_name='LOAN', @tx_state_name='RM_RETURNED', @tx_action_name='MIS_UPDATE', @tx_next_state_name='MIS_UPDATED',  @tx_login_name='nazdaq_prod'</v>
      </c>
    </row>
    <row r="47" s="46" customFormat="true" ht="12.75" hidden="false" customHeight="true" outlineLevel="0" collapsed="false">
      <c r="B47" s="46" t="s">
        <v>312</v>
      </c>
      <c r="C47" s="47" t="s">
        <v>119</v>
      </c>
      <c r="D47" s="58" t="s">
        <v>167</v>
      </c>
      <c r="E47" s="58" t="s">
        <v>244</v>
      </c>
      <c r="F47" s="58" t="s">
        <v>147</v>
      </c>
      <c r="G47" s="61" t="s">
        <v>307</v>
      </c>
      <c r="H47" s="54" t="str">
        <f aca="false">IF(LEN(C47)&gt;0,"EXEC INS_fsm_state_transition @tx_fsm_type_name='"&amp;C47&amp;"', @tx_state_name='"&amp;D47&amp;"', @tx_action_name='"&amp;E47&amp;"', @tx_next_state_name='"&amp;F47&amp;"',  @tx_login_name='nazdaq_prod'")</f>
        <v>EXEC INS_fsm_state_transition @tx_fsm_type_name='LOAN', @tx_state_name='UH_RETURNED', @tx_action_name='MIS_UPDATE', @tx_next_state_name='MIS_UPDATED',  @tx_login_name='nazdaq_prod'</v>
      </c>
    </row>
    <row r="48" s="46" customFormat="true" ht="12.75" hidden="false" customHeight="true" outlineLevel="0" collapsed="false">
      <c r="B48" s="46" t="s">
        <v>312</v>
      </c>
      <c r="C48" s="47" t="s">
        <v>119</v>
      </c>
      <c r="D48" s="58" t="s">
        <v>173</v>
      </c>
      <c r="E48" s="58" t="s">
        <v>244</v>
      </c>
      <c r="F48" s="58" t="s">
        <v>147</v>
      </c>
      <c r="G48" s="61" t="s">
        <v>307</v>
      </c>
      <c r="H48" s="54" t="str">
        <f aca="false">IF(LEN(C48)&gt;0,"EXEC INS_fsm_state_transition @tx_fsm_type_name='"&amp;C48&amp;"', @tx_state_name='"&amp;D48&amp;"', @tx_action_name='"&amp;E48&amp;"', @tx_next_state_name='"&amp;F48&amp;"',  @tx_login_name='nazdaq_prod'")</f>
        <v>EXEC INS_fsm_state_transition @tx_fsm_type_name='LOAN', @tx_state_name='HOCRM_RETURNED', @tx_action_name='MIS_UPDATE', @tx_next_state_name='MIS_UPDATED',  @tx_login_name='nazdaq_prod'</v>
      </c>
    </row>
    <row r="49" s="46" customFormat="true" ht="12.75" hidden="false" customHeight="true" outlineLevel="0" collapsed="false">
      <c r="B49" s="46" t="s">
        <v>312</v>
      </c>
      <c r="C49" s="47" t="s">
        <v>119</v>
      </c>
      <c r="D49" s="58" t="s">
        <v>178</v>
      </c>
      <c r="E49" s="58" t="s">
        <v>244</v>
      </c>
      <c r="F49" s="58" t="s">
        <v>147</v>
      </c>
      <c r="G49" s="61" t="s">
        <v>307</v>
      </c>
      <c r="H49" s="54" t="str">
        <f aca="false">IF(LEN(C49)&gt;0,"EXEC INS_fsm_state_transition @tx_fsm_type_name='"&amp;C49&amp;"', @tx_state_name='"&amp;D49&amp;"', @tx_action_name='"&amp;E49&amp;"', @tx_next_state_name='"&amp;F49&amp;"',  @tx_login_name='nazdaq_prod'")</f>
        <v>EXEC INS_fsm_state_transition @tx_fsm_type_name='LOAN', @tx_state_name='CEO_RETURNED', @tx_action_name='MIS_UPDATE', @tx_next_state_name='MIS_UPDATED',  @tx_login_name='nazdaq_prod'</v>
      </c>
    </row>
    <row r="50" s="46" customFormat="true" ht="12.75" hidden="false" customHeight="true" outlineLevel="0" collapsed="false">
      <c r="B50" s="46" t="s">
        <v>312</v>
      </c>
      <c r="C50" s="47" t="s">
        <v>119</v>
      </c>
      <c r="D50" s="58" t="s">
        <v>183</v>
      </c>
      <c r="E50" s="58" t="s">
        <v>244</v>
      </c>
      <c r="F50" s="58" t="s">
        <v>147</v>
      </c>
      <c r="G50" s="61" t="s">
        <v>307</v>
      </c>
      <c r="H50" s="54" t="str">
        <f aca="false">IF(LEN(C50)&gt;0,"EXEC INS_fsm_state_transition @tx_fsm_type_name='"&amp;C50&amp;"', @tx_state_name='"&amp;D50&amp;"', @tx_action_name='"&amp;E50&amp;"', @tx_next_state_name='"&amp;F50&amp;"',  @tx_login_name='nazdaq_prod'")</f>
        <v>EXEC INS_fsm_state_transition @tx_fsm_type_name='LOAN', @tx_state_name='MD_RETURNED', @tx_action_name='MIS_UPDATE', @tx_next_state_name='MIS_UPDATED',  @tx_login_name='nazdaq_prod'</v>
      </c>
    </row>
    <row r="51" s="46" customFormat="true" ht="12.75" hidden="false" customHeight="true" outlineLevel="0" collapsed="false">
      <c r="B51" s="46" t="s">
        <v>312</v>
      </c>
      <c r="C51" s="47" t="s">
        <v>119</v>
      </c>
      <c r="D51" s="58" t="s">
        <v>155</v>
      </c>
      <c r="E51" s="58" t="s">
        <v>246</v>
      </c>
      <c r="F51" s="58" t="s">
        <v>149</v>
      </c>
      <c r="G51" s="61" t="s">
        <v>307</v>
      </c>
      <c r="H51" s="54" t="str">
        <f aca="false">IF(LEN(C51)&gt;0,"EXEC INS_fsm_state_transition @tx_fsm_type_name='"&amp;C51&amp;"', @tx_state_name='"&amp;D51&amp;"', @tx_action_name='"&amp;E51&amp;"', @tx_next_state_name='"&amp;F51&amp;"',  @tx_login_name='nazdaq_prod'")</f>
        <v>EXEC INS_fsm_state_transition @tx_fsm_type_name='LOAN', @tx_state_name='CA_RETURNED', @tx_action_name='MIS_RE_ALLOCATE', @tx_next_state_name='MIS_RE_ALLOCATED',  @tx_login_name='nazdaq_prod'</v>
      </c>
    </row>
    <row r="52" s="46" customFormat="true" ht="12.75" hidden="false" customHeight="true" outlineLevel="0" collapsed="false">
      <c r="B52" s="46" t="s">
        <v>312</v>
      </c>
      <c r="C52" s="47" t="s">
        <v>119</v>
      </c>
      <c r="D52" s="58" t="s">
        <v>161</v>
      </c>
      <c r="E52" s="58" t="s">
        <v>246</v>
      </c>
      <c r="F52" s="58" t="s">
        <v>149</v>
      </c>
      <c r="G52" s="61" t="s">
        <v>307</v>
      </c>
      <c r="H52" s="54" t="str">
        <f aca="false">IF(LEN(C52)&gt;0,"EXEC INS_fsm_state_transition @tx_fsm_type_name='"&amp;C52&amp;"', @tx_state_name='"&amp;D52&amp;"', @tx_action_name='"&amp;E52&amp;"', @tx_next_state_name='"&amp;F52&amp;"',  @tx_login_name='nazdaq_prod'")</f>
        <v>EXEC INS_fsm_state_transition @tx_fsm_type_name='LOAN', @tx_state_name='RM_RETURNED', @tx_action_name='MIS_RE_ALLOCATE', @tx_next_state_name='MIS_RE_ALLOCATED',  @tx_login_name='nazdaq_prod'</v>
      </c>
    </row>
    <row r="53" s="46" customFormat="true" ht="12.75" hidden="false" customHeight="true" outlineLevel="0" collapsed="false">
      <c r="B53" s="46" t="s">
        <v>312</v>
      </c>
      <c r="C53" s="47" t="s">
        <v>119</v>
      </c>
      <c r="D53" s="58" t="s">
        <v>167</v>
      </c>
      <c r="E53" s="58" t="s">
        <v>246</v>
      </c>
      <c r="F53" s="58" t="s">
        <v>149</v>
      </c>
      <c r="G53" s="61" t="s">
        <v>307</v>
      </c>
      <c r="H53" s="54" t="str">
        <f aca="false">IF(LEN(C53)&gt;0,"EXEC INS_fsm_state_transition @tx_fsm_type_name='"&amp;C53&amp;"', @tx_state_name='"&amp;D53&amp;"', @tx_action_name='"&amp;E53&amp;"', @tx_next_state_name='"&amp;F53&amp;"',  @tx_login_name='nazdaq_prod'")</f>
        <v>EXEC INS_fsm_state_transition @tx_fsm_type_name='LOAN', @tx_state_name='UH_RETURNED', @tx_action_name='MIS_RE_ALLOCATE', @tx_next_state_name='MIS_RE_ALLOCATED',  @tx_login_name='nazdaq_prod'</v>
      </c>
    </row>
    <row r="54" s="46" customFormat="true" ht="12.75" hidden="false" customHeight="true" outlineLevel="0" collapsed="false">
      <c r="B54" s="46" t="s">
        <v>312</v>
      </c>
      <c r="C54" s="47" t="s">
        <v>119</v>
      </c>
      <c r="D54" s="58" t="s">
        <v>173</v>
      </c>
      <c r="E54" s="58" t="s">
        <v>246</v>
      </c>
      <c r="F54" s="58" t="s">
        <v>149</v>
      </c>
      <c r="G54" s="61" t="s">
        <v>307</v>
      </c>
      <c r="H54" s="54" t="str">
        <f aca="false">IF(LEN(C54)&gt;0,"EXEC INS_fsm_state_transition @tx_fsm_type_name='"&amp;C54&amp;"', @tx_state_name='"&amp;D54&amp;"', @tx_action_name='"&amp;E54&amp;"', @tx_next_state_name='"&amp;F54&amp;"',  @tx_login_name='nazdaq_prod'")</f>
        <v>EXEC INS_fsm_state_transition @tx_fsm_type_name='LOAN', @tx_state_name='HOCRM_RETURNED', @tx_action_name='MIS_RE_ALLOCATE', @tx_next_state_name='MIS_RE_ALLOCATED',  @tx_login_name='nazdaq_prod'</v>
      </c>
    </row>
    <row r="55" s="46" customFormat="true" ht="12.75" hidden="false" customHeight="true" outlineLevel="0" collapsed="false">
      <c r="B55" s="46" t="s">
        <v>312</v>
      </c>
      <c r="C55" s="47" t="s">
        <v>119</v>
      </c>
      <c r="D55" s="58" t="s">
        <v>178</v>
      </c>
      <c r="E55" s="58" t="s">
        <v>246</v>
      </c>
      <c r="F55" s="58" t="s">
        <v>149</v>
      </c>
      <c r="G55" s="61" t="s">
        <v>307</v>
      </c>
      <c r="H55" s="54" t="str">
        <f aca="false">IF(LEN(C55)&gt;0,"EXEC INS_fsm_state_transition @tx_fsm_type_name='"&amp;C55&amp;"', @tx_state_name='"&amp;D55&amp;"', @tx_action_name='"&amp;E55&amp;"', @tx_next_state_name='"&amp;F55&amp;"',  @tx_login_name='nazdaq_prod'")</f>
        <v>EXEC INS_fsm_state_transition @tx_fsm_type_name='LOAN', @tx_state_name='CEO_RETURNED', @tx_action_name='MIS_RE_ALLOCATE', @tx_next_state_name='MIS_RE_ALLOCATED',  @tx_login_name='nazdaq_prod'</v>
      </c>
    </row>
    <row r="56" s="46" customFormat="true" ht="12.75" hidden="false" customHeight="true" outlineLevel="0" collapsed="false">
      <c r="B56" s="46" t="s">
        <v>312</v>
      </c>
      <c r="C56" s="47" t="s">
        <v>119</v>
      </c>
      <c r="D56" s="58" t="s">
        <v>183</v>
      </c>
      <c r="E56" s="58" t="s">
        <v>246</v>
      </c>
      <c r="F56" s="58" t="s">
        <v>149</v>
      </c>
      <c r="G56" s="61" t="s">
        <v>307</v>
      </c>
      <c r="H56" s="54" t="str">
        <f aca="false">IF(LEN(C56)&gt;0,"EXEC INS_fsm_state_transition @tx_fsm_type_name='"&amp;C56&amp;"', @tx_state_name='"&amp;D56&amp;"', @tx_action_name='"&amp;E56&amp;"', @tx_next_state_name='"&amp;F56&amp;"',  @tx_login_name='nazdaq_prod'")</f>
        <v>EXEC INS_fsm_state_transition @tx_fsm_type_name='LOAN', @tx_state_name='MD_RETURNED', @tx_action_name='MIS_RE_ALLOCATE', @tx_next_state_name='MIS_RE_ALLOCATED',  @tx_login_name='nazdaq_prod'</v>
      </c>
    </row>
    <row r="57" s="46" customFormat="true" ht="12.75" hidden="false" customHeight="true" outlineLevel="0" collapsed="false">
      <c r="B57" s="46" t="s">
        <v>312</v>
      </c>
      <c r="C57" s="47" t="s">
        <v>119</v>
      </c>
      <c r="D57" s="58" t="s">
        <v>148</v>
      </c>
      <c r="E57" s="58" t="s">
        <v>246</v>
      </c>
      <c r="F57" s="58" t="s">
        <v>149</v>
      </c>
      <c r="G57" s="61" t="s">
        <v>307</v>
      </c>
      <c r="H57" s="54" t="str">
        <f aca="false">IF(LEN(C57)&gt;0,"EXEC INS_fsm_state_transition @tx_fsm_type_name='"&amp;C57&amp;"', @tx_state_name='"&amp;D57&amp;"', @tx_action_name='"&amp;E57&amp;"', @tx_next_state_name='"&amp;F57&amp;"',  @tx_login_name='nazdaq_prod'")</f>
        <v>EXEC INS_fsm_state_transition @tx_fsm_type_name='LOAN', @tx_state_name='MIS_ALLOCATED', @tx_action_name='MIS_RE_ALLOCATE', @tx_next_state_name='MIS_RE_ALLOCATED',  @tx_login_name='nazdaq_prod'</v>
      </c>
    </row>
    <row r="58" s="46" customFormat="true" ht="12.75" hidden="false" customHeight="true" outlineLevel="0" collapsed="false">
      <c r="B58" s="62" t="s">
        <v>312</v>
      </c>
      <c r="C58" s="47" t="s">
        <v>119</v>
      </c>
      <c r="D58" s="58" t="s">
        <v>149</v>
      </c>
      <c r="E58" s="58" t="s">
        <v>246</v>
      </c>
      <c r="F58" s="58" t="s">
        <v>149</v>
      </c>
      <c r="G58" s="61" t="s">
        <v>307</v>
      </c>
      <c r="H58" s="54" t="str">
        <f aca="false">IF(LEN(C58)&gt;0,"EXEC INS_fsm_state_transition @tx_fsm_type_name='"&amp;C58&amp;"', @tx_state_name='"&amp;D58&amp;"', @tx_action_name='"&amp;E58&amp;"', @tx_next_state_name='"&amp;F58&amp;"',  @tx_login_name='nazdaq_prod'")</f>
        <v>EXEC INS_fsm_state_transition @tx_fsm_type_name='LOAN', @tx_state_name='MIS_RE_ALLOCATED', @tx_action_name='MIS_RE_ALLOCATE', @tx_next_state_name='MIS_RE_ALLOCATED',  @tx_login_name='nazdaq_prod'</v>
      </c>
    </row>
    <row r="59" s="46" customFormat="true" ht="12.75" hidden="false" customHeight="true" outlineLevel="0" collapsed="false">
      <c r="B59" s="62" t="s">
        <v>312</v>
      </c>
      <c r="C59" s="47" t="s">
        <v>119</v>
      </c>
      <c r="D59" s="58" t="s">
        <v>158</v>
      </c>
      <c r="E59" s="58" t="s">
        <v>249</v>
      </c>
      <c r="F59" s="58" t="s">
        <v>152</v>
      </c>
      <c r="G59" s="61" t="s">
        <v>307</v>
      </c>
      <c r="H59" s="54" t="str">
        <f aca="false">IF(LEN(C59)&gt;0,"EXEC INS_fsm_state_transition @tx_fsm_type_name='"&amp;C59&amp;"', @tx_state_name='"&amp;D59&amp;"', @tx_action_name='"&amp;E59&amp;"', @tx_next_state_name='"&amp;F59&amp;"',  @tx_login_name='nazdaq_prod'")</f>
        <v>EXEC INS_fsm_state_transition @tx_fsm_type_name='LOAN', @tx_state_name='RM_APPROVED', @tx_action_name='SEND_TO_CAD', @tx_next_state_name='SENT_TO_CAD',  @tx_login_name='nazdaq_prod'</v>
      </c>
    </row>
    <row r="60" s="46" customFormat="true" ht="12.75" hidden="false" customHeight="true" outlineLevel="0" collapsed="false">
      <c r="B60" s="46" t="s">
        <v>312</v>
      </c>
      <c r="C60" s="47" t="s">
        <v>119</v>
      </c>
      <c r="D60" s="58" t="s">
        <v>164</v>
      </c>
      <c r="E60" s="58" t="s">
        <v>249</v>
      </c>
      <c r="F60" s="58" t="s">
        <v>152</v>
      </c>
      <c r="G60" s="61" t="s">
        <v>307</v>
      </c>
      <c r="H60" s="54" t="str">
        <f aca="false">IF(LEN(C60)&gt;0,"EXEC INS_fsm_state_transition @tx_fsm_type_name='"&amp;C60&amp;"', @tx_state_name='"&amp;D60&amp;"', @tx_action_name='"&amp;E60&amp;"', @tx_next_state_name='"&amp;F60&amp;"',  @tx_login_name='nazdaq_prod'")</f>
        <v>EXEC INS_fsm_state_transition @tx_fsm_type_name='LOAN', @tx_state_name='UH_APPROVED', @tx_action_name='SEND_TO_CAD', @tx_next_state_name='SENT_TO_CAD',  @tx_login_name='nazdaq_prod'</v>
      </c>
    </row>
    <row r="61" s="46" customFormat="true" ht="12.75" hidden="false" customHeight="true" outlineLevel="0" collapsed="false">
      <c r="B61" s="46" t="s">
        <v>312</v>
      </c>
      <c r="C61" s="47" t="s">
        <v>119</v>
      </c>
      <c r="D61" s="58" t="s">
        <v>176</v>
      </c>
      <c r="E61" s="58" t="s">
        <v>249</v>
      </c>
      <c r="F61" s="58" t="s">
        <v>152</v>
      </c>
      <c r="G61" s="61" t="s">
        <v>307</v>
      </c>
      <c r="H61" s="54" t="str">
        <f aca="false">IF(LEN(C61)&gt;0,"EXEC INS_fsm_state_transition @tx_fsm_type_name='"&amp;C61&amp;"', @tx_state_name='"&amp;D61&amp;"', @tx_action_name='"&amp;E61&amp;"', @tx_next_state_name='"&amp;F61&amp;"',  @tx_login_name='nazdaq_prod'")</f>
        <v>EXEC INS_fsm_state_transition @tx_fsm_type_name='LOAN', @tx_state_name='CEO_APPROVED', @tx_action_name='SEND_TO_CAD', @tx_next_state_name='SENT_TO_CAD',  @tx_login_name='nazdaq_prod'</v>
      </c>
    </row>
    <row r="62" s="46" customFormat="true" ht="12.75" hidden="false" customHeight="true" outlineLevel="0" collapsed="false">
      <c r="B62" s="46" t="s">
        <v>312</v>
      </c>
      <c r="C62" s="47" t="s">
        <v>119</v>
      </c>
      <c r="D62" s="58" t="s">
        <v>170</v>
      </c>
      <c r="E62" s="58" t="s">
        <v>249</v>
      </c>
      <c r="F62" s="58" t="s">
        <v>152</v>
      </c>
      <c r="G62" s="61" t="s">
        <v>307</v>
      </c>
      <c r="H62" s="54" t="str">
        <f aca="false">IF(LEN(C62)&gt;0,"EXEC INS_fsm_state_transition @tx_fsm_type_name='"&amp;C62&amp;"', @tx_state_name='"&amp;D62&amp;"', @tx_action_name='"&amp;E62&amp;"', @tx_next_state_name='"&amp;F62&amp;"',  @tx_login_name='nazdaq_prod'")</f>
        <v>EXEC INS_fsm_state_transition @tx_fsm_type_name='LOAN', @tx_state_name='HOCRM_APPROVED', @tx_action_name='SEND_TO_CAD', @tx_next_state_name='SENT_TO_CAD',  @tx_login_name='nazdaq_prod'</v>
      </c>
    </row>
    <row r="63" s="46" customFormat="true" ht="12.75" hidden="false" customHeight="true" outlineLevel="0" collapsed="false">
      <c r="B63" s="62" t="s">
        <v>312</v>
      </c>
      <c r="C63" s="47" t="s">
        <v>119</v>
      </c>
      <c r="D63" s="58" t="s">
        <v>181</v>
      </c>
      <c r="E63" s="58" t="s">
        <v>249</v>
      </c>
      <c r="F63" s="58" t="s">
        <v>152</v>
      </c>
      <c r="G63" s="61" t="s">
        <v>307</v>
      </c>
      <c r="H63" s="54" t="str">
        <f aca="false">IF(LEN(C63)&gt;0,"EXEC INS_fsm_state_transition @tx_fsm_type_name='"&amp;C63&amp;"', @tx_state_name='"&amp;D63&amp;"', @tx_action_name='"&amp;E63&amp;"', @tx_next_state_name='"&amp;F63&amp;"',  @tx_login_name='nazdaq_prod'")</f>
        <v>EXEC INS_fsm_state_transition @tx_fsm_type_name='LOAN', @tx_state_name='MD_APPROVED', @tx_action_name='SEND_TO_CAD', @tx_next_state_name='SENT_TO_CAD',  @tx_login_name='nazdaq_prod'</v>
      </c>
    </row>
    <row r="64" s="46" customFormat="true" ht="12.75" hidden="false" customHeight="true" outlineLevel="0" collapsed="false">
      <c r="B64" s="46" t="s">
        <v>312</v>
      </c>
      <c r="C64" s="47" t="s">
        <v>119</v>
      </c>
      <c r="D64" s="58" t="s">
        <v>146</v>
      </c>
      <c r="E64" s="58" t="s">
        <v>248</v>
      </c>
      <c r="F64" s="58" t="s">
        <v>151</v>
      </c>
      <c r="G64" s="61" t="s">
        <v>307</v>
      </c>
      <c r="H64" s="54" t="str">
        <f aca="false">IF(LEN(C64)&gt;0,"EXEC INS_fsm_state_transition @tx_fsm_type_name='"&amp;C64&amp;"', @tx_state_name='"&amp;D64&amp;"', @tx_action_name='"&amp;E64&amp;"', @tx_next_state_name='"&amp;F64&amp;"',  @tx_login_name='nazdaq_prod'")</f>
        <v>EXEC INS_fsm_state_transition @tx_fsm_type_name='LOAN', @tx_state_name='MIS_RECEIVED', @tx_action_name='SEND_TO_CIB', @tx_next_state_name='SENT_TO_CIB',  @tx_login_name='nazdaq_prod'</v>
      </c>
    </row>
    <row r="65" s="46" customFormat="true" ht="12.75" hidden="false" customHeight="true" outlineLevel="0" collapsed="false">
      <c r="B65" s="46" t="s">
        <v>312</v>
      </c>
      <c r="C65" s="47" t="s">
        <v>119</v>
      </c>
      <c r="D65" s="58" t="s">
        <v>147</v>
      </c>
      <c r="E65" s="58" t="s">
        <v>248</v>
      </c>
      <c r="F65" s="58" t="s">
        <v>151</v>
      </c>
      <c r="G65" s="61" t="s">
        <v>307</v>
      </c>
      <c r="H65" s="54" t="str">
        <f aca="false">IF(LEN(C65)&gt;0,"EXEC INS_fsm_state_transition @tx_fsm_type_name='"&amp;C65&amp;"', @tx_state_name='"&amp;D65&amp;"', @tx_action_name='"&amp;E65&amp;"', @tx_next_state_name='"&amp;F65&amp;"',  @tx_login_name='nazdaq_prod'")</f>
        <v>EXEC INS_fsm_state_transition @tx_fsm_type_name='LOAN', @tx_state_name='MIS_UPDATED', @tx_action_name='SEND_TO_CIB', @tx_next_state_name='SENT_TO_CIB',  @tx_login_name='nazdaq_prod'</v>
      </c>
    </row>
    <row r="66" s="46" customFormat="true" ht="12.75" hidden="false" customHeight="true" outlineLevel="0" collapsed="false">
      <c r="B66" s="46" t="s">
        <v>312</v>
      </c>
      <c r="C66" s="47" t="s">
        <v>119</v>
      </c>
      <c r="D66" s="58" t="s">
        <v>151</v>
      </c>
      <c r="E66" s="58" t="s">
        <v>244</v>
      </c>
      <c r="F66" s="58" t="s">
        <v>147</v>
      </c>
      <c r="G66" s="61" t="s">
        <v>307</v>
      </c>
      <c r="H66" s="54" t="str">
        <f aca="false">IF(LEN(C66)&gt;0,"EXEC INS_fsm_state_transition @tx_fsm_type_name='"&amp;C66&amp;"', @tx_state_name='"&amp;D66&amp;"', @tx_action_name='"&amp;E66&amp;"', @tx_next_state_name='"&amp;F66&amp;"',  @tx_login_name='nazdaq_prod'")</f>
        <v>EXEC INS_fsm_state_transition @tx_fsm_type_name='LOAN', @tx_state_name='SENT_TO_CIB', @tx_action_name='MIS_UPDATE', @tx_next_state_name='MIS_UPDATED',  @tx_login_name='nazdaq_prod'</v>
      </c>
    </row>
    <row r="67" s="46" customFormat="true" ht="12.75" hidden="false" customHeight="true" outlineLevel="0" collapsed="false">
      <c r="B67" s="46" t="s">
        <v>312</v>
      </c>
      <c r="C67" s="47" t="s">
        <v>119</v>
      </c>
      <c r="D67" s="58" t="s">
        <v>155</v>
      </c>
      <c r="E67" s="58" t="s">
        <v>277</v>
      </c>
      <c r="F67" s="58" t="s">
        <v>187</v>
      </c>
      <c r="G67" s="61" t="s">
        <v>307</v>
      </c>
      <c r="H67" s="54" t="str">
        <f aca="false">IF(LEN(C67)&gt;0,"EXEC INS_fsm_state_transition @tx_fsm_type_name='"&amp;C67&amp;"', @tx_state_name='"&amp;D67&amp;"', @tx_action_name='"&amp;E67&amp;"', @tx_next_state_name='"&amp;F67&amp;"',  @tx_login_name='nazdaq_prod'")</f>
        <v>EXEC INS_fsm_state_transition @tx_fsm_type_name='LOAN', @tx_state_name='CA_RETURNED', @tx_action_name='MIS_RETURN', @tx_next_state_name='MIS_RETURNED',  @tx_login_name='nazdaq_prod'</v>
      </c>
    </row>
    <row r="68" s="46" customFormat="true" ht="12.75" hidden="false" customHeight="true" outlineLevel="0" collapsed="false">
      <c r="B68" s="46" t="s">
        <v>312</v>
      </c>
      <c r="C68" s="47" t="s">
        <v>119</v>
      </c>
      <c r="D68" s="58" t="s">
        <v>147</v>
      </c>
      <c r="E68" s="58" t="s">
        <v>277</v>
      </c>
      <c r="F68" s="58" t="s">
        <v>187</v>
      </c>
      <c r="G68" s="61" t="s">
        <v>307</v>
      </c>
      <c r="H68" s="54" t="str">
        <f aca="false">IF(LEN(C68)&gt;0,"EXEC INS_fsm_state_transition @tx_fsm_type_name='"&amp;C68&amp;"', @tx_state_name='"&amp;D68&amp;"', @tx_action_name='"&amp;E68&amp;"', @tx_next_state_name='"&amp;F68&amp;"',  @tx_login_name='nazdaq_prod'")</f>
        <v>EXEC INS_fsm_state_transition @tx_fsm_type_name='LOAN', @tx_state_name='MIS_UPDATED', @tx_action_name='MIS_RETURN', @tx_next_state_name='MIS_RETURNED',  @tx_login_name='nazdaq_prod'</v>
      </c>
    </row>
    <row r="69" s="46" customFormat="true" ht="12.75" hidden="false" customHeight="true" outlineLevel="0" collapsed="false">
      <c r="B69" s="46" t="s">
        <v>312</v>
      </c>
      <c r="C69" s="47" t="s">
        <v>119</v>
      </c>
      <c r="D69" s="58" t="s">
        <v>155</v>
      </c>
      <c r="E69" s="58" t="s">
        <v>245</v>
      </c>
      <c r="F69" s="58" t="s">
        <v>148</v>
      </c>
      <c r="G69" s="61" t="s">
        <v>307</v>
      </c>
      <c r="H69" s="54" t="str">
        <f aca="false">IF(LEN(C69)&gt;0,"EXEC INS_fsm_state_transition @tx_fsm_type_name='"&amp;C69&amp;"', @tx_state_name='"&amp;D69&amp;"', @tx_action_name='"&amp;E69&amp;"', @tx_next_state_name='"&amp;F69&amp;"',  @tx_login_name='nazdaq_prod'")</f>
        <v>EXEC INS_fsm_state_transition @tx_fsm_type_name='LOAN', @tx_state_name='CA_RETURNED', @tx_action_name='MIS_ALLOCATE', @tx_next_state_name='MIS_ALLOCATED',  @tx_login_name='nazdaq_prod'</v>
      </c>
    </row>
    <row r="70" s="46" customFormat="true" ht="12.75" hidden="false" customHeight="true" outlineLevel="0" collapsed="false">
      <c r="B70" s="46" t="s">
        <v>312</v>
      </c>
      <c r="C70" s="47" t="s">
        <v>119</v>
      </c>
      <c r="D70" s="58" t="s">
        <v>167</v>
      </c>
      <c r="E70" s="58" t="s">
        <v>277</v>
      </c>
      <c r="F70" s="58" t="s">
        <v>187</v>
      </c>
      <c r="G70" s="61" t="s">
        <v>307</v>
      </c>
      <c r="H70" s="54" t="str">
        <f aca="false">IF(LEN(C70)&gt;0,"EXEC INS_fsm_state_transition @tx_fsm_type_name='"&amp;C70&amp;"', @tx_state_name='"&amp;D70&amp;"', @tx_action_name='"&amp;E70&amp;"', @tx_next_state_name='"&amp;F70&amp;"',  @tx_login_name='nazdaq_prod'")</f>
        <v>EXEC INS_fsm_state_transition @tx_fsm_type_name='LOAN', @tx_state_name='UH_RETURNED', @tx_action_name='MIS_RETURN', @tx_next_state_name='MIS_RETURNED',  @tx_login_name='nazdaq_prod'</v>
      </c>
    </row>
    <row r="71" s="46" customFormat="true" ht="12.75" hidden="false" customHeight="true" outlineLevel="0" collapsed="false">
      <c r="B71" s="46" t="s">
        <v>312</v>
      </c>
      <c r="C71" s="47" t="s">
        <v>119</v>
      </c>
      <c r="D71" s="58" t="s">
        <v>146</v>
      </c>
      <c r="E71" s="58" t="s">
        <v>277</v>
      </c>
      <c r="F71" s="58" t="s">
        <v>187</v>
      </c>
      <c r="G71" s="61" t="s">
        <v>307</v>
      </c>
      <c r="H71" s="54" t="str">
        <f aca="false">IF(LEN(C71)&gt;0,"EXEC INS_fsm_state_transition @tx_fsm_type_name='"&amp;C71&amp;"', @tx_state_name='"&amp;D71&amp;"', @tx_action_name='"&amp;E71&amp;"', @tx_next_state_name='"&amp;F71&amp;"',  @tx_login_name='nazdaq_prod'")</f>
        <v>EXEC INS_fsm_state_transition @tx_fsm_type_name='LOAN', @tx_state_name='MIS_RECEIVED', @tx_action_name='MIS_RETURN', @tx_next_state_name='MIS_RETURNED',  @tx_login_name='nazdaq_prod'</v>
      </c>
    </row>
    <row r="72" s="46" customFormat="true" ht="12.75" hidden="false" customHeight="true" outlineLevel="0" collapsed="false">
      <c r="B72" s="46" t="s">
        <v>312</v>
      </c>
      <c r="C72" s="47" t="s">
        <v>119</v>
      </c>
      <c r="D72" s="58" t="s">
        <v>146</v>
      </c>
      <c r="E72" s="58" t="s">
        <v>245</v>
      </c>
      <c r="F72" s="58" t="s">
        <v>148</v>
      </c>
      <c r="G72" s="61" t="s">
        <v>307</v>
      </c>
      <c r="H72" s="54" t="str">
        <f aca="false">IF(LEN(C72)&gt;0,"EXEC INS_fsm_state_transition @tx_fsm_type_name='"&amp;C72&amp;"', @tx_state_name='"&amp;D72&amp;"', @tx_action_name='"&amp;E72&amp;"', @tx_next_state_name='"&amp;F72&amp;"',  @tx_login_name='nazdaq_prod'")</f>
        <v>EXEC INS_fsm_state_transition @tx_fsm_type_name='LOAN', @tx_state_name='MIS_RECEIVED', @tx_action_name='MIS_ALLOCATE', @tx_next_state_name='MIS_ALLOCATED',  @tx_login_name='nazdaq_prod'</v>
      </c>
    </row>
    <row r="73" s="46" customFormat="true" ht="12.75" hidden="false" customHeight="true" outlineLevel="0" collapsed="false">
      <c r="B73" s="46" t="s">
        <v>312</v>
      </c>
      <c r="C73" s="47" t="s">
        <v>119</v>
      </c>
      <c r="D73" s="58" t="s">
        <v>152</v>
      </c>
      <c r="E73" s="58" t="s">
        <v>279</v>
      </c>
      <c r="F73" s="58" t="s">
        <v>189</v>
      </c>
      <c r="G73" s="61" t="s">
        <v>307</v>
      </c>
      <c r="H73" s="54" t="str">
        <f aca="false">IF(LEN(C73)&gt;0,"EXEC INS_fsm_state_transition @tx_fsm_type_name='"&amp;C73&amp;"', @tx_state_name='"&amp;D73&amp;"', @tx_action_name='"&amp;E73&amp;"', @tx_next_state_name='"&amp;F73&amp;"',  @tx_login_name='nazdaq_prod'")</f>
        <v>EXEC INS_fsm_state_transition @tx_fsm_type_name='LOAN', @tx_state_name='SENT_TO_CAD', @tx_action_name='GENERATE_SL', @tx_next_state_name='SL_GENERATED',  @tx_login_name='nazdaq_prod'</v>
      </c>
    </row>
    <row r="74" s="46" customFormat="true" ht="12.75" hidden="false" customHeight="true" outlineLevel="0" collapsed="false">
      <c r="B74" s="63" t="s">
        <v>312</v>
      </c>
      <c r="C74" s="47" t="s">
        <v>119</v>
      </c>
      <c r="D74" s="58" t="s">
        <v>164</v>
      </c>
      <c r="E74" s="58" t="s">
        <v>286</v>
      </c>
      <c r="F74" s="58" t="s">
        <v>195</v>
      </c>
      <c r="G74" s="61" t="s">
        <v>307</v>
      </c>
      <c r="H74" s="54" t="str">
        <f aca="false">IF(LEN(C74)&gt;0,"EXEC INS_fsm_state_transition @tx_fsm_type_name='"&amp;C74&amp;"', @tx_state_name='"&amp;D74&amp;"', @tx_action_name='"&amp;E74&amp;"', @tx_next_state_name='"&amp;F74&amp;"',  @tx_login_name='nazdaq_prod'")</f>
        <v>EXEC INS_fsm_state_transition @tx_fsm_type_name='LOAN', @tx_state_name='UH_APPROVED', @tx_action_name='APPROVED_RETURN', @tx_next_state_name='APPROVED_RETURNED',  @tx_login_name='nazdaq_prod'</v>
      </c>
    </row>
    <row r="75" s="46" customFormat="true" ht="12.75" hidden="false" customHeight="true" outlineLevel="0" collapsed="false">
      <c r="B75" s="63" t="s">
        <v>312</v>
      </c>
      <c r="C75" s="47" t="s">
        <v>119</v>
      </c>
      <c r="D75" s="58" t="s">
        <v>170</v>
      </c>
      <c r="E75" s="58" t="s">
        <v>286</v>
      </c>
      <c r="F75" s="58" t="s">
        <v>195</v>
      </c>
      <c r="G75" s="61" t="s">
        <v>307</v>
      </c>
      <c r="H75" s="54" t="str">
        <f aca="false">IF(LEN(C75)&gt;0,"EXEC INS_fsm_state_transition @tx_fsm_type_name='"&amp;C75&amp;"', @tx_state_name='"&amp;D75&amp;"', @tx_action_name='"&amp;E75&amp;"', @tx_next_state_name='"&amp;F75&amp;"',  @tx_login_name='nazdaq_prod'")</f>
        <v>EXEC INS_fsm_state_transition @tx_fsm_type_name='LOAN', @tx_state_name='HOCRM_APPROVED', @tx_action_name='APPROVED_RETURN', @tx_next_state_name='APPROVED_RETURNED',  @tx_login_name='nazdaq_prod'</v>
      </c>
    </row>
    <row r="76" s="46" customFormat="true" ht="12.75" hidden="false" customHeight="true" outlineLevel="0" collapsed="false">
      <c r="B76" s="63" t="s">
        <v>312</v>
      </c>
      <c r="C76" s="47" t="s">
        <v>119</v>
      </c>
      <c r="D76" s="58" t="s">
        <v>158</v>
      </c>
      <c r="E76" s="58" t="s">
        <v>286</v>
      </c>
      <c r="F76" s="58" t="s">
        <v>195</v>
      </c>
      <c r="G76" s="61" t="s">
        <v>307</v>
      </c>
      <c r="H76" s="54" t="str">
        <f aca="false">IF(LEN(C76)&gt;0,"EXEC INS_fsm_state_transition @tx_fsm_type_name='"&amp;C76&amp;"', @tx_state_name='"&amp;D76&amp;"', @tx_action_name='"&amp;E76&amp;"', @tx_next_state_name='"&amp;F76&amp;"',  @tx_login_name='nazdaq_prod'")</f>
        <v>EXEC INS_fsm_state_transition @tx_fsm_type_name='LOAN', @tx_state_name='RM_APPROVED', @tx_action_name='APPROVED_RETURN', @tx_next_state_name='APPROVED_RETURNED',  @tx_login_name='nazdaq_prod'</v>
      </c>
    </row>
    <row r="77" s="18" customFormat="true" ht="12.75" hidden="false" customHeight="true" outlineLevel="0" collapsed="false">
      <c r="B77" s="18" t="s">
        <v>313</v>
      </c>
      <c r="C77" s="21" t="s">
        <v>119</v>
      </c>
      <c r="D77" s="52" t="s">
        <v>148</v>
      </c>
      <c r="E77" s="52" t="s">
        <v>250</v>
      </c>
      <c r="F77" s="52" t="s">
        <v>153</v>
      </c>
      <c r="G77" s="53" t="s">
        <v>307</v>
      </c>
      <c r="H77" s="54" t="str">
        <f aca="false">IF(LEN(C77)&gt;0,"EXEC INS_fsm_state_transition @tx_fsm_type_name='"&amp;C77&amp;"', @tx_state_name='"&amp;D77&amp;"', @tx_action_name='"&amp;E77&amp;"', @tx_next_state_name='"&amp;F77&amp;"',  @tx_login_name='nazdaq_prod'")</f>
        <v>EXEC INS_fsm_state_transition @tx_fsm_type_name='LOAN', @tx_state_name='MIS_ALLOCATED', @tx_action_name='CA_UPDATE', @tx_next_state_name='CA_UPDATED',  @tx_login_name='nazdaq_prod'</v>
      </c>
    </row>
    <row r="78" s="18" customFormat="true" ht="12.75" hidden="false" customHeight="true" outlineLevel="0" collapsed="false">
      <c r="B78" s="18" t="s">
        <v>313</v>
      </c>
      <c r="C78" s="21" t="s">
        <v>119</v>
      </c>
      <c r="D78" s="52" t="s">
        <v>148</v>
      </c>
      <c r="E78" s="52" t="s">
        <v>252</v>
      </c>
      <c r="F78" s="52" t="s">
        <v>155</v>
      </c>
      <c r="G78" s="53" t="s">
        <v>307</v>
      </c>
      <c r="H78" s="54" t="str">
        <f aca="false">IF(LEN(C78)&gt;0,"EXEC INS_fsm_state_transition @tx_fsm_type_name='"&amp;C78&amp;"', @tx_state_name='"&amp;D78&amp;"', @tx_action_name='"&amp;E78&amp;"', @tx_next_state_name='"&amp;F78&amp;"',  @tx_login_name='nazdaq_prod'")</f>
        <v>EXEC INS_fsm_state_transition @tx_fsm_type_name='LOAN', @tx_state_name='MIS_ALLOCATED', @tx_action_name='CA_RETURN', @tx_next_state_name='CA_RETURNED',  @tx_login_name='nazdaq_prod'</v>
      </c>
    </row>
    <row r="79" s="18" customFormat="true" ht="12.75" hidden="false" customHeight="true" outlineLevel="0" collapsed="false">
      <c r="B79" s="18" t="s">
        <v>313</v>
      </c>
      <c r="C79" s="21" t="s">
        <v>119</v>
      </c>
      <c r="D79" s="52" t="s">
        <v>149</v>
      </c>
      <c r="E79" s="52" t="s">
        <v>250</v>
      </c>
      <c r="F79" s="52" t="s">
        <v>153</v>
      </c>
      <c r="G79" s="53" t="s">
        <v>307</v>
      </c>
      <c r="H79" s="54" t="str">
        <f aca="false">IF(LEN(C79)&gt;0,"EXEC INS_fsm_state_transition @tx_fsm_type_name='"&amp;C79&amp;"', @tx_state_name='"&amp;D79&amp;"', @tx_action_name='"&amp;E79&amp;"', @tx_next_state_name='"&amp;F79&amp;"',  @tx_login_name='nazdaq_prod'")</f>
        <v>EXEC INS_fsm_state_transition @tx_fsm_type_name='LOAN', @tx_state_name='MIS_RE_ALLOCATED', @tx_action_name='CA_UPDATE', @tx_next_state_name='CA_UPDATED',  @tx_login_name='nazdaq_prod'</v>
      </c>
    </row>
    <row r="80" s="18" customFormat="true" ht="12.75" hidden="false" customHeight="true" outlineLevel="0" collapsed="false">
      <c r="B80" s="18" t="s">
        <v>313</v>
      </c>
      <c r="C80" s="21" t="s">
        <v>119</v>
      </c>
      <c r="D80" s="52" t="s">
        <v>149</v>
      </c>
      <c r="E80" s="52" t="s">
        <v>252</v>
      </c>
      <c r="F80" s="52" t="s">
        <v>155</v>
      </c>
      <c r="G80" s="53" t="s">
        <v>307</v>
      </c>
      <c r="H80" s="54" t="str">
        <f aca="false">IF(LEN(C80)&gt;0,"EXEC INS_fsm_state_transition @tx_fsm_type_name='"&amp;C80&amp;"', @tx_state_name='"&amp;D80&amp;"', @tx_action_name='"&amp;E80&amp;"', @tx_next_state_name='"&amp;F80&amp;"',  @tx_login_name='nazdaq_prod'")</f>
        <v>EXEC INS_fsm_state_transition @tx_fsm_type_name='LOAN', @tx_state_name='MIS_RE_ALLOCATED', @tx_action_name='CA_RETURN', @tx_next_state_name='CA_RETURNED',  @tx_login_name='nazdaq_prod'</v>
      </c>
    </row>
    <row r="81" s="18" customFormat="true" ht="12.75" hidden="false" customHeight="true" outlineLevel="0" collapsed="false">
      <c r="B81" s="18" t="s">
        <v>313</v>
      </c>
      <c r="C81" s="21" t="s">
        <v>119</v>
      </c>
      <c r="D81" s="52" t="s">
        <v>153</v>
      </c>
      <c r="E81" s="52" t="s">
        <v>251</v>
      </c>
      <c r="F81" s="52" t="s">
        <v>154</v>
      </c>
      <c r="G81" s="53" t="s">
        <v>307</v>
      </c>
      <c r="H81" s="54" t="str">
        <f aca="false">IF(LEN(C81)&gt;0,"EXEC INS_fsm_state_transition @tx_fsm_type_name='"&amp;C81&amp;"', @tx_state_name='"&amp;D81&amp;"', @tx_action_name='"&amp;E81&amp;"', @tx_next_state_name='"&amp;F81&amp;"',  @tx_login_name='nazdaq_prod'")</f>
        <v>EXEC INS_fsm_state_transition @tx_fsm_type_name='LOAN', @tx_state_name='CA_UPDATED', @tx_action_name='CA_RECOMMEND', @tx_next_state_name='CA_RECOMMENDED',  @tx_login_name='nazdaq_prod'</v>
      </c>
    </row>
    <row r="82" s="18" customFormat="true" ht="12.75" hidden="false" customHeight="true" outlineLevel="0" collapsed="false">
      <c r="B82" s="18" t="s">
        <v>313</v>
      </c>
      <c r="C82" s="21" t="s">
        <v>119</v>
      </c>
      <c r="D82" s="52" t="s">
        <v>153</v>
      </c>
      <c r="E82" s="52" t="s">
        <v>252</v>
      </c>
      <c r="F82" s="52" t="s">
        <v>155</v>
      </c>
      <c r="G82" s="53" t="s">
        <v>307</v>
      </c>
      <c r="H82" s="54" t="str">
        <f aca="false">IF(LEN(C82)&gt;0,"EXEC INS_fsm_state_transition @tx_fsm_type_name='"&amp;C82&amp;"', @tx_state_name='"&amp;D82&amp;"', @tx_action_name='"&amp;E82&amp;"', @tx_next_state_name='"&amp;F82&amp;"',  @tx_login_name='nazdaq_prod'")</f>
        <v>EXEC INS_fsm_state_transition @tx_fsm_type_name='LOAN', @tx_state_name='CA_UPDATED', @tx_action_name='CA_RETURN', @tx_next_state_name='CA_RETURNED',  @tx_login_name='nazdaq_prod'</v>
      </c>
    </row>
    <row r="83" s="18" customFormat="true" ht="12.75" hidden="false" customHeight="true" outlineLevel="0" collapsed="false">
      <c r="B83" s="18" t="s">
        <v>313</v>
      </c>
      <c r="C83" s="21" t="s">
        <v>119</v>
      </c>
      <c r="D83" s="52" t="s">
        <v>153</v>
      </c>
      <c r="E83" s="52" t="s">
        <v>250</v>
      </c>
      <c r="F83" s="52" t="s">
        <v>153</v>
      </c>
      <c r="G83" s="53" t="s">
        <v>307</v>
      </c>
      <c r="H83" s="54" t="s">
        <v>314</v>
      </c>
    </row>
    <row r="84" s="18" customFormat="true" ht="12.75" hidden="false" customHeight="true" outlineLevel="0" collapsed="false">
      <c r="B84" s="18" t="s">
        <v>313</v>
      </c>
      <c r="C84" s="21" t="s">
        <v>119</v>
      </c>
      <c r="D84" s="52" t="s">
        <v>153</v>
      </c>
      <c r="E84" s="52" t="s">
        <v>253</v>
      </c>
      <c r="F84" s="52" t="s">
        <v>156</v>
      </c>
      <c r="G84" s="53" t="s">
        <v>307</v>
      </c>
      <c r="H84" s="54" t="str">
        <f aca="false">IF(LEN(C84)&gt;0,"EXEC INS_fsm_state_transition @tx_fsm_type_name='"&amp;C84&amp;"', @tx_state_name='"&amp;D84&amp;"', @tx_action_name='"&amp;E84&amp;"', @tx_next_state_name='"&amp;F84&amp;"',  @tx_login_name='nazdaq_prod'")</f>
        <v>EXEC INS_fsm_state_transition @tx_fsm_type_name='LOAN', @tx_state_name='CA_UPDATED', @tx_action_name='CA_SEND_QUERY', @tx_next_state_name='CA_SENT_QUERY',  @tx_login_name='nazdaq_prod'</v>
      </c>
    </row>
    <row r="85" s="18" customFormat="true" ht="12.75" hidden="false" customHeight="true" outlineLevel="0" collapsed="false">
      <c r="B85" s="18" t="s">
        <v>313</v>
      </c>
      <c r="C85" s="21" t="s">
        <v>119</v>
      </c>
      <c r="D85" s="52" t="s">
        <v>148</v>
      </c>
      <c r="E85" s="52" t="s">
        <v>253</v>
      </c>
      <c r="F85" s="52" t="s">
        <v>156</v>
      </c>
      <c r="G85" s="53" t="s">
        <v>307</v>
      </c>
      <c r="H85" s="54" t="str">
        <f aca="false">IF(LEN(C85)&gt;0,"EXEC INS_fsm_state_transition @tx_fsm_type_name='"&amp;C85&amp;"', @tx_state_name='"&amp;D85&amp;"', @tx_action_name='"&amp;E85&amp;"', @tx_next_state_name='"&amp;F85&amp;"',  @tx_login_name='nazdaq_prod'")</f>
        <v>EXEC INS_fsm_state_transition @tx_fsm_type_name='LOAN', @tx_state_name='MIS_ALLOCATED', @tx_action_name='CA_SEND_QUERY', @tx_next_state_name='CA_SENT_QUERY',  @tx_login_name='nazdaq_prod'</v>
      </c>
    </row>
    <row r="86" s="18" customFormat="true" ht="12.75" hidden="false" customHeight="true" outlineLevel="0" collapsed="false">
      <c r="B86" s="18" t="s">
        <v>313</v>
      </c>
      <c r="C86" s="21" t="s">
        <v>119</v>
      </c>
      <c r="D86" s="52" t="s">
        <v>149</v>
      </c>
      <c r="E86" s="52" t="s">
        <v>253</v>
      </c>
      <c r="F86" s="52" t="s">
        <v>156</v>
      </c>
      <c r="G86" s="53" t="s">
        <v>307</v>
      </c>
      <c r="H86" s="54" t="str">
        <f aca="false">IF(LEN(C86)&gt;0,"EXEC INS_fsm_state_transition @tx_fsm_type_name='"&amp;C86&amp;"', @tx_state_name='"&amp;D86&amp;"', @tx_action_name='"&amp;E86&amp;"', @tx_next_state_name='"&amp;F86&amp;"',  @tx_login_name='nazdaq_prod'")</f>
        <v>EXEC INS_fsm_state_transition @tx_fsm_type_name='LOAN', @tx_state_name='MIS_RE_ALLOCATED', @tx_action_name='CA_SEND_QUERY', @tx_next_state_name='CA_SENT_QUERY',  @tx_login_name='nazdaq_prod'</v>
      </c>
    </row>
    <row r="87" s="18" customFormat="true" ht="12.75" hidden="false" customHeight="true" outlineLevel="0" collapsed="false">
      <c r="B87" s="18" t="s">
        <v>313</v>
      </c>
      <c r="C87" s="21" t="s">
        <v>119</v>
      </c>
      <c r="D87" s="52" t="s">
        <v>156</v>
      </c>
      <c r="E87" s="52" t="s">
        <v>250</v>
      </c>
      <c r="F87" s="52" t="s">
        <v>153</v>
      </c>
      <c r="G87" s="53" t="s">
        <v>307</v>
      </c>
      <c r="H87" s="54" t="str">
        <f aca="false">IF(LEN(C87)&gt;0,"EXEC INS_fsm_state_transition @tx_fsm_type_name='"&amp;C87&amp;"', @tx_state_name='"&amp;D87&amp;"', @tx_action_name='"&amp;E87&amp;"', @tx_next_state_name='"&amp;F87&amp;"',  @tx_login_name='nazdaq_prod'")</f>
        <v>EXEC INS_fsm_state_transition @tx_fsm_type_name='LOAN', @tx_state_name='CA_SENT_QUERY', @tx_action_name='CA_UPDATE', @tx_next_state_name='CA_UPDATED',  @tx_login_name='nazdaq_prod'</v>
      </c>
    </row>
    <row r="88" s="18" customFormat="true" ht="12.75" hidden="false" customHeight="true" outlineLevel="0" collapsed="false">
      <c r="B88" s="18" t="s">
        <v>313</v>
      </c>
      <c r="C88" s="21" t="s">
        <v>119</v>
      </c>
      <c r="D88" s="52" t="s">
        <v>156</v>
      </c>
      <c r="E88" s="52" t="s">
        <v>253</v>
      </c>
      <c r="F88" s="52" t="s">
        <v>156</v>
      </c>
      <c r="G88" s="53" t="s">
        <v>307</v>
      </c>
      <c r="H88" s="54" t="str">
        <f aca="false">IF(LEN(C88)&gt;0,"EXEC INS_fsm_state_transition @tx_fsm_type_name='"&amp;C88&amp;"', @tx_state_name='"&amp;D88&amp;"', @tx_action_name='"&amp;E88&amp;"', @tx_next_state_name='"&amp;F88&amp;"',  @tx_login_name='nazdaq_prod'")</f>
        <v>EXEC INS_fsm_state_transition @tx_fsm_type_name='LOAN', @tx_state_name='CA_SENT_QUERY', @tx_action_name='CA_SEND_QUERY', @tx_next_state_name='CA_SENT_QUERY',  @tx_login_name='nazdaq_prod'</v>
      </c>
    </row>
    <row r="89" s="18" customFormat="true" ht="12.75" hidden="false" customHeight="true" outlineLevel="0" collapsed="false">
      <c r="B89" s="18" t="s">
        <v>313</v>
      </c>
      <c r="C89" s="21" t="s">
        <v>119</v>
      </c>
      <c r="D89" s="52" t="s">
        <v>161</v>
      </c>
      <c r="E89" s="52" t="s">
        <v>250</v>
      </c>
      <c r="F89" s="52" t="s">
        <v>153</v>
      </c>
      <c r="G89" s="53" t="s">
        <v>307</v>
      </c>
      <c r="H89" s="54" t="str">
        <f aca="false">IF(LEN(C89)&gt;0,"EXEC INS_fsm_state_transition @tx_fsm_type_name='"&amp;C89&amp;"', @tx_state_name='"&amp;D89&amp;"', @tx_action_name='"&amp;E89&amp;"', @tx_next_state_name='"&amp;F89&amp;"',  @tx_login_name='nazdaq_prod'")</f>
        <v>EXEC INS_fsm_state_transition @tx_fsm_type_name='LOAN', @tx_state_name='RM_RETURNED', @tx_action_name='CA_UPDATE', @tx_next_state_name='CA_UPDATED',  @tx_login_name='nazdaq_prod'</v>
      </c>
    </row>
    <row r="90" s="18" customFormat="true" ht="12.75" hidden="false" customHeight="true" outlineLevel="0" collapsed="false">
      <c r="B90" s="18" t="s">
        <v>313</v>
      </c>
      <c r="C90" s="21" t="s">
        <v>119</v>
      </c>
      <c r="D90" s="52" t="s">
        <v>161</v>
      </c>
      <c r="E90" s="52" t="s">
        <v>253</v>
      </c>
      <c r="F90" s="52" t="s">
        <v>156</v>
      </c>
      <c r="G90" s="53" t="s">
        <v>307</v>
      </c>
      <c r="H90" s="54" t="str">
        <f aca="false">IF(LEN(C90)&gt;0,"EXEC INS_fsm_state_transition @tx_fsm_type_name='"&amp;C90&amp;"', @tx_state_name='"&amp;D90&amp;"', @tx_action_name='"&amp;E90&amp;"', @tx_next_state_name='"&amp;F90&amp;"',  @tx_login_name='nazdaq_prod'")</f>
        <v>EXEC INS_fsm_state_transition @tx_fsm_type_name='LOAN', @tx_state_name='RM_RETURNED', @tx_action_name='CA_SEND_QUERY', @tx_next_state_name='CA_SENT_QUERY',  @tx_login_name='nazdaq_prod'</v>
      </c>
    </row>
    <row r="91" s="18" customFormat="true" ht="12.75" hidden="false" customHeight="true" outlineLevel="0" collapsed="false">
      <c r="B91" s="18" t="s">
        <v>313</v>
      </c>
      <c r="C91" s="21" t="s">
        <v>119</v>
      </c>
      <c r="D91" s="52" t="s">
        <v>159</v>
      </c>
      <c r="E91" s="52" t="s">
        <v>278</v>
      </c>
      <c r="F91" s="60" t="s">
        <v>158</v>
      </c>
      <c r="G91" s="53" t="s">
        <v>307</v>
      </c>
      <c r="H91" s="54" t="str">
        <f aca="false">IF(LEN(C91)&gt;0,"EXEC INS_fsm_state_transition @tx_fsm_type_name='"&amp;C91&amp;"', @tx_state_name='"&amp;D91&amp;"', @tx_action_name='"&amp;E91&amp;"', @tx_next_state_name='"&amp;F91&amp;"',  @tx_login_name='nazdaq_prod'")</f>
        <v>EXEC INS_fsm_state_transition @tx_fsm_type_name='LOAN', @tx_state_name='RM_C_APPROVED', @tx_action_name='CA_C_FULFILL', @tx_next_state_name='RM_APPROVED',  @tx_login_name='nazdaq_prod'</v>
      </c>
    </row>
    <row r="92" s="18" customFormat="true" ht="12.75" hidden="false" customHeight="true" outlineLevel="0" collapsed="false">
      <c r="B92" s="18" t="s">
        <v>313</v>
      </c>
      <c r="C92" s="21" t="s">
        <v>119</v>
      </c>
      <c r="D92" s="52" t="s">
        <v>171</v>
      </c>
      <c r="E92" s="52" t="s">
        <v>278</v>
      </c>
      <c r="F92" s="58" t="s">
        <v>170</v>
      </c>
      <c r="G92" s="53" t="s">
        <v>307</v>
      </c>
      <c r="H92" s="54" t="str">
        <f aca="false">IF(LEN(C92)&gt;0,"EXEC INS_fsm_state_transition @tx_fsm_type_name='"&amp;C92&amp;"', @tx_state_name='"&amp;D92&amp;"', @tx_action_name='"&amp;E92&amp;"', @tx_next_state_name='"&amp;F92&amp;"',  @tx_login_name='nazdaq_prod'")</f>
        <v>EXEC INS_fsm_state_transition @tx_fsm_type_name='LOAN', @tx_state_name='HOCRM_C_APPROVED', @tx_action_name='CA_C_FULFILL', @tx_next_state_name='HOCRM_APPROVED',  @tx_login_name='nazdaq_prod'</v>
      </c>
    </row>
    <row r="93" s="18" customFormat="true" ht="12.75" hidden="false" customHeight="true" outlineLevel="0" collapsed="false">
      <c r="B93" s="18" t="s">
        <v>313</v>
      </c>
      <c r="C93" s="21" t="s">
        <v>119</v>
      </c>
      <c r="D93" s="52" t="s">
        <v>177</v>
      </c>
      <c r="E93" s="52" t="s">
        <v>278</v>
      </c>
      <c r="F93" s="58" t="s">
        <v>176</v>
      </c>
      <c r="G93" s="53" t="s">
        <v>307</v>
      </c>
      <c r="H93" s="54" t="str">
        <f aca="false">IF(LEN(C93)&gt;0,"EXEC INS_fsm_state_transition @tx_fsm_type_name='"&amp;C93&amp;"', @tx_state_name='"&amp;D93&amp;"', @tx_action_name='"&amp;E93&amp;"', @tx_next_state_name='"&amp;F93&amp;"',  @tx_login_name='nazdaq_prod'")</f>
        <v>EXEC INS_fsm_state_transition @tx_fsm_type_name='LOAN', @tx_state_name='CEO_C_APPROVED', @tx_action_name='CA_C_FULFILL', @tx_next_state_name='CEO_APPROVED',  @tx_login_name='nazdaq_prod'</v>
      </c>
    </row>
    <row r="94" s="18" customFormat="true" ht="12.75" hidden="false" customHeight="true" outlineLevel="0" collapsed="false">
      <c r="B94" s="18" t="s">
        <v>313</v>
      </c>
      <c r="C94" s="21" t="s">
        <v>119</v>
      </c>
      <c r="D94" s="52" t="s">
        <v>182</v>
      </c>
      <c r="E94" s="52" t="s">
        <v>278</v>
      </c>
      <c r="F94" s="58" t="s">
        <v>181</v>
      </c>
      <c r="G94" s="53" t="s">
        <v>307</v>
      </c>
      <c r="H94" s="54" t="str">
        <f aca="false">IF(LEN(C94)&gt;0,"EXEC INS_fsm_state_transition @tx_fsm_type_name='"&amp;C94&amp;"', @tx_state_name='"&amp;D94&amp;"', @tx_action_name='"&amp;E94&amp;"', @tx_next_state_name='"&amp;F94&amp;"',  @tx_login_name='nazdaq_prod'")</f>
        <v>EXEC INS_fsm_state_transition @tx_fsm_type_name='LOAN', @tx_state_name='MD_C_APPROVED', @tx_action_name='CA_C_FULFILL', @tx_next_state_name='MD_APPROVED',  @tx_login_name='nazdaq_prod'</v>
      </c>
    </row>
    <row r="95" s="18" customFormat="true" ht="12.75" hidden="false" customHeight="true" outlineLevel="0" collapsed="false">
      <c r="B95" s="18" t="s">
        <v>313</v>
      </c>
      <c r="C95" s="21" t="s">
        <v>119</v>
      </c>
      <c r="D95" s="52" t="s">
        <v>173</v>
      </c>
      <c r="E95" s="52" t="s">
        <v>250</v>
      </c>
      <c r="F95" s="52" t="s">
        <v>153</v>
      </c>
      <c r="G95" s="53" t="s">
        <v>307</v>
      </c>
      <c r="H95" s="54" t="str">
        <f aca="false">IF(LEN(C95)&gt;0,"EXEC INS_fsm_state_transition @tx_fsm_type_name='"&amp;C95&amp;"', @tx_state_name='"&amp;D95&amp;"', @tx_action_name='"&amp;E95&amp;"', @tx_next_state_name='"&amp;F95&amp;"',  @tx_login_name='nazdaq_prod'")</f>
        <v>EXEC INS_fsm_state_transition @tx_fsm_type_name='LOAN', @tx_state_name='HOCRM_RETURNED', @tx_action_name='CA_UPDATE', @tx_next_state_name='CA_UPDATED',  @tx_login_name='nazdaq_prod'</v>
      </c>
    </row>
    <row r="96" s="18" customFormat="true" ht="12.75" hidden="false" customHeight="true" outlineLevel="0" collapsed="false">
      <c r="B96" s="18" t="s">
        <v>313</v>
      </c>
      <c r="C96" s="21" t="s">
        <v>119</v>
      </c>
      <c r="D96" s="52" t="s">
        <v>167</v>
      </c>
      <c r="E96" s="52" t="s">
        <v>250</v>
      </c>
      <c r="F96" s="52" t="s">
        <v>153</v>
      </c>
      <c r="G96" s="53" t="s">
        <v>307</v>
      </c>
      <c r="H96" s="54" t="str">
        <f aca="false">IF(LEN(C96)&gt;0,"EXEC INS_fsm_state_transition @tx_fsm_type_name='"&amp;C96&amp;"', @tx_state_name='"&amp;D96&amp;"', @tx_action_name='"&amp;E96&amp;"', @tx_next_state_name='"&amp;F96&amp;"',  @tx_login_name='nazdaq_prod'")</f>
        <v>EXEC INS_fsm_state_transition @tx_fsm_type_name='LOAN', @tx_state_name='UH_RETURNED', @tx_action_name='CA_UPDATE', @tx_next_state_name='CA_UPDATED',  @tx_login_name='nazdaq_prod'</v>
      </c>
    </row>
    <row r="97" s="23" customFormat="true" ht="12.75" hidden="false" customHeight="true" outlineLevel="0" collapsed="false">
      <c r="B97" s="18" t="s">
        <v>313</v>
      </c>
      <c r="C97" s="21" t="s">
        <v>119</v>
      </c>
      <c r="D97" s="52" t="s">
        <v>167</v>
      </c>
      <c r="E97" s="52" t="s">
        <v>252</v>
      </c>
      <c r="F97" s="52" t="s">
        <v>155</v>
      </c>
      <c r="G97" s="53" t="s">
        <v>307</v>
      </c>
      <c r="H97" s="54" t="str">
        <f aca="false">IF(LEN(C97)&gt;0,"EXEC INS_fsm_state_transition @tx_fsm_type_name='"&amp;C97&amp;"', @tx_state_name='"&amp;D97&amp;"', @tx_action_name='"&amp;E97&amp;"', @tx_next_state_name='"&amp;F97&amp;"',  @tx_login_name='nazdaq_prod'")</f>
        <v>EXEC INS_fsm_state_transition @tx_fsm_type_name='LOAN', @tx_state_name='UH_RETURNED', @tx_action_name='CA_RETURN', @tx_next_state_name='CA_RETURNED',  @tx_login_name='nazdaq_prod'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s="23" customFormat="true" ht="12.75" hidden="false" customHeight="true" outlineLevel="0" collapsed="false">
      <c r="B98" s="18" t="s">
        <v>313</v>
      </c>
      <c r="C98" s="21" t="s">
        <v>119</v>
      </c>
      <c r="D98" s="52" t="s">
        <v>178</v>
      </c>
      <c r="E98" s="52" t="s">
        <v>250</v>
      </c>
      <c r="F98" s="52" t="s">
        <v>153</v>
      </c>
      <c r="G98" s="53" t="s">
        <v>307</v>
      </c>
      <c r="H98" s="54" t="str">
        <f aca="false">IF(LEN(C98)&gt;0,"EXEC INS_fsm_state_transition @tx_fsm_type_name='"&amp;C98&amp;"', @tx_state_name='"&amp;D98&amp;"', @tx_action_name='"&amp;E98&amp;"', @tx_next_state_name='"&amp;F98&amp;"',  @tx_login_name='nazdaq_prod'")</f>
        <v>EXEC INS_fsm_state_transition @tx_fsm_type_name='LOAN', @tx_state_name='CEO_RETURNED', @tx_action_name='CA_UPDATE', @tx_next_state_name='CA_UPDATED',  @tx_login_name='nazdaq_prod'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s="23" customFormat="true" ht="12.75" hidden="false" customHeight="true" outlineLevel="0" collapsed="false">
      <c r="B99" s="18" t="s">
        <v>313</v>
      </c>
      <c r="C99" s="21" t="s">
        <v>119</v>
      </c>
      <c r="D99" s="35" t="s">
        <v>197</v>
      </c>
      <c r="E99" s="52" t="s">
        <v>250</v>
      </c>
      <c r="F99" s="52" t="s">
        <v>153</v>
      </c>
      <c r="G99" s="53" t="s">
        <v>307</v>
      </c>
      <c r="H99" s="54" t="str">
        <f aca="false">IF(LEN(C99)&gt;0,"EXEC INS_fsm_state_transition @tx_fsm_type_name='"&amp;C99&amp;"', @tx_state_name='"&amp;D99&amp;"', @tx_action_name='"&amp;E99&amp;"', @tx_next_state_name='"&amp;F99&amp;"',  @tx_login_name='nazdaq_prod'")</f>
        <v>EXEC INS_fsm_state_transition @tx_fsm_type_name='LOAN', @tx_state_name='SENT_QUERY_UPDATED', @tx_action_name='CA_UPDATE', @tx_next_state_name='CA_UPDATED',  @tx_login_name='nazdaq_prod'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s="23" customFormat="true" ht="12.75" hidden="false" customHeight="true" outlineLevel="0" collapsed="false">
      <c r="B100" s="23" t="s">
        <v>315</v>
      </c>
      <c r="C100" s="43" t="s">
        <v>119</v>
      </c>
      <c r="D100" s="60" t="s">
        <v>154</v>
      </c>
      <c r="E100" s="60" t="s">
        <v>215</v>
      </c>
      <c r="F100" s="60" t="s">
        <v>158</v>
      </c>
      <c r="G100" s="64" t="s">
        <v>307</v>
      </c>
      <c r="H100" s="54" t="str">
        <f aca="false">IF(LEN(C100)&gt;0,"EXEC INS_fsm_state_transition @tx_fsm_type_name='"&amp;C100&amp;"', @tx_state_name='"&amp;D100&amp;"', @tx_action_name='"&amp;E100&amp;"', @tx_next_state_name='"&amp;F100&amp;"',  @tx_login_name='nazdaq_prod'")</f>
        <v>EXEC INS_fsm_state_transition @tx_fsm_type_name='LOAN', @tx_state_name='CA_RECOMMENDED', @tx_action_name='RM_APPROVE', @tx_next_state_name='RM_APPROVED',  @tx_login_name='nazdaq_prod'</v>
      </c>
    </row>
    <row r="101" s="23" customFormat="true" ht="12.75" hidden="false" customHeight="true" outlineLevel="0" collapsed="false">
      <c r="B101" s="23" t="s">
        <v>315</v>
      </c>
      <c r="C101" s="43" t="s">
        <v>119</v>
      </c>
      <c r="D101" s="60" t="s">
        <v>154</v>
      </c>
      <c r="E101" s="60" t="s">
        <v>255</v>
      </c>
      <c r="F101" s="60" t="s">
        <v>159</v>
      </c>
      <c r="G101" s="64" t="s">
        <v>307</v>
      </c>
      <c r="H101" s="54" t="str">
        <f aca="false">IF(LEN(C101)&gt;0,"EXEC INS_fsm_state_transition @tx_fsm_type_name='"&amp;C101&amp;"', @tx_state_name='"&amp;D101&amp;"', @tx_action_name='"&amp;E101&amp;"', @tx_next_state_name='"&amp;F101&amp;"',  @tx_login_name='nazdaq_prod'")</f>
        <v>EXEC INS_fsm_state_transition @tx_fsm_type_name='LOAN', @tx_state_name='CA_RECOMMENDED', @tx_action_name='RM_C_APPROVE', @tx_next_state_name='RM_C_APPROVED',  @tx_login_name='nazdaq_prod'</v>
      </c>
    </row>
    <row r="102" s="23" customFormat="true" ht="12.75" hidden="false" customHeight="true" outlineLevel="0" collapsed="false">
      <c r="B102" s="23" t="s">
        <v>315</v>
      </c>
      <c r="C102" s="43" t="s">
        <v>119</v>
      </c>
      <c r="D102" s="60" t="s">
        <v>154</v>
      </c>
      <c r="E102" s="60" t="s">
        <v>256</v>
      </c>
      <c r="F102" s="60" t="s">
        <v>160</v>
      </c>
      <c r="G102" s="64" t="s">
        <v>307</v>
      </c>
      <c r="H102" s="54" t="str">
        <f aca="false">IF(LEN(C102)&gt;0,"EXEC INS_fsm_state_transition @tx_fsm_type_name='"&amp;C102&amp;"', @tx_state_name='"&amp;D102&amp;"', @tx_action_name='"&amp;E102&amp;"', @tx_next_state_name='"&amp;F102&amp;"',  @tx_login_name='nazdaq_prod'")</f>
        <v>EXEC INS_fsm_state_transition @tx_fsm_type_name='LOAN', @tx_state_name='CA_RECOMMENDED', @tx_action_name='RM_RECOMMEND', @tx_next_state_name='RM_RECOMMENDED',  @tx_login_name='nazdaq_prod'</v>
      </c>
    </row>
    <row r="103" s="23" customFormat="true" ht="12.75" hidden="false" customHeight="true" outlineLevel="0" collapsed="false">
      <c r="B103" s="23" t="s">
        <v>315</v>
      </c>
      <c r="C103" s="43" t="s">
        <v>119</v>
      </c>
      <c r="D103" s="60" t="s">
        <v>154</v>
      </c>
      <c r="E103" s="60" t="s">
        <v>220</v>
      </c>
      <c r="F103" s="60" t="s">
        <v>161</v>
      </c>
      <c r="G103" s="64" t="s">
        <v>307</v>
      </c>
      <c r="H103" s="54" t="str">
        <f aca="false">IF(LEN(C103)&gt;0,"EXEC INS_fsm_state_transition @tx_fsm_type_name='"&amp;C103&amp;"', @tx_state_name='"&amp;D103&amp;"', @tx_action_name='"&amp;E103&amp;"', @tx_next_state_name='"&amp;F103&amp;"',  @tx_login_name='nazdaq_prod'")</f>
        <v>EXEC INS_fsm_state_transition @tx_fsm_type_name='LOAN', @tx_state_name='CA_RECOMMENDED', @tx_action_name='RM_RETURN', @tx_next_state_name='RM_RETURNED',  @tx_login_name='nazdaq_prod'</v>
      </c>
    </row>
    <row r="104" s="23" customFormat="true" ht="12.75" hidden="false" customHeight="true" outlineLevel="0" collapsed="false">
      <c r="B104" s="23" t="s">
        <v>315</v>
      </c>
      <c r="C104" s="43" t="s">
        <v>119</v>
      </c>
      <c r="D104" s="60" t="s">
        <v>154</v>
      </c>
      <c r="E104" s="60" t="s">
        <v>216</v>
      </c>
      <c r="F104" s="60" t="s">
        <v>162</v>
      </c>
      <c r="G104" s="64" t="s">
        <v>307</v>
      </c>
      <c r="H104" s="54" t="str">
        <f aca="false">IF(LEN(C104)&gt;0,"EXEC INS_fsm_state_transition @tx_fsm_type_name='"&amp;C104&amp;"', @tx_state_name='"&amp;D104&amp;"', @tx_action_name='"&amp;E104&amp;"', @tx_next_state_name='"&amp;F104&amp;"',  @tx_login_name='nazdaq_prod'")</f>
        <v>EXEC INS_fsm_state_transition @tx_fsm_type_name='LOAN', @tx_state_name='CA_RECOMMENDED', @tx_action_name='RM_DECLINE', @tx_next_state_name='RM_DECLINED',  @tx_login_name='nazdaq_prod'</v>
      </c>
    </row>
    <row r="105" s="18" customFormat="true" ht="12.75" hidden="false" customHeight="true" outlineLevel="0" collapsed="false">
      <c r="B105" s="23" t="s">
        <v>315</v>
      </c>
      <c r="C105" s="43" t="s">
        <v>119</v>
      </c>
      <c r="D105" s="60" t="s">
        <v>154</v>
      </c>
      <c r="E105" s="60" t="s">
        <v>257</v>
      </c>
      <c r="F105" s="60" t="s">
        <v>163</v>
      </c>
      <c r="G105" s="64" t="s">
        <v>307</v>
      </c>
      <c r="H105" s="54" t="str">
        <f aca="false">IF(LEN(C105)&gt;0,"EXEC INS_fsm_state_transition @tx_fsm_type_name='"&amp;C105&amp;"', @tx_state_name='"&amp;D105&amp;"', @tx_action_name='"&amp;E105&amp;"', @tx_next_state_name='"&amp;F105&amp;"',  @tx_login_name='nazdaq_prod'")</f>
        <v>EXEC INS_fsm_state_transition @tx_fsm_type_name='LOAN', @tx_state_name='CA_RECOMMENDED', @tx_action_name='RM_DEFER', @tx_next_state_name='RM_DEFERED',  @tx_login_name='nazdaq_prod'</v>
      </c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</row>
    <row r="106" s="18" customFormat="true" ht="12.75" hidden="false" customHeight="true" outlineLevel="0" collapsed="false">
      <c r="B106" s="18" t="s">
        <v>316</v>
      </c>
      <c r="C106" s="21" t="s">
        <v>119</v>
      </c>
      <c r="D106" s="52" t="s">
        <v>160</v>
      </c>
      <c r="E106" s="52" t="s">
        <v>222</v>
      </c>
      <c r="F106" s="52" t="s">
        <v>164</v>
      </c>
      <c r="G106" s="53" t="s">
        <v>307</v>
      </c>
      <c r="H106" s="54" t="str">
        <f aca="false">IF(LEN(C106)&gt;0,"EXEC INS_fsm_state_transition @tx_fsm_type_name='"&amp;C106&amp;"', @tx_state_name='"&amp;D106&amp;"', @tx_action_name='"&amp;E106&amp;"', @tx_next_state_name='"&amp;F106&amp;"',  @tx_login_name='nazdaq_prod'")</f>
        <v>EXEC INS_fsm_state_transition @tx_fsm_type_name='LOAN', @tx_state_name='RM_RECOMMENDED', @tx_action_name='UH_APPROVE', @tx_next_state_name='UH_APPROVED',  @tx_login_name='nazdaq_prod'</v>
      </c>
    </row>
    <row r="107" s="18" customFormat="true" ht="12.75" hidden="false" customHeight="true" outlineLevel="0" collapsed="false">
      <c r="B107" s="18" t="s">
        <v>316</v>
      </c>
      <c r="C107" s="21" t="s">
        <v>119</v>
      </c>
      <c r="D107" s="52" t="s">
        <v>160</v>
      </c>
      <c r="E107" s="52" t="s">
        <v>258</v>
      </c>
      <c r="F107" s="52" t="s">
        <v>165</v>
      </c>
      <c r="G107" s="53" t="s">
        <v>307</v>
      </c>
      <c r="H107" s="54" t="str">
        <f aca="false">IF(LEN(C107)&gt;0,"EXEC INS_fsm_state_transition @tx_fsm_type_name='"&amp;C107&amp;"', @tx_state_name='"&amp;D107&amp;"', @tx_action_name='"&amp;E107&amp;"', @tx_next_state_name='"&amp;F107&amp;"',  @tx_login_name='nazdaq_prod'")</f>
        <v>EXEC INS_fsm_state_transition @tx_fsm_type_name='LOAN', @tx_state_name='RM_RECOMMENDED', @tx_action_name='UH_C_APPROVE', @tx_next_state_name='UH_C_APPROVED',  @tx_login_name='nazdaq_prod'</v>
      </c>
    </row>
    <row r="108" s="18" customFormat="true" ht="12.75" hidden="false" customHeight="true" outlineLevel="0" collapsed="false">
      <c r="B108" s="18" t="s">
        <v>316</v>
      </c>
      <c r="C108" s="21" t="s">
        <v>119</v>
      </c>
      <c r="D108" s="52" t="s">
        <v>160</v>
      </c>
      <c r="E108" s="52" t="s">
        <v>259</v>
      </c>
      <c r="F108" s="52" t="s">
        <v>166</v>
      </c>
      <c r="G108" s="53" t="s">
        <v>307</v>
      </c>
      <c r="H108" s="54" t="str">
        <f aca="false">IF(LEN(C108)&gt;0,"EXEC INS_fsm_state_transition @tx_fsm_type_name='"&amp;C108&amp;"', @tx_state_name='"&amp;D108&amp;"', @tx_action_name='"&amp;E108&amp;"', @tx_next_state_name='"&amp;F108&amp;"',  @tx_login_name='nazdaq_prod'")</f>
        <v>EXEC INS_fsm_state_transition @tx_fsm_type_name='LOAN', @tx_state_name='RM_RECOMMENDED', @tx_action_name='UH_RECOMMEND', @tx_next_state_name='UH_RECOMMENDED',  @tx_login_name='nazdaq_prod'</v>
      </c>
    </row>
    <row r="109" s="18" customFormat="true" ht="12.75" hidden="false" customHeight="true" outlineLevel="0" collapsed="false">
      <c r="B109" s="18" t="s">
        <v>316</v>
      </c>
      <c r="C109" s="21" t="s">
        <v>119</v>
      </c>
      <c r="D109" s="52" t="s">
        <v>160</v>
      </c>
      <c r="E109" s="52" t="s">
        <v>260</v>
      </c>
      <c r="F109" s="52" t="s">
        <v>167</v>
      </c>
      <c r="G109" s="53" t="s">
        <v>307</v>
      </c>
      <c r="H109" s="54" t="str">
        <f aca="false">IF(LEN(C109)&gt;0,"EXEC INS_fsm_state_transition @tx_fsm_type_name='"&amp;C109&amp;"', @tx_state_name='"&amp;D109&amp;"', @tx_action_name='"&amp;E109&amp;"', @tx_next_state_name='"&amp;F109&amp;"',  @tx_login_name='nazdaq_prod'")</f>
        <v>EXEC INS_fsm_state_transition @tx_fsm_type_name='LOAN', @tx_state_name='RM_RECOMMENDED', @tx_action_name='UH_RETURN', @tx_next_state_name='UH_RETURNED',  @tx_login_name='nazdaq_prod'</v>
      </c>
    </row>
    <row r="110" s="18" customFormat="true" ht="12.75" hidden="false" customHeight="true" outlineLevel="0" collapsed="false">
      <c r="B110" s="18" t="s">
        <v>316</v>
      </c>
      <c r="C110" s="21" t="s">
        <v>119</v>
      </c>
      <c r="D110" s="52" t="s">
        <v>160</v>
      </c>
      <c r="E110" s="52" t="s">
        <v>223</v>
      </c>
      <c r="F110" s="52" t="s">
        <v>168</v>
      </c>
      <c r="G110" s="53" t="s">
        <v>307</v>
      </c>
      <c r="H110" s="54" t="str">
        <f aca="false">IF(LEN(C110)&gt;0,"EXEC INS_fsm_state_transition @tx_fsm_type_name='"&amp;C110&amp;"', @tx_state_name='"&amp;D110&amp;"', @tx_action_name='"&amp;E110&amp;"', @tx_next_state_name='"&amp;F110&amp;"',  @tx_login_name='nazdaq_prod'")</f>
        <v>EXEC INS_fsm_state_transition @tx_fsm_type_name='LOAN', @tx_state_name='RM_RECOMMENDED', @tx_action_name='UH_DECLINE', @tx_next_state_name='UH_DECLINED',  @tx_login_name='nazdaq_prod'</v>
      </c>
    </row>
    <row r="111" s="18" customFormat="true" ht="12.75" hidden="false" customHeight="true" outlineLevel="0" collapsed="false">
      <c r="B111" s="18" t="s">
        <v>316</v>
      </c>
      <c r="C111" s="21" t="s">
        <v>119</v>
      </c>
      <c r="D111" s="52" t="s">
        <v>160</v>
      </c>
      <c r="E111" s="52" t="s">
        <v>261</v>
      </c>
      <c r="F111" s="52" t="s">
        <v>169</v>
      </c>
      <c r="G111" s="53" t="s">
        <v>307</v>
      </c>
      <c r="H111" s="54" t="str">
        <f aca="false">IF(LEN(C111)&gt;0,"EXEC INS_fsm_state_transition @tx_fsm_type_name='"&amp;C111&amp;"', @tx_state_name='"&amp;D111&amp;"', @tx_action_name='"&amp;E111&amp;"', @tx_next_state_name='"&amp;F111&amp;"',  @tx_login_name='nazdaq_prod'")</f>
        <v>EXEC INS_fsm_state_transition @tx_fsm_type_name='LOAN', @tx_state_name='RM_RECOMMENDED', @tx_action_name='UH_DEFER', @tx_next_state_name='UH_DEFERED',  @tx_login_name='nazdaq_prod'</v>
      </c>
    </row>
    <row r="112" s="18" customFormat="true" ht="12.75" hidden="false" customHeight="true" outlineLevel="0" collapsed="false">
      <c r="B112" s="18" t="s">
        <v>316</v>
      </c>
      <c r="C112" s="21" t="s">
        <v>119</v>
      </c>
      <c r="D112" s="65" t="s">
        <v>154</v>
      </c>
      <c r="E112" s="52" t="s">
        <v>222</v>
      </c>
      <c r="F112" s="52" t="s">
        <v>164</v>
      </c>
      <c r="G112" s="53" t="s">
        <v>307</v>
      </c>
      <c r="H112" s="54" t="str">
        <f aca="false">IF(LEN(C112)&gt;0,"EXEC INS_fsm_state_transition @tx_fsm_type_name='"&amp;C112&amp;"', @tx_state_name='"&amp;D112&amp;"', @tx_action_name='"&amp;E112&amp;"', @tx_next_state_name='"&amp;F112&amp;"',  @tx_login_name='nazdaq_prod'")</f>
        <v>EXEC INS_fsm_state_transition @tx_fsm_type_name='LOAN', @tx_state_name='CA_RECOMMENDED', @tx_action_name='UH_APPROVE', @tx_next_state_name='UH_APPROVED',  @tx_login_name='nazdaq_prod'</v>
      </c>
    </row>
    <row r="113" s="18" customFormat="true" ht="12.75" hidden="false" customHeight="true" outlineLevel="0" collapsed="false">
      <c r="B113" s="18" t="s">
        <v>316</v>
      </c>
      <c r="C113" s="21" t="s">
        <v>119</v>
      </c>
      <c r="D113" s="65" t="s">
        <v>154</v>
      </c>
      <c r="E113" s="52" t="s">
        <v>258</v>
      </c>
      <c r="F113" s="52" t="s">
        <v>165</v>
      </c>
      <c r="G113" s="53" t="s">
        <v>307</v>
      </c>
      <c r="H113" s="54" t="str">
        <f aca="false">IF(LEN(C113)&gt;0,"EXEC INS_fsm_state_transition @tx_fsm_type_name='"&amp;C113&amp;"', @tx_state_name='"&amp;D113&amp;"', @tx_action_name='"&amp;E113&amp;"', @tx_next_state_name='"&amp;F113&amp;"',  @tx_login_name='nazdaq_prod'")</f>
        <v>EXEC INS_fsm_state_transition @tx_fsm_type_name='LOAN', @tx_state_name='CA_RECOMMENDED', @tx_action_name='UH_C_APPROVE', @tx_next_state_name='UH_C_APPROVED',  @tx_login_name='nazdaq_prod'</v>
      </c>
    </row>
    <row r="114" s="18" customFormat="true" ht="12.75" hidden="false" customHeight="true" outlineLevel="0" collapsed="false">
      <c r="B114" s="18" t="s">
        <v>316</v>
      </c>
      <c r="C114" s="21" t="s">
        <v>119</v>
      </c>
      <c r="D114" s="65" t="s">
        <v>154</v>
      </c>
      <c r="E114" s="52" t="s">
        <v>259</v>
      </c>
      <c r="F114" s="52" t="s">
        <v>166</v>
      </c>
      <c r="G114" s="53" t="s">
        <v>307</v>
      </c>
      <c r="H114" s="54" t="str">
        <f aca="false">IF(LEN(C114)&gt;0,"EXEC INS_fsm_state_transition @tx_fsm_type_name='"&amp;C114&amp;"', @tx_state_name='"&amp;D114&amp;"', @tx_action_name='"&amp;E114&amp;"', @tx_next_state_name='"&amp;F114&amp;"',  @tx_login_name='nazdaq_prod'")</f>
        <v>EXEC INS_fsm_state_transition @tx_fsm_type_name='LOAN', @tx_state_name='CA_RECOMMENDED', @tx_action_name='UH_RECOMMEND', @tx_next_state_name='UH_RECOMMENDED',  @tx_login_name='nazdaq_prod'</v>
      </c>
    </row>
    <row r="115" s="18" customFormat="true" ht="12.75" hidden="false" customHeight="true" outlineLevel="0" collapsed="false">
      <c r="B115" s="18" t="s">
        <v>316</v>
      </c>
      <c r="C115" s="21" t="s">
        <v>119</v>
      </c>
      <c r="D115" s="65" t="s">
        <v>154</v>
      </c>
      <c r="E115" s="52" t="s">
        <v>260</v>
      </c>
      <c r="F115" s="52" t="s">
        <v>167</v>
      </c>
      <c r="G115" s="53" t="s">
        <v>307</v>
      </c>
      <c r="H115" s="54" t="str">
        <f aca="false">IF(LEN(C115)&gt;0,"EXEC INS_fsm_state_transition @tx_fsm_type_name='"&amp;C115&amp;"', @tx_state_name='"&amp;D115&amp;"', @tx_action_name='"&amp;E115&amp;"', @tx_next_state_name='"&amp;F115&amp;"',  @tx_login_name='nazdaq_prod'")</f>
        <v>EXEC INS_fsm_state_transition @tx_fsm_type_name='LOAN', @tx_state_name='CA_RECOMMENDED', @tx_action_name='UH_RETURN', @tx_next_state_name='UH_RETURNED',  @tx_login_name='nazdaq_prod'</v>
      </c>
    </row>
    <row r="116" s="18" customFormat="true" ht="12.75" hidden="false" customHeight="true" outlineLevel="0" collapsed="false">
      <c r="B116" s="18" t="s">
        <v>316</v>
      </c>
      <c r="C116" s="21" t="s">
        <v>119</v>
      </c>
      <c r="D116" s="65" t="s">
        <v>154</v>
      </c>
      <c r="E116" s="52" t="s">
        <v>223</v>
      </c>
      <c r="F116" s="52" t="s">
        <v>168</v>
      </c>
      <c r="G116" s="53" t="s">
        <v>307</v>
      </c>
      <c r="H116" s="54" t="str">
        <f aca="false">IF(LEN(C116)&gt;0,"EXEC INS_fsm_state_transition @tx_fsm_type_name='"&amp;C116&amp;"', @tx_state_name='"&amp;D116&amp;"', @tx_action_name='"&amp;E116&amp;"', @tx_next_state_name='"&amp;F116&amp;"',  @tx_login_name='nazdaq_prod'")</f>
        <v>EXEC INS_fsm_state_transition @tx_fsm_type_name='LOAN', @tx_state_name='CA_RECOMMENDED', @tx_action_name='UH_DECLINE', @tx_next_state_name='UH_DECLINED',  @tx_login_name='nazdaq_prod'</v>
      </c>
    </row>
    <row r="117" s="46" customFormat="true" ht="12.75" hidden="false" customHeight="true" outlineLevel="0" collapsed="false">
      <c r="B117" s="18" t="s">
        <v>316</v>
      </c>
      <c r="C117" s="21" t="s">
        <v>119</v>
      </c>
      <c r="D117" s="65" t="s">
        <v>154</v>
      </c>
      <c r="E117" s="52" t="s">
        <v>261</v>
      </c>
      <c r="F117" s="52" t="s">
        <v>169</v>
      </c>
      <c r="G117" s="53" t="s">
        <v>307</v>
      </c>
      <c r="H117" s="54" t="str">
        <f aca="false">IF(LEN(C117)&gt;0,"EXEC INS_fsm_state_transition @tx_fsm_type_name='"&amp;C117&amp;"', @tx_state_name='"&amp;D117&amp;"', @tx_action_name='"&amp;E117&amp;"', @tx_next_state_name='"&amp;F117&amp;"',  @tx_login_name='nazdaq_prod'")</f>
        <v>EXEC INS_fsm_state_transition @tx_fsm_type_name='LOAN', @tx_state_name='CA_RECOMMENDED', @tx_action_name='UH_DEFER', @tx_next_state_name='UH_DEFERED',  @tx_login_name='nazdaq_prod'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="46" customFormat="true" ht="12.75" hidden="false" customHeight="true" outlineLevel="0" collapsed="false">
      <c r="B118" s="46" t="s">
        <v>317</v>
      </c>
      <c r="C118" s="47" t="s">
        <v>119</v>
      </c>
      <c r="D118" s="58" t="s">
        <v>166</v>
      </c>
      <c r="E118" s="58" t="s">
        <v>213</v>
      </c>
      <c r="F118" s="58" t="s">
        <v>170</v>
      </c>
      <c r="G118" s="61" t="s">
        <v>307</v>
      </c>
      <c r="H118" s="54" t="str">
        <f aca="false">IF(LEN(C118)&gt;0,"EXEC INS_fsm_state_transition @tx_fsm_type_name='"&amp;C118&amp;"', @tx_state_name='"&amp;D118&amp;"', @tx_action_name='"&amp;E118&amp;"', @tx_next_state_name='"&amp;F118&amp;"',  @tx_login_name='nazdaq_prod'")</f>
        <v>EXEC INS_fsm_state_transition @tx_fsm_type_name='LOAN', @tx_state_name='UH_RECOMMENDED', @tx_action_name='HOCRM_APPROVE', @tx_next_state_name='HOCRM_APPROVED',  @tx_login_name='nazdaq_prod'</v>
      </c>
    </row>
    <row r="119" s="46" customFormat="true" ht="12.75" hidden="false" customHeight="true" outlineLevel="0" collapsed="false">
      <c r="B119" s="46" t="s">
        <v>317</v>
      </c>
      <c r="C119" s="47" t="s">
        <v>119</v>
      </c>
      <c r="D119" s="58" t="s">
        <v>166</v>
      </c>
      <c r="E119" s="58" t="s">
        <v>262</v>
      </c>
      <c r="F119" s="58" t="s">
        <v>171</v>
      </c>
      <c r="G119" s="61" t="s">
        <v>307</v>
      </c>
      <c r="H119" s="54" t="str">
        <f aca="false">IF(LEN(C119)&gt;0,"EXEC INS_fsm_state_transition @tx_fsm_type_name='"&amp;C119&amp;"', @tx_state_name='"&amp;D119&amp;"', @tx_action_name='"&amp;E119&amp;"', @tx_next_state_name='"&amp;F119&amp;"',  @tx_login_name='nazdaq_prod'")</f>
        <v>EXEC INS_fsm_state_transition @tx_fsm_type_name='LOAN', @tx_state_name='UH_RECOMMENDED', @tx_action_name='HOCRM_C_APPROVE', @tx_next_state_name='HOCRM_C_APPROVED',  @tx_login_name='nazdaq_prod'</v>
      </c>
    </row>
    <row r="120" s="46" customFormat="true" ht="12.75" hidden="false" customHeight="true" outlineLevel="0" collapsed="false">
      <c r="B120" s="46" t="s">
        <v>317</v>
      </c>
      <c r="C120" s="47" t="s">
        <v>119</v>
      </c>
      <c r="D120" s="58" t="s">
        <v>166</v>
      </c>
      <c r="E120" s="58" t="s">
        <v>263</v>
      </c>
      <c r="F120" s="58" t="s">
        <v>172</v>
      </c>
      <c r="G120" s="61" t="s">
        <v>307</v>
      </c>
      <c r="H120" s="54" t="str">
        <f aca="false">IF(LEN(C120)&gt;0,"EXEC INS_fsm_state_transition @tx_fsm_type_name='"&amp;C120&amp;"', @tx_state_name='"&amp;D120&amp;"', @tx_action_name='"&amp;E120&amp;"', @tx_next_state_name='"&amp;F120&amp;"',  @tx_login_name='nazdaq_prod'")</f>
        <v>EXEC INS_fsm_state_transition @tx_fsm_type_name='LOAN', @tx_state_name='UH_RECOMMENDED', @tx_action_name='HOCRM_RECOMMEND', @tx_next_state_name='HOCRM_RECOMMENDED',  @tx_login_name='nazdaq_prod'</v>
      </c>
    </row>
    <row r="121" s="46" customFormat="true" ht="12.75" hidden="false" customHeight="true" outlineLevel="0" collapsed="false">
      <c r="B121" s="46" t="s">
        <v>317</v>
      </c>
      <c r="C121" s="47" t="s">
        <v>119</v>
      </c>
      <c r="D121" s="58" t="s">
        <v>166</v>
      </c>
      <c r="E121" s="58" t="s">
        <v>264</v>
      </c>
      <c r="F121" s="58" t="s">
        <v>173</v>
      </c>
      <c r="G121" s="61" t="s">
        <v>307</v>
      </c>
      <c r="H121" s="54" t="str">
        <f aca="false">IF(LEN(C121)&gt;0,"EXEC INS_fsm_state_transition @tx_fsm_type_name='"&amp;C121&amp;"', @tx_state_name='"&amp;D121&amp;"', @tx_action_name='"&amp;E121&amp;"', @tx_next_state_name='"&amp;F121&amp;"',  @tx_login_name='nazdaq_prod'")</f>
        <v>EXEC INS_fsm_state_transition @tx_fsm_type_name='LOAN', @tx_state_name='UH_RECOMMENDED', @tx_action_name='HOCRM_RETURN', @tx_next_state_name='HOCRM_RETURNED',  @tx_login_name='nazdaq_prod'</v>
      </c>
    </row>
    <row r="122" s="46" customFormat="true" ht="12.75" hidden="false" customHeight="true" outlineLevel="0" collapsed="false">
      <c r="B122" s="46" t="s">
        <v>317</v>
      </c>
      <c r="C122" s="47" t="s">
        <v>119</v>
      </c>
      <c r="D122" s="58" t="s">
        <v>166</v>
      </c>
      <c r="E122" s="58" t="s">
        <v>265</v>
      </c>
      <c r="F122" s="58" t="s">
        <v>174</v>
      </c>
      <c r="G122" s="61" t="s">
        <v>307</v>
      </c>
      <c r="H122" s="54" t="str">
        <f aca="false">IF(LEN(C122)&gt;0,"EXEC INS_fsm_state_transition @tx_fsm_type_name='"&amp;C122&amp;"', @tx_state_name='"&amp;D122&amp;"', @tx_action_name='"&amp;E122&amp;"', @tx_next_state_name='"&amp;F122&amp;"',  @tx_login_name='nazdaq_prod'")</f>
        <v>EXEC INS_fsm_state_transition @tx_fsm_type_name='LOAN', @tx_state_name='UH_RECOMMENDED', @tx_action_name='HOCRM_DECLINE', @tx_next_state_name='HOCRM_DECLINED',  @tx_login_name='nazdaq_prod'</v>
      </c>
    </row>
    <row r="123" s="46" customFormat="true" ht="12.75" hidden="false" customHeight="true" outlineLevel="0" collapsed="false">
      <c r="B123" s="46" t="s">
        <v>317</v>
      </c>
      <c r="C123" s="47" t="s">
        <v>119</v>
      </c>
      <c r="D123" s="58" t="s">
        <v>166</v>
      </c>
      <c r="E123" s="58" t="s">
        <v>266</v>
      </c>
      <c r="F123" s="58" t="s">
        <v>175</v>
      </c>
      <c r="G123" s="61" t="s">
        <v>307</v>
      </c>
      <c r="H123" s="54" t="str">
        <f aca="false">IF(LEN(C123)&gt;0,"EXEC INS_fsm_state_transition @tx_fsm_type_name='"&amp;C123&amp;"', @tx_state_name='"&amp;D123&amp;"', @tx_action_name='"&amp;E123&amp;"', @tx_next_state_name='"&amp;F123&amp;"',  @tx_login_name='nazdaq_prod'")</f>
        <v>EXEC INS_fsm_state_transition @tx_fsm_type_name='LOAN', @tx_state_name='UH_RECOMMENDED', @tx_action_name='HOCRM_DEFER', @tx_next_state_name='HOCRM_DEFERED',  @tx_login_name='nazdaq_prod'</v>
      </c>
    </row>
    <row r="124" s="46" customFormat="true" ht="12.75" hidden="false" customHeight="true" outlineLevel="0" collapsed="false">
      <c r="B124" s="46" t="s">
        <v>317</v>
      </c>
      <c r="C124" s="47" t="s">
        <v>119</v>
      </c>
      <c r="D124" s="65" t="s">
        <v>160</v>
      </c>
      <c r="E124" s="58" t="s">
        <v>213</v>
      </c>
      <c r="F124" s="58" t="s">
        <v>170</v>
      </c>
      <c r="G124" s="61" t="s">
        <v>307</v>
      </c>
      <c r="H124" s="54" t="str">
        <f aca="false">IF(LEN(C124)&gt;0,"EXEC INS_fsm_state_transition @tx_fsm_type_name='"&amp;C124&amp;"', @tx_state_name='"&amp;D124&amp;"', @tx_action_name='"&amp;E124&amp;"', @tx_next_state_name='"&amp;F124&amp;"',  @tx_login_name='nazdaq_prod'")</f>
        <v>EXEC INS_fsm_state_transition @tx_fsm_type_name='LOAN', @tx_state_name='RM_RECOMMENDED', @tx_action_name='HOCRM_APPROVE', @tx_next_state_name='HOCRM_APPROVED',  @tx_login_name='nazdaq_prod'</v>
      </c>
    </row>
    <row r="125" s="46" customFormat="true" ht="12.75" hidden="false" customHeight="true" outlineLevel="0" collapsed="false">
      <c r="B125" s="46" t="s">
        <v>317</v>
      </c>
      <c r="C125" s="47" t="s">
        <v>119</v>
      </c>
      <c r="D125" s="65" t="s">
        <v>160</v>
      </c>
      <c r="E125" s="58" t="s">
        <v>262</v>
      </c>
      <c r="F125" s="58" t="s">
        <v>171</v>
      </c>
      <c r="G125" s="61" t="s">
        <v>307</v>
      </c>
      <c r="H125" s="54" t="str">
        <f aca="false">IF(LEN(C125)&gt;0,"EXEC INS_fsm_state_transition @tx_fsm_type_name='"&amp;C125&amp;"', @tx_state_name='"&amp;D125&amp;"', @tx_action_name='"&amp;E125&amp;"', @tx_next_state_name='"&amp;F125&amp;"',  @tx_login_name='nazdaq_prod'")</f>
        <v>EXEC INS_fsm_state_transition @tx_fsm_type_name='LOAN', @tx_state_name='RM_RECOMMENDED', @tx_action_name='HOCRM_C_APPROVE', @tx_next_state_name='HOCRM_C_APPROVED',  @tx_login_name='nazdaq_prod'</v>
      </c>
    </row>
    <row r="126" s="46" customFormat="true" ht="12.75" hidden="false" customHeight="true" outlineLevel="0" collapsed="false">
      <c r="B126" s="46" t="s">
        <v>317</v>
      </c>
      <c r="C126" s="47" t="s">
        <v>119</v>
      </c>
      <c r="D126" s="65" t="s">
        <v>160</v>
      </c>
      <c r="E126" s="58" t="s">
        <v>263</v>
      </c>
      <c r="F126" s="58" t="s">
        <v>172</v>
      </c>
      <c r="G126" s="61" t="s">
        <v>307</v>
      </c>
      <c r="H126" s="54" t="str">
        <f aca="false">IF(LEN(C126)&gt;0,"EXEC INS_fsm_state_transition @tx_fsm_type_name='"&amp;C126&amp;"', @tx_state_name='"&amp;D126&amp;"', @tx_action_name='"&amp;E126&amp;"', @tx_next_state_name='"&amp;F126&amp;"',  @tx_login_name='nazdaq_prod'")</f>
        <v>EXEC INS_fsm_state_transition @tx_fsm_type_name='LOAN', @tx_state_name='RM_RECOMMENDED', @tx_action_name='HOCRM_RECOMMEND', @tx_next_state_name='HOCRM_RECOMMENDED',  @tx_login_name='nazdaq_prod'</v>
      </c>
    </row>
    <row r="127" s="46" customFormat="true" ht="12.75" hidden="false" customHeight="true" outlineLevel="0" collapsed="false">
      <c r="B127" s="46" t="s">
        <v>317</v>
      </c>
      <c r="C127" s="47" t="s">
        <v>119</v>
      </c>
      <c r="D127" s="65" t="s">
        <v>160</v>
      </c>
      <c r="E127" s="58" t="s">
        <v>264</v>
      </c>
      <c r="F127" s="58" t="s">
        <v>173</v>
      </c>
      <c r="G127" s="61" t="s">
        <v>307</v>
      </c>
      <c r="H127" s="54" t="str">
        <f aca="false">IF(LEN(C127)&gt;0,"EXEC INS_fsm_state_transition @tx_fsm_type_name='"&amp;C127&amp;"', @tx_state_name='"&amp;D127&amp;"', @tx_action_name='"&amp;E127&amp;"', @tx_next_state_name='"&amp;F127&amp;"',  @tx_login_name='nazdaq_prod'")</f>
        <v>EXEC INS_fsm_state_transition @tx_fsm_type_name='LOAN', @tx_state_name='RM_RECOMMENDED', @tx_action_name='HOCRM_RETURN', @tx_next_state_name='HOCRM_RETURNED',  @tx_login_name='nazdaq_prod'</v>
      </c>
    </row>
    <row r="128" s="46" customFormat="true" ht="12.75" hidden="false" customHeight="true" outlineLevel="0" collapsed="false">
      <c r="B128" s="46" t="s">
        <v>317</v>
      </c>
      <c r="C128" s="47" t="s">
        <v>119</v>
      </c>
      <c r="D128" s="65" t="s">
        <v>160</v>
      </c>
      <c r="E128" s="58" t="s">
        <v>265</v>
      </c>
      <c r="F128" s="58" t="s">
        <v>174</v>
      </c>
      <c r="G128" s="61" t="s">
        <v>307</v>
      </c>
      <c r="H128" s="54" t="str">
        <f aca="false">IF(LEN(C128)&gt;0,"EXEC INS_fsm_state_transition @tx_fsm_type_name='"&amp;C128&amp;"', @tx_state_name='"&amp;D128&amp;"', @tx_action_name='"&amp;E128&amp;"', @tx_next_state_name='"&amp;F128&amp;"',  @tx_login_name='nazdaq_prod'")</f>
        <v>EXEC INS_fsm_state_transition @tx_fsm_type_name='LOAN', @tx_state_name='RM_RECOMMENDED', @tx_action_name='HOCRM_DECLINE', @tx_next_state_name='HOCRM_DECLINED',  @tx_login_name='nazdaq_prod'</v>
      </c>
    </row>
    <row r="129" s="18" customFormat="true" ht="12.75" hidden="false" customHeight="true" outlineLevel="0" collapsed="false">
      <c r="B129" s="46" t="s">
        <v>317</v>
      </c>
      <c r="C129" s="47" t="s">
        <v>119</v>
      </c>
      <c r="D129" s="65" t="s">
        <v>160</v>
      </c>
      <c r="E129" s="58" t="s">
        <v>266</v>
      </c>
      <c r="F129" s="58" t="s">
        <v>175</v>
      </c>
      <c r="G129" s="61" t="s">
        <v>307</v>
      </c>
      <c r="H129" s="54" t="str">
        <f aca="false">IF(LEN(C129)&gt;0,"EXEC INS_fsm_state_transition @tx_fsm_type_name='"&amp;C129&amp;"', @tx_state_name='"&amp;D129&amp;"', @tx_action_name='"&amp;E129&amp;"', @tx_next_state_name='"&amp;F129&amp;"',  @tx_login_name='nazdaq_prod'")</f>
        <v>EXEC INS_fsm_state_transition @tx_fsm_type_name='LOAN', @tx_state_name='RM_RECOMMENDED', @tx_action_name='HOCRM_DEFER', @tx_next_state_name='HOCRM_DEFERED',  @tx_login_name='nazdaq_prod'</v>
      </c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="18" customFormat="true" ht="12.75" hidden="false" customHeight="true" outlineLevel="0" collapsed="false">
      <c r="B130" s="18" t="s">
        <v>318</v>
      </c>
      <c r="C130" s="21" t="s">
        <v>119</v>
      </c>
      <c r="D130" s="52" t="s">
        <v>160</v>
      </c>
      <c r="E130" s="52" t="s">
        <v>267</v>
      </c>
      <c r="F130" s="52" t="s">
        <v>176</v>
      </c>
      <c r="G130" s="53" t="s">
        <v>307</v>
      </c>
      <c r="H130" s="54" t="str">
        <f aca="false">IF(LEN(C130)&gt;0,"EXEC INS_fsm_state_transition @tx_fsm_type_name='"&amp;C130&amp;"', @tx_state_name='"&amp;D130&amp;"', @tx_action_name='"&amp;E130&amp;"', @tx_next_state_name='"&amp;F130&amp;"',  @tx_login_name='nazdaq_prod'")</f>
        <v>EXEC INS_fsm_state_transition @tx_fsm_type_name='LOAN', @tx_state_name='RM_RECOMMENDED', @tx_action_name='CEO_APPROVE', @tx_next_state_name='CEO_APPROVED',  @tx_login_name='nazdaq_prod'</v>
      </c>
    </row>
    <row r="131" s="18" customFormat="true" ht="12.75" hidden="false" customHeight="true" outlineLevel="0" collapsed="false">
      <c r="B131" s="18" t="s">
        <v>318</v>
      </c>
      <c r="C131" s="21" t="s">
        <v>119</v>
      </c>
      <c r="D131" s="52" t="s">
        <v>160</v>
      </c>
      <c r="E131" s="52" t="s">
        <v>268</v>
      </c>
      <c r="F131" s="52" t="s">
        <v>177</v>
      </c>
      <c r="G131" s="53" t="s">
        <v>307</v>
      </c>
      <c r="H131" s="54" t="str">
        <f aca="false">IF(LEN(C131)&gt;0,"EXEC INS_fsm_state_transition @tx_fsm_type_name='"&amp;C131&amp;"', @tx_state_name='"&amp;D131&amp;"', @tx_action_name='"&amp;E131&amp;"', @tx_next_state_name='"&amp;F131&amp;"',  @tx_login_name='nazdaq_prod'")</f>
        <v>EXEC INS_fsm_state_transition @tx_fsm_type_name='LOAN', @tx_state_name='RM_RECOMMENDED', @tx_action_name='CEO_C_APPROVE', @tx_next_state_name='CEO_C_APPROVED',  @tx_login_name='nazdaq_prod'</v>
      </c>
    </row>
    <row r="132" s="18" customFormat="true" ht="12.75" hidden="false" customHeight="true" outlineLevel="0" collapsed="false">
      <c r="B132" s="18" t="s">
        <v>318</v>
      </c>
      <c r="C132" s="21" t="s">
        <v>119</v>
      </c>
      <c r="D132" s="52" t="s">
        <v>160</v>
      </c>
      <c r="E132" s="52" t="s">
        <v>269</v>
      </c>
      <c r="F132" s="52" t="s">
        <v>178</v>
      </c>
      <c r="G132" s="53" t="s">
        <v>307</v>
      </c>
      <c r="H132" s="54" t="str">
        <f aca="false">IF(LEN(C132)&gt;0,"EXEC INS_fsm_state_transition @tx_fsm_type_name='"&amp;C132&amp;"', @tx_state_name='"&amp;D132&amp;"', @tx_action_name='"&amp;E132&amp;"', @tx_next_state_name='"&amp;F132&amp;"',  @tx_login_name='nazdaq_prod'")</f>
        <v>EXEC INS_fsm_state_transition @tx_fsm_type_name='LOAN', @tx_state_name='RM_RECOMMENDED', @tx_action_name='CEO_RETURN', @tx_next_state_name='CEO_RETURNED',  @tx_login_name='nazdaq_prod'</v>
      </c>
    </row>
    <row r="133" s="18" customFormat="true" ht="12.75" hidden="false" customHeight="true" outlineLevel="0" collapsed="false">
      <c r="B133" s="18" t="s">
        <v>318</v>
      </c>
      <c r="C133" s="21" t="s">
        <v>119</v>
      </c>
      <c r="D133" s="52" t="s">
        <v>160</v>
      </c>
      <c r="E133" s="52" t="s">
        <v>270</v>
      </c>
      <c r="F133" s="52" t="s">
        <v>179</v>
      </c>
      <c r="G133" s="53" t="s">
        <v>307</v>
      </c>
      <c r="H133" s="54" t="str">
        <f aca="false">IF(LEN(C133)&gt;0,"EXEC INS_fsm_state_transition @tx_fsm_type_name='"&amp;C133&amp;"', @tx_state_name='"&amp;D133&amp;"', @tx_action_name='"&amp;E133&amp;"', @tx_next_state_name='"&amp;F133&amp;"',  @tx_login_name='nazdaq_prod'")</f>
        <v>EXEC INS_fsm_state_transition @tx_fsm_type_name='LOAN', @tx_state_name='RM_RECOMMENDED', @tx_action_name='CEO_DECLINE', @tx_next_state_name='CEO_DECLINED',  @tx_login_name='nazdaq_prod'</v>
      </c>
    </row>
    <row r="134" s="18" customFormat="true" ht="12.75" hidden="false" customHeight="true" outlineLevel="0" collapsed="false">
      <c r="B134" s="18" t="s">
        <v>318</v>
      </c>
      <c r="C134" s="21" t="s">
        <v>119</v>
      </c>
      <c r="D134" s="52" t="s">
        <v>160</v>
      </c>
      <c r="E134" s="52" t="s">
        <v>271</v>
      </c>
      <c r="F134" s="52" t="s">
        <v>180</v>
      </c>
      <c r="G134" s="53" t="s">
        <v>307</v>
      </c>
      <c r="H134" s="54" t="str">
        <f aca="false">IF(LEN(C134)&gt;0,"EXEC INS_fsm_state_transition @tx_fsm_type_name='"&amp;C134&amp;"', @tx_state_name='"&amp;D134&amp;"', @tx_action_name='"&amp;E134&amp;"', @tx_next_state_name='"&amp;F134&amp;"',  @tx_login_name='nazdaq_prod'")</f>
        <v>EXEC INS_fsm_state_transition @tx_fsm_type_name='LOAN', @tx_state_name='RM_RECOMMENDED', @tx_action_name='CEO_DEFER', @tx_next_state_name='CEO_DEFERED',  @tx_login_name='nazdaq_prod'</v>
      </c>
    </row>
    <row r="135" s="18" customFormat="true" ht="12.75" hidden="false" customHeight="true" outlineLevel="0" collapsed="false">
      <c r="B135" s="18" t="s">
        <v>318</v>
      </c>
      <c r="C135" s="21" t="s">
        <v>119</v>
      </c>
      <c r="D135" s="65" t="s">
        <v>166</v>
      </c>
      <c r="E135" s="52" t="s">
        <v>267</v>
      </c>
      <c r="F135" s="52" t="s">
        <v>176</v>
      </c>
      <c r="G135" s="53" t="s">
        <v>307</v>
      </c>
      <c r="H135" s="54" t="str">
        <f aca="false">IF(LEN(C135)&gt;0,"EXEC INS_fsm_state_transition @tx_fsm_type_name='"&amp;C135&amp;"', @tx_state_name='"&amp;D135&amp;"', @tx_action_name='"&amp;E135&amp;"', @tx_next_state_name='"&amp;F135&amp;"',  @tx_login_name='nazdaq_prod'")</f>
        <v>EXEC INS_fsm_state_transition @tx_fsm_type_name='LOAN', @tx_state_name='UH_RECOMMENDED', @tx_action_name='CEO_APPROVE', @tx_next_state_name='CEO_APPROVED',  @tx_login_name='nazdaq_prod'</v>
      </c>
    </row>
    <row r="136" s="18" customFormat="true" ht="12.75" hidden="false" customHeight="true" outlineLevel="0" collapsed="false">
      <c r="B136" s="18" t="s">
        <v>318</v>
      </c>
      <c r="C136" s="21" t="s">
        <v>119</v>
      </c>
      <c r="D136" s="65" t="s">
        <v>166</v>
      </c>
      <c r="E136" s="52" t="s">
        <v>268</v>
      </c>
      <c r="F136" s="52" t="s">
        <v>177</v>
      </c>
      <c r="G136" s="53" t="s">
        <v>307</v>
      </c>
      <c r="H136" s="54" t="str">
        <f aca="false">IF(LEN(C136)&gt;0,"EXEC INS_fsm_state_transition @tx_fsm_type_name='"&amp;C136&amp;"', @tx_state_name='"&amp;D136&amp;"', @tx_action_name='"&amp;E136&amp;"', @tx_next_state_name='"&amp;F136&amp;"',  @tx_login_name='nazdaq_prod'")</f>
        <v>EXEC INS_fsm_state_transition @tx_fsm_type_name='LOAN', @tx_state_name='UH_RECOMMENDED', @tx_action_name='CEO_C_APPROVE', @tx_next_state_name='CEO_C_APPROVED',  @tx_login_name='nazdaq_prod'</v>
      </c>
    </row>
    <row r="137" s="18" customFormat="true" ht="12.75" hidden="false" customHeight="true" outlineLevel="0" collapsed="false">
      <c r="B137" s="18" t="s">
        <v>318</v>
      </c>
      <c r="C137" s="21" t="s">
        <v>119</v>
      </c>
      <c r="D137" s="65" t="s">
        <v>166</v>
      </c>
      <c r="E137" s="52" t="s">
        <v>269</v>
      </c>
      <c r="F137" s="52" t="s">
        <v>178</v>
      </c>
      <c r="G137" s="53" t="s">
        <v>307</v>
      </c>
      <c r="H137" s="54" t="str">
        <f aca="false">IF(LEN(C137)&gt;0,"EXEC INS_fsm_state_transition @tx_fsm_type_name='"&amp;C137&amp;"', @tx_state_name='"&amp;D137&amp;"', @tx_action_name='"&amp;E137&amp;"', @tx_next_state_name='"&amp;F137&amp;"',  @tx_login_name='nazdaq_prod'")</f>
        <v>EXEC INS_fsm_state_transition @tx_fsm_type_name='LOAN', @tx_state_name='UH_RECOMMENDED', @tx_action_name='CEO_RETURN', @tx_next_state_name='CEO_RETURNED',  @tx_login_name='nazdaq_prod'</v>
      </c>
    </row>
    <row r="138" s="18" customFormat="true" ht="12.75" hidden="false" customHeight="true" outlineLevel="0" collapsed="false">
      <c r="B138" s="18" t="s">
        <v>318</v>
      </c>
      <c r="C138" s="21" t="s">
        <v>119</v>
      </c>
      <c r="D138" s="65" t="s">
        <v>166</v>
      </c>
      <c r="E138" s="52" t="s">
        <v>270</v>
      </c>
      <c r="F138" s="52" t="s">
        <v>179</v>
      </c>
      <c r="G138" s="53" t="s">
        <v>307</v>
      </c>
      <c r="H138" s="54" t="str">
        <f aca="false">IF(LEN(C138)&gt;0,"EXEC INS_fsm_state_transition @tx_fsm_type_name='"&amp;C138&amp;"', @tx_state_name='"&amp;D138&amp;"', @tx_action_name='"&amp;E138&amp;"', @tx_next_state_name='"&amp;F138&amp;"',  @tx_login_name='nazdaq_prod'")</f>
        <v>EXEC INS_fsm_state_transition @tx_fsm_type_name='LOAN', @tx_state_name='UH_RECOMMENDED', @tx_action_name='CEO_DECLINE', @tx_next_state_name='CEO_DECLINED',  @tx_login_name='nazdaq_prod'</v>
      </c>
    </row>
    <row r="139" s="18" customFormat="true" ht="12.75" hidden="false" customHeight="true" outlineLevel="0" collapsed="false">
      <c r="B139" s="18" t="s">
        <v>318</v>
      </c>
      <c r="C139" s="21" t="s">
        <v>119</v>
      </c>
      <c r="D139" s="65" t="s">
        <v>166</v>
      </c>
      <c r="E139" s="52" t="s">
        <v>271</v>
      </c>
      <c r="F139" s="52" t="s">
        <v>180</v>
      </c>
      <c r="G139" s="53" t="s">
        <v>307</v>
      </c>
      <c r="H139" s="54" t="str">
        <f aca="false">IF(LEN(C139)&gt;0,"EXEC INS_fsm_state_transition @tx_fsm_type_name='"&amp;C139&amp;"', @tx_state_name='"&amp;D139&amp;"', @tx_action_name='"&amp;E139&amp;"', @tx_next_state_name='"&amp;F139&amp;"',  @tx_login_name='nazdaq_prod'")</f>
        <v>EXEC INS_fsm_state_transition @tx_fsm_type_name='LOAN', @tx_state_name='UH_RECOMMENDED', @tx_action_name='CEO_DEFER', @tx_next_state_name='CEO_DEFERED',  @tx_login_name='nazdaq_prod'</v>
      </c>
    </row>
    <row r="140" s="18" customFormat="true" ht="12.75" hidden="false" customHeight="true" outlineLevel="0" collapsed="false">
      <c r="B140" s="18" t="s">
        <v>318</v>
      </c>
      <c r="C140" s="21" t="s">
        <v>119</v>
      </c>
      <c r="D140" s="66" t="s">
        <v>172</v>
      </c>
      <c r="E140" s="52" t="s">
        <v>267</v>
      </c>
      <c r="F140" s="52" t="s">
        <v>176</v>
      </c>
      <c r="G140" s="53" t="s">
        <v>307</v>
      </c>
      <c r="H140" s="54" t="str">
        <f aca="false">IF(LEN(C140)&gt;0,"EXEC INS_fsm_state_transition @tx_fsm_type_name='"&amp;C140&amp;"', @tx_state_name='"&amp;D140&amp;"', @tx_action_name='"&amp;E140&amp;"', @tx_next_state_name='"&amp;F140&amp;"',  @tx_login_name='nazdaq_prod'")</f>
        <v>EXEC INS_fsm_state_transition @tx_fsm_type_name='LOAN', @tx_state_name='HOCRM_RECOMMENDED', @tx_action_name='CEO_APPROVE', @tx_next_state_name='CEO_APPROVED',  @tx_login_name='nazdaq_prod'</v>
      </c>
    </row>
    <row r="141" s="18" customFormat="true" ht="12.75" hidden="false" customHeight="true" outlineLevel="0" collapsed="false">
      <c r="B141" s="18" t="s">
        <v>318</v>
      </c>
      <c r="C141" s="21" t="s">
        <v>119</v>
      </c>
      <c r="D141" s="66" t="s">
        <v>172</v>
      </c>
      <c r="E141" s="52" t="s">
        <v>268</v>
      </c>
      <c r="F141" s="52" t="s">
        <v>177</v>
      </c>
      <c r="G141" s="53" t="s">
        <v>307</v>
      </c>
      <c r="H141" s="54" t="str">
        <f aca="false">IF(LEN(C141)&gt;0,"EXEC INS_fsm_state_transition @tx_fsm_type_name='"&amp;C141&amp;"', @tx_state_name='"&amp;D141&amp;"', @tx_action_name='"&amp;E141&amp;"', @tx_next_state_name='"&amp;F141&amp;"',  @tx_login_name='nazdaq_prod'")</f>
        <v>EXEC INS_fsm_state_transition @tx_fsm_type_name='LOAN', @tx_state_name='HOCRM_RECOMMENDED', @tx_action_name='CEO_C_APPROVE', @tx_next_state_name='CEO_C_APPROVED',  @tx_login_name='nazdaq_prod'</v>
      </c>
    </row>
    <row r="142" s="18" customFormat="true" ht="12.75" hidden="false" customHeight="true" outlineLevel="0" collapsed="false">
      <c r="B142" s="18" t="s">
        <v>318</v>
      </c>
      <c r="C142" s="21" t="s">
        <v>119</v>
      </c>
      <c r="D142" s="66" t="s">
        <v>172</v>
      </c>
      <c r="E142" s="52" t="s">
        <v>269</v>
      </c>
      <c r="F142" s="52" t="s">
        <v>178</v>
      </c>
      <c r="G142" s="53" t="s">
        <v>307</v>
      </c>
      <c r="H142" s="54" t="str">
        <f aca="false">IF(LEN(C142)&gt;0,"EXEC INS_fsm_state_transition @tx_fsm_type_name='"&amp;C142&amp;"', @tx_state_name='"&amp;D142&amp;"', @tx_action_name='"&amp;E142&amp;"', @tx_next_state_name='"&amp;F142&amp;"',  @tx_login_name='nazdaq_prod'")</f>
        <v>EXEC INS_fsm_state_transition @tx_fsm_type_name='LOAN', @tx_state_name='HOCRM_RECOMMENDED', @tx_action_name='CEO_RETURN', @tx_next_state_name='CEO_RETURNED',  @tx_login_name='nazdaq_prod'</v>
      </c>
    </row>
    <row r="143" s="18" customFormat="true" ht="12.75" hidden="false" customHeight="true" outlineLevel="0" collapsed="false">
      <c r="B143" s="18" t="s">
        <v>318</v>
      </c>
      <c r="C143" s="21" t="s">
        <v>119</v>
      </c>
      <c r="D143" s="66" t="s">
        <v>172</v>
      </c>
      <c r="E143" s="52" t="s">
        <v>270</v>
      </c>
      <c r="F143" s="52" t="s">
        <v>179</v>
      </c>
      <c r="G143" s="53" t="s">
        <v>307</v>
      </c>
      <c r="H143" s="54" t="str">
        <f aca="false">IF(LEN(C143)&gt;0,"EXEC INS_fsm_state_transition @tx_fsm_type_name='"&amp;C143&amp;"', @tx_state_name='"&amp;D143&amp;"', @tx_action_name='"&amp;E143&amp;"', @tx_next_state_name='"&amp;F143&amp;"',  @tx_login_name='nazdaq_prod'")</f>
        <v>EXEC INS_fsm_state_transition @tx_fsm_type_name='LOAN', @tx_state_name='HOCRM_RECOMMENDED', @tx_action_name='CEO_DECLINE', @tx_next_state_name='CEO_DECLINED',  @tx_login_name='nazdaq_prod'</v>
      </c>
    </row>
    <row r="144" customFormat="false" ht="12.75" hidden="false" customHeight="true" outlineLevel="0" collapsed="false">
      <c r="A144" s="67"/>
      <c r="B144" s="18" t="s">
        <v>318</v>
      </c>
      <c r="C144" s="21" t="s">
        <v>119</v>
      </c>
      <c r="D144" s="66" t="s">
        <v>172</v>
      </c>
      <c r="E144" s="52" t="s">
        <v>271</v>
      </c>
      <c r="F144" s="52" t="s">
        <v>180</v>
      </c>
      <c r="G144" s="53" t="s">
        <v>307</v>
      </c>
      <c r="H144" s="54" t="str">
        <f aca="false">IF(LEN(C144)&gt;0,"EXEC INS_fsm_state_transition @tx_fsm_type_name='"&amp;C144&amp;"', @tx_state_name='"&amp;D144&amp;"', @tx_action_name='"&amp;E144&amp;"', @tx_next_state_name='"&amp;F144&amp;"',  @tx_login_name='nazdaq_prod'")</f>
        <v>EXEC INS_fsm_state_transition @tx_fsm_type_name='LOAN', @tx_state_name='HOCRM_RECOMMENDED', @tx_action_name='CEO_DEFER', @tx_next_state_name='CEO_DEFERED',  @tx_login_name='nazdaq_prod'</v>
      </c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customFormat="false" ht="12.75" hidden="false" customHeight="true" outlineLevel="0" collapsed="false">
      <c r="A145" s="67"/>
      <c r="B145" s="67" t="s">
        <v>319</v>
      </c>
      <c r="C145" s="68" t="s">
        <v>119</v>
      </c>
      <c r="D145" s="60" t="s">
        <v>160</v>
      </c>
      <c r="E145" s="69" t="s">
        <v>272</v>
      </c>
      <c r="F145" s="69" t="s">
        <v>181</v>
      </c>
      <c r="G145" s="70" t="s">
        <v>307</v>
      </c>
      <c r="H145" s="54" t="str">
        <f aca="false">IF(LEN(C145)&gt;0,"EXEC INS_fsm_state_transition @tx_fsm_type_name='"&amp;C145&amp;"', @tx_state_name='"&amp;D145&amp;"', @tx_action_name='"&amp;E145&amp;"', @tx_next_state_name='"&amp;F145&amp;"',  @tx_login_name='nazdaq_prod'")</f>
        <v>EXEC INS_fsm_state_transition @tx_fsm_type_name='LOAN', @tx_state_name='RM_RECOMMENDED', @tx_action_name='MD_APPROVE', @tx_next_state_name='MD_APPROVED',  @tx_login_name='nazdaq_prod'</v>
      </c>
    </row>
    <row r="146" customFormat="false" ht="12.75" hidden="false" customHeight="true" outlineLevel="0" collapsed="false">
      <c r="A146" s="67"/>
      <c r="B146" s="67" t="s">
        <v>319</v>
      </c>
      <c r="C146" s="68" t="s">
        <v>119</v>
      </c>
      <c r="D146" s="60" t="s">
        <v>160</v>
      </c>
      <c r="E146" s="69" t="s">
        <v>273</v>
      </c>
      <c r="F146" s="69" t="s">
        <v>182</v>
      </c>
      <c r="G146" s="70" t="s">
        <v>307</v>
      </c>
      <c r="H146" s="54" t="str">
        <f aca="false">IF(LEN(C146)&gt;0,"EXEC INS_fsm_state_transition @tx_fsm_type_name='"&amp;C146&amp;"', @tx_state_name='"&amp;D146&amp;"', @tx_action_name='"&amp;E146&amp;"', @tx_next_state_name='"&amp;F146&amp;"',  @tx_login_name='nazdaq_prod'")</f>
        <v>EXEC INS_fsm_state_transition @tx_fsm_type_name='LOAN', @tx_state_name='RM_RECOMMENDED', @tx_action_name='MD_C_APPROVE', @tx_next_state_name='MD_C_APPROVED',  @tx_login_name='nazdaq_prod'</v>
      </c>
    </row>
    <row r="147" customFormat="false" ht="12.75" hidden="false" customHeight="true" outlineLevel="0" collapsed="false">
      <c r="A147" s="67"/>
      <c r="B147" s="67" t="s">
        <v>319</v>
      </c>
      <c r="C147" s="68" t="s">
        <v>119</v>
      </c>
      <c r="D147" s="60" t="s">
        <v>160</v>
      </c>
      <c r="E147" s="69" t="s">
        <v>274</v>
      </c>
      <c r="F147" s="69" t="s">
        <v>183</v>
      </c>
      <c r="G147" s="70" t="s">
        <v>307</v>
      </c>
      <c r="H147" s="54" t="str">
        <f aca="false">IF(LEN(C147)&gt;0,"EXEC INS_fsm_state_transition @tx_fsm_type_name='"&amp;C147&amp;"', @tx_state_name='"&amp;D147&amp;"', @tx_action_name='"&amp;E147&amp;"', @tx_next_state_name='"&amp;F147&amp;"',  @tx_login_name='nazdaq_prod'")</f>
        <v>EXEC INS_fsm_state_transition @tx_fsm_type_name='LOAN', @tx_state_name='RM_RECOMMENDED', @tx_action_name='MD_RETURN', @tx_next_state_name='MD_RETURNED',  @tx_login_name='nazdaq_prod'</v>
      </c>
    </row>
    <row r="148" customFormat="false" ht="12.75" hidden="false" customHeight="true" outlineLevel="0" collapsed="false">
      <c r="A148" s="67"/>
      <c r="B148" s="67" t="s">
        <v>319</v>
      </c>
      <c r="C148" s="68" t="s">
        <v>119</v>
      </c>
      <c r="D148" s="60" t="s">
        <v>160</v>
      </c>
      <c r="E148" s="69" t="s">
        <v>275</v>
      </c>
      <c r="F148" s="69" t="s">
        <v>184</v>
      </c>
      <c r="G148" s="70" t="s">
        <v>307</v>
      </c>
      <c r="H148" s="54" t="str">
        <f aca="false">IF(LEN(C148)&gt;0,"EXEC INS_fsm_state_transition @tx_fsm_type_name='"&amp;C148&amp;"', @tx_state_name='"&amp;D148&amp;"', @tx_action_name='"&amp;E148&amp;"', @tx_next_state_name='"&amp;F148&amp;"',  @tx_login_name='nazdaq_prod'")</f>
        <v>EXEC INS_fsm_state_transition @tx_fsm_type_name='LOAN', @tx_state_name='RM_RECOMMENDED', @tx_action_name='MD_DECLINE', @tx_next_state_name='MD_DECLINED',  @tx_login_name='nazdaq_prod'</v>
      </c>
    </row>
    <row r="149" customFormat="false" ht="12.75" hidden="false" customHeight="true" outlineLevel="0" collapsed="false">
      <c r="A149" s="67"/>
      <c r="B149" s="67" t="s">
        <v>319</v>
      </c>
      <c r="C149" s="68" t="s">
        <v>119</v>
      </c>
      <c r="D149" s="60" t="s">
        <v>160</v>
      </c>
      <c r="E149" s="69" t="s">
        <v>276</v>
      </c>
      <c r="F149" s="69" t="s">
        <v>185</v>
      </c>
      <c r="G149" s="70" t="s">
        <v>307</v>
      </c>
      <c r="H149" s="54" t="str">
        <f aca="false">IF(LEN(C149)&gt;0,"EXEC INS_fsm_state_transition @tx_fsm_type_name='"&amp;C149&amp;"', @tx_state_name='"&amp;D149&amp;"', @tx_action_name='"&amp;E149&amp;"', @tx_next_state_name='"&amp;F149&amp;"',  @tx_login_name='nazdaq_prod'")</f>
        <v>EXEC INS_fsm_state_transition @tx_fsm_type_name='LOAN', @tx_state_name='RM_RECOMMENDED', @tx_action_name='MD_DEFER', @tx_next_state_name='MD_DEFERED',  @tx_login_name='nazdaq_prod'</v>
      </c>
    </row>
    <row r="150" customFormat="false" ht="12.75" hidden="false" customHeight="true" outlineLevel="0" collapsed="false">
      <c r="A150" s="67"/>
      <c r="B150" s="67" t="s">
        <v>319</v>
      </c>
      <c r="C150" s="68" t="s">
        <v>119</v>
      </c>
      <c r="D150" s="52" t="s">
        <v>166</v>
      </c>
      <c r="E150" s="69" t="s">
        <v>272</v>
      </c>
      <c r="F150" s="69" t="s">
        <v>181</v>
      </c>
      <c r="G150" s="70" t="s">
        <v>307</v>
      </c>
      <c r="H150" s="54" t="str">
        <f aca="false">IF(LEN(C150)&gt;0,"EXEC INS_fsm_state_transition @tx_fsm_type_name='"&amp;C150&amp;"', @tx_state_name='"&amp;D150&amp;"', @tx_action_name='"&amp;E150&amp;"', @tx_next_state_name='"&amp;F150&amp;"',  @tx_login_name='nazdaq_prod'")</f>
        <v>EXEC INS_fsm_state_transition @tx_fsm_type_name='LOAN', @tx_state_name='UH_RECOMMENDED', @tx_action_name='MD_APPROVE', @tx_next_state_name='MD_APPROVED',  @tx_login_name='nazdaq_prod'</v>
      </c>
    </row>
    <row r="151" customFormat="false" ht="12.75" hidden="false" customHeight="true" outlineLevel="0" collapsed="false">
      <c r="A151" s="67"/>
      <c r="B151" s="67" t="s">
        <v>319</v>
      </c>
      <c r="C151" s="68" t="s">
        <v>119</v>
      </c>
      <c r="D151" s="52" t="s">
        <v>166</v>
      </c>
      <c r="E151" s="69" t="s">
        <v>273</v>
      </c>
      <c r="F151" s="69" t="s">
        <v>182</v>
      </c>
      <c r="G151" s="70" t="s">
        <v>307</v>
      </c>
      <c r="H151" s="54" t="str">
        <f aca="false">IF(LEN(C151)&gt;0,"EXEC INS_fsm_state_transition @tx_fsm_type_name='"&amp;C151&amp;"', @tx_state_name='"&amp;D151&amp;"', @tx_action_name='"&amp;E151&amp;"', @tx_next_state_name='"&amp;F151&amp;"',  @tx_login_name='nazdaq_prod'")</f>
        <v>EXEC INS_fsm_state_transition @tx_fsm_type_name='LOAN', @tx_state_name='UH_RECOMMENDED', @tx_action_name='MD_C_APPROVE', @tx_next_state_name='MD_C_APPROVED',  @tx_login_name='nazdaq_prod'</v>
      </c>
    </row>
    <row r="152" customFormat="false" ht="12.75" hidden="false" customHeight="true" outlineLevel="0" collapsed="false">
      <c r="A152" s="67"/>
      <c r="B152" s="67" t="s">
        <v>319</v>
      </c>
      <c r="C152" s="68" t="s">
        <v>119</v>
      </c>
      <c r="D152" s="52" t="s">
        <v>166</v>
      </c>
      <c r="E152" s="69" t="s">
        <v>274</v>
      </c>
      <c r="F152" s="69" t="s">
        <v>183</v>
      </c>
      <c r="G152" s="70" t="s">
        <v>307</v>
      </c>
      <c r="H152" s="54" t="str">
        <f aca="false">IF(LEN(C152)&gt;0,"EXEC INS_fsm_state_transition @tx_fsm_type_name='"&amp;C152&amp;"', @tx_state_name='"&amp;D152&amp;"', @tx_action_name='"&amp;E152&amp;"', @tx_next_state_name='"&amp;F152&amp;"',  @tx_login_name='nazdaq_prod'")</f>
        <v>EXEC INS_fsm_state_transition @tx_fsm_type_name='LOAN', @tx_state_name='UH_RECOMMENDED', @tx_action_name='MD_RETURN', @tx_next_state_name='MD_RETURNED',  @tx_login_name='nazdaq_prod'</v>
      </c>
    </row>
    <row r="153" customFormat="false" ht="12.75" hidden="false" customHeight="true" outlineLevel="0" collapsed="false">
      <c r="A153" s="67"/>
      <c r="B153" s="67" t="s">
        <v>319</v>
      </c>
      <c r="C153" s="68" t="s">
        <v>119</v>
      </c>
      <c r="D153" s="52" t="s">
        <v>166</v>
      </c>
      <c r="E153" s="69" t="s">
        <v>275</v>
      </c>
      <c r="F153" s="69" t="s">
        <v>184</v>
      </c>
      <c r="G153" s="70" t="s">
        <v>307</v>
      </c>
      <c r="H153" s="54" t="str">
        <f aca="false">IF(LEN(C153)&gt;0,"EXEC INS_fsm_state_transition @tx_fsm_type_name='"&amp;C153&amp;"', @tx_state_name='"&amp;D153&amp;"', @tx_action_name='"&amp;E153&amp;"', @tx_next_state_name='"&amp;F153&amp;"',  @tx_login_name='nazdaq_prod'")</f>
        <v>EXEC INS_fsm_state_transition @tx_fsm_type_name='LOAN', @tx_state_name='UH_RECOMMENDED', @tx_action_name='MD_DECLINE', @tx_next_state_name='MD_DECLINED',  @tx_login_name='nazdaq_prod'</v>
      </c>
    </row>
    <row r="154" customFormat="false" ht="12.75" hidden="false" customHeight="true" outlineLevel="0" collapsed="false">
      <c r="A154" s="67"/>
      <c r="B154" s="67" t="s">
        <v>319</v>
      </c>
      <c r="C154" s="68" t="s">
        <v>119</v>
      </c>
      <c r="D154" s="52" t="s">
        <v>166</v>
      </c>
      <c r="E154" s="69" t="s">
        <v>276</v>
      </c>
      <c r="F154" s="69" t="s">
        <v>185</v>
      </c>
      <c r="G154" s="70" t="s">
        <v>307</v>
      </c>
      <c r="H154" s="54" t="str">
        <f aca="false">IF(LEN(C154)&gt;0,"EXEC INS_fsm_state_transition @tx_fsm_type_name='"&amp;C154&amp;"', @tx_state_name='"&amp;D154&amp;"', @tx_action_name='"&amp;E154&amp;"', @tx_next_state_name='"&amp;F154&amp;"',  @tx_login_name='nazdaq_prod'")</f>
        <v>EXEC INS_fsm_state_transition @tx_fsm_type_name='LOAN', @tx_state_name='UH_RECOMMENDED', @tx_action_name='MD_DEFER', @tx_next_state_name='MD_DEFERED',  @tx_login_name='nazdaq_prod'</v>
      </c>
    </row>
    <row r="155" customFormat="false" ht="12.75" hidden="false" customHeight="true" outlineLevel="0" collapsed="false">
      <c r="A155" s="67"/>
      <c r="B155" s="67" t="s">
        <v>319</v>
      </c>
      <c r="C155" s="68" t="s">
        <v>119</v>
      </c>
      <c r="D155" s="58" t="s">
        <v>172</v>
      </c>
      <c r="E155" s="69" t="s">
        <v>272</v>
      </c>
      <c r="F155" s="69" t="s">
        <v>181</v>
      </c>
      <c r="G155" s="70" t="s">
        <v>307</v>
      </c>
      <c r="H155" s="54" t="str">
        <f aca="false">IF(LEN(C155)&gt;0,"EXEC INS_fsm_state_transition @tx_fsm_type_name='"&amp;C155&amp;"', @tx_state_name='"&amp;D155&amp;"', @tx_action_name='"&amp;E155&amp;"', @tx_next_state_name='"&amp;F155&amp;"',  @tx_login_name='nazdaq_prod'")</f>
        <v>EXEC INS_fsm_state_transition @tx_fsm_type_name='LOAN', @tx_state_name='HOCRM_RECOMMENDED', @tx_action_name='MD_APPROVE', @tx_next_state_name='MD_APPROVED',  @tx_login_name='nazdaq_prod'</v>
      </c>
    </row>
    <row r="156" customFormat="false" ht="12.75" hidden="false" customHeight="true" outlineLevel="0" collapsed="false">
      <c r="A156" s="67"/>
      <c r="B156" s="67" t="s">
        <v>319</v>
      </c>
      <c r="C156" s="68" t="s">
        <v>119</v>
      </c>
      <c r="D156" s="58" t="s">
        <v>172</v>
      </c>
      <c r="E156" s="69" t="s">
        <v>273</v>
      </c>
      <c r="F156" s="69" t="s">
        <v>182</v>
      </c>
      <c r="G156" s="70" t="s">
        <v>307</v>
      </c>
      <c r="H156" s="54" t="str">
        <f aca="false">IF(LEN(C156)&gt;0,"EXEC INS_fsm_state_transition @tx_fsm_type_name='"&amp;C156&amp;"', @tx_state_name='"&amp;D156&amp;"', @tx_action_name='"&amp;E156&amp;"', @tx_next_state_name='"&amp;F156&amp;"',  @tx_login_name='nazdaq_prod'")</f>
        <v>EXEC INS_fsm_state_transition @tx_fsm_type_name='LOAN', @tx_state_name='HOCRM_RECOMMENDED', @tx_action_name='MD_C_APPROVE', @tx_next_state_name='MD_C_APPROVED',  @tx_login_name='nazdaq_prod'</v>
      </c>
    </row>
    <row r="157" customFormat="false" ht="12.75" hidden="false" customHeight="true" outlineLevel="0" collapsed="false">
      <c r="A157" s="67"/>
      <c r="B157" s="67" t="s">
        <v>319</v>
      </c>
      <c r="C157" s="68" t="s">
        <v>119</v>
      </c>
      <c r="D157" s="58" t="s">
        <v>172</v>
      </c>
      <c r="E157" s="69" t="s">
        <v>274</v>
      </c>
      <c r="F157" s="69" t="s">
        <v>183</v>
      </c>
      <c r="G157" s="70" t="s">
        <v>307</v>
      </c>
      <c r="H157" s="54" t="str">
        <f aca="false">IF(LEN(C157)&gt;0,"EXEC INS_fsm_state_transition @tx_fsm_type_name='"&amp;C157&amp;"', @tx_state_name='"&amp;D157&amp;"', @tx_action_name='"&amp;E157&amp;"', @tx_next_state_name='"&amp;F157&amp;"',  @tx_login_name='nazdaq_prod'")</f>
        <v>EXEC INS_fsm_state_transition @tx_fsm_type_name='LOAN', @tx_state_name='HOCRM_RECOMMENDED', @tx_action_name='MD_RETURN', @tx_next_state_name='MD_RETURNED',  @tx_login_name='nazdaq_prod'</v>
      </c>
    </row>
    <row r="158" customFormat="false" ht="12.75" hidden="false" customHeight="true" outlineLevel="0" collapsed="false">
      <c r="A158" s="67"/>
      <c r="B158" s="67" t="s">
        <v>319</v>
      </c>
      <c r="C158" s="68" t="s">
        <v>119</v>
      </c>
      <c r="D158" s="58" t="s">
        <v>172</v>
      </c>
      <c r="E158" s="69" t="s">
        <v>275</v>
      </c>
      <c r="F158" s="69" t="s">
        <v>184</v>
      </c>
      <c r="G158" s="70" t="s">
        <v>307</v>
      </c>
      <c r="H158" s="54" t="str">
        <f aca="false">IF(LEN(C158)&gt;0,"EXEC INS_fsm_state_transition @tx_fsm_type_name='"&amp;C158&amp;"', @tx_state_name='"&amp;D158&amp;"', @tx_action_name='"&amp;E158&amp;"', @tx_next_state_name='"&amp;F158&amp;"',  @tx_login_name='nazdaq_prod'")</f>
        <v>EXEC INS_fsm_state_transition @tx_fsm_type_name='LOAN', @tx_state_name='HOCRM_RECOMMENDED', @tx_action_name='MD_DECLINE', @tx_next_state_name='MD_DECLINED',  @tx_login_name='nazdaq_prod'</v>
      </c>
    </row>
    <row r="159" customFormat="false" ht="12.8" hidden="false" customHeight="false" outlineLevel="0" collapsed="false">
      <c r="B159" s="67" t="s">
        <v>319</v>
      </c>
      <c r="C159" s="68" t="s">
        <v>119</v>
      </c>
      <c r="D159" s="58" t="s">
        <v>172</v>
      </c>
      <c r="E159" s="69" t="s">
        <v>276</v>
      </c>
      <c r="F159" s="69" t="s">
        <v>185</v>
      </c>
      <c r="G159" s="70" t="s">
        <v>307</v>
      </c>
      <c r="H159" s="54" t="str">
        <f aca="false">IF(LEN(C159)&gt;0,"EXEC INS_fsm_state_transition @tx_fsm_type_name='"&amp;C159&amp;"', @tx_state_name='"&amp;D159&amp;"', @tx_action_name='"&amp;E159&amp;"', @tx_next_state_name='"&amp;F159&amp;"',  @tx_login_name='nazdaq_prod'")</f>
        <v>EXEC INS_fsm_state_transition @tx_fsm_type_name='LOAN', @tx_state_name='HOCRM_RECOMMENDED', @tx_action_name='MD_DEFER', @tx_next_state_name='MD_DEFERED',  @tx_login_name='nazdaq_prod'</v>
      </c>
    </row>
    <row r="160" s="71" customFormat="true" ht="12.8" hidden="false" customHeight="false" outlineLevel="0" collapsed="false">
      <c r="B160" s="71" t="s">
        <v>320</v>
      </c>
      <c r="C160" s="72" t="s">
        <v>119</v>
      </c>
      <c r="D160" s="73" t="s">
        <v>152</v>
      </c>
      <c r="E160" s="73" t="s">
        <v>287</v>
      </c>
      <c r="F160" s="73" t="s">
        <v>196</v>
      </c>
      <c r="G160" s="74" t="s">
        <v>307</v>
      </c>
      <c r="H160" s="75" t="str">
        <f aca="false">IF(LEN(C160)&gt;0,"EXEC INS_fsm_state_transition @tx_fsm_type_name='"&amp;C160&amp;"', @tx_state_name='"&amp;D160&amp;"', @tx_action_name='"&amp;E160&amp;"', @tx_next_state_name='"&amp;F160&amp;"',  @tx_login_name='nazdaq_prod'")</f>
        <v>EXEC INS_fsm_state_transition @tx_fsm_type_name='LOAN', @tx_state_name='SENT_TO_CAD', @tx_action_name='CAD_RETURN', @tx_next_state_name='CAD_RETURNED',  @tx_login_name='nazdaq_prod'</v>
      </c>
    </row>
    <row r="161" s="28" customFormat="true" ht="12.8" hidden="false" customHeight="false" outlineLevel="0" collapsed="false">
      <c r="B161" s="28" t="s">
        <v>321</v>
      </c>
      <c r="C161" s="29" t="s">
        <v>121</v>
      </c>
      <c r="D161" s="76" t="s">
        <v>129</v>
      </c>
      <c r="E161" s="76" t="s">
        <v>280</v>
      </c>
      <c r="F161" s="76" t="s">
        <v>190</v>
      </c>
      <c r="G161" s="77" t="s">
        <v>307</v>
      </c>
      <c r="H161" s="78" t="str">
        <f aca="false">IF(LEN(C161)&gt;0,"EXEC INS_fsm_state_transition @tx_fsm_type_name='"&amp;C161&amp;"', @tx_state_name='"&amp;D161&amp;"', @tx_action_name='"&amp;E161&amp;"', @tx_next_state_name='"&amp;F161&amp;"',  @tx_login_name='nazdaq_prod'")</f>
        <v>EXEC INS_fsm_state_transition @tx_fsm_type_name='REF_LEGAL_ENTITY', @tx_state_name='UNDEF', @tx_action_name='NEW', @tx_next_state_name='PEND_NEW',  @tx_login_name='nazdaq_prod'</v>
      </c>
    </row>
    <row r="162" s="28" customFormat="true" ht="12.8" hidden="false" customHeight="false" outlineLevel="0" collapsed="false">
      <c r="B162" s="28" t="s">
        <v>321</v>
      </c>
      <c r="C162" s="29" t="s">
        <v>121</v>
      </c>
      <c r="D162" s="76" t="s">
        <v>129</v>
      </c>
      <c r="E162" s="76" t="s">
        <v>282</v>
      </c>
      <c r="F162" s="76" t="s">
        <v>192</v>
      </c>
      <c r="G162" s="77" t="s">
        <v>307</v>
      </c>
      <c r="H162" s="78" t="str">
        <f aca="false">IF(LEN(C162)&gt;0,"EXEC INS_fsm_state_transition @tx_fsm_type_name='"&amp;C162&amp;"', @tx_state_name='"&amp;D162&amp;"', @tx_action_name='"&amp;E162&amp;"', @tx_next_state_name='"&amp;F162&amp;"',  @tx_login_name='nazdaq_prod'")</f>
        <v>EXEC INS_fsm_state_transition @tx_fsm_type_name='REF_LEGAL_ENTITY', @tx_state_name='UNDEF', @tx_action_name='REQUEST_APPROVAL', @tx_next_state_name='PEND_APPROVAL',  @tx_login_name='nazdaq_prod'</v>
      </c>
    </row>
    <row r="163" s="28" customFormat="true" ht="12.8" hidden="false" customHeight="false" outlineLevel="0" collapsed="false">
      <c r="B163" s="28" t="s">
        <v>321</v>
      </c>
      <c r="C163" s="29" t="s">
        <v>121</v>
      </c>
      <c r="D163" s="76" t="s">
        <v>190</v>
      </c>
      <c r="E163" s="76" t="s">
        <v>281</v>
      </c>
      <c r="F163" s="76" t="s">
        <v>191</v>
      </c>
      <c r="G163" s="77" t="s">
        <v>307</v>
      </c>
      <c r="H163" s="78" t="str">
        <f aca="false">IF(LEN(C163)&gt;0,"EXEC INS_fsm_state_transition @tx_fsm_type_name='"&amp;C163&amp;"', @tx_state_name='"&amp;D163&amp;"', @tx_action_name='"&amp;E163&amp;"', @tx_next_state_name='"&amp;F163&amp;"',  @tx_login_name='nazdaq_prod'")</f>
        <v>EXEC INS_fsm_state_transition @tx_fsm_type_name='REF_LEGAL_ENTITY', @tx_state_name='PEND_NEW', @tx_action_name='UPDATE', @tx_next_state_name='PEND_MOD',  @tx_login_name='nazdaq_prod'</v>
      </c>
    </row>
    <row r="164" s="28" customFormat="true" ht="12.8" hidden="false" customHeight="false" outlineLevel="0" collapsed="false">
      <c r="B164" s="28" t="s">
        <v>321</v>
      </c>
      <c r="C164" s="29" t="s">
        <v>121</v>
      </c>
      <c r="D164" s="76" t="s">
        <v>191</v>
      </c>
      <c r="E164" s="76" t="s">
        <v>281</v>
      </c>
      <c r="F164" s="76" t="s">
        <v>191</v>
      </c>
      <c r="G164" s="77" t="s">
        <v>307</v>
      </c>
      <c r="H164" s="78" t="str">
        <f aca="false">IF(LEN(C164)&gt;0,"EXEC INS_fsm_state_transition @tx_fsm_type_name='"&amp;C164&amp;"', @tx_state_name='"&amp;D164&amp;"', @tx_action_name='"&amp;E164&amp;"', @tx_next_state_name='"&amp;F164&amp;"',  @tx_login_name='nazdaq_prod'")</f>
        <v>EXEC INS_fsm_state_transition @tx_fsm_type_name='REF_LEGAL_ENTITY', @tx_state_name='PEND_MOD', @tx_action_name='UPDATE', @tx_next_state_name='PEND_MOD',  @tx_login_name='nazdaq_prod'</v>
      </c>
    </row>
    <row r="165" s="28" customFormat="true" ht="12.8" hidden="false" customHeight="false" outlineLevel="0" collapsed="false">
      <c r="B165" s="28" t="s">
        <v>321</v>
      </c>
      <c r="C165" s="29" t="s">
        <v>121</v>
      </c>
      <c r="D165" s="76" t="s">
        <v>190</v>
      </c>
      <c r="E165" s="76" t="s">
        <v>282</v>
      </c>
      <c r="F165" s="76" t="s">
        <v>192</v>
      </c>
      <c r="G165" s="77" t="s">
        <v>307</v>
      </c>
      <c r="H165" s="78" t="str">
        <f aca="false">IF(LEN(C165)&gt;0,"EXEC INS_fsm_state_transition @tx_fsm_type_name='"&amp;C165&amp;"', @tx_state_name='"&amp;D165&amp;"', @tx_action_name='"&amp;E165&amp;"', @tx_next_state_name='"&amp;F165&amp;"',  @tx_login_name='nazdaq_prod'")</f>
        <v>EXEC INS_fsm_state_transition @tx_fsm_type_name='REF_LEGAL_ENTITY', @tx_state_name='PEND_NEW', @tx_action_name='REQUEST_APPROVAL', @tx_next_state_name='PEND_APPROVAL',  @tx_login_name='nazdaq_prod'</v>
      </c>
    </row>
    <row r="166" s="28" customFormat="true" ht="12.8" hidden="false" customHeight="false" outlineLevel="0" collapsed="false">
      <c r="B166" s="28" t="s">
        <v>321</v>
      </c>
      <c r="C166" s="29" t="s">
        <v>121</v>
      </c>
      <c r="D166" s="76" t="s">
        <v>191</v>
      </c>
      <c r="E166" s="76" t="s">
        <v>282</v>
      </c>
      <c r="F166" s="76" t="s">
        <v>192</v>
      </c>
      <c r="G166" s="77" t="s">
        <v>307</v>
      </c>
      <c r="H166" s="78" t="str">
        <f aca="false">IF(LEN(C166)&gt;0,"EXEC INS_fsm_state_transition @tx_fsm_type_name='"&amp;C166&amp;"', @tx_state_name='"&amp;D166&amp;"', @tx_action_name='"&amp;E166&amp;"', @tx_next_state_name='"&amp;F166&amp;"',  @tx_login_name='nazdaq_prod'")</f>
        <v>EXEC INS_fsm_state_transition @tx_fsm_type_name='REF_LEGAL_ENTITY', @tx_state_name='PEND_MOD', @tx_action_name='REQUEST_APPROVAL', @tx_next_state_name='PEND_APPROVAL',  @tx_login_name='nazdaq_prod'</v>
      </c>
    </row>
    <row r="167" s="28" customFormat="true" ht="12.8" hidden="false" customHeight="false" outlineLevel="0" collapsed="false">
      <c r="B167" s="28" t="s">
        <v>321</v>
      </c>
      <c r="C167" s="29" t="s">
        <v>121</v>
      </c>
      <c r="D167" s="76" t="s">
        <v>192</v>
      </c>
      <c r="E167" s="76" t="s">
        <v>283</v>
      </c>
      <c r="F167" s="76" t="s">
        <v>193</v>
      </c>
      <c r="G167" s="77" t="s">
        <v>307</v>
      </c>
      <c r="H167" s="78" t="str">
        <f aca="false">IF(LEN(C167)&gt;0,"EXEC INS_fsm_state_transition @tx_fsm_type_name='"&amp;C167&amp;"', @tx_state_name='"&amp;D167&amp;"', @tx_action_name='"&amp;E167&amp;"', @tx_next_state_name='"&amp;F167&amp;"',  @tx_login_name='nazdaq_prod'")</f>
        <v>EXEC INS_fsm_state_transition @tx_fsm_type_name='REF_LEGAL_ENTITY', @tx_state_name='PEND_APPROVAL', @tx_action_name='APPROVE', @tx_next_state_name='APPROVED',  @tx_login_name='nazdaq_prod'</v>
      </c>
    </row>
    <row r="168" s="28" customFormat="true" ht="12.8" hidden="false" customHeight="false" outlineLevel="0" collapsed="false">
      <c r="B168" s="28" t="s">
        <v>321</v>
      </c>
      <c r="C168" s="29" t="s">
        <v>121</v>
      </c>
      <c r="D168" s="76" t="s">
        <v>192</v>
      </c>
      <c r="E168" s="76" t="s">
        <v>284</v>
      </c>
      <c r="F168" s="76" t="s">
        <v>194</v>
      </c>
      <c r="G168" s="77" t="s">
        <v>307</v>
      </c>
      <c r="H168" s="78" t="str">
        <f aca="false">IF(LEN(C168)&gt;0,"EXEC INS_fsm_state_transition @tx_fsm_type_name='"&amp;C168&amp;"', @tx_state_name='"&amp;D168&amp;"', @tx_action_name='"&amp;E168&amp;"', @tx_next_state_name='"&amp;F168&amp;"',  @tx_login_name='nazdaq_prod'")</f>
        <v>EXEC INS_fsm_state_transition @tx_fsm_type_name='REF_LEGAL_ENTITY', @tx_state_name='PEND_APPROVAL', @tx_action_name='REJECT', @tx_next_state_name='REJECTED',  @tx_login_name='nazdaq_prod'</v>
      </c>
    </row>
    <row r="169" s="28" customFormat="true" ht="12.8" hidden="false" customHeight="false" outlineLevel="0" collapsed="false">
      <c r="B169" s="28" t="s">
        <v>321</v>
      </c>
      <c r="C169" s="29" t="s">
        <v>121</v>
      </c>
      <c r="D169" s="76" t="s">
        <v>193</v>
      </c>
      <c r="E169" s="76" t="s">
        <v>281</v>
      </c>
      <c r="F169" s="76" t="s">
        <v>193</v>
      </c>
      <c r="G169" s="77" t="s">
        <v>307</v>
      </c>
      <c r="H169" s="78" t="str">
        <f aca="false">IF(LEN(C169)&gt;0,"EXEC INS_fsm_state_transition @tx_fsm_type_name='"&amp;C169&amp;"', @tx_state_name='"&amp;D169&amp;"', @tx_action_name='"&amp;E169&amp;"', @tx_next_state_name='"&amp;F169&amp;"',  @tx_login_name='nazdaq_prod'")</f>
        <v>EXEC INS_fsm_state_transition @tx_fsm_type_name='REF_LEGAL_ENTITY', @tx_state_name='APPROVED', @tx_action_name='UPDATE', @tx_next_state_name='APPROVED',  @tx_login_name='nazdaq_prod'</v>
      </c>
    </row>
    <row r="170" s="28" customFormat="true" ht="12.8" hidden="false" customHeight="false" outlineLevel="0" collapsed="false">
      <c r="B170" s="28" t="s">
        <v>321</v>
      </c>
      <c r="C170" s="29" t="s">
        <v>121</v>
      </c>
      <c r="D170" s="76" t="s">
        <v>194</v>
      </c>
      <c r="E170" s="76" t="s">
        <v>281</v>
      </c>
      <c r="F170" s="76" t="s">
        <v>191</v>
      </c>
      <c r="G170" s="77" t="s">
        <v>307</v>
      </c>
      <c r="H170" s="78" t="str">
        <f aca="false">IF(LEN(C170)&gt;0,"EXEC INS_fsm_state_transition @tx_fsm_type_name='"&amp;C170&amp;"', @tx_state_name='"&amp;D170&amp;"', @tx_action_name='"&amp;E170&amp;"', @tx_next_state_name='"&amp;F170&amp;"',  @tx_login_name='nazdaq_prod'")</f>
        <v>EXEC INS_fsm_state_transition @tx_fsm_type_name='REF_LEGAL_ENTITY', @tx_state_name='REJECTED', @tx_action_name='UPDATE', @tx_next_state_name='PEND_MOD',  @tx_login_name='nazdaq_prod'</v>
      </c>
    </row>
    <row r="171" s="28" customFormat="true" ht="12.8" hidden="false" customHeight="false" outlineLevel="0" collapsed="false">
      <c r="B171" s="28" t="s">
        <v>321</v>
      </c>
      <c r="C171" s="29" t="s">
        <v>121</v>
      </c>
      <c r="D171" s="76" t="s">
        <v>194</v>
      </c>
      <c r="E171" s="76" t="s">
        <v>282</v>
      </c>
      <c r="F171" s="76" t="s">
        <v>192</v>
      </c>
      <c r="G171" s="77" t="s">
        <v>307</v>
      </c>
      <c r="H171" s="78" t="str">
        <f aca="false">IF(LEN(C171)&gt;0,"EXEC INS_fsm_state_transition @tx_fsm_type_name='"&amp;C171&amp;"', @tx_state_name='"&amp;D171&amp;"', @tx_action_name='"&amp;E171&amp;"', @tx_next_state_name='"&amp;F171&amp;"',  @tx_login_name='nazdaq_prod'")</f>
        <v>EXEC INS_fsm_state_transition @tx_fsm_type_name='REF_LEGAL_ENTITY', @tx_state_name='REJECTED', @tx_action_name='REQUEST_APPROVAL', @tx_next_state_name='PEND_APPROVAL',  @tx_login_name='nazdaq_prod'</v>
      </c>
    </row>
    <row r="172" s="28" customFormat="true" ht="12.8" hidden="false" customHeight="false" outlineLevel="0" collapsed="false">
      <c r="B172" s="28" t="s">
        <v>321</v>
      </c>
      <c r="C172" s="29" t="s">
        <v>121</v>
      </c>
      <c r="D172" s="76" t="s">
        <v>193</v>
      </c>
      <c r="E172" s="76" t="s">
        <v>282</v>
      </c>
      <c r="F172" s="76" t="s">
        <v>192</v>
      </c>
      <c r="G172" s="77" t="s">
        <v>307</v>
      </c>
      <c r="H172" s="78" t="str">
        <f aca="false">IF(LEN(C172)&gt;0,"EXEC INS_fsm_state_transition @tx_fsm_type_name='"&amp;C172&amp;"', @tx_state_name='"&amp;D172&amp;"', @tx_action_name='"&amp;E172&amp;"', @tx_next_state_name='"&amp;F172&amp;"',  @tx_login_name='nazdaq_prod'")</f>
        <v>EXEC INS_fsm_state_transition @tx_fsm_type_name='REF_LEGAL_ENTITY', @tx_state_name='APPROVED', @tx_action_name='REQUEST_APPROVAL', @tx_next_state_name='PEND_APPROVAL',  @tx_login_name='nazdaq_prod'</v>
      </c>
    </row>
    <row r="173" s="28" customFormat="true" ht="12.8" hidden="false" customHeight="false" outlineLevel="0" collapsed="false">
      <c r="B173" s="28" t="s">
        <v>321</v>
      </c>
      <c r="C173" s="29" t="s">
        <v>121</v>
      </c>
      <c r="D173" s="76" t="s">
        <v>129</v>
      </c>
      <c r="E173" s="76" t="s">
        <v>285</v>
      </c>
      <c r="F173" s="76" t="s">
        <v>193</v>
      </c>
      <c r="G173" s="77" t="s">
        <v>307</v>
      </c>
      <c r="H173" s="78" t="str">
        <f aca="false">IF(LEN(C173)&gt;0,"EXEC INS_fsm_state_transition @tx_fsm_type_name='"&amp;C173&amp;"', @tx_state_name='"&amp;D173&amp;"', @tx_action_name='"&amp;E173&amp;"', @tx_next_state_name='"&amp;F173&amp;"',  @tx_login_name='nazdaq_prod'")</f>
        <v>EXEC INS_fsm_state_transition @tx_fsm_type_name='REF_LEGAL_ENTITY', @tx_state_name='UNDEF', @tx_action_name='SYS_AUTO_APPROVE', @tx_next_state_name='APPROVED',  @tx_login_name='nazdaq_prod'</v>
      </c>
    </row>
    <row r="174" s="36" customFormat="true" ht="12.8" hidden="false" customHeight="false" outlineLevel="0" collapsed="false">
      <c r="B174" s="36" t="s">
        <v>322</v>
      </c>
      <c r="C174" s="37" t="s">
        <v>122</v>
      </c>
      <c r="D174" s="79" t="s">
        <v>129</v>
      </c>
      <c r="E174" s="80" t="s">
        <v>288</v>
      </c>
      <c r="F174" s="80" t="s">
        <v>131</v>
      </c>
      <c r="G174" s="81" t="s">
        <v>307</v>
      </c>
      <c r="H174" s="82" t="str">
        <f aca="false">IF(LEN(C174)&gt;0,"EXEC INS_fsm_state_transition @tx_fsm_type_name='"&amp;C174&amp;"', @tx_state_name='"&amp;D174&amp;"', @tx_action_name='"&amp;E174&amp;"', @tx_next_state_name='"&amp;F174&amp;"',  @tx_login_name='nazdaq_prod'")</f>
        <v>EXEC INS_fsm_state_transition @tx_fsm_type_name='CREDIT_CARD', @tx_state_name='UNDEF', @tx_action_name='SAVE', @tx_next_state_name='FO_CREATED',  @tx_login_name='nazdaq_prod'</v>
      </c>
    </row>
    <row r="175" s="36" customFormat="true" ht="12.8" hidden="false" customHeight="false" outlineLevel="0" collapsed="false">
      <c r="B175" s="36" t="s">
        <v>322</v>
      </c>
      <c r="C175" s="37" t="s">
        <v>122</v>
      </c>
      <c r="D175" s="79" t="s">
        <v>129</v>
      </c>
      <c r="E175" s="83" t="s">
        <v>280</v>
      </c>
      <c r="F175" s="80" t="s">
        <v>131</v>
      </c>
      <c r="G175" s="81" t="s">
        <v>307</v>
      </c>
      <c r="H175" s="82" t="str">
        <f aca="false">IF(LEN(C175)&gt;0,"EXEC INS_fsm_state_transition @tx_fsm_type_name='"&amp;C175&amp;"', @tx_state_name='"&amp;D175&amp;"', @tx_action_name='"&amp;E175&amp;"', @tx_next_state_name='"&amp;F175&amp;"',  @tx_login_name='nazdaq_prod'")</f>
        <v>EXEC INS_fsm_state_transition @tx_fsm_type_name='CREDIT_CARD', @tx_state_name='UNDEF', @tx_action_name='NEW', @tx_next_state_name='FO_CREATED',  @tx_login_name='nazdaq_prod'</v>
      </c>
    </row>
    <row r="176" s="36" customFormat="true" ht="12.8" hidden="false" customHeight="false" outlineLevel="0" collapsed="false">
      <c r="B176" s="36" t="s">
        <v>322</v>
      </c>
      <c r="C176" s="37" t="s">
        <v>122</v>
      </c>
      <c r="D176" s="84" t="s">
        <v>131</v>
      </c>
      <c r="E176" s="84" t="s">
        <v>281</v>
      </c>
      <c r="F176" s="85" t="s">
        <v>132</v>
      </c>
      <c r="G176" s="81" t="s">
        <v>307</v>
      </c>
      <c r="H176" s="82" t="str">
        <f aca="false">IF(LEN(C176)&gt;0,"EXEC INS_fsm_state_transition @tx_fsm_type_name='"&amp;C176&amp;"', @tx_state_name='"&amp;D176&amp;"', @tx_action_name='"&amp;E176&amp;"', @tx_next_state_name='"&amp;F176&amp;"',  @tx_login_name='nazdaq_prod'")</f>
        <v>EXEC INS_fsm_state_transition @tx_fsm_type_name='CREDIT_CARD', @tx_state_name='FO_CREATED', @tx_action_name='UPDATE', @tx_next_state_name='FO_UPDATED',  @tx_login_name='nazdaq_prod'</v>
      </c>
    </row>
    <row r="177" s="36" customFormat="true" ht="12.8" hidden="false" customHeight="false" outlineLevel="0" collapsed="false">
      <c r="B177" s="36" t="s">
        <v>322</v>
      </c>
      <c r="C177" s="37" t="s">
        <v>122</v>
      </c>
      <c r="D177" s="84" t="s">
        <v>132</v>
      </c>
      <c r="E177" s="84" t="s">
        <v>281</v>
      </c>
      <c r="F177" s="84" t="s">
        <v>132</v>
      </c>
      <c r="G177" s="81" t="s">
        <v>307</v>
      </c>
      <c r="H177" s="82" t="str">
        <f aca="false">IF(LEN(C177)&gt;0,"EXEC INS_fsm_state_transition @tx_fsm_type_name='"&amp;C177&amp;"', @tx_state_name='"&amp;D177&amp;"', @tx_action_name='"&amp;E177&amp;"', @tx_next_state_name='"&amp;F177&amp;"',  @tx_login_name='nazdaq_prod'")</f>
        <v>EXEC INS_fsm_state_transition @tx_fsm_type_name='CREDIT_CARD', @tx_state_name='FO_UPDATED', @tx_action_name='UPDATE', @tx_next_state_name='FO_UPDATED',  @tx_login_name='nazdaq_prod'</v>
      </c>
    </row>
    <row r="178" s="36" customFormat="true" ht="12.8" hidden="false" customHeight="false" outlineLevel="0" collapsed="false">
      <c r="B178" s="36" t="s">
        <v>322</v>
      </c>
      <c r="C178" s="37" t="s">
        <v>122</v>
      </c>
      <c r="D178" s="84" t="s">
        <v>132</v>
      </c>
      <c r="E178" s="84" t="s">
        <v>289</v>
      </c>
      <c r="F178" s="85" t="s">
        <v>210</v>
      </c>
      <c r="G178" s="81" t="s">
        <v>307</v>
      </c>
      <c r="H178" s="82" t="str">
        <f aca="false">IF(LEN(C178)&gt;0,"EXEC INS_fsm_state_transition @tx_fsm_type_name='"&amp;C178&amp;"', @tx_state_name='"&amp;D178&amp;"', @tx_action_name='"&amp;E178&amp;"', @tx_next_state_name='"&amp;F178&amp;"',  @tx_login_name='nazdaq_prod'")</f>
        <v>EXEC INS_fsm_state_transition @tx_fsm_type_name='CREDIT_CARD', @tx_state_name='FO_UPDATED', @tx_action_name='RECOMMEND', @tx_next_state_name='FO_RECOMMENDED',  @tx_login_name='nazdaq_prod'</v>
      </c>
    </row>
    <row r="179" s="36" customFormat="true" ht="12.8" hidden="false" customHeight="false" outlineLevel="0" collapsed="false">
      <c r="B179" s="36" t="s">
        <v>322</v>
      </c>
      <c r="C179" s="37" t="s">
        <v>122</v>
      </c>
      <c r="D179" s="84" t="s">
        <v>131</v>
      </c>
      <c r="E179" s="84" t="s">
        <v>290</v>
      </c>
      <c r="F179" s="85" t="s">
        <v>133</v>
      </c>
      <c r="G179" s="81" t="s">
        <v>307</v>
      </c>
      <c r="H179" s="82" t="str">
        <f aca="false">IF(LEN(C179)&gt;0,"EXEC INS_fsm_state_transition @tx_fsm_type_name='"&amp;C179&amp;"', @tx_state_name='"&amp;D179&amp;"', @tx_action_name='"&amp;E179&amp;"', @tx_next_state_name='"&amp;F179&amp;"',  @tx_login_name='nazdaq_prod'")</f>
        <v>EXEC INS_fsm_state_transition @tx_fsm_type_name='CREDIT_CARD', @tx_state_name='FO_CREATED', @tx_action_name='DELETE', @tx_next_state_name='FO_DELETED',  @tx_login_name='nazdaq_prod'</v>
      </c>
    </row>
    <row r="180" s="36" customFormat="true" ht="12.8" hidden="false" customHeight="false" outlineLevel="0" collapsed="false">
      <c r="B180" s="36" t="s">
        <v>322</v>
      </c>
      <c r="C180" s="37" t="s">
        <v>122</v>
      </c>
      <c r="D180" s="84" t="s">
        <v>132</v>
      </c>
      <c r="E180" s="84" t="s">
        <v>290</v>
      </c>
      <c r="F180" s="85" t="s">
        <v>133</v>
      </c>
      <c r="G180" s="81" t="s">
        <v>307</v>
      </c>
      <c r="H180" s="82" t="str">
        <f aca="false">IF(LEN(C180)&gt;0,"EXEC INS_fsm_state_transition @tx_fsm_type_name='"&amp;C180&amp;"', @tx_state_name='"&amp;D180&amp;"', @tx_action_name='"&amp;E180&amp;"', @tx_next_state_name='"&amp;F180&amp;"',  @tx_login_name='nazdaq_prod'")</f>
        <v>EXEC INS_fsm_state_transition @tx_fsm_type_name='CREDIT_CARD', @tx_state_name='FO_UPDATED', @tx_action_name='DELETE', @tx_next_state_name='FO_DELETED',  @tx_login_name='nazdaq_prod'</v>
      </c>
    </row>
    <row r="181" s="36" customFormat="true" ht="12.8" hidden="false" customHeight="false" outlineLevel="0" collapsed="false">
      <c r="B181" s="41" t="s">
        <v>323</v>
      </c>
      <c r="C181" s="37" t="s">
        <v>122</v>
      </c>
      <c r="D181" s="84" t="s">
        <v>210</v>
      </c>
      <c r="E181" s="84" t="s">
        <v>281</v>
      </c>
      <c r="F181" s="85" t="s">
        <v>200</v>
      </c>
      <c r="G181" s="81" t="s">
        <v>307</v>
      </c>
      <c r="H181" s="82" t="str">
        <f aca="false">IF(LEN(C181)&gt;0,"EXEC INS_fsm_state_transition @tx_fsm_type_name='"&amp;C181&amp;"', @tx_state_name='"&amp;D181&amp;"', @tx_action_name='"&amp;E181&amp;"', @tx_next_state_name='"&amp;F181&amp;"',  @tx_login_name='nazdaq_prod'")</f>
        <v>EXEC INS_fsm_state_transition @tx_fsm_type_name='CREDIT_CARD', @tx_state_name='FO_RECOMMENDED', @tx_action_name='UPDATE', @tx_next_state_name='C_OFFICER_UPDATED',  @tx_login_name='nazdaq_prod'</v>
      </c>
    </row>
    <row r="182" s="36" customFormat="true" ht="12.8" hidden="false" customHeight="false" outlineLevel="0" collapsed="false">
      <c r="B182" s="41" t="s">
        <v>323</v>
      </c>
      <c r="C182" s="37" t="s">
        <v>122</v>
      </c>
      <c r="D182" s="84" t="s">
        <v>200</v>
      </c>
      <c r="E182" s="84" t="s">
        <v>281</v>
      </c>
      <c r="F182" s="84" t="s">
        <v>200</v>
      </c>
      <c r="G182" s="81" t="s">
        <v>307</v>
      </c>
      <c r="H182" s="82" t="str">
        <f aca="false">IF(LEN(C182)&gt;0,"EXEC INS_fsm_state_transition @tx_fsm_type_name='"&amp;C182&amp;"', @tx_state_name='"&amp;D182&amp;"', @tx_action_name='"&amp;E182&amp;"', @tx_next_state_name='"&amp;F182&amp;"',  @tx_login_name='nazdaq_prod'")</f>
        <v>EXEC INS_fsm_state_transition @tx_fsm_type_name='CREDIT_CARD', @tx_state_name='C_OFFICER_UPDATED', @tx_action_name='UPDATE', @tx_next_state_name='C_OFFICER_UPDATED',  @tx_login_name='nazdaq_prod'</v>
      </c>
    </row>
    <row r="183" s="36" customFormat="true" ht="12.8" hidden="false" customHeight="false" outlineLevel="0" collapsed="false">
      <c r="B183" s="41" t="s">
        <v>323</v>
      </c>
      <c r="C183" s="37" t="s">
        <v>122</v>
      </c>
      <c r="D183" s="84" t="s">
        <v>200</v>
      </c>
      <c r="E183" s="84" t="s">
        <v>289</v>
      </c>
      <c r="F183" s="84" t="s">
        <v>199</v>
      </c>
      <c r="G183" s="81" t="s">
        <v>307</v>
      </c>
      <c r="H183" s="82" t="str">
        <f aca="false">IF(LEN(C183)&gt;0,"EXEC INS_fsm_state_transition @tx_fsm_type_name='"&amp;C183&amp;"', @tx_state_name='"&amp;D183&amp;"', @tx_action_name='"&amp;E183&amp;"', @tx_next_state_name='"&amp;F183&amp;"',  @tx_login_name='nazdaq_prod'")</f>
        <v>EXEC INS_fsm_state_transition @tx_fsm_type_name='CREDIT_CARD', @tx_state_name='C_OFFICER_UPDATED', @tx_action_name='RECOMMEND', @tx_next_state_name='C_OFFICER_RECOMMENDED',  @tx_login_name='nazdaq_prod'</v>
      </c>
    </row>
    <row r="184" s="36" customFormat="true" ht="12.8" hidden="false" customHeight="false" outlineLevel="0" collapsed="false">
      <c r="B184" s="41" t="s">
        <v>323</v>
      </c>
      <c r="C184" s="37" t="s">
        <v>122</v>
      </c>
      <c r="D184" s="84" t="s">
        <v>212</v>
      </c>
      <c r="E184" s="84" t="s">
        <v>281</v>
      </c>
      <c r="F184" s="84" t="s">
        <v>200</v>
      </c>
      <c r="G184" s="81" t="s">
        <v>307</v>
      </c>
      <c r="H184" s="82" t="str">
        <f aca="false">IF(LEN(C184)&gt;0,"EXEC INS_fsm_state_transition @tx_fsm_type_name='"&amp;C184&amp;"', @tx_state_name='"&amp;D184&amp;"', @tx_action_name='"&amp;E184&amp;"', @tx_next_state_name='"&amp;F184&amp;"',  @tx_login_name='nazdaq_prod'")</f>
        <v>EXEC INS_fsm_state_transition @tx_fsm_type_name='CREDIT_CARD', @tx_state_name='HOC_RETURNED', @tx_action_name='UPDATE', @tx_next_state_name='C_OFFICER_UPDATED',  @tx_login_name='nazdaq_prod'</v>
      </c>
    </row>
    <row r="185" s="36" customFormat="true" ht="12.8" hidden="false" customHeight="false" outlineLevel="0" collapsed="false">
      <c r="B185" s="41" t="s">
        <v>323</v>
      </c>
      <c r="C185" s="37" t="s">
        <v>122</v>
      </c>
      <c r="D185" s="84" t="s">
        <v>201</v>
      </c>
      <c r="E185" s="84" t="s">
        <v>281</v>
      </c>
      <c r="F185" s="84" t="s">
        <v>202</v>
      </c>
      <c r="G185" s="81" t="s">
        <v>307</v>
      </c>
      <c r="H185" s="82" t="str">
        <f aca="false">IF(LEN(C185)&gt;0,"EXEC INS_fsm_state_transition @tx_fsm_type_name='"&amp;C185&amp;"', @tx_state_name='"&amp;D185&amp;"', @tx_action_name='"&amp;E185&amp;"', @tx_next_state_name='"&amp;F185&amp;"',  @tx_login_name='nazdaq_prod'")</f>
        <v>EXEC INS_fsm_state_transition @tx_fsm_type_name='CREDIT_CARD', @tx_state_name='CA_QUERY_TO_C_OFFICER', @tx_action_name='UPDATE', @tx_next_state_name='CA_QUERY_TO_C_OFFICER_UPDATED',  @tx_login_name='nazdaq_prod'</v>
      </c>
    </row>
    <row r="186" s="36" customFormat="true" ht="12.8" hidden="false" customHeight="false" outlineLevel="0" collapsed="false">
      <c r="B186" s="41" t="s">
        <v>323</v>
      </c>
      <c r="C186" s="37" t="s">
        <v>122</v>
      </c>
      <c r="D186" s="84" t="s">
        <v>206</v>
      </c>
      <c r="E186" s="84" t="s">
        <v>281</v>
      </c>
      <c r="F186" s="84" t="s">
        <v>207</v>
      </c>
      <c r="G186" s="81" t="s">
        <v>307</v>
      </c>
      <c r="H186" s="82" t="str">
        <f aca="false">IF(LEN(C186)&gt;0,"EXEC INS_fsm_state_transition @tx_fsm_type_name='"&amp;C186&amp;"', @tx_state_name='"&amp;D186&amp;"', @tx_action_name='"&amp;E186&amp;"', @tx_next_state_name='"&amp;F186&amp;"',  @tx_login_name='nazdaq_prod'")</f>
        <v>EXEC INS_fsm_state_transition @tx_fsm_type_name='CREDIT_CARD', @tx_state_name='CO_QUERY_TO_C_OFFICER', @tx_action_name='UPDATE', @tx_next_state_name='CO_QUERY_TO_C_OFFICER_UPDATED',  @tx_login_name='nazdaq_prod'</v>
      </c>
    </row>
    <row r="187" s="36" customFormat="true" ht="12.8" hidden="false" customHeight="false" outlineLevel="0" collapsed="false">
      <c r="B187" s="41" t="s">
        <v>324</v>
      </c>
      <c r="C187" s="37" t="s">
        <v>122</v>
      </c>
      <c r="D187" s="84" t="s">
        <v>199</v>
      </c>
      <c r="E187" s="84" t="s">
        <v>289</v>
      </c>
      <c r="F187" s="85" t="s">
        <v>211</v>
      </c>
      <c r="G187" s="81" t="s">
        <v>307</v>
      </c>
      <c r="H187" s="82" t="str">
        <f aca="false">IF(LEN(C187)&gt;0,"EXEC INS_fsm_state_transition @tx_fsm_type_name='"&amp;C187&amp;"', @tx_state_name='"&amp;D187&amp;"', @tx_action_name='"&amp;E187&amp;"', @tx_next_state_name='"&amp;F187&amp;"',  @tx_login_name='nazdaq_prod'")</f>
        <v>EXEC INS_fsm_state_transition @tx_fsm_type_name='CREDIT_CARD', @tx_state_name='C_OFFICER_RECOMMENDED', @tx_action_name='RECOMMEND', @tx_next_state_name='HOC_RECOMMENDED',  @tx_login_name='nazdaq_prod'</v>
      </c>
    </row>
    <row r="188" s="36" customFormat="true" ht="12.8" hidden="false" customHeight="false" outlineLevel="0" collapsed="false">
      <c r="B188" s="41" t="s">
        <v>324</v>
      </c>
      <c r="C188" s="37" t="s">
        <v>122</v>
      </c>
      <c r="D188" s="84" t="s">
        <v>199</v>
      </c>
      <c r="E188" s="84" t="s">
        <v>291</v>
      </c>
      <c r="F188" s="84" t="s">
        <v>212</v>
      </c>
      <c r="G188" s="81" t="s">
        <v>307</v>
      </c>
      <c r="H188" s="82" t="str">
        <f aca="false">IF(LEN(C188)&gt;0,"EXEC INS_fsm_state_transition @tx_fsm_type_name='"&amp;C188&amp;"', @tx_state_name='"&amp;D188&amp;"', @tx_action_name='"&amp;E188&amp;"', @tx_next_state_name='"&amp;F188&amp;"',  @tx_login_name='nazdaq_prod'")</f>
        <v>EXEC INS_fsm_state_transition @tx_fsm_type_name='CREDIT_CARD', @tx_state_name='C_OFFICER_RECOMMENDED', @tx_action_name='RETURN', @tx_next_state_name='HOC_RETURNED',  @tx_login_name='nazdaq_prod'</v>
      </c>
    </row>
    <row r="189" s="36" customFormat="true" ht="12.8" hidden="false" customHeight="false" outlineLevel="0" collapsed="false">
      <c r="B189" s="41" t="s">
        <v>325</v>
      </c>
      <c r="C189" s="37" t="s">
        <v>122</v>
      </c>
      <c r="D189" s="84" t="s">
        <v>211</v>
      </c>
      <c r="E189" s="84" t="s">
        <v>281</v>
      </c>
      <c r="F189" s="84" t="s">
        <v>153</v>
      </c>
      <c r="G189" s="81" t="s">
        <v>307</v>
      </c>
      <c r="H189" s="82" t="str">
        <f aca="false">IF(LEN(C189)&gt;0,"EXEC INS_fsm_state_transition @tx_fsm_type_name='"&amp;C189&amp;"', @tx_state_name='"&amp;D189&amp;"', @tx_action_name='"&amp;E189&amp;"', @tx_next_state_name='"&amp;F189&amp;"',  @tx_login_name='nazdaq_prod'")</f>
        <v>EXEC INS_fsm_state_transition @tx_fsm_type_name='CREDIT_CARD', @tx_state_name='HOC_RECOMMENDED', @tx_action_name='UPDATE', @tx_next_state_name='CA_UPDATED',  @tx_login_name='nazdaq_prod'</v>
      </c>
    </row>
    <row r="190" s="36" customFormat="true" ht="12.8" hidden="false" customHeight="false" outlineLevel="0" collapsed="false">
      <c r="B190" s="41" t="s">
        <v>325</v>
      </c>
      <c r="C190" s="37" t="s">
        <v>122</v>
      </c>
      <c r="D190" s="84" t="s">
        <v>153</v>
      </c>
      <c r="E190" s="84" t="s">
        <v>281</v>
      </c>
      <c r="F190" s="84" t="s">
        <v>153</v>
      </c>
      <c r="G190" s="81" t="s">
        <v>307</v>
      </c>
      <c r="H190" s="82" t="str">
        <f aca="false">IF(LEN(C190)&gt;0,"EXEC INS_fsm_state_transition @tx_fsm_type_name='"&amp;C190&amp;"', @tx_state_name='"&amp;D190&amp;"', @tx_action_name='"&amp;E190&amp;"', @tx_next_state_name='"&amp;F190&amp;"',  @tx_login_name='nazdaq_prod'")</f>
        <v>EXEC INS_fsm_state_transition @tx_fsm_type_name='CREDIT_CARD', @tx_state_name='CA_UPDATED', @tx_action_name='UPDATE', @tx_next_state_name='CA_UPDATED',  @tx_login_name='nazdaq_prod'</v>
      </c>
    </row>
    <row r="191" s="36" customFormat="true" ht="12.8" hidden="false" customHeight="false" outlineLevel="0" collapsed="false">
      <c r="B191" s="41" t="s">
        <v>325</v>
      </c>
      <c r="C191" s="37" t="s">
        <v>122</v>
      </c>
      <c r="D191" s="84" t="s">
        <v>153</v>
      </c>
      <c r="E191" s="84" t="s">
        <v>289</v>
      </c>
      <c r="F191" s="84" t="s">
        <v>154</v>
      </c>
      <c r="G191" s="81" t="s">
        <v>307</v>
      </c>
      <c r="H191" s="82" t="str">
        <f aca="false">IF(LEN(C191)&gt;0,"EXEC INS_fsm_state_transition @tx_fsm_type_name='"&amp;C191&amp;"', @tx_state_name='"&amp;D191&amp;"', @tx_action_name='"&amp;E191&amp;"', @tx_next_state_name='"&amp;F191&amp;"',  @tx_login_name='nazdaq_prod'")</f>
        <v>EXEC INS_fsm_state_transition @tx_fsm_type_name='CREDIT_CARD', @tx_state_name='CA_UPDATED', @tx_action_name='RECOMMEND', @tx_next_state_name='CA_RECOMMENDED',  @tx_login_name='nazdaq_prod'</v>
      </c>
    </row>
    <row r="192" s="36" customFormat="true" ht="12.8" hidden="false" customHeight="false" outlineLevel="0" collapsed="false">
      <c r="B192" s="41" t="s">
        <v>325</v>
      </c>
      <c r="C192" s="37" t="s">
        <v>122</v>
      </c>
      <c r="D192" s="84" t="s">
        <v>153</v>
      </c>
      <c r="E192" s="84" t="s">
        <v>291</v>
      </c>
      <c r="F192" s="85" t="s">
        <v>155</v>
      </c>
      <c r="G192" s="81" t="s">
        <v>307</v>
      </c>
      <c r="H192" s="82" t="str">
        <f aca="false">IF(LEN(C192)&gt;0,"EXEC INS_fsm_state_transition @tx_fsm_type_name='"&amp;C192&amp;"', @tx_state_name='"&amp;D192&amp;"', @tx_action_name='"&amp;E192&amp;"', @tx_next_state_name='"&amp;F192&amp;"',  @tx_login_name='nazdaq_prod'")</f>
        <v>EXEC INS_fsm_state_transition @tx_fsm_type_name='CREDIT_CARD', @tx_state_name='CA_UPDATED', @tx_action_name='RETURN', @tx_next_state_name='CA_RETURNED',  @tx_login_name='nazdaq_prod'</v>
      </c>
    </row>
    <row r="193" s="36" customFormat="true" ht="12.8" hidden="false" customHeight="false" outlineLevel="0" collapsed="false">
      <c r="B193" s="41" t="s">
        <v>325</v>
      </c>
      <c r="C193" s="37" t="s">
        <v>122</v>
      </c>
      <c r="D193" s="84" t="s">
        <v>211</v>
      </c>
      <c r="E193" s="84" t="s">
        <v>291</v>
      </c>
      <c r="F193" s="84" t="s">
        <v>155</v>
      </c>
      <c r="G193" s="81" t="s">
        <v>307</v>
      </c>
      <c r="H193" s="82" t="str">
        <f aca="false">IF(LEN(C193)&gt;0,"EXEC INS_fsm_state_transition @tx_fsm_type_name='"&amp;C193&amp;"', @tx_state_name='"&amp;D193&amp;"', @tx_action_name='"&amp;E193&amp;"', @tx_next_state_name='"&amp;F193&amp;"',  @tx_login_name='nazdaq_prod'")</f>
        <v>EXEC INS_fsm_state_transition @tx_fsm_type_name='CREDIT_CARD', @tx_state_name='HOC_RECOMMENDED', @tx_action_name='RETURN', @tx_next_state_name='CA_RETURNED',  @tx_login_name='nazdaq_prod'</v>
      </c>
    </row>
    <row r="194" s="36" customFormat="true" ht="12.8" hidden="false" customHeight="false" outlineLevel="0" collapsed="false">
      <c r="B194" s="41" t="s">
        <v>325</v>
      </c>
      <c r="C194" s="37" t="s">
        <v>122</v>
      </c>
      <c r="D194" s="84" t="s">
        <v>220</v>
      </c>
      <c r="E194" s="84" t="s">
        <v>281</v>
      </c>
      <c r="F194" s="84" t="s">
        <v>153</v>
      </c>
      <c r="G194" s="81" t="s">
        <v>307</v>
      </c>
      <c r="H194" s="82" t="str">
        <f aca="false">IF(LEN(C194)&gt;0,"EXEC INS_fsm_state_transition @tx_fsm_type_name='"&amp;C194&amp;"', @tx_state_name='"&amp;D194&amp;"', @tx_action_name='"&amp;E194&amp;"', @tx_next_state_name='"&amp;F194&amp;"',  @tx_login_name='nazdaq_prod'")</f>
        <v>EXEC INS_fsm_state_transition @tx_fsm_type_name='CREDIT_CARD', @tx_state_name='RM_RETURN', @tx_action_name='UPDATE', @tx_next_state_name='CA_UPDATED',  @tx_login_name='nazdaq_prod'</v>
      </c>
    </row>
    <row r="195" s="36" customFormat="true" ht="12.8" hidden="false" customHeight="false" outlineLevel="0" collapsed="false">
      <c r="B195" s="41" t="s">
        <v>325</v>
      </c>
      <c r="C195" s="37" t="s">
        <v>122</v>
      </c>
      <c r="D195" s="84" t="s">
        <v>216</v>
      </c>
      <c r="E195" s="84" t="s">
        <v>281</v>
      </c>
      <c r="F195" s="84" t="s">
        <v>153</v>
      </c>
      <c r="G195" s="81" t="s">
        <v>307</v>
      </c>
      <c r="H195" s="82" t="str">
        <f aca="false">IF(LEN(C195)&gt;0,"EXEC INS_fsm_state_transition @tx_fsm_type_name='"&amp;C195&amp;"', @tx_state_name='"&amp;D195&amp;"', @tx_action_name='"&amp;E195&amp;"', @tx_next_state_name='"&amp;F195&amp;"',  @tx_login_name='nazdaq_prod'")</f>
        <v>EXEC INS_fsm_state_transition @tx_fsm_type_name='CREDIT_CARD', @tx_state_name='RM_DECLINE', @tx_action_name='UPDATE', @tx_next_state_name='CA_UPDATED',  @tx_login_name='nazdaq_prod'</v>
      </c>
    </row>
    <row r="196" s="36" customFormat="true" ht="12.8" hidden="false" customHeight="false" outlineLevel="0" collapsed="false">
      <c r="B196" s="41" t="s">
        <v>325</v>
      </c>
      <c r="C196" s="37" t="s">
        <v>122</v>
      </c>
      <c r="D196" s="84" t="s">
        <v>223</v>
      </c>
      <c r="E196" s="84" t="s">
        <v>281</v>
      </c>
      <c r="F196" s="84" t="s">
        <v>153</v>
      </c>
      <c r="G196" s="81" t="s">
        <v>307</v>
      </c>
      <c r="H196" s="82" t="str">
        <f aca="false">IF(LEN(C196)&gt;0,"EXEC INS_fsm_state_transition @tx_fsm_type_name='"&amp;C196&amp;"', @tx_state_name='"&amp;D196&amp;"', @tx_action_name='"&amp;E196&amp;"', @tx_next_state_name='"&amp;F196&amp;"',  @tx_login_name='nazdaq_prod'")</f>
        <v>EXEC INS_fsm_state_transition @tx_fsm_type_name='CREDIT_CARD', @tx_state_name='UH_DECLINE', @tx_action_name='UPDATE', @tx_next_state_name='CA_UPDATED',  @tx_login_name='nazdaq_prod'</v>
      </c>
    </row>
    <row r="197" s="36" customFormat="true" ht="12.8" hidden="false" customHeight="false" outlineLevel="0" collapsed="false">
      <c r="B197" s="41" t="s">
        <v>325</v>
      </c>
      <c r="C197" s="37" t="s">
        <v>122</v>
      </c>
      <c r="D197" s="84" t="s">
        <v>205</v>
      </c>
      <c r="E197" s="84" t="s">
        <v>292</v>
      </c>
      <c r="F197" s="85" t="s">
        <v>203</v>
      </c>
      <c r="G197" s="81" t="s">
        <v>307</v>
      </c>
      <c r="H197" s="82" t="str">
        <f aca="false">IF(LEN(C197)&gt;0,"EXEC INS_fsm_state_transition @tx_fsm_type_name='"&amp;C197&amp;"', @tx_state_name='"&amp;D197&amp;"', @tx_action_name='"&amp;E197&amp;"', @tx_next_state_name='"&amp;F197&amp;"',  @tx_login_name='nazdaq_prod'")</f>
        <v>EXEC INS_fsm_state_transition @tx_fsm_type_name='CREDIT_CARD', @tx_state_name='CD_REJECT', @tx_action_name='RESEND', @tx_next_state_name='CA_RESENT',  @tx_login_name='nazdaq_prod'</v>
      </c>
    </row>
    <row r="198" s="36" customFormat="true" ht="12.8" hidden="false" customHeight="false" outlineLevel="0" collapsed="false">
      <c r="B198" s="41" t="s">
        <v>325</v>
      </c>
      <c r="C198" s="37" t="s">
        <v>122</v>
      </c>
      <c r="D198" s="84" t="s">
        <v>214</v>
      </c>
      <c r="E198" s="84" t="s">
        <v>281</v>
      </c>
      <c r="F198" s="84" t="s">
        <v>153</v>
      </c>
      <c r="G198" s="81" t="s">
        <v>307</v>
      </c>
      <c r="H198" s="82" t="str">
        <f aca="false">IF(LEN(C198)&gt;0,"EXEC INS_fsm_state_transition @tx_fsm_type_name='"&amp;C198&amp;"', @tx_state_name='"&amp;D198&amp;"', @tx_action_name='"&amp;E198&amp;"', @tx_next_state_name='"&amp;F198&amp;"',  @tx_login_name='nazdaq_prod'")</f>
        <v>EXEC INS_fsm_state_transition @tx_fsm_type_name='CREDIT_CARD', @tx_state_name='HOCRM_REMOVED_FROM_GROUP', @tx_action_name='UPDATE', @tx_next_state_name='CA_UPDATED',  @tx_login_name='nazdaq_prod'</v>
      </c>
    </row>
    <row r="199" s="36" customFormat="true" ht="12.8" hidden="false" customHeight="false" outlineLevel="0" collapsed="false">
      <c r="B199" s="41" t="s">
        <v>325</v>
      </c>
      <c r="C199" s="37" t="s">
        <v>122</v>
      </c>
      <c r="D199" s="84" t="s">
        <v>153</v>
      </c>
      <c r="E199" s="84" t="s">
        <v>293</v>
      </c>
      <c r="F199" s="85" t="s">
        <v>201</v>
      </c>
      <c r="G199" s="81" t="s">
        <v>307</v>
      </c>
      <c r="H199" s="82" t="str">
        <f aca="false">IF(LEN(C199)&gt;0,"EXEC INS_fsm_state_transition @tx_fsm_type_name='"&amp;C199&amp;"', @tx_state_name='"&amp;D199&amp;"', @tx_action_name='"&amp;E199&amp;"', @tx_next_state_name='"&amp;F199&amp;"',  @tx_login_name='nazdaq_prod'")</f>
        <v>EXEC INS_fsm_state_transition @tx_fsm_type_name='CREDIT_CARD', @tx_state_name='CA_UPDATED', @tx_action_name='QUERY_TO_C_OFFICER', @tx_next_state_name='CA_QUERY_TO_C_OFFICER',  @tx_login_name='nazdaq_prod'</v>
      </c>
    </row>
    <row r="200" s="36" customFormat="true" ht="12.8" hidden="false" customHeight="false" outlineLevel="0" collapsed="false">
      <c r="B200" s="41" t="s">
        <v>325</v>
      </c>
      <c r="C200" s="37" t="s">
        <v>122</v>
      </c>
      <c r="D200" s="84" t="s">
        <v>211</v>
      </c>
      <c r="E200" s="84" t="s">
        <v>293</v>
      </c>
      <c r="F200" s="85" t="s">
        <v>201</v>
      </c>
      <c r="G200" s="81" t="s">
        <v>307</v>
      </c>
      <c r="H200" s="82" t="str">
        <f aca="false">IF(LEN(C200)&gt;0,"EXEC INS_fsm_state_transition @tx_fsm_type_name='"&amp;C200&amp;"', @tx_state_name='"&amp;D200&amp;"', @tx_action_name='"&amp;E200&amp;"', @tx_next_state_name='"&amp;F200&amp;"',  @tx_login_name='nazdaq_prod'")</f>
        <v>EXEC INS_fsm_state_transition @tx_fsm_type_name='CREDIT_CARD', @tx_state_name='HOC_RECOMMENDED', @tx_action_name='QUERY_TO_C_OFFICER', @tx_next_state_name='CA_QUERY_TO_C_OFFICER',  @tx_login_name='nazdaq_prod'</v>
      </c>
    </row>
    <row r="201" s="36" customFormat="true" ht="12.8" hidden="false" customHeight="false" outlineLevel="0" collapsed="false">
      <c r="B201" s="41" t="s">
        <v>325</v>
      </c>
      <c r="C201" s="37" t="s">
        <v>122</v>
      </c>
      <c r="D201" s="84" t="s">
        <v>214</v>
      </c>
      <c r="E201" s="84" t="s">
        <v>293</v>
      </c>
      <c r="F201" s="85" t="s">
        <v>201</v>
      </c>
      <c r="G201" s="81" t="s">
        <v>307</v>
      </c>
      <c r="H201" s="82" t="str">
        <f aca="false">IF(LEN(C201)&gt;0,"EXEC INS_fsm_state_transition @tx_fsm_type_name='"&amp;C201&amp;"', @tx_state_name='"&amp;D201&amp;"', @tx_action_name='"&amp;E201&amp;"', @tx_next_state_name='"&amp;F201&amp;"',  @tx_login_name='nazdaq_prod'")</f>
        <v>EXEC INS_fsm_state_transition @tx_fsm_type_name='CREDIT_CARD', @tx_state_name='HOCRM_REMOVED_FROM_GROUP', @tx_action_name='QUERY_TO_C_OFFICER', @tx_next_state_name='CA_QUERY_TO_C_OFFICER',  @tx_login_name='nazdaq_prod'</v>
      </c>
    </row>
    <row r="202" s="36" customFormat="true" ht="12.8" hidden="false" customHeight="false" outlineLevel="0" collapsed="false">
      <c r="B202" s="41" t="s">
        <v>325</v>
      </c>
      <c r="C202" s="37" t="s">
        <v>122</v>
      </c>
      <c r="D202" s="84" t="s">
        <v>202</v>
      </c>
      <c r="E202" s="84" t="s">
        <v>281</v>
      </c>
      <c r="F202" s="84" t="s">
        <v>153</v>
      </c>
      <c r="G202" s="81" t="s">
        <v>307</v>
      </c>
      <c r="H202" s="82" t="str">
        <f aca="false">IF(LEN(C202)&gt;0,"EXEC INS_fsm_state_transition @tx_fsm_type_name='"&amp;C202&amp;"', @tx_state_name='"&amp;D202&amp;"', @tx_action_name='"&amp;E202&amp;"', @tx_next_state_name='"&amp;F202&amp;"',  @tx_login_name='nazdaq_prod'")</f>
        <v>EXEC INS_fsm_state_transition @tx_fsm_type_name='CREDIT_CARD', @tx_state_name='CA_QUERY_TO_C_OFFICER_UPDATED', @tx_action_name='UPDATE', @tx_next_state_name='CA_UPDATED',  @tx_login_name='nazdaq_prod'</v>
      </c>
    </row>
    <row r="203" s="36" customFormat="true" ht="12.8" hidden="false" customHeight="false" outlineLevel="0" collapsed="false">
      <c r="B203" s="41" t="s">
        <v>325</v>
      </c>
      <c r="C203" s="37" t="s">
        <v>122</v>
      </c>
      <c r="D203" s="84" t="s">
        <v>202</v>
      </c>
      <c r="E203" s="84" t="s">
        <v>289</v>
      </c>
      <c r="F203" s="84" t="s">
        <v>154</v>
      </c>
      <c r="G203" s="81" t="s">
        <v>307</v>
      </c>
      <c r="H203" s="82" t="str">
        <f aca="false">IF(LEN(C203)&gt;0,"EXEC INS_fsm_state_transition @tx_fsm_type_name='"&amp;C203&amp;"', @tx_state_name='"&amp;D203&amp;"', @tx_action_name='"&amp;E203&amp;"', @tx_next_state_name='"&amp;F203&amp;"',  @tx_login_name='nazdaq_prod'")</f>
        <v>EXEC INS_fsm_state_transition @tx_fsm_type_name='CREDIT_CARD', @tx_state_name='CA_QUERY_TO_C_OFFICER_UPDATED', @tx_action_name='RECOMMEND', @tx_next_state_name='CA_RECOMMENDED',  @tx_login_name='nazdaq_prod'</v>
      </c>
    </row>
    <row r="204" s="36" customFormat="true" ht="12.8" hidden="false" customHeight="false" outlineLevel="0" collapsed="false">
      <c r="B204" s="41" t="s">
        <v>325</v>
      </c>
      <c r="C204" s="37" t="s">
        <v>122</v>
      </c>
      <c r="D204" s="84" t="s">
        <v>202</v>
      </c>
      <c r="E204" s="84" t="s">
        <v>291</v>
      </c>
      <c r="F204" s="85" t="s">
        <v>155</v>
      </c>
      <c r="G204" s="81" t="s">
        <v>307</v>
      </c>
      <c r="H204" s="82" t="str">
        <f aca="false">IF(LEN(C204)&gt;0,"EXEC INS_fsm_state_transition @tx_fsm_type_name='"&amp;C204&amp;"', @tx_state_name='"&amp;D204&amp;"', @tx_action_name='"&amp;E204&amp;"', @tx_next_state_name='"&amp;F204&amp;"',  @tx_login_name='nazdaq_prod'")</f>
        <v>EXEC INS_fsm_state_transition @tx_fsm_type_name='CREDIT_CARD', @tx_state_name='CA_QUERY_TO_C_OFFICER_UPDATED', @tx_action_name='RETURN', @tx_next_state_name='CA_RETURNED',  @tx_login_name='nazdaq_prod'</v>
      </c>
    </row>
    <row r="205" s="36" customFormat="true" ht="12.8" hidden="false" customHeight="false" outlineLevel="0" collapsed="false">
      <c r="B205" s="41" t="s">
        <v>325</v>
      </c>
      <c r="C205" s="37" t="s">
        <v>122</v>
      </c>
      <c r="D205" s="84" t="s">
        <v>202</v>
      </c>
      <c r="E205" s="84" t="s">
        <v>292</v>
      </c>
      <c r="F205" s="85" t="s">
        <v>203</v>
      </c>
      <c r="G205" s="81" t="s">
        <v>307</v>
      </c>
      <c r="H205" s="82" t="str">
        <f aca="false">IF(LEN(C205)&gt;0,"EXEC INS_fsm_state_transition @tx_fsm_type_name='"&amp;C205&amp;"', @tx_state_name='"&amp;D205&amp;"', @tx_action_name='"&amp;E205&amp;"', @tx_next_state_name='"&amp;F205&amp;"',  @tx_login_name='nazdaq_prod'")</f>
        <v>EXEC INS_fsm_state_transition @tx_fsm_type_name='CREDIT_CARD', @tx_state_name='CA_QUERY_TO_C_OFFICER_UPDATED', @tx_action_name='RESEND', @tx_next_state_name='CA_RESENT',  @tx_login_name='nazdaq_prod'</v>
      </c>
    </row>
    <row r="206" s="36" customFormat="true" ht="12.8" hidden="false" customHeight="false" outlineLevel="0" collapsed="false">
      <c r="B206" s="41" t="s">
        <v>325</v>
      </c>
      <c r="C206" s="37" t="s">
        <v>122</v>
      </c>
      <c r="D206" s="84" t="s">
        <v>202</v>
      </c>
      <c r="E206" s="84" t="s">
        <v>293</v>
      </c>
      <c r="F206" s="84" t="s">
        <v>201</v>
      </c>
      <c r="G206" s="81" t="s">
        <v>307</v>
      </c>
      <c r="H206" s="82" t="str">
        <f aca="false">IF(LEN(C206)&gt;0,"EXEC INS_fsm_state_transition @tx_fsm_type_name='"&amp;C206&amp;"', @tx_state_name='"&amp;D206&amp;"', @tx_action_name='"&amp;E206&amp;"', @tx_next_state_name='"&amp;F206&amp;"',  @tx_login_name='nazdaq_prod'")</f>
        <v>EXEC INS_fsm_state_transition @tx_fsm_type_name='CREDIT_CARD', @tx_state_name='CA_QUERY_TO_C_OFFICER_UPDATED', @tx_action_name='QUERY_TO_C_OFFICER', @tx_next_state_name='CA_QUERY_TO_C_OFFICER',  @tx_login_name='nazdaq_prod'</v>
      </c>
    </row>
    <row r="207" s="36" customFormat="true" ht="12.8" hidden="false" customHeight="false" outlineLevel="0" collapsed="false">
      <c r="B207" s="41" t="s">
        <v>325</v>
      </c>
      <c r="C207" s="37" t="s">
        <v>122</v>
      </c>
      <c r="D207" s="84" t="s">
        <v>224</v>
      </c>
      <c r="E207" s="84" t="s">
        <v>281</v>
      </c>
      <c r="F207" s="84" t="s">
        <v>225</v>
      </c>
      <c r="G207" s="81" t="s">
        <v>307</v>
      </c>
      <c r="H207" s="82" t="str">
        <f aca="false">IF(LEN(C207)&gt;0,"EXEC INS_fsm_state_transition @tx_fsm_type_name='"&amp;C207&amp;"', @tx_state_name='"&amp;D207&amp;"', @tx_action_name='"&amp;E207&amp;"', @tx_next_state_name='"&amp;F207&amp;"',  @tx_login_name='nazdaq_prod'")</f>
        <v>EXEC INS_fsm_state_transition @tx_fsm_type_name='CREDIT_CARD', @tx_state_name='UH_QUERY_TO_CA', @tx_action_name='UPDATE', @tx_next_state_name='UH_QUERY_TO_CA_UPDATED',  @tx_login_name='nazdaq_prod'</v>
      </c>
    </row>
    <row r="208" s="36" customFormat="true" ht="12.8" hidden="false" customHeight="false" outlineLevel="0" collapsed="false">
      <c r="B208" s="41" t="s">
        <v>325</v>
      </c>
      <c r="C208" s="37" t="s">
        <v>122</v>
      </c>
      <c r="D208" s="84" t="s">
        <v>208</v>
      </c>
      <c r="E208" s="84" t="s">
        <v>281</v>
      </c>
      <c r="F208" s="84" t="s">
        <v>209</v>
      </c>
      <c r="G208" s="81" t="s">
        <v>307</v>
      </c>
      <c r="H208" s="82" t="str">
        <f aca="false">IF(LEN(C208)&gt;0,"EXEC INS_fsm_state_transition @tx_fsm_type_name='"&amp;C208&amp;"', @tx_state_name='"&amp;D208&amp;"', @tx_action_name='"&amp;E208&amp;"', @tx_next_state_name='"&amp;F208&amp;"',  @tx_login_name='nazdaq_prod'")</f>
        <v>EXEC INS_fsm_state_transition @tx_fsm_type_name='CREDIT_CARD', @tx_state_name='CO_QUERY_TO_CA', @tx_action_name='UPDATE', @tx_next_state_name='CO_QUERY_TO_CA_UPDATED',  @tx_login_name='nazdaq_prod'</v>
      </c>
    </row>
    <row r="209" s="36" customFormat="true" ht="12.8" hidden="false" customHeight="false" outlineLevel="0" collapsed="false">
      <c r="B209" s="41" t="s">
        <v>326</v>
      </c>
      <c r="C209" s="37" t="s">
        <v>122</v>
      </c>
      <c r="D209" s="84" t="s">
        <v>154</v>
      </c>
      <c r="E209" s="84" t="s">
        <v>294</v>
      </c>
      <c r="F209" s="84" t="s">
        <v>219</v>
      </c>
      <c r="G209" s="81" t="s">
        <v>307</v>
      </c>
      <c r="H209" s="82" t="str">
        <f aca="false">IF(LEN(C209)&gt;0,"EXEC INS_fsm_state_transition @tx_fsm_type_name='"&amp;C209&amp;"', @tx_state_name='"&amp;D209&amp;"', @tx_action_name='"&amp;E209&amp;"', @tx_next_state_name='"&amp;F209&amp;"',  @tx_login_name='nazdaq_prod'")</f>
        <v>EXEC INS_fsm_state_transition @tx_fsm_type_name='CREDIT_CARD', @tx_state_name='CA_RECOMMENDED', @tx_action_name='RECOMMEND_TO_UH', @tx_next_state_name='RM_RECOMMENDED_TO_UH',  @tx_login_name='nazdaq_prod'</v>
      </c>
    </row>
    <row r="210" s="36" customFormat="true" ht="12.8" hidden="false" customHeight="false" outlineLevel="0" collapsed="false">
      <c r="B210" s="41" t="s">
        <v>326</v>
      </c>
      <c r="C210" s="37" t="s">
        <v>122</v>
      </c>
      <c r="D210" s="84" t="s">
        <v>154</v>
      </c>
      <c r="E210" s="84" t="s">
        <v>295</v>
      </c>
      <c r="F210" s="84" t="s">
        <v>217</v>
      </c>
      <c r="G210" s="81" t="s">
        <v>307</v>
      </c>
      <c r="H210" s="82" t="str">
        <f aca="false">IF(LEN(C210)&gt;0,"EXEC INS_fsm_state_transition @tx_fsm_type_name='"&amp;C210&amp;"', @tx_state_name='"&amp;D210&amp;"', @tx_action_name='"&amp;E210&amp;"', @tx_next_state_name='"&amp;F210&amp;"',  @tx_login_name='nazdaq_prod'")</f>
        <v>EXEC INS_fsm_state_transition @tx_fsm_type_name='CREDIT_CARD', @tx_state_name='CA_RECOMMENDED', @tx_action_name='RECOMMEND_TO_CD', @tx_next_state_name='RM_RECOMMENDED_TO_CD',  @tx_login_name='nazdaq_prod'</v>
      </c>
    </row>
    <row r="211" s="36" customFormat="true" ht="12.8" hidden="false" customHeight="false" outlineLevel="0" collapsed="false">
      <c r="B211" s="41" t="s">
        <v>326</v>
      </c>
      <c r="C211" s="37" t="s">
        <v>122</v>
      </c>
      <c r="D211" s="84" t="s">
        <v>154</v>
      </c>
      <c r="E211" s="84" t="s">
        <v>296</v>
      </c>
      <c r="F211" s="84" t="s">
        <v>218</v>
      </c>
      <c r="G211" s="81" t="s">
        <v>307</v>
      </c>
      <c r="H211" s="82" t="str">
        <f aca="false">IF(LEN(C211)&gt;0,"EXEC INS_fsm_state_transition @tx_fsm_type_name='"&amp;C211&amp;"', @tx_state_name='"&amp;D211&amp;"', @tx_action_name='"&amp;E211&amp;"', @tx_next_state_name='"&amp;F211&amp;"',  @tx_login_name='nazdaq_prod'")</f>
        <v>EXEC INS_fsm_state_transition @tx_fsm_type_name='CREDIT_CARD', @tx_state_name='CA_RECOMMENDED', @tx_action_name='RECOMMEND_TO_HOCRM', @tx_next_state_name='RM_RECOMMENDED_TO_HOCRM',  @tx_login_name='nazdaq_prod'</v>
      </c>
    </row>
    <row r="212" s="36" customFormat="true" ht="12.8" hidden="false" customHeight="false" outlineLevel="0" collapsed="false">
      <c r="B212" s="41" t="s">
        <v>326</v>
      </c>
      <c r="C212" s="37" t="s">
        <v>122</v>
      </c>
      <c r="D212" s="84" t="s">
        <v>154</v>
      </c>
      <c r="E212" s="84" t="s">
        <v>291</v>
      </c>
      <c r="F212" s="84" t="s">
        <v>220</v>
      </c>
      <c r="G212" s="81" t="s">
        <v>307</v>
      </c>
      <c r="H212" s="82" t="str">
        <f aca="false">IF(LEN(C212)&gt;0,"EXEC INS_fsm_state_transition @tx_fsm_type_name='"&amp;C212&amp;"', @tx_state_name='"&amp;D212&amp;"', @tx_action_name='"&amp;E212&amp;"', @tx_next_state_name='"&amp;F212&amp;"',  @tx_login_name='nazdaq_prod'")</f>
        <v>EXEC INS_fsm_state_transition @tx_fsm_type_name='CREDIT_CARD', @tx_state_name='CA_RECOMMENDED', @tx_action_name='RETURN', @tx_next_state_name='RM_RETURN',  @tx_login_name='nazdaq_prod'</v>
      </c>
    </row>
    <row r="213" s="36" customFormat="true" ht="12.8" hidden="false" customHeight="false" outlineLevel="0" collapsed="false">
      <c r="B213" s="41" t="s">
        <v>326</v>
      </c>
      <c r="C213" s="37" t="s">
        <v>122</v>
      </c>
      <c r="D213" s="84" t="s">
        <v>154</v>
      </c>
      <c r="E213" s="85" t="s">
        <v>297</v>
      </c>
      <c r="F213" s="85" t="s">
        <v>216</v>
      </c>
      <c r="G213" s="81" t="s">
        <v>307</v>
      </c>
      <c r="H213" s="82" t="str">
        <f aca="false">IF(LEN(C213)&gt;0,"EXEC INS_fsm_state_transition @tx_fsm_type_name='"&amp;C213&amp;"', @tx_state_name='"&amp;D213&amp;"', @tx_action_name='"&amp;E213&amp;"', @tx_next_state_name='"&amp;F213&amp;"',  @tx_login_name='nazdaq_prod'")</f>
        <v>EXEC INS_fsm_state_transition @tx_fsm_type_name='CREDIT_CARD', @tx_state_name='CA_RECOMMENDED', @tx_action_name='DECLINE', @tx_next_state_name='RM_DECLINE',  @tx_login_name='nazdaq_prod'</v>
      </c>
    </row>
    <row r="214" s="36" customFormat="true" ht="12.8" hidden="false" customHeight="false" outlineLevel="0" collapsed="false">
      <c r="B214" s="41" t="s">
        <v>326</v>
      </c>
      <c r="C214" s="37" t="s">
        <v>122</v>
      </c>
      <c r="D214" s="84" t="s">
        <v>154</v>
      </c>
      <c r="E214" s="85" t="s">
        <v>283</v>
      </c>
      <c r="F214" s="85" t="s">
        <v>215</v>
      </c>
      <c r="G214" s="81" t="s">
        <v>307</v>
      </c>
      <c r="H214" s="82" t="str">
        <f aca="false">IF(LEN(C214)&gt;0,"EXEC INS_fsm_state_transition @tx_fsm_type_name='"&amp;C214&amp;"', @tx_state_name='"&amp;D214&amp;"', @tx_action_name='"&amp;E214&amp;"', @tx_next_state_name='"&amp;F214&amp;"',  @tx_login_name='nazdaq_prod'")</f>
        <v>EXEC INS_fsm_state_transition @tx_fsm_type_name='CREDIT_CARD', @tx_state_name='CA_RECOMMENDED', @tx_action_name='APPROVE', @tx_next_state_name='RM_APPROVE',  @tx_login_name='nazdaq_prod'</v>
      </c>
    </row>
    <row r="215" s="36" customFormat="true" ht="12.8" hidden="false" customHeight="false" outlineLevel="0" collapsed="false">
      <c r="B215" s="41" t="s">
        <v>327</v>
      </c>
      <c r="C215" s="37" t="s">
        <v>122</v>
      </c>
      <c r="D215" s="84" t="s">
        <v>154</v>
      </c>
      <c r="E215" s="84" t="s">
        <v>283</v>
      </c>
      <c r="F215" s="84" t="s">
        <v>222</v>
      </c>
      <c r="G215" s="81" t="s">
        <v>307</v>
      </c>
      <c r="H215" s="82" t="str">
        <f aca="false">IF(LEN(C215)&gt;0,"EXEC INS_fsm_state_transition @tx_fsm_type_name='"&amp;C215&amp;"', @tx_state_name='"&amp;D215&amp;"', @tx_action_name='"&amp;E215&amp;"', @tx_next_state_name='"&amp;F215&amp;"',  @tx_login_name='nazdaq_prod'")</f>
        <v>EXEC INS_fsm_state_transition @tx_fsm_type_name='CREDIT_CARD', @tx_state_name='CA_RECOMMENDED', @tx_action_name='APPROVE', @tx_next_state_name='UH_APPROVE',  @tx_login_name='nazdaq_prod'</v>
      </c>
    </row>
    <row r="216" s="36" customFormat="true" ht="12.8" hidden="false" customHeight="false" outlineLevel="0" collapsed="false">
      <c r="B216" s="41" t="s">
        <v>327</v>
      </c>
      <c r="C216" s="37" t="s">
        <v>122</v>
      </c>
      <c r="D216" s="84" t="s">
        <v>219</v>
      </c>
      <c r="E216" s="84" t="s">
        <v>283</v>
      </c>
      <c r="F216" s="84" t="s">
        <v>222</v>
      </c>
      <c r="G216" s="81" t="s">
        <v>307</v>
      </c>
      <c r="H216" s="82" t="str">
        <f aca="false">IF(LEN(C216)&gt;0,"EXEC INS_fsm_state_transition @tx_fsm_type_name='"&amp;C216&amp;"', @tx_state_name='"&amp;D216&amp;"', @tx_action_name='"&amp;E216&amp;"', @tx_next_state_name='"&amp;F216&amp;"',  @tx_login_name='nazdaq_prod'")</f>
        <v>EXEC INS_fsm_state_transition @tx_fsm_type_name='CREDIT_CARD', @tx_state_name='RM_RECOMMENDED_TO_UH', @tx_action_name='APPROVE', @tx_next_state_name='UH_APPROVE',  @tx_login_name='nazdaq_prod'</v>
      </c>
    </row>
    <row r="217" s="36" customFormat="true" ht="12.8" hidden="false" customHeight="false" outlineLevel="0" collapsed="false">
      <c r="B217" s="41" t="s">
        <v>327</v>
      </c>
      <c r="C217" s="37" t="s">
        <v>122</v>
      </c>
      <c r="D217" s="84" t="s">
        <v>154</v>
      </c>
      <c r="E217" s="84" t="s">
        <v>289</v>
      </c>
      <c r="F217" s="84" t="s">
        <v>226</v>
      </c>
      <c r="G217" s="81" t="s">
        <v>307</v>
      </c>
      <c r="H217" s="82" t="str">
        <f aca="false">IF(LEN(C217)&gt;0,"EXEC INS_fsm_state_transition @tx_fsm_type_name='"&amp;C217&amp;"', @tx_state_name='"&amp;D217&amp;"', @tx_action_name='"&amp;E217&amp;"', @tx_next_state_name='"&amp;F217&amp;"',  @tx_login_name='nazdaq_prod'")</f>
        <v>EXEC INS_fsm_state_transition @tx_fsm_type_name='CREDIT_CARD', @tx_state_name='CA_RECOMMENDED', @tx_action_name='RECOMMEND', @tx_next_state_name='UH_RECOMMENDED_TO_CD',  @tx_login_name='nazdaq_prod'</v>
      </c>
    </row>
    <row r="218" s="36" customFormat="true" ht="12.8" hidden="false" customHeight="false" outlineLevel="0" collapsed="false">
      <c r="B218" s="41" t="s">
        <v>327</v>
      </c>
      <c r="C218" s="37" t="s">
        <v>122</v>
      </c>
      <c r="D218" s="84" t="s">
        <v>219</v>
      </c>
      <c r="E218" s="84" t="s">
        <v>289</v>
      </c>
      <c r="F218" s="84" t="s">
        <v>226</v>
      </c>
      <c r="G218" s="81" t="s">
        <v>307</v>
      </c>
      <c r="H218" s="82" t="str">
        <f aca="false">IF(LEN(C218)&gt;0,"EXEC INS_fsm_state_transition @tx_fsm_type_name='"&amp;C218&amp;"', @tx_state_name='"&amp;D218&amp;"', @tx_action_name='"&amp;E218&amp;"', @tx_next_state_name='"&amp;F218&amp;"',  @tx_login_name='nazdaq_prod'")</f>
        <v>EXEC INS_fsm_state_transition @tx_fsm_type_name='CREDIT_CARD', @tx_state_name='RM_RECOMMENDED_TO_UH', @tx_action_name='RECOMMEND', @tx_next_state_name='UH_RECOMMENDED_TO_CD',  @tx_login_name='nazdaq_prod'</v>
      </c>
    </row>
    <row r="219" s="36" customFormat="true" ht="12.8" hidden="false" customHeight="false" outlineLevel="0" collapsed="false">
      <c r="B219" s="41" t="s">
        <v>327</v>
      </c>
      <c r="C219" s="37" t="s">
        <v>122</v>
      </c>
      <c r="D219" s="84" t="s">
        <v>154</v>
      </c>
      <c r="E219" s="84" t="s">
        <v>297</v>
      </c>
      <c r="F219" s="84" t="s">
        <v>223</v>
      </c>
      <c r="G219" s="81" t="s">
        <v>307</v>
      </c>
      <c r="H219" s="82" t="str">
        <f aca="false">IF(LEN(C219)&gt;0,"EXEC INS_fsm_state_transition @tx_fsm_type_name='"&amp;C219&amp;"', @tx_state_name='"&amp;D219&amp;"', @tx_action_name='"&amp;E219&amp;"', @tx_next_state_name='"&amp;F219&amp;"',  @tx_login_name='nazdaq_prod'")</f>
        <v>EXEC INS_fsm_state_transition @tx_fsm_type_name='CREDIT_CARD', @tx_state_name='CA_RECOMMENDED', @tx_action_name='DECLINE', @tx_next_state_name='UH_DECLINE',  @tx_login_name='nazdaq_prod'</v>
      </c>
    </row>
    <row r="220" s="36" customFormat="true" ht="12.8" hidden="false" customHeight="false" outlineLevel="0" collapsed="false">
      <c r="B220" s="41" t="s">
        <v>327</v>
      </c>
      <c r="C220" s="37" t="s">
        <v>122</v>
      </c>
      <c r="D220" s="84" t="s">
        <v>219</v>
      </c>
      <c r="E220" s="84" t="s">
        <v>297</v>
      </c>
      <c r="F220" s="84" t="s">
        <v>223</v>
      </c>
      <c r="G220" s="81" t="s">
        <v>307</v>
      </c>
      <c r="H220" s="82" t="str">
        <f aca="false">IF(LEN(C220)&gt;0,"EXEC INS_fsm_state_transition @tx_fsm_type_name='"&amp;C220&amp;"', @tx_state_name='"&amp;D220&amp;"', @tx_action_name='"&amp;E220&amp;"', @tx_next_state_name='"&amp;F220&amp;"',  @tx_login_name='nazdaq_prod'")</f>
        <v>EXEC INS_fsm_state_transition @tx_fsm_type_name='CREDIT_CARD', @tx_state_name='RM_RECOMMENDED_TO_UH', @tx_action_name='DECLINE', @tx_next_state_name='UH_DECLINE',  @tx_login_name='nazdaq_prod'</v>
      </c>
    </row>
    <row r="221" s="36" customFormat="true" ht="12.8" hidden="false" customHeight="false" outlineLevel="0" collapsed="false">
      <c r="B221" s="41" t="s">
        <v>327</v>
      </c>
      <c r="C221" s="37" t="s">
        <v>122</v>
      </c>
      <c r="D221" s="84" t="s">
        <v>154</v>
      </c>
      <c r="E221" s="84" t="s">
        <v>298</v>
      </c>
      <c r="F221" s="84" t="s">
        <v>224</v>
      </c>
      <c r="G221" s="81" t="s">
        <v>307</v>
      </c>
      <c r="H221" s="82" t="str">
        <f aca="false">IF(LEN(C221)&gt;0,"EXEC INS_fsm_state_transition @tx_fsm_type_name='"&amp;C221&amp;"', @tx_state_name='"&amp;D221&amp;"', @tx_action_name='"&amp;E221&amp;"', @tx_next_state_name='"&amp;F221&amp;"',  @tx_login_name='nazdaq_prod'")</f>
        <v>EXEC INS_fsm_state_transition @tx_fsm_type_name='CREDIT_CARD', @tx_state_name='CA_RECOMMENDED', @tx_action_name='QUERY_TO_CA', @tx_next_state_name='UH_QUERY_TO_CA',  @tx_login_name='nazdaq_prod'</v>
      </c>
    </row>
    <row r="222" s="36" customFormat="true" ht="12.8" hidden="false" customHeight="false" outlineLevel="0" collapsed="false">
      <c r="B222" s="41" t="s">
        <v>327</v>
      </c>
      <c r="C222" s="37" t="s">
        <v>122</v>
      </c>
      <c r="D222" s="84" t="s">
        <v>225</v>
      </c>
      <c r="E222" s="84" t="s">
        <v>283</v>
      </c>
      <c r="F222" s="84" t="s">
        <v>222</v>
      </c>
      <c r="G222" s="81" t="s">
        <v>307</v>
      </c>
      <c r="H222" s="82" t="str">
        <f aca="false">IF(LEN(C222)&gt;0,"EXEC INS_fsm_state_transition @tx_fsm_type_name='"&amp;C222&amp;"', @tx_state_name='"&amp;D222&amp;"', @tx_action_name='"&amp;E222&amp;"', @tx_next_state_name='"&amp;F222&amp;"',  @tx_login_name='nazdaq_prod'")</f>
        <v>EXEC INS_fsm_state_transition @tx_fsm_type_name='CREDIT_CARD', @tx_state_name='UH_QUERY_TO_CA_UPDATED', @tx_action_name='APPROVE', @tx_next_state_name='UH_APPROVE',  @tx_login_name='nazdaq_prod'</v>
      </c>
    </row>
    <row r="223" s="36" customFormat="true" ht="12.8" hidden="false" customHeight="false" outlineLevel="0" collapsed="false">
      <c r="B223" s="41" t="s">
        <v>327</v>
      </c>
      <c r="C223" s="37" t="s">
        <v>122</v>
      </c>
      <c r="D223" s="84" t="s">
        <v>225</v>
      </c>
      <c r="E223" s="84" t="s">
        <v>289</v>
      </c>
      <c r="F223" s="84" t="s">
        <v>226</v>
      </c>
      <c r="G223" s="81" t="s">
        <v>307</v>
      </c>
      <c r="H223" s="82" t="str">
        <f aca="false">IF(LEN(C223)&gt;0,"EXEC INS_fsm_state_transition @tx_fsm_type_name='"&amp;C223&amp;"', @tx_state_name='"&amp;D223&amp;"', @tx_action_name='"&amp;E223&amp;"', @tx_next_state_name='"&amp;F223&amp;"',  @tx_login_name='nazdaq_prod'")</f>
        <v>EXEC INS_fsm_state_transition @tx_fsm_type_name='CREDIT_CARD', @tx_state_name='UH_QUERY_TO_CA_UPDATED', @tx_action_name='RECOMMEND', @tx_next_state_name='UH_RECOMMENDED_TO_CD',  @tx_login_name='nazdaq_prod'</v>
      </c>
    </row>
    <row r="224" s="36" customFormat="true" ht="12.8" hidden="false" customHeight="false" outlineLevel="0" collapsed="false">
      <c r="B224" s="41" t="s">
        <v>327</v>
      </c>
      <c r="C224" s="37" t="s">
        <v>122</v>
      </c>
      <c r="D224" s="84" t="s">
        <v>225</v>
      </c>
      <c r="E224" s="84" t="s">
        <v>297</v>
      </c>
      <c r="F224" s="84" t="s">
        <v>223</v>
      </c>
      <c r="G224" s="81" t="s">
        <v>307</v>
      </c>
      <c r="H224" s="82" t="str">
        <f aca="false">IF(LEN(C224)&gt;0,"EXEC INS_fsm_state_transition @tx_fsm_type_name='"&amp;C224&amp;"', @tx_state_name='"&amp;D224&amp;"', @tx_action_name='"&amp;E224&amp;"', @tx_next_state_name='"&amp;F224&amp;"',  @tx_login_name='nazdaq_prod'")</f>
        <v>EXEC INS_fsm_state_transition @tx_fsm_type_name='CREDIT_CARD', @tx_state_name='UH_QUERY_TO_CA_UPDATED', @tx_action_name='DECLINE', @tx_next_state_name='UH_DECLINE',  @tx_login_name='nazdaq_prod'</v>
      </c>
    </row>
    <row r="225" s="36" customFormat="true" ht="12.8" hidden="false" customHeight="false" outlineLevel="0" collapsed="false">
      <c r="B225" s="41" t="s">
        <v>327</v>
      </c>
      <c r="C225" s="37" t="s">
        <v>122</v>
      </c>
      <c r="D225" s="84" t="s">
        <v>225</v>
      </c>
      <c r="E225" s="84" t="s">
        <v>298</v>
      </c>
      <c r="F225" s="84" t="s">
        <v>224</v>
      </c>
      <c r="G225" s="81" t="s">
        <v>307</v>
      </c>
      <c r="H225" s="82" t="str">
        <f aca="false">IF(LEN(C225)&gt;0,"EXEC INS_fsm_state_transition @tx_fsm_type_name='"&amp;C225&amp;"', @tx_state_name='"&amp;D225&amp;"', @tx_action_name='"&amp;E225&amp;"', @tx_next_state_name='"&amp;F225&amp;"',  @tx_login_name='nazdaq_prod'")</f>
        <v>EXEC INS_fsm_state_transition @tx_fsm_type_name='CREDIT_CARD', @tx_state_name='UH_QUERY_TO_CA_UPDATED', @tx_action_name='QUERY_TO_CA', @tx_next_state_name='UH_QUERY_TO_CA',  @tx_login_name='nazdaq_prod'</v>
      </c>
    </row>
    <row r="226" s="36" customFormat="true" ht="12.8" hidden="false" customHeight="false" outlineLevel="0" collapsed="false">
      <c r="B226" s="41" t="s">
        <v>328</v>
      </c>
      <c r="C226" s="37" t="s">
        <v>122</v>
      </c>
      <c r="D226" s="84" t="s">
        <v>218</v>
      </c>
      <c r="E226" s="84" t="s">
        <v>283</v>
      </c>
      <c r="F226" s="84" t="s">
        <v>213</v>
      </c>
      <c r="G226" s="81" t="s">
        <v>307</v>
      </c>
      <c r="H226" s="82" t="str">
        <f aca="false">IF(LEN(C226)&gt;0,"EXEC INS_fsm_state_transition @tx_fsm_type_name='"&amp;C226&amp;"', @tx_state_name='"&amp;D226&amp;"', @tx_action_name='"&amp;E226&amp;"', @tx_next_state_name='"&amp;F226&amp;"',  @tx_login_name='nazdaq_prod'")</f>
        <v>EXEC INS_fsm_state_transition @tx_fsm_type_name='CREDIT_CARD', @tx_state_name='RM_RECOMMENDED_TO_HOCRM', @tx_action_name='APPROVE', @tx_next_state_name='HOCRM_APPROVE',  @tx_login_name='nazdaq_prod'</v>
      </c>
    </row>
    <row r="227" s="36" customFormat="true" ht="12.8" hidden="false" customHeight="false" outlineLevel="0" collapsed="false">
      <c r="B227" s="41" t="s">
        <v>328</v>
      </c>
      <c r="C227" s="37" t="s">
        <v>122</v>
      </c>
      <c r="D227" s="84" t="s">
        <v>213</v>
      </c>
      <c r="E227" s="84" t="s">
        <v>299</v>
      </c>
      <c r="F227" s="84" t="s">
        <v>221</v>
      </c>
      <c r="G227" s="81" t="s">
        <v>307</v>
      </c>
      <c r="H227" s="82" t="str">
        <f aca="false">IF(LEN(C227)&gt;0,"EXEC INS_fsm_state_transition @tx_fsm_type_name='"&amp;C227&amp;"', @tx_state_name='"&amp;D227&amp;"', @tx_action_name='"&amp;E227&amp;"', @tx_next_state_name='"&amp;F227&amp;"',  @tx_login_name='nazdaq_prod'")</f>
        <v>EXEC INS_fsm_state_transition @tx_fsm_type_name='CREDIT_CARD', @tx_state_name='HOCRM_APPROVE', @tx_action_name='SEND_TO_CO', @tx_next_state_name='SENT_TO_CO',  @tx_login_name='nazdaq_prod'</v>
      </c>
    </row>
    <row r="228" s="36" customFormat="true" ht="12.8" hidden="false" customHeight="false" outlineLevel="0" collapsed="false">
      <c r="B228" s="41" t="s">
        <v>328</v>
      </c>
      <c r="C228" s="37" t="s">
        <v>122</v>
      </c>
      <c r="D228" s="84" t="s">
        <v>215</v>
      </c>
      <c r="E228" s="84" t="s">
        <v>299</v>
      </c>
      <c r="F228" s="84" t="s">
        <v>221</v>
      </c>
      <c r="G228" s="81" t="s">
        <v>307</v>
      </c>
      <c r="H228" s="82" t="str">
        <f aca="false">IF(LEN(C228)&gt;0,"EXEC INS_fsm_state_transition @tx_fsm_type_name='"&amp;C228&amp;"', @tx_state_name='"&amp;D228&amp;"', @tx_action_name='"&amp;E228&amp;"', @tx_next_state_name='"&amp;F228&amp;"',  @tx_login_name='nazdaq_prod'")</f>
        <v>EXEC INS_fsm_state_transition @tx_fsm_type_name='CREDIT_CARD', @tx_state_name='RM_APPROVE', @tx_action_name='SEND_TO_CO', @tx_next_state_name='SENT_TO_CO',  @tx_login_name='nazdaq_prod'</v>
      </c>
    </row>
    <row r="229" s="36" customFormat="true" ht="12.8" hidden="false" customHeight="false" outlineLevel="0" collapsed="false">
      <c r="B229" s="41" t="s">
        <v>328</v>
      </c>
      <c r="C229" s="37" t="s">
        <v>122</v>
      </c>
      <c r="D229" s="84" t="s">
        <v>222</v>
      </c>
      <c r="E229" s="84" t="s">
        <v>299</v>
      </c>
      <c r="F229" s="84" t="s">
        <v>221</v>
      </c>
      <c r="G229" s="81" t="s">
        <v>307</v>
      </c>
      <c r="H229" s="82" t="str">
        <f aca="false">IF(LEN(C229)&gt;0,"EXEC INS_fsm_state_transition @tx_fsm_type_name='"&amp;C229&amp;"', @tx_state_name='"&amp;D229&amp;"', @tx_action_name='"&amp;E229&amp;"', @tx_next_state_name='"&amp;F229&amp;"',  @tx_login_name='nazdaq_prod'")</f>
        <v>EXEC INS_fsm_state_transition @tx_fsm_type_name='CREDIT_CARD', @tx_state_name='UH_APPROVE', @tx_action_name='SEND_TO_CO', @tx_next_state_name='SENT_TO_CO',  @tx_login_name='nazdaq_prod'</v>
      </c>
    </row>
    <row r="230" s="36" customFormat="true" ht="12.8" hidden="false" customHeight="false" outlineLevel="0" collapsed="false">
      <c r="B230" s="41" t="s">
        <v>329</v>
      </c>
      <c r="C230" s="37" t="s">
        <v>122</v>
      </c>
      <c r="D230" s="84" t="s">
        <v>217</v>
      </c>
      <c r="E230" s="84" t="s">
        <v>300</v>
      </c>
      <c r="F230" s="85" t="s">
        <v>204</v>
      </c>
      <c r="G230" s="81" t="s">
        <v>307</v>
      </c>
      <c r="H230" s="82" t="str">
        <f aca="false">IF(LEN(C230)&gt;0,"EXEC INS_fsm_state_transition @tx_fsm_type_name='"&amp;C230&amp;"', @tx_state_name='"&amp;D230&amp;"', @tx_action_name='"&amp;E230&amp;"', @tx_next_state_name='"&amp;F230&amp;"',  @tx_login_name='nazdaq_prod'")</f>
        <v>EXEC INS_fsm_state_transition @tx_fsm_type_name='CREDIT_CARD', @tx_state_name='RM_RECOMMENDED_TO_CD', @tx_action_name='AGREE', @tx_next_state_name='CD_AGREED',  @tx_login_name='nazdaq_prod'</v>
      </c>
    </row>
    <row r="231" s="36" customFormat="true" ht="12.8" hidden="false" customHeight="false" outlineLevel="0" collapsed="false">
      <c r="B231" s="41" t="s">
        <v>329</v>
      </c>
      <c r="C231" s="37" t="s">
        <v>122</v>
      </c>
      <c r="D231" s="84" t="s">
        <v>226</v>
      </c>
      <c r="E231" s="84" t="s">
        <v>300</v>
      </c>
      <c r="F231" s="84" t="s">
        <v>204</v>
      </c>
      <c r="G231" s="81" t="s">
        <v>307</v>
      </c>
      <c r="H231" s="82" t="str">
        <f aca="false">IF(LEN(C231)&gt;0,"EXEC INS_fsm_state_transition @tx_fsm_type_name='"&amp;C231&amp;"', @tx_state_name='"&amp;D231&amp;"', @tx_action_name='"&amp;E231&amp;"', @tx_next_state_name='"&amp;F231&amp;"',  @tx_login_name='nazdaq_prod'")</f>
        <v>EXEC INS_fsm_state_transition @tx_fsm_type_name='CREDIT_CARD', @tx_state_name='UH_RECOMMENDED_TO_CD', @tx_action_name='AGREE', @tx_next_state_name='CD_AGREED',  @tx_login_name='nazdaq_prod'</v>
      </c>
    </row>
    <row r="232" s="36" customFormat="true" ht="12.8" hidden="false" customHeight="false" outlineLevel="0" collapsed="false">
      <c r="B232" s="41" t="s">
        <v>329</v>
      </c>
      <c r="C232" s="37" t="s">
        <v>122</v>
      </c>
      <c r="D232" s="84" t="s">
        <v>217</v>
      </c>
      <c r="E232" s="84" t="s">
        <v>284</v>
      </c>
      <c r="F232" s="84" t="s">
        <v>205</v>
      </c>
      <c r="G232" s="81" t="s">
        <v>307</v>
      </c>
      <c r="H232" s="82" t="str">
        <f aca="false">IF(LEN(C232)&gt;0,"EXEC INS_fsm_state_transition @tx_fsm_type_name='"&amp;C232&amp;"', @tx_state_name='"&amp;D232&amp;"', @tx_action_name='"&amp;E232&amp;"', @tx_next_state_name='"&amp;F232&amp;"',  @tx_login_name='nazdaq_prod'")</f>
        <v>EXEC INS_fsm_state_transition @tx_fsm_type_name='CREDIT_CARD', @tx_state_name='RM_RECOMMENDED_TO_CD', @tx_action_name='REJECT', @tx_next_state_name='CD_REJECT',  @tx_login_name='nazdaq_prod'</v>
      </c>
    </row>
    <row r="233" s="36" customFormat="true" ht="12.8" hidden="false" customHeight="false" outlineLevel="0" collapsed="false">
      <c r="B233" s="41" t="s">
        <v>329</v>
      </c>
      <c r="C233" s="37" t="s">
        <v>122</v>
      </c>
      <c r="D233" s="84" t="s">
        <v>226</v>
      </c>
      <c r="E233" s="84" t="s">
        <v>284</v>
      </c>
      <c r="F233" s="84" t="s">
        <v>205</v>
      </c>
      <c r="G233" s="81" t="s">
        <v>307</v>
      </c>
      <c r="H233" s="82" t="str">
        <f aca="false">IF(LEN(C233)&gt;0,"EXEC INS_fsm_state_transition @tx_fsm_type_name='"&amp;C233&amp;"', @tx_state_name='"&amp;D233&amp;"', @tx_action_name='"&amp;E233&amp;"', @tx_next_state_name='"&amp;F233&amp;"',  @tx_login_name='nazdaq_prod'")</f>
        <v>EXEC INS_fsm_state_transition @tx_fsm_type_name='CREDIT_CARD', @tx_state_name='UH_RECOMMENDED_TO_CD', @tx_action_name='REJECT', @tx_next_state_name='CD_REJECT',  @tx_login_name='nazdaq_prod'</v>
      </c>
    </row>
    <row r="234" s="36" customFormat="true" ht="12.8" hidden="false" customHeight="false" outlineLevel="0" collapsed="false">
      <c r="B234" s="41" t="s">
        <v>330</v>
      </c>
      <c r="C234" s="37" t="s">
        <v>122</v>
      </c>
      <c r="D234" s="84" t="s">
        <v>221</v>
      </c>
      <c r="E234" s="84" t="s">
        <v>298</v>
      </c>
      <c r="F234" s="84" t="s">
        <v>208</v>
      </c>
      <c r="G234" s="81" t="s">
        <v>307</v>
      </c>
      <c r="H234" s="82" t="str">
        <f aca="false">IF(LEN(C234)&gt;0,"EXEC INS_fsm_state_transition @tx_fsm_type_name='"&amp;C234&amp;"', @tx_state_name='"&amp;D234&amp;"', @tx_action_name='"&amp;E234&amp;"', @tx_next_state_name='"&amp;F234&amp;"',  @tx_login_name='nazdaq_prod'")</f>
        <v>EXEC INS_fsm_state_transition @tx_fsm_type_name='CREDIT_CARD', @tx_state_name='SENT_TO_CO', @tx_action_name='QUERY_TO_CA', @tx_next_state_name='CO_QUERY_TO_CA',  @tx_login_name='nazdaq_prod'</v>
      </c>
    </row>
    <row r="235" s="36" customFormat="true" ht="12.8" hidden="false" customHeight="false" outlineLevel="0" collapsed="false">
      <c r="B235" s="41" t="s">
        <v>330</v>
      </c>
      <c r="C235" s="37" t="s">
        <v>122</v>
      </c>
      <c r="D235" s="84" t="s">
        <v>221</v>
      </c>
      <c r="E235" s="84" t="s">
        <v>293</v>
      </c>
      <c r="F235" s="84" t="s">
        <v>206</v>
      </c>
      <c r="G235" s="81" t="s">
        <v>307</v>
      </c>
      <c r="H235" s="82" t="str">
        <f aca="false">IF(LEN(C235)&gt;0,"EXEC INS_fsm_state_transition @tx_fsm_type_name='"&amp;C235&amp;"', @tx_state_name='"&amp;D235&amp;"', @tx_action_name='"&amp;E235&amp;"', @tx_next_state_name='"&amp;F235&amp;"',  @tx_login_name='nazdaq_prod'")</f>
        <v>EXEC INS_fsm_state_transition @tx_fsm_type_name='CREDIT_CARD', @tx_state_name='SENT_TO_CO', @tx_action_name='QUERY_TO_C_OFFICER', @tx_next_state_name='CO_QUERY_TO_C_OFFICER',  @tx_login_name='nazdaq_prod'</v>
      </c>
    </row>
    <row r="236" s="36" customFormat="true" ht="12.8" hidden="false" customHeight="false" outlineLevel="0" collapsed="false">
      <c r="B236" s="41" t="s">
        <v>330</v>
      </c>
      <c r="C236" s="37" t="s">
        <v>122</v>
      </c>
      <c r="D236" s="84" t="s">
        <v>209</v>
      </c>
      <c r="E236" s="84" t="s">
        <v>298</v>
      </c>
      <c r="F236" s="84" t="s">
        <v>208</v>
      </c>
      <c r="G236" s="81" t="s">
        <v>307</v>
      </c>
      <c r="H236" s="82" t="str">
        <f aca="false">IF(LEN(C236)&gt;0,"EXEC INS_fsm_state_transition @tx_fsm_type_name='"&amp;C236&amp;"', @tx_state_name='"&amp;D236&amp;"', @tx_action_name='"&amp;E236&amp;"', @tx_next_state_name='"&amp;F236&amp;"',  @tx_login_name='nazdaq_prod'")</f>
        <v>EXEC INS_fsm_state_transition @tx_fsm_type_name='CREDIT_CARD', @tx_state_name='CO_QUERY_TO_CA_UPDATED', @tx_action_name='QUERY_TO_CA', @tx_next_state_name='CO_QUERY_TO_CA',  @tx_login_name='nazdaq_prod'</v>
      </c>
    </row>
    <row r="237" s="36" customFormat="true" ht="12.8" hidden="false" customHeight="false" outlineLevel="0" collapsed="false">
      <c r="B237" s="41" t="s">
        <v>330</v>
      </c>
      <c r="C237" s="37" t="s">
        <v>122</v>
      </c>
      <c r="D237" s="84" t="s">
        <v>209</v>
      </c>
      <c r="E237" s="84" t="s">
        <v>293</v>
      </c>
      <c r="F237" s="84" t="s">
        <v>206</v>
      </c>
      <c r="G237" s="81" t="s">
        <v>307</v>
      </c>
      <c r="H237" s="82" t="str">
        <f aca="false">IF(LEN(C237)&gt;0,"EXEC INS_fsm_state_transition @tx_fsm_type_name='"&amp;C237&amp;"', @tx_state_name='"&amp;D237&amp;"', @tx_action_name='"&amp;E237&amp;"', @tx_next_state_name='"&amp;F237&amp;"',  @tx_login_name='nazdaq_prod'")</f>
        <v>EXEC INS_fsm_state_transition @tx_fsm_type_name='CREDIT_CARD', @tx_state_name='CO_QUERY_TO_CA_UPDATED', @tx_action_name='QUERY_TO_C_OFFICER', @tx_next_state_name='CO_QUERY_TO_C_OFFICER',  @tx_login_name='nazdaq_prod'</v>
      </c>
    </row>
    <row r="238" s="36" customFormat="true" ht="12.8" hidden="false" customHeight="false" outlineLevel="0" collapsed="false">
      <c r="B238" s="41" t="s">
        <v>330</v>
      </c>
      <c r="C238" s="37" t="s">
        <v>122</v>
      </c>
      <c r="D238" s="84" t="s">
        <v>207</v>
      </c>
      <c r="E238" s="84" t="s">
        <v>298</v>
      </c>
      <c r="F238" s="84" t="s">
        <v>208</v>
      </c>
      <c r="G238" s="81" t="s">
        <v>307</v>
      </c>
      <c r="H238" s="82" t="str">
        <f aca="false">IF(LEN(C238)&gt;0,"EXEC INS_fsm_state_transition @tx_fsm_type_name='"&amp;C238&amp;"', @tx_state_name='"&amp;D238&amp;"', @tx_action_name='"&amp;E238&amp;"', @tx_next_state_name='"&amp;F238&amp;"',  @tx_login_name='nazdaq_prod'")</f>
        <v>EXEC INS_fsm_state_transition @tx_fsm_type_name='CREDIT_CARD', @tx_state_name='CO_QUERY_TO_C_OFFICER_UPDATED', @tx_action_name='QUERY_TO_CA', @tx_next_state_name='CO_QUERY_TO_CA',  @tx_login_name='nazdaq_prod'</v>
      </c>
    </row>
    <row r="239" s="36" customFormat="true" ht="12.8" hidden="false" customHeight="false" outlineLevel="0" collapsed="false">
      <c r="B239" s="41" t="s">
        <v>330</v>
      </c>
      <c r="C239" s="37" t="s">
        <v>122</v>
      </c>
      <c r="D239" s="84" t="s">
        <v>207</v>
      </c>
      <c r="E239" s="84" t="s">
        <v>293</v>
      </c>
      <c r="F239" s="84" t="s">
        <v>206</v>
      </c>
      <c r="G239" s="81" t="s">
        <v>307</v>
      </c>
      <c r="H239" s="82" t="str">
        <f aca="false">IF(LEN(C239)&gt;0,"EXEC INS_fsm_state_transition @tx_fsm_type_name='"&amp;C239&amp;"', @tx_state_name='"&amp;D239&amp;"', @tx_action_name='"&amp;E239&amp;"', @tx_next_state_name='"&amp;F239&amp;"',  @tx_login_name='nazdaq_prod'")</f>
        <v>EXEC INS_fsm_state_transition @tx_fsm_type_name='CREDIT_CARD', @tx_state_name='CO_QUERY_TO_C_OFFICER_UPDATED', @tx_action_name='QUERY_TO_C_OFFICER', @tx_next_state_name='CO_QUERY_TO_C_OFFICER',  @tx_login_name='nazdaq_prod'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59"/>
  <sheetViews>
    <sheetView showFormulas="false" showGridLines="true" showRowColHeaders="true" showZeros="true" rightToLeft="false" tabSelected="false" showOutlineSymbols="true" defaultGridColor="true" view="normal" topLeftCell="C47" colorId="64" zoomScale="100" zoomScaleNormal="100" zoomScalePageLayoutView="100" workbookViewId="0">
      <selection pane="topLeft" activeCell="K55" activeCellId="0" sqref="K55"/>
    </sheetView>
  </sheetViews>
  <sheetFormatPr defaultRowHeight="15" zeroHeight="false" outlineLevelRow="0" outlineLevelCol="0"/>
  <cols>
    <col collapsed="false" customWidth="true" hidden="false" outlineLevel="0" max="1" min="1" style="7" width="26.49"/>
    <col collapsed="false" customWidth="true" hidden="false" outlineLevel="0" max="2" min="2" style="7" width="20.87"/>
    <col collapsed="false" customWidth="true" hidden="false" outlineLevel="0" max="3" min="3" style="7" width="9.29"/>
    <col collapsed="false" customWidth="true" hidden="false" outlineLevel="0" max="4" min="4" style="7" width="8.19"/>
    <col collapsed="false" customWidth="true" hidden="false" outlineLevel="0" max="5" min="5" style="7" width="9.85"/>
    <col collapsed="false" customWidth="true" hidden="false" outlineLevel="0" max="6" min="6" style="7" width="14.81"/>
    <col collapsed="false" customWidth="true" hidden="false" outlineLevel="0" max="7" min="7" style="7" width="8.96"/>
    <col collapsed="false" customWidth="false" hidden="false" outlineLevel="0" max="8" min="8" style="7" width="11.51"/>
    <col collapsed="false" customWidth="true" hidden="false" outlineLevel="0" max="9" min="9" style="1" width="11.17"/>
    <col collapsed="false" customWidth="true" hidden="false" outlineLevel="0" max="10" min="10" style="1" width="11.94"/>
    <col collapsed="false" customWidth="true" hidden="false" outlineLevel="0" max="11" min="11" style="7" width="26.49"/>
    <col collapsed="false" customWidth="true" hidden="false" outlineLevel="0" max="12" min="12" style="7" width="7.3"/>
    <col collapsed="false" customWidth="true" hidden="false" outlineLevel="0" max="13" min="13" style="7" width="88.24"/>
    <col collapsed="false" customWidth="true" hidden="false" outlineLevel="0" max="1025" min="14" style="7" width="9.14"/>
  </cols>
  <sheetData>
    <row r="2" customFormat="false" ht="15" hidden="false" customHeight="true" outlineLevel="0" collapsed="false">
      <c r="B2" s="7" t="s">
        <v>331</v>
      </c>
    </row>
    <row r="3" s="86" customFormat="true" ht="15" hidden="false" customHeight="true" outlineLevel="0" collapsed="false">
      <c r="B3" s="86" t="s">
        <v>332</v>
      </c>
      <c r="C3" s="86" t="s">
        <v>111</v>
      </c>
      <c r="D3" s="86" t="s">
        <v>112</v>
      </c>
      <c r="E3" s="86" t="s">
        <v>113</v>
      </c>
      <c r="F3" s="86" t="s">
        <v>114</v>
      </c>
      <c r="G3" s="86" t="s">
        <v>115</v>
      </c>
      <c r="H3" s="86" t="s">
        <v>26</v>
      </c>
      <c r="I3" s="86" t="s">
        <v>333</v>
      </c>
      <c r="J3" s="86" t="s">
        <v>334</v>
      </c>
      <c r="K3" s="86" t="s">
        <v>335</v>
      </c>
      <c r="L3" s="86" t="s">
        <v>336</v>
      </c>
      <c r="M3" s="86" t="str">
        <f aca="false">"DELETE " &amp;$B$2&amp; " WHERE id_role_key &gt;= 110000"</f>
        <v>DELETE T_ROLE WHERE id_role_key &gt;= 110000</v>
      </c>
    </row>
    <row r="4" s="86" customFormat="true" ht="15" hidden="false" customHeight="true" outlineLevel="0" collapsed="false">
      <c r="A4" s="7" t="str">
        <f aca="false">K4</f>
        <v>SA</v>
      </c>
      <c r="B4" s="87" t="n">
        <v>100000</v>
      </c>
      <c r="C4" s="87" t="n">
        <v>0</v>
      </c>
      <c r="D4" s="87" t="n">
        <v>1</v>
      </c>
      <c r="E4" s="87" t="n">
        <f aca="false">ID_ENV_KEY</f>
        <v>100000</v>
      </c>
      <c r="F4" s="87" t="n">
        <f aca="false">+ID_USER_MOD_KEY</f>
        <v>100000</v>
      </c>
      <c r="G4" s="87" t="s">
        <v>118</v>
      </c>
      <c r="H4" s="87" t="n">
        <v>0</v>
      </c>
      <c r="I4" s="12" t="n">
        <v>0</v>
      </c>
      <c r="J4" s="12" t="n">
        <v>0</v>
      </c>
      <c r="K4" s="88" t="s">
        <v>337</v>
      </c>
      <c r="L4" s="7" t="s">
        <v>130</v>
      </c>
      <c r="M4" s="7" t="str">
        <f aca="false">"INSERT INTO "&amp;$B$2&amp;" VALUES("&amp;B4&amp;", "&amp;C4&amp;", "&amp;D4&amp;", "&amp;E4&amp;", "&amp;F4&amp;", "&amp;G4&amp;", "&amp;H4&amp;", "&amp;I4&amp;", "&amp;J4&amp;", '"&amp;K4&amp;"', '"&amp;L4&amp;"' )"</f>
        <v>INSERT INTO T_ROLE VALUES(100000, 0, 1, 100000, 100000, GETDATE(), 0, 0, 0, 'SA', '?' )</v>
      </c>
    </row>
    <row r="5" s="86" customFormat="true" ht="15" hidden="false" customHeight="true" outlineLevel="0" collapsed="false">
      <c r="A5" s="7" t="str">
        <f aca="false">K5</f>
        <v>SYSTEM</v>
      </c>
      <c r="B5" s="87" t="n">
        <v>100001</v>
      </c>
      <c r="C5" s="87" t="n">
        <v>0</v>
      </c>
      <c r="D5" s="87" t="n">
        <v>1</v>
      </c>
      <c r="E5" s="87" t="n">
        <f aca="false">ID_ENV_KEY</f>
        <v>100000</v>
      </c>
      <c r="F5" s="87" t="n">
        <f aca="false">+ID_USER_MOD_KEY</f>
        <v>100000</v>
      </c>
      <c r="G5" s="87" t="s">
        <v>118</v>
      </c>
      <c r="H5" s="87" t="n">
        <v>0</v>
      </c>
      <c r="I5" s="12" t="n">
        <v>0</v>
      </c>
      <c r="J5" s="12" t="n">
        <v>0</v>
      </c>
      <c r="K5" s="88" t="s">
        <v>338</v>
      </c>
      <c r="L5" s="7"/>
      <c r="M5" s="7" t="str">
        <f aca="false">"INSERT INTO "&amp;$B$2&amp;" VALUES("&amp;B5&amp;", "&amp;C5&amp;", "&amp;D5&amp;", "&amp;E5&amp;", "&amp;F5&amp;", "&amp;G5&amp;", "&amp;H5&amp;", "&amp;I5&amp;", "&amp;J5&amp;", '"&amp;K5&amp;"', '"&amp;L5&amp;"' )"</f>
        <v>INSERT INTO T_ROLE VALUES(100001, 0, 1, 100000, 100000, GETDATE(), 0, 0, 0, 'SYSTEM', '' )</v>
      </c>
    </row>
    <row r="6" customFormat="false" ht="15" hidden="false" customHeight="true" outlineLevel="0" collapsed="false">
      <c r="A6" s="7" t="str">
        <f aca="false">K6</f>
        <v>TECH_ADMIN</v>
      </c>
      <c r="B6" s="87" t="n">
        <v>100002</v>
      </c>
      <c r="C6" s="87" t="n">
        <v>0</v>
      </c>
      <c r="D6" s="87" t="n">
        <v>1</v>
      </c>
      <c r="E6" s="87" t="n">
        <f aca="false">ID_ENV_KEY</f>
        <v>100000</v>
      </c>
      <c r="F6" s="87" t="n">
        <f aca="false">+ID_USER_MOD_KEY</f>
        <v>100000</v>
      </c>
      <c r="G6" s="87" t="s">
        <v>118</v>
      </c>
      <c r="H6" s="87" t="n">
        <v>0</v>
      </c>
      <c r="I6" s="12" t="n">
        <v>0</v>
      </c>
      <c r="J6" s="12" t="n">
        <v>0</v>
      </c>
      <c r="K6" s="88" t="s">
        <v>339</v>
      </c>
      <c r="L6" s="7" t="s">
        <v>130</v>
      </c>
      <c r="M6" s="7" t="str">
        <f aca="false">"INSERT INTO "&amp;$B$2&amp;" VALUES("&amp;B6&amp;", "&amp;C6&amp;", "&amp;D6&amp;", "&amp;E6&amp;", "&amp;F6&amp;", "&amp;G6&amp;", "&amp;H6&amp;", "&amp;I6&amp;", "&amp;J6&amp;", '"&amp;K6&amp;"', '"&amp;L6&amp;"' )"</f>
        <v>INSERT INTO T_ROLE VALUES(100002, 0, 1, 100000, 100000, GETDATE(), 0, 0, 0, 'TECH_ADMIN', '?' )</v>
      </c>
    </row>
    <row r="7" customFormat="false" ht="15" hidden="false" customHeight="true" outlineLevel="0" collapsed="false">
      <c r="A7" s="7" t="str">
        <f aca="false">K7</f>
        <v>BIZ_ADMIN</v>
      </c>
      <c r="B7" s="87" t="n">
        <v>100003</v>
      </c>
      <c r="C7" s="87" t="n">
        <v>0</v>
      </c>
      <c r="D7" s="87" t="n">
        <v>1</v>
      </c>
      <c r="E7" s="87" t="n">
        <f aca="false">ID_ENV_KEY</f>
        <v>100000</v>
      </c>
      <c r="F7" s="87" t="n">
        <f aca="false">+ID_USER_MOD_KEY</f>
        <v>100000</v>
      </c>
      <c r="G7" s="87" t="s">
        <v>118</v>
      </c>
      <c r="H7" s="87" t="n">
        <v>0</v>
      </c>
      <c r="I7" s="12" t="n">
        <v>0</v>
      </c>
      <c r="J7" s="12" t="n">
        <v>0</v>
      </c>
      <c r="K7" s="88" t="s">
        <v>340</v>
      </c>
      <c r="L7" s="7" t="s">
        <v>130</v>
      </c>
      <c r="M7" s="7" t="str">
        <f aca="false">"INSERT INTO "&amp;$B$2&amp;" VALUES("&amp;B7&amp;", "&amp;C7&amp;", "&amp;D7&amp;", "&amp;E7&amp;", "&amp;F7&amp;", "&amp;G7&amp;", "&amp;H7&amp;", "&amp;I7&amp;", "&amp;J7&amp;", '"&amp;K7&amp;"', '"&amp;L7&amp;"' )"</f>
        <v>INSERT INTO T_ROLE VALUES(100003, 0, 1, 100000, 100000, GETDATE(), 0, 0, 0, 'BIZ_ADMIN', '?' )</v>
      </c>
    </row>
    <row r="8" customFormat="false" ht="15" hidden="false" customHeight="true" outlineLevel="0" collapsed="false">
      <c r="A8" s="7" t="str">
        <f aca="false">K8</f>
        <v>SUPERVISOR</v>
      </c>
      <c r="B8" s="87" t="n">
        <v>100004</v>
      </c>
      <c r="C8" s="87" t="n">
        <v>0</v>
      </c>
      <c r="D8" s="87" t="n">
        <v>1</v>
      </c>
      <c r="E8" s="87" t="n">
        <f aca="false">ID_ENV_KEY</f>
        <v>100000</v>
      </c>
      <c r="F8" s="87" t="n">
        <f aca="false">+ID_USER_MOD_KEY</f>
        <v>100000</v>
      </c>
      <c r="G8" s="87" t="s">
        <v>118</v>
      </c>
      <c r="H8" s="87" t="n">
        <v>0</v>
      </c>
      <c r="I8" s="12" t="n">
        <v>0</v>
      </c>
      <c r="J8" s="12" t="n">
        <v>0</v>
      </c>
      <c r="K8" s="88" t="s">
        <v>341</v>
      </c>
      <c r="L8" s="7" t="s">
        <v>130</v>
      </c>
      <c r="M8" s="7" t="str">
        <f aca="false">"INSERT INTO "&amp;$B$2&amp;" VALUES("&amp;B8&amp;", "&amp;C8&amp;", "&amp;D8&amp;", "&amp;E8&amp;", "&amp;F8&amp;", "&amp;G8&amp;", "&amp;H8&amp;", "&amp;I8&amp;", "&amp;J8&amp;", '"&amp;K8&amp;"', '"&amp;L8&amp;"' )"</f>
        <v>INSERT INTO T_ROLE VALUES(100004, 0, 1, 100000, 100000, GETDATE(), 0, 0, 0, 'SUPERVISOR', '?' )</v>
      </c>
    </row>
    <row r="9" customFormat="false" ht="15" hidden="false" customHeight="true" outlineLevel="0" collapsed="false">
      <c r="A9" s="7" t="str">
        <f aca="false">K9</f>
        <v>USER</v>
      </c>
      <c r="B9" s="87" t="n">
        <v>100005</v>
      </c>
      <c r="C9" s="87" t="n">
        <v>0</v>
      </c>
      <c r="D9" s="87" t="n">
        <v>1</v>
      </c>
      <c r="E9" s="87" t="n">
        <f aca="false">ID_ENV_KEY</f>
        <v>100000</v>
      </c>
      <c r="F9" s="87" t="n">
        <f aca="false">+ID_USER_MOD_KEY</f>
        <v>100000</v>
      </c>
      <c r="G9" s="87" t="s">
        <v>118</v>
      </c>
      <c r="H9" s="87" t="n">
        <v>0</v>
      </c>
      <c r="I9" s="12" t="n">
        <v>0</v>
      </c>
      <c r="J9" s="12" t="n">
        <v>0</v>
      </c>
      <c r="K9" s="88" t="s">
        <v>342</v>
      </c>
      <c r="L9" s="7" t="s">
        <v>130</v>
      </c>
      <c r="M9" s="7" t="str">
        <f aca="false">"INSERT INTO "&amp;$B$2&amp;" VALUES("&amp;B9&amp;", "&amp;C9&amp;", "&amp;D9&amp;", "&amp;E9&amp;", "&amp;F9&amp;", "&amp;G9&amp;", "&amp;H9&amp;", "&amp;I9&amp;", "&amp;J9&amp;", '"&amp;K9&amp;"', '"&amp;L9&amp;"' )"</f>
        <v>INSERT INTO T_ROLE VALUES(100005, 0, 1, 100000, 100000, GETDATE(), 0, 0, 0, 'USER', '?' )</v>
      </c>
    </row>
    <row r="10" customFormat="false" ht="15" hidden="false" customHeight="true" outlineLevel="0" collapsed="false">
      <c r="A10" s="7" t="str">
        <f aca="false">K10</f>
        <v>TEST</v>
      </c>
      <c r="B10" s="87" t="n">
        <v>100006</v>
      </c>
      <c r="C10" s="87" t="n">
        <v>0</v>
      </c>
      <c r="D10" s="87" t="n">
        <v>1</v>
      </c>
      <c r="E10" s="87" t="n">
        <f aca="false">ID_ENV_KEY</f>
        <v>100000</v>
      </c>
      <c r="F10" s="87" t="n">
        <f aca="false">+ID_USER_MOD_KEY</f>
        <v>100000</v>
      </c>
      <c r="G10" s="87" t="s">
        <v>118</v>
      </c>
      <c r="H10" s="87" t="n">
        <v>0</v>
      </c>
      <c r="I10" s="12" t="n">
        <v>0</v>
      </c>
      <c r="J10" s="12" t="n">
        <v>0</v>
      </c>
      <c r="K10" s="88" t="s">
        <v>343</v>
      </c>
      <c r="L10" s="7" t="s">
        <v>130</v>
      </c>
      <c r="M10" s="7" t="str">
        <f aca="false">"INSERT INTO "&amp;$B$2&amp;" VALUES("&amp;B10&amp;", "&amp;C10&amp;", "&amp;D10&amp;", "&amp;E10&amp;", "&amp;F10&amp;", "&amp;G10&amp;", "&amp;H10&amp;", "&amp;I10&amp;", "&amp;J10&amp;", '"&amp;K10&amp;"', '"&amp;L10&amp;"' )"</f>
        <v>INSERT INTO T_ROLE VALUES(100006, 0, 1, 100000, 100000, GETDATE(), 0, 0, 0, 'TEST', '?' )</v>
      </c>
    </row>
    <row r="11" customFormat="false" ht="15" hidden="false" customHeight="true" outlineLevel="0" collapsed="false">
      <c r="A11" s="7" t="str">
        <f aca="false">K11</f>
        <v>REF_DATA_RO</v>
      </c>
      <c r="B11" s="87" t="n">
        <v>100006</v>
      </c>
      <c r="C11" s="87" t="n">
        <v>0</v>
      </c>
      <c r="D11" s="87" t="n">
        <v>1</v>
      </c>
      <c r="E11" s="87" t="n">
        <f aca="false">ID_ENV_KEY</f>
        <v>100000</v>
      </c>
      <c r="F11" s="87" t="n">
        <f aca="false">+ID_USER_MOD_KEY</f>
        <v>100000</v>
      </c>
      <c r="G11" s="87" t="s">
        <v>118</v>
      </c>
      <c r="H11" s="87" t="n">
        <v>0</v>
      </c>
      <c r="I11" s="12" t="n">
        <v>0</v>
      </c>
      <c r="J11" s="12" t="n">
        <v>0</v>
      </c>
      <c r="K11" s="88" t="s">
        <v>344</v>
      </c>
      <c r="M11" s="7" t="str">
        <f aca="false">"INSERT INTO "&amp;$B$2&amp;" VALUES("&amp;B11&amp;", "&amp;C11&amp;", "&amp;D11&amp;", "&amp;E11&amp;", "&amp;F11&amp;", "&amp;G11&amp;", "&amp;H11&amp;", "&amp;I11&amp;", "&amp;J11&amp;", '"&amp;K11&amp;"', '"&amp;L11&amp;"' )"</f>
        <v>INSERT INTO T_ROLE VALUES(100006, 0, 1, 100000, 100000, GETDATE(), 0, 0, 0, 'REF_DATA_RO', '' )</v>
      </c>
    </row>
    <row r="12" s="18" customFormat="true" ht="15" hidden="false" customHeight="true" outlineLevel="0" collapsed="false">
      <c r="A12" s="7" t="str">
        <f aca="false">K12</f>
        <v>REF_DATA_RW</v>
      </c>
      <c r="B12" s="87" t="n">
        <v>100008</v>
      </c>
      <c r="C12" s="19" t="n">
        <v>0</v>
      </c>
      <c r="D12" s="19" t="n">
        <v>1</v>
      </c>
      <c r="E12" s="19" t="n">
        <f aca="false">ID_ENV_KEY</f>
        <v>100000</v>
      </c>
      <c r="F12" s="19" t="n">
        <f aca="false">+ID_USER_MOD_KEY</f>
        <v>100000</v>
      </c>
      <c r="G12" s="19" t="s">
        <v>118</v>
      </c>
      <c r="H12" s="19" t="n">
        <v>0</v>
      </c>
      <c r="I12" s="89" t="n">
        <v>0</v>
      </c>
      <c r="J12" s="89" t="n">
        <v>0</v>
      </c>
      <c r="K12" s="18" t="s">
        <v>345</v>
      </c>
      <c r="L12" s="18" t="s">
        <v>130</v>
      </c>
      <c r="M12" s="7" t="str">
        <f aca="false">"INSERT INTO "&amp;$B$2&amp;" VALUES("&amp;B12&amp;", "&amp;C12&amp;", "&amp;D12&amp;", "&amp;E12&amp;", "&amp;F12&amp;", "&amp;G12&amp;", "&amp;H12&amp;", "&amp;I12&amp;", "&amp;J12&amp;", '"&amp;K12&amp;"', '"&amp;L12&amp;"' )"</f>
        <v>INSERT INTO T_ROLE VALUES(100008, 0, 1, 100000, 100000, GETDATE(), 0, 0, 0, 'REF_DATA_RW', '?' )</v>
      </c>
    </row>
    <row r="13" customFormat="false" ht="15" hidden="false" customHeight="true" outlineLevel="0" collapsed="false">
      <c r="A13" s="7" t="str">
        <f aca="false">K13</f>
        <v>REF_DATA_APPROVE</v>
      </c>
      <c r="B13" s="87" t="n">
        <v>100009</v>
      </c>
      <c r="C13" s="87" t="n">
        <v>0</v>
      </c>
      <c r="D13" s="87" t="n">
        <v>1</v>
      </c>
      <c r="E13" s="87" t="n">
        <f aca="false">ID_ENV_KEY</f>
        <v>100000</v>
      </c>
      <c r="F13" s="87" t="n">
        <f aca="false">+ID_USER_MOD_KEY</f>
        <v>100000</v>
      </c>
      <c r="G13" s="87" t="s">
        <v>118</v>
      </c>
      <c r="H13" s="87" t="n">
        <v>0</v>
      </c>
      <c r="I13" s="12" t="n">
        <v>0</v>
      </c>
      <c r="J13" s="12" t="n">
        <v>0</v>
      </c>
      <c r="K13" s="7" t="s">
        <v>346</v>
      </c>
      <c r="L13" s="7" t="s">
        <v>130</v>
      </c>
      <c r="M13" s="7" t="str">
        <f aca="false">"INSERT INTO "&amp;$B$2&amp;" VALUES("&amp;B13&amp;", "&amp;C13&amp;", "&amp;D13&amp;", "&amp;E13&amp;", "&amp;F13&amp;", "&amp;G13&amp;", "&amp;H13&amp;", "&amp;I13&amp;", "&amp;J13&amp;", '"&amp;K13&amp;"', '"&amp;L13&amp;"' )"</f>
        <v>INSERT INTO T_ROLE VALUES(100009, 0, 1, 100000, 100000, GETDATE(), 0, 0, 0, 'REF_DATA_APPROVE', '?' )</v>
      </c>
    </row>
    <row r="14" customFormat="false" ht="15" hidden="false" customHeight="true" outlineLevel="0" collapsed="false">
      <c r="A14" s="7" t="str">
        <f aca="false">K14</f>
        <v>REF_DATA_REJECT</v>
      </c>
      <c r="B14" s="87" t="n">
        <v>100010</v>
      </c>
      <c r="C14" s="87" t="n">
        <v>0</v>
      </c>
      <c r="D14" s="87" t="n">
        <v>1</v>
      </c>
      <c r="E14" s="87" t="n">
        <f aca="false">ID_ENV_KEY</f>
        <v>100000</v>
      </c>
      <c r="F14" s="87" t="n">
        <f aca="false">+ID_USER_MOD_KEY</f>
        <v>100000</v>
      </c>
      <c r="G14" s="87" t="s">
        <v>118</v>
      </c>
      <c r="H14" s="87" t="n">
        <v>0</v>
      </c>
      <c r="I14" s="12" t="n">
        <v>0</v>
      </c>
      <c r="J14" s="12" t="n">
        <v>0</v>
      </c>
      <c r="K14" s="7" t="s">
        <v>347</v>
      </c>
      <c r="L14" s="7" t="s">
        <v>130</v>
      </c>
      <c r="M14" s="7" t="str">
        <f aca="false">"INSERT INTO "&amp;$B$2&amp;" VALUES("&amp;B14&amp;", "&amp;C14&amp;", "&amp;D14&amp;", "&amp;E14&amp;", "&amp;F14&amp;", "&amp;G14&amp;", "&amp;H14&amp;", "&amp;I14&amp;", "&amp;J14&amp;", '"&amp;K14&amp;"', '"&amp;L14&amp;"' )"</f>
        <v>INSERT INTO T_ROLE VALUES(100010, 0, 1, 100000, 100000, GETDATE(), 0, 0, 0, 'REF_DATA_REJECT', '?' )</v>
      </c>
    </row>
    <row r="15" customFormat="false" ht="15" hidden="false" customHeight="false" outlineLevel="0" collapsed="false">
      <c r="A15" s="7" t="str">
        <f aca="false">K15</f>
        <v>SYS_USER</v>
      </c>
      <c r="B15" s="87" t="n">
        <v>110000</v>
      </c>
      <c r="C15" s="87" t="n">
        <v>0</v>
      </c>
      <c r="D15" s="87" t="n">
        <v>1</v>
      </c>
      <c r="E15" s="87" t="n">
        <f aca="false">ID_ENV_KEY</f>
        <v>100000</v>
      </c>
      <c r="F15" s="87" t="n">
        <f aca="false">+ID_USER_MOD_KEY</f>
        <v>100000</v>
      </c>
      <c r="G15" s="87" t="s">
        <v>118</v>
      </c>
      <c r="H15" s="87" t="n">
        <v>0</v>
      </c>
      <c r="I15" s="12" t="n">
        <v>0</v>
      </c>
      <c r="J15" s="12" t="n">
        <v>0</v>
      </c>
      <c r="K15" s="7" t="s">
        <v>348</v>
      </c>
      <c r="L15" s="7" t="s">
        <v>130</v>
      </c>
      <c r="M15" s="7" t="str">
        <f aca="false">"INSERT INTO "&amp;$B$2&amp;" VALUES("&amp;B15&amp;", "&amp;C15&amp;", "&amp;D15&amp;", "&amp;E15&amp;", "&amp;F15&amp;", "&amp;G15&amp;", "&amp;H15&amp;", "&amp;I15&amp;", "&amp;J15&amp;", '"&amp;K15&amp;"', '"&amp;L15&amp;"' )"</f>
        <v>INSERT INTO T_ROLE VALUES(110000, 0, 1, 100000, 100000, GETDATE(), 0, 0, 0, 'SYS_USER', '?' )</v>
      </c>
    </row>
    <row r="16" customFormat="false" ht="15" hidden="false" customHeight="false" outlineLevel="0" collapsed="false">
      <c r="A16" s="7" t="str">
        <f aca="false">K16</f>
        <v>READ_ONLY</v>
      </c>
      <c r="B16" s="87" t="n">
        <v>110001</v>
      </c>
      <c r="C16" s="87" t="n">
        <v>0</v>
      </c>
      <c r="D16" s="87" t="n">
        <v>1</v>
      </c>
      <c r="E16" s="87" t="n">
        <f aca="false">ID_ENV_KEY</f>
        <v>100000</v>
      </c>
      <c r="F16" s="87" t="n">
        <f aca="false">+ID_USER_MOD_KEY</f>
        <v>100000</v>
      </c>
      <c r="G16" s="87" t="s">
        <v>118</v>
      </c>
      <c r="H16" s="87" t="n">
        <v>0</v>
      </c>
      <c r="I16" s="12" t="n">
        <v>0</v>
      </c>
      <c r="J16" s="12" t="n">
        <v>0</v>
      </c>
      <c r="K16" s="7" t="s">
        <v>349</v>
      </c>
      <c r="L16" s="7" t="s">
        <v>130</v>
      </c>
      <c r="M16" s="7" t="str">
        <f aca="false">"INSERT INTO "&amp;$B$2&amp;" VALUES("&amp;B16&amp;", "&amp;C16&amp;", "&amp;D16&amp;", "&amp;E16&amp;", "&amp;F16&amp;", "&amp;G16&amp;", "&amp;H16&amp;", "&amp;I16&amp;", "&amp;J16&amp;", '"&amp;K16&amp;"', '"&amp;L16&amp;"' )"</f>
        <v>INSERT INTO T_ROLE VALUES(110001, 0, 1, 100000, 100000, GETDATE(), 0, 0, 0, 'READ_ONLY', '?' )</v>
      </c>
    </row>
    <row r="17" customFormat="false" ht="15" hidden="false" customHeight="false" outlineLevel="0" collapsed="false">
      <c r="A17" s="7" t="str">
        <f aca="false">K17</f>
        <v>REF_READ_ONLY</v>
      </c>
      <c r="B17" s="87" t="n">
        <v>110002</v>
      </c>
      <c r="C17" s="87" t="n">
        <v>0</v>
      </c>
      <c r="D17" s="87" t="n">
        <v>1</v>
      </c>
      <c r="E17" s="87" t="n">
        <f aca="false">ID_ENV_KEY</f>
        <v>100000</v>
      </c>
      <c r="F17" s="87" t="n">
        <f aca="false">+ID_USER_MOD_KEY</f>
        <v>100000</v>
      </c>
      <c r="G17" s="87" t="s">
        <v>118</v>
      </c>
      <c r="H17" s="87" t="n">
        <v>0</v>
      </c>
      <c r="I17" s="12" t="n">
        <v>0</v>
      </c>
      <c r="J17" s="12" t="n">
        <v>0</v>
      </c>
      <c r="K17" s="7" t="s">
        <v>350</v>
      </c>
      <c r="M17" s="7" t="str">
        <f aca="false">"INSERT INTO "&amp;$B$2&amp;" VALUES("&amp;B17&amp;", "&amp;C17&amp;", "&amp;D17&amp;", "&amp;E17&amp;", "&amp;F17&amp;", "&amp;G17&amp;", "&amp;H17&amp;", "&amp;I17&amp;", "&amp;J17&amp;", '"&amp;K17&amp;"', '"&amp;L17&amp;"' )"</f>
        <v>INSERT INTO T_ROLE VALUES(110002, 0, 1, 100000, 100000, GETDATE(), 0, 0, 0, 'REF_READ_ONLY', '' )</v>
      </c>
    </row>
    <row r="18" customFormat="false" ht="15" hidden="false" customHeight="false" outlineLevel="0" collapsed="false">
      <c r="A18" s="7" t="str">
        <f aca="false">K18</f>
        <v>REF_MODIFY</v>
      </c>
      <c r="B18" s="87" t="n">
        <v>110003</v>
      </c>
      <c r="C18" s="87" t="n">
        <v>0</v>
      </c>
      <c r="D18" s="87" t="n">
        <v>1</v>
      </c>
      <c r="E18" s="87" t="n">
        <f aca="false">ID_ENV_KEY</f>
        <v>100000</v>
      </c>
      <c r="F18" s="87" t="n">
        <f aca="false">+ID_USER_MOD_KEY</f>
        <v>100000</v>
      </c>
      <c r="G18" s="87" t="s">
        <v>118</v>
      </c>
      <c r="H18" s="87" t="n">
        <v>0</v>
      </c>
      <c r="I18" s="12" t="n">
        <v>0</v>
      </c>
      <c r="J18" s="12" t="n">
        <v>0</v>
      </c>
      <c r="K18" s="7" t="s">
        <v>351</v>
      </c>
      <c r="L18" s="7" t="s">
        <v>130</v>
      </c>
      <c r="M18" s="7" t="str">
        <f aca="false">"INSERT INTO "&amp;$B$2&amp;" VALUES("&amp;B18&amp;", "&amp;C18&amp;", "&amp;D18&amp;", "&amp;E18&amp;", "&amp;F18&amp;", "&amp;G18&amp;", "&amp;H18&amp;", "&amp;I18&amp;", "&amp;J18&amp;", '"&amp;K18&amp;"', '"&amp;L18&amp;"' )"</f>
        <v>INSERT INTO T_ROLE VALUES(110003, 0, 1, 100000, 100000, GETDATE(), 0, 0, 0, 'REF_MODIFY', '?' )</v>
      </c>
    </row>
    <row r="19" customFormat="false" ht="15" hidden="false" customHeight="false" outlineLevel="0" collapsed="false">
      <c r="A19" s="7" t="str">
        <f aca="false">K19</f>
        <v>REF_APPROVE</v>
      </c>
      <c r="B19" s="87" t="n">
        <v>110004</v>
      </c>
      <c r="C19" s="87" t="n">
        <v>0</v>
      </c>
      <c r="D19" s="87" t="n">
        <v>1</v>
      </c>
      <c r="E19" s="87" t="n">
        <f aca="false">ID_ENV_KEY</f>
        <v>100000</v>
      </c>
      <c r="F19" s="87" t="n">
        <f aca="false">+ID_USER_MOD_KEY</f>
        <v>100000</v>
      </c>
      <c r="G19" s="87" t="s">
        <v>118</v>
      </c>
      <c r="H19" s="87" t="n">
        <v>0</v>
      </c>
      <c r="I19" s="12" t="n">
        <v>0</v>
      </c>
      <c r="J19" s="12" t="n">
        <v>0</v>
      </c>
      <c r="K19" s="7" t="s">
        <v>352</v>
      </c>
      <c r="L19" s="7" t="s">
        <v>130</v>
      </c>
      <c r="M19" s="7" t="str">
        <f aca="false">"INSERT INTO "&amp;$B$2&amp;" VALUES("&amp;B19&amp;", "&amp;C19&amp;", "&amp;D19&amp;", "&amp;E19&amp;", "&amp;F19&amp;", "&amp;G19&amp;", "&amp;H19&amp;", "&amp;I19&amp;", "&amp;J19&amp;", '"&amp;K19&amp;"', '"&amp;L19&amp;"' )"</f>
        <v>INSERT INTO T_ROLE VALUES(110004, 0, 1, 100000, 100000, GETDATE(), 0, 0, 0, 'REF_APPROVE', '?' )</v>
      </c>
    </row>
    <row r="20" customFormat="false" ht="15" hidden="false" customHeight="false" outlineLevel="0" collapsed="false">
      <c r="A20" s="7" t="str">
        <f aca="false">K20</f>
        <v>PMT_READ_ONLY</v>
      </c>
      <c r="B20" s="87" t="n">
        <v>110005</v>
      </c>
      <c r="C20" s="87" t="n">
        <v>0</v>
      </c>
      <c r="D20" s="87" t="n">
        <v>1</v>
      </c>
      <c r="E20" s="87" t="n">
        <f aca="false">ID_ENV_KEY</f>
        <v>100000</v>
      </c>
      <c r="F20" s="87" t="n">
        <f aca="false">+ID_USER_MOD_KEY</f>
        <v>100000</v>
      </c>
      <c r="G20" s="87" t="s">
        <v>118</v>
      </c>
      <c r="H20" s="87" t="n">
        <v>0</v>
      </c>
      <c r="I20" s="12" t="n">
        <v>0</v>
      </c>
      <c r="J20" s="12" t="n">
        <v>0</v>
      </c>
      <c r="K20" s="7" t="s">
        <v>353</v>
      </c>
      <c r="L20" s="7" t="s">
        <v>130</v>
      </c>
      <c r="M20" s="7" t="str">
        <f aca="false">"INSERT INTO "&amp;$B$2&amp;" VALUES("&amp;B20&amp;", "&amp;C20&amp;", "&amp;D20&amp;", "&amp;E20&amp;", "&amp;F20&amp;", "&amp;G20&amp;", "&amp;H20&amp;", "&amp;I20&amp;", "&amp;J20&amp;", '"&amp;K20&amp;"', '"&amp;L20&amp;"' )"</f>
        <v>INSERT INTO T_ROLE VALUES(110005, 0, 1, 100000, 100000, GETDATE(), 0, 0, 0, 'PMT_READ_ONLY', '?' )</v>
      </c>
    </row>
    <row r="21" customFormat="false" ht="15" hidden="false" customHeight="false" outlineLevel="0" collapsed="false">
      <c r="A21" s="7" t="str">
        <f aca="false">K21</f>
        <v>PMT_MODIFY</v>
      </c>
      <c r="B21" s="87" t="n">
        <v>110006</v>
      </c>
      <c r="C21" s="87" t="n">
        <v>0</v>
      </c>
      <c r="D21" s="87" t="n">
        <v>1</v>
      </c>
      <c r="E21" s="87" t="n">
        <f aca="false">ID_ENV_KEY</f>
        <v>100000</v>
      </c>
      <c r="F21" s="87" t="n">
        <f aca="false">+ID_USER_MOD_KEY</f>
        <v>100000</v>
      </c>
      <c r="G21" s="87" t="s">
        <v>118</v>
      </c>
      <c r="H21" s="87" t="n">
        <v>0</v>
      </c>
      <c r="I21" s="12" t="n">
        <v>0</v>
      </c>
      <c r="J21" s="12" t="n">
        <v>0</v>
      </c>
      <c r="K21" s="7" t="s">
        <v>354</v>
      </c>
      <c r="L21" s="7" t="s">
        <v>130</v>
      </c>
      <c r="M21" s="7" t="str">
        <f aca="false">"INSERT INTO "&amp;$B$2&amp;" VALUES("&amp;B21&amp;", "&amp;C21&amp;", "&amp;D21&amp;", "&amp;E21&amp;", "&amp;F21&amp;", "&amp;G21&amp;", "&amp;H21&amp;", "&amp;I21&amp;", "&amp;J21&amp;", '"&amp;K21&amp;"', '"&amp;L21&amp;"' )"</f>
        <v>INSERT INTO T_ROLE VALUES(110006, 0, 1, 100000, 100000, GETDATE(), 0, 0, 0, 'PMT_MODIFY', '?' )</v>
      </c>
    </row>
    <row r="22" customFormat="false" ht="15" hidden="false" customHeight="false" outlineLevel="0" collapsed="false">
      <c r="A22" s="7" t="str">
        <f aca="false">K22</f>
        <v>PMT_APPROVE</v>
      </c>
      <c r="B22" s="87" t="n">
        <v>110007</v>
      </c>
      <c r="C22" s="87" t="n">
        <v>0</v>
      </c>
      <c r="D22" s="87" t="n">
        <v>1</v>
      </c>
      <c r="E22" s="87" t="n">
        <f aca="false">ID_ENV_KEY</f>
        <v>100000</v>
      </c>
      <c r="F22" s="87" t="n">
        <f aca="false">+ID_USER_MOD_KEY</f>
        <v>100000</v>
      </c>
      <c r="G22" s="87" t="s">
        <v>118</v>
      </c>
      <c r="H22" s="87" t="n">
        <v>0</v>
      </c>
      <c r="I22" s="12" t="n">
        <v>0</v>
      </c>
      <c r="J22" s="12" t="n">
        <v>0</v>
      </c>
      <c r="K22" s="7" t="s">
        <v>355</v>
      </c>
      <c r="L22" s="7" t="s">
        <v>130</v>
      </c>
      <c r="M22" s="7" t="str">
        <f aca="false">"INSERT INTO "&amp;$B$2&amp;" VALUES("&amp;B22&amp;", "&amp;C22&amp;", "&amp;D22&amp;", "&amp;E22&amp;", "&amp;F22&amp;", "&amp;G22&amp;", "&amp;H22&amp;", "&amp;I22&amp;", "&amp;J22&amp;", '"&amp;K22&amp;"', '"&amp;L22&amp;"' )"</f>
        <v>INSERT INTO T_ROLE VALUES(110007, 0, 1, 100000, 100000, GETDATE(), 0, 0, 0, 'PMT_APPROVE', '?' )</v>
      </c>
    </row>
    <row r="23" customFormat="false" ht="15" hidden="false" customHeight="false" outlineLevel="0" collapsed="false">
      <c r="A23" s="7" t="str">
        <f aca="false">K23</f>
        <v>PMT_AUTHORIZE</v>
      </c>
      <c r="B23" s="87" t="n">
        <v>110008</v>
      </c>
      <c r="C23" s="87" t="n">
        <v>0</v>
      </c>
      <c r="D23" s="87" t="n">
        <v>1</v>
      </c>
      <c r="E23" s="87" t="n">
        <f aca="false">ID_ENV_KEY</f>
        <v>100000</v>
      </c>
      <c r="F23" s="87" t="n">
        <f aca="false">+ID_USER_MOD_KEY</f>
        <v>100000</v>
      </c>
      <c r="G23" s="87" t="s">
        <v>118</v>
      </c>
      <c r="H23" s="87" t="n">
        <v>0</v>
      </c>
      <c r="I23" s="12" t="n">
        <v>0</v>
      </c>
      <c r="J23" s="12" t="n">
        <v>0</v>
      </c>
      <c r="K23" s="7" t="s">
        <v>356</v>
      </c>
      <c r="L23" s="7" t="s">
        <v>130</v>
      </c>
      <c r="M23" s="7" t="str">
        <f aca="false">"INSERT INTO "&amp;$B$2&amp;" VALUES("&amp;B23&amp;", "&amp;C23&amp;", "&amp;D23&amp;", "&amp;E23&amp;", "&amp;F23&amp;", "&amp;G23&amp;", "&amp;H23&amp;", "&amp;I23&amp;", "&amp;J23&amp;", '"&amp;K23&amp;"', '"&amp;L23&amp;"' )"</f>
        <v>INSERT INTO T_ROLE VALUES(110008, 0, 1, 100000, 100000, GETDATE(), 0, 0, 0, 'PMT_AUTHORIZE', '?' )</v>
      </c>
    </row>
    <row r="24" customFormat="false" ht="15" hidden="false" customHeight="false" outlineLevel="0" collapsed="false">
      <c r="A24" s="7" t="str">
        <f aca="false">K24</f>
        <v>SA_TECH</v>
      </c>
      <c r="B24" s="87" t="n">
        <v>110009</v>
      </c>
      <c r="C24" s="87" t="n">
        <v>0</v>
      </c>
      <c r="D24" s="87" t="n">
        <v>1</v>
      </c>
      <c r="E24" s="87" t="n">
        <f aca="false">ID_ENV_KEY</f>
        <v>100000</v>
      </c>
      <c r="F24" s="87" t="n">
        <f aca="false">+ID_USER_MOD_KEY</f>
        <v>100000</v>
      </c>
      <c r="G24" s="87" t="s">
        <v>118</v>
      </c>
      <c r="H24" s="87" t="n">
        <v>0</v>
      </c>
      <c r="I24" s="12" t="n">
        <v>0</v>
      </c>
      <c r="J24" s="12" t="n">
        <v>0</v>
      </c>
      <c r="K24" s="7" t="s">
        <v>357</v>
      </c>
      <c r="L24" s="7" t="s">
        <v>130</v>
      </c>
      <c r="M24" s="7" t="str">
        <f aca="false">"INSERT INTO "&amp;$B$2&amp;" VALUES("&amp;B24&amp;", "&amp;C24&amp;", "&amp;D24&amp;", "&amp;E24&amp;", "&amp;F24&amp;", "&amp;G24&amp;", "&amp;H24&amp;", "&amp;I24&amp;", "&amp;J24&amp;", '"&amp;K24&amp;"', '"&amp;L24&amp;"' )"</f>
        <v>INSERT INTO T_ROLE VALUES(110009, 0, 1, 100000, 100000, GETDATE(), 0, 0, 0, 'SA_TECH', '?' )</v>
      </c>
    </row>
    <row r="25" customFormat="false" ht="15" hidden="false" customHeight="false" outlineLevel="0" collapsed="false">
      <c r="A25" s="7" t="str">
        <f aca="false">K25</f>
        <v>SA_BIZ</v>
      </c>
      <c r="B25" s="87" t="n">
        <v>110010</v>
      </c>
      <c r="C25" s="87" t="n">
        <v>0</v>
      </c>
      <c r="D25" s="87" t="n">
        <v>1</v>
      </c>
      <c r="E25" s="87" t="n">
        <f aca="false">ID_ENV_KEY</f>
        <v>100000</v>
      </c>
      <c r="F25" s="87" t="n">
        <f aca="false">+ID_USER_MOD_KEY</f>
        <v>100000</v>
      </c>
      <c r="G25" s="87" t="s">
        <v>118</v>
      </c>
      <c r="H25" s="87" t="n">
        <v>0</v>
      </c>
      <c r="I25" s="12" t="n">
        <v>0</v>
      </c>
      <c r="J25" s="12" t="n">
        <v>0</v>
      </c>
      <c r="K25" s="7" t="s">
        <v>358</v>
      </c>
      <c r="L25" s="7" t="s">
        <v>130</v>
      </c>
      <c r="M25" s="7" t="str">
        <f aca="false">"INSERT INTO "&amp;$B$2&amp;" VALUES("&amp;B25&amp;", "&amp;C25&amp;", "&amp;D25&amp;", "&amp;E25&amp;", "&amp;F25&amp;", "&amp;G25&amp;", "&amp;H25&amp;", "&amp;I25&amp;", "&amp;J25&amp;", '"&amp;K25&amp;"', '"&amp;L25&amp;"' )"</f>
        <v>INSERT INTO T_ROLE VALUES(110010, 0, 1, 100000, 100000, GETDATE(), 0, 0, 0, 'SA_BIZ', '?' )</v>
      </c>
    </row>
    <row r="26" customFormat="false" ht="15" hidden="false" customHeight="false" outlineLevel="0" collapsed="false">
      <c r="A26" s="7" t="str">
        <f aca="false">K26</f>
        <v>OFAC_READ_ONLY</v>
      </c>
      <c r="B26" s="7" t="n">
        <v>110011</v>
      </c>
      <c r="C26" s="87" t="n">
        <v>0</v>
      </c>
      <c r="D26" s="87" t="n">
        <v>1</v>
      </c>
      <c r="E26" s="87" t="n">
        <f aca="false">ID_ENV_KEY</f>
        <v>100000</v>
      </c>
      <c r="F26" s="87" t="n">
        <f aca="false">+ID_USER_MOD_KEY</f>
        <v>100000</v>
      </c>
      <c r="G26" s="87" t="s">
        <v>118</v>
      </c>
      <c r="H26" s="87" t="n">
        <v>0</v>
      </c>
      <c r="I26" s="12" t="n">
        <v>0</v>
      </c>
      <c r="J26" s="12" t="n">
        <v>0</v>
      </c>
      <c r="K26" s="7" t="s">
        <v>359</v>
      </c>
      <c r="L26" s="7" t="s">
        <v>130</v>
      </c>
      <c r="M26" s="7" t="str">
        <f aca="false">"INSERT INTO "&amp;$B$2&amp;" VALUES("&amp;B26&amp;", "&amp;C26&amp;", "&amp;D26&amp;", "&amp;E26&amp;", "&amp;F26&amp;", "&amp;G26&amp;", "&amp;H26&amp;", "&amp;I26&amp;", "&amp;J26&amp;", '"&amp;K26&amp;"', '"&amp;L26&amp;"' )"</f>
        <v>INSERT INTO T_ROLE VALUES(110011, 0, 1, 100000, 100000, GETDATE(), 0, 0, 0, 'OFAC_READ_ONLY', '?' )</v>
      </c>
    </row>
    <row r="27" customFormat="false" ht="15" hidden="false" customHeight="false" outlineLevel="0" collapsed="false">
      <c r="A27" s="7" t="str">
        <f aca="false">K27</f>
        <v>KYC_INITIATE</v>
      </c>
      <c r="B27" s="7" t="n">
        <v>110012</v>
      </c>
      <c r="C27" s="87" t="n">
        <v>0</v>
      </c>
      <c r="D27" s="87" t="n">
        <v>1</v>
      </c>
      <c r="E27" s="87" t="n">
        <f aca="false">ID_ENV_KEY</f>
        <v>100000</v>
      </c>
      <c r="F27" s="87" t="n">
        <f aca="false">+ID_USER_MOD_KEY</f>
        <v>100000</v>
      </c>
      <c r="G27" s="87" t="s">
        <v>118</v>
      </c>
      <c r="H27" s="87" t="n">
        <v>0</v>
      </c>
      <c r="I27" s="12" t="n">
        <v>0</v>
      </c>
      <c r="J27" s="12" t="n">
        <v>0</v>
      </c>
      <c r="K27" s="7" t="s">
        <v>360</v>
      </c>
      <c r="L27" s="7" t="s">
        <v>130</v>
      </c>
      <c r="M27" s="7" t="str">
        <f aca="false">"INSERT INTO "&amp;$B$2&amp;" VALUES("&amp;B27&amp;", "&amp;C27&amp;", "&amp;D27&amp;", "&amp;E27&amp;", "&amp;F27&amp;", "&amp;G27&amp;", "&amp;H27&amp;", "&amp;I27&amp;", "&amp;J27&amp;", '"&amp;K27&amp;"', '"&amp;L27&amp;"' )"</f>
        <v>INSERT INTO T_ROLE VALUES(110012, 0, 1, 100000, 100000, GETDATE(), 0, 0, 0, 'KYC_INITIATE', '?' )</v>
      </c>
    </row>
    <row r="28" customFormat="false" ht="15" hidden="false" customHeight="false" outlineLevel="0" collapsed="false">
      <c r="A28" s="7" t="str">
        <f aca="false">K28</f>
        <v>KYC_APPROVE</v>
      </c>
      <c r="B28" s="7" t="n">
        <v>110013</v>
      </c>
      <c r="C28" s="87" t="n">
        <v>0</v>
      </c>
      <c r="D28" s="87" t="n">
        <v>1</v>
      </c>
      <c r="E28" s="87" t="n">
        <f aca="false">ID_ENV_KEY</f>
        <v>100000</v>
      </c>
      <c r="F28" s="87" t="n">
        <f aca="false">+ID_USER_MOD_KEY</f>
        <v>100000</v>
      </c>
      <c r="G28" s="87" t="s">
        <v>118</v>
      </c>
      <c r="H28" s="87" t="n">
        <v>0</v>
      </c>
      <c r="I28" s="12" t="n">
        <v>0</v>
      </c>
      <c r="J28" s="12" t="n">
        <v>0</v>
      </c>
      <c r="K28" s="7" t="s">
        <v>361</v>
      </c>
      <c r="L28" s="7" t="s">
        <v>130</v>
      </c>
      <c r="M28" s="7" t="str">
        <f aca="false">"INSERT INTO "&amp;$B$2&amp;" VALUES("&amp;B28&amp;", "&amp;C28&amp;", "&amp;D28&amp;", "&amp;E28&amp;", "&amp;F28&amp;", "&amp;G28&amp;", "&amp;H28&amp;", "&amp;I28&amp;", "&amp;J28&amp;", '"&amp;K28&amp;"', '"&amp;L28&amp;"' )"</f>
        <v>INSERT INTO T_ROLE VALUES(110013, 0, 1, 100000, 100000, GETDATE(), 0, 0, 0, 'KYC_APPROVE', '?' )</v>
      </c>
    </row>
    <row r="29" customFormat="false" ht="15" hidden="false" customHeight="false" outlineLevel="0" collapsed="false">
      <c r="A29" s="7" t="str">
        <f aca="false">K29</f>
        <v>SWIFT_INITIATE</v>
      </c>
      <c r="B29" s="7" t="n">
        <v>110014</v>
      </c>
      <c r="C29" s="87" t="n">
        <v>0</v>
      </c>
      <c r="D29" s="87" t="n">
        <v>1</v>
      </c>
      <c r="E29" s="87" t="n">
        <f aca="false">ID_ENV_KEY</f>
        <v>100000</v>
      </c>
      <c r="F29" s="87" t="n">
        <f aca="false">+ID_USER_MOD_KEY</f>
        <v>100000</v>
      </c>
      <c r="G29" s="87" t="s">
        <v>118</v>
      </c>
      <c r="H29" s="87" t="n">
        <v>0</v>
      </c>
      <c r="I29" s="12" t="n">
        <v>0</v>
      </c>
      <c r="J29" s="12" t="n">
        <v>0</v>
      </c>
      <c r="K29" s="7" t="s">
        <v>362</v>
      </c>
      <c r="L29" s="7" t="s">
        <v>130</v>
      </c>
      <c r="M29" s="7" t="str">
        <f aca="false">"INSERT INTO "&amp;$B$2&amp;" VALUES("&amp;B29&amp;", "&amp;C29&amp;", "&amp;D29&amp;", "&amp;E29&amp;", "&amp;F29&amp;", "&amp;G29&amp;", "&amp;H29&amp;", "&amp;I29&amp;", "&amp;J29&amp;", '"&amp;K29&amp;"', '"&amp;L29&amp;"' )"</f>
        <v>INSERT INTO T_ROLE VALUES(110014, 0, 1, 100000, 100000, GETDATE(), 0, 0, 0, 'SWIFT_INITIATE', '?' )</v>
      </c>
    </row>
    <row r="30" customFormat="false" ht="15" hidden="false" customHeight="false" outlineLevel="0" collapsed="false">
      <c r="A30" s="7" t="str">
        <f aca="false">K30</f>
        <v>SWIFT_APPROVE</v>
      </c>
      <c r="B30" s="7" t="n">
        <v>110015</v>
      </c>
      <c r="C30" s="87" t="n">
        <v>0</v>
      </c>
      <c r="D30" s="87" t="n">
        <v>1</v>
      </c>
      <c r="E30" s="87" t="n">
        <f aca="false">ID_ENV_KEY</f>
        <v>100000</v>
      </c>
      <c r="F30" s="87" t="n">
        <f aca="false">+ID_USER_MOD_KEY</f>
        <v>100000</v>
      </c>
      <c r="G30" s="87" t="s">
        <v>118</v>
      </c>
      <c r="H30" s="87" t="n">
        <v>0</v>
      </c>
      <c r="I30" s="12" t="n">
        <v>0</v>
      </c>
      <c r="J30" s="12" t="n">
        <v>0</v>
      </c>
      <c r="K30" s="7" t="s">
        <v>363</v>
      </c>
      <c r="L30" s="7" t="s">
        <v>130</v>
      </c>
      <c r="M30" s="7" t="str">
        <f aca="false">"INSERT INTO "&amp;$B$2&amp;" VALUES("&amp;B30&amp;", "&amp;C30&amp;", "&amp;D30&amp;", "&amp;E30&amp;", "&amp;F30&amp;", "&amp;G30&amp;", "&amp;H30&amp;", "&amp;I30&amp;", "&amp;J30&amp;", '"&amp;K30&amp;"', '"&amp;L30&amp;"' )"</f>
        <v>INSERT INTO T_ROLE VALUES(110015, 0, 1, 100000, 100000, GETDATE(), 0, 0, 0, 'SWIFT_APPROVE', '?' )</v>
      </c>
    </row>
    <row r="31" customFormat="false" ht="15" hidden="false" customHeight="false" outlineLevel="0" collapsed="false">
      <c r="A31" s="7" t="str">
        <f aca="false">K31</f>
        <v>REMITTANCE_INITIATE</v>
      </c>
      <c r="B31" s="7" t="n">
        <v>110016</v>
      </c>
      <c r="C31" s="87" t="n">
        <v>0</v>
      </c>
      <c r="D31" s="87" t="n">
        <v>1</v>
      </c>
      <c r="E31" s="87" t="n">
        <f aca="false">ID_ENV_KEY</f>
        <v>100000</v>
      </c>
      <c r="F31" s="87" t="n">
        <f aca="false">+ID_USER_MOD_KEY</f>
        <v>100000</v>
      </c>
      <c r="G31" s="87" t="s">
        <v>118</v>
      </c>
      <c r="H31" s="87" t="n">
        <v>0</v>
      </c>
      <c r="I31" s="12" t="n">
        <v>0</v>
      </c>
      <c r="J31" s="12" t="n">
        <v>0</v>
      </c>
      <c r="K31" s="7" t="s">
        <v>364</v>
      </c>
      <c r="L31" s="7" t="s">
        <v>130</v>
      </c>
      <c r="M31" s="7" t="str">
        <f aca="false">"INSERT INTO "&amp;$B$2&amp;" VALUES("&amp;B31&amp;", "&amp;C31&amp;", "&amp;D31&amp;", "&amp;E31&amp;", "&amp;F31&amp;", "&amp;G31&amp;", "&amp;H31&amp;", "&amp;I31&amp;", "&amp;J31&amp;", '"&amp;K31&amp;"', '"&amp;L31&amp;"' )"</f>
        <v>INSERT INTO T_ROLE VALUES(110016, 0, 1, 100000, 100000, GETDATE(), 0, 0, 0, 'REMITTANCE_INITIATE', '?' )</v>
      </c>
    </row>
    <row r="32" customFormat="false" ht="15" hidden="false" customHeight="false" outlineLevel="0" collapsed="false">
      <c r="A32" s="7" t="str">
        <f aca="false">K32</f>
        <v>REMITTANCE_APPROVE</v>
      </c>
      <c r="B32" s="7" t="n">
        <v>110017</v>
      </c>
      <c r="C32" s="87" t="n">
        <v>0</v>
      </c>
      <c r="D32" s="87" t="n">
        <v>1</v>
      </c>
      <c r="E32" s="87" t="n">
        <f aca="false">ID_ENV_KEY</f>
        <v>100000</v>
      </c>
      <c r="F32" s="87" t="n">
        <f aca="false">+ID_USER_MOD_KEY</f>
        <v>100000</v>
      </c>
      <c r="G32" s="87" t="s">
        <v>118</v>
      </c>
      <c r="H32" s="87" t="n">
        <v>0</v>
      </c>
      <c r="I32" s="12" t="n">
        <v>0</v>
      </c>
      <c r="J32" s="12" t="n">
        <v>0</v>
      </c>
      <c r="K32" s="7" t="s">
        <v>365</v>
      </c>
      <c r="L32" s="7" t="s">
        <v>130</v>
      </c>
      <c r="M32" s="7" t="str">
        <f aca="false">"INSERT INTO "&amp;$B$2&amp;" VALUES("&amp;B32&amp;", "&amp;C32&amp;", "&amp;D32&amp;", "&amp;E32&amp;", "&amp;F32&amp;", "&amp;G32&amp;", "&amp;H32&amp;", "&amp;I32&amp;", "&amp;J32&amp;", '"&amp;K32&amp;"', '"&amp;L32&amp;"' )"</f>
        <v>INSERT INTO T_ROLE VALUES(110017, 0, 1, 100000, 100000, GETDATE(), 0, 0, 0, 'REMITTANCE_APPROVE', '?' )</v>
      </c>
    </row>
    <row r="33" customFormat="false" ht="15" hidden="false" customHeight="false" outlineLevel="0" collapsed="false">
      <c r="A33" s="7" t="str">
        <f aca="false">K33</f>
        <v>KYC_AUTHORIZE</v>
      </c>
      <c r="B33" s="7" t="n">
        <v>110018</v>
      </c>
      <c r="C33" s="87" t="n">
        <v>0</v>
      </c>
      <c r="D33" s="87" t="n">
        <v>1</v>
      </c>
      <c r="E33" s="87" t="n">
        <f aca="false">ID_ENV_KEY</f>
        <v>100000</v>
      </c>
      <c r="F33" s="87" t="n">
        <f aca="false">+ID_USER_MOD_KEY</f>
        <v>100000</v>
      </c>
      <c r="G33" s="87" t="s">
        <v>118</v>
      </c>
      <c r="H33" s="87" t="n">
        <v>0</v>
      </c>
      <c r="I33" s="12" t="n">
        <v>0</v>
      </c>
      <c r="J33" s="12" t="n">
        <v>0</v>
      </c>
      <c r="K33" s="7" t="s">
        <v>366</v>
      </c>
      <c r="L33" s="7" t="s">
        <v>130</v>
      </c>
      <c r="M33" s="7" t="str">
        <f aca="false">"INSERT INTO "&amp;$B$2&amp;" VALUES("&amp;B33&amp;", "&amp;C33&amp;", "&amp;D33&amp;", "&amp;E33&amp;", "&amp;F33&amp;", "&amp;G33&amp;", "&amp;H33&amp;", "&amp;I33&amp;", "&amp;J33&amp;", '"&amp;K33&amp;"', '"&amp;L33&amp;"' )"</f>
        <v>INSERT INTO T_ROLE VALUES(110018, 0, 1, 100000, 100000, GETDATE(), 0, 0, 0, 'KYC_AUTHORIZE', '?' )</v>
      </c>
    </row>
    <row r="34" customFormat="false" ht="15" hidden="false" customHeight="false" outlineLevel="0" collapsed="false">
      <c r="A34" s="7" t="str">
        <f aca="false">K34</f>
        <v>SWIFT_AUTHORIZE</v>
      </c>
      <c r="B34" s="7" t="n">
        <v>110019</v>
      </c>
      <c r="C34" s="87" t="n">
        <v>0</v>
      </c>
      <c r="D34" s="87" t="n">
        <v>1</v>
      </c>
      <c r="E34" s="87" t="n">
        <f aca="false">ID_ENV_KEY</f>
        <v>100000</v>
      </c>
      <c r="F34" s="87" t="n">
        <f aca="false">+ID_USER_MOD_KEY</f>
        <v>100000</v>
      </c>
      <c r="G34" s="87" t="s">
        <v>118</v>
      </c>
      <c r="H34" s="87" t="n">
        <v>0</v>
      </c>
      <c r="I34" s="12" t="n">
        <v>0</v>
      </c>
      <c r="J34" s="12" t="n">
        <v>0</v>
      </c>
      <c r="K34" s="7" t="s">
        <v>367</v>
      </c>
      <c r="L34" s="7" t="s">
        <v>130</v>
      </c>
      <c r="M34" s="7" t="str">
        <f aca="false">"INSERT INTO "&amp;$B$2&amp;" VALUES("&amp;B34&amp;", "&amp;C34&amp;", "&amp;D34&amp;", "&amp;E34&amp;", "&amp;F34&amp;", "&amp;G34&amp;", "&amp;H34&amp;", "&amp;I34&amp;", "&amp;J34&amp;", '"&amp;K34&amp;"', '"&amp;L34&amp;"' )"</f>
        <v>INSERT INTO T_ROLE VALUES(110019, 0, 1, 100000, 100000, GETDATE(), 0, 0, 0, 'SWIFT_AUTHORIZE', '?' )</v>
      </c>
    </row>
    <row r="35" customFormat="false" ht="15" hidden="false" customHeight="false" outlineLevel="0" collapsed="false">
      <c r="A35" s="7" t="str">
        <f aca="false">K35</f>
        <v>NOSTRO_INITIATE</v>
      </c>
      <c r="B35" s="7" t="n">
        <v>110020</v>
      </c>
      <c r="C35" s="87" t="n">
        <v>0</v>
      </c>
      <c r="D35" s="87" t="n">
        <v>1</v>
      </c>
      <c r="E35" s="87" t="n">
        <f aca="false">ID_ENV_KEY</f>
        <v>100000</v>
      </c>
      <c r="F35" s="87" t="n">
        <f aca="false">+ID_USER_MOD_KEY</f>
        <v>100000</v>
      </c>
      <c r="G35" s="87" t="s">
        <v>118</v>
      </c>
      <c r="H35" s="87" t="n">
        <v>0</v>
      </c>
      <c r="I35" s="12" t="n">
        <v>0</v>
      </c>
      <c r="J35" s="12" t="n">
        <v>0</v>
      </c>
      <c r="K35" s="7" t="s">
        <v>368</v>
      </c>
      <c r="L35" s="7" t="s">
        <v>130</v>
      </c>
      <c r="M35" s="7" t="str">
        <f aca="false">"INSERT INTO "&amp;$B$2&amp;" VALUES("&amp;B35&amp;", "&amp;C35&amp;", "&amp;D35&amp;", "&amp;E35&amp;", "&amp;F35&amp;", "&amp;G35&amp;", "&amp;H35&amp;", "&amp;I35&amp;", "&amp;J35&amp;", '"&amp;K35&amp;"', '"&amp;L35&amp;"' )"</f>
        <v>INSERT INTO T_ROLE VALUES(110020, 0, 1, 100000, 100000, GETDATE(), 0, 0, 0, 'NOSTRO_INITIATE', '?' )</v>
      </c>
    </row>
    <row r="36" customFormat="false" ht="15" hidden="false" customHeight="false" outlineLevel="0" collapsed="false">
      <c r="A36" s="7" t="str">
        <f aca="false">K36</f>
        <v>NOSTRO_APPROVE</v>
      </c>
      <c r="B36" s="7" t="n">
        <v>110021</v>
      </c>
      <c r="C36" s="87" t="n">
        <v>0</v>
      </c>
      <c r="D36" s="87" t="n">
        <v>1</v>
      </c>
      <c r="E36" s="87" t="n">
        <f aca="false">ID_ENV_KEY</f>
        <v>100000</v>
      </c>
      <c r="F36" s="87" t="n">
        <f aca="false">+ID_USER_MOD_KEY</f>
        <v>100000</v>
      </c>
      <c r="G36" s="87" t="s">
        <v>118</v>
      </c>
      <c r="H36" s="87" t="n">
        <v>0</v>
      </c>
      <c r="I36" s="12" t="n">
        <v>0</v>
      </c>
      <c r="J36" s="12" t="n">
        <v>0</v>
      </c>
      <c r="K36" s="7" t="s">
        <v>369</v>
      </c>
      <c r="L36" s="7" t="s">
        <v>130</v>
      </c>
      <c r="M36" s="7" t="str">
        <f aca="false">"INSERT INTO "&amp;$B$2&amp;" VALUES("&amp;B36&amp;", "&amp;C36&amp;", "&amp;D36&amp;", "&amp;E36&amp;", "&amp;F36&amp;", "&amp;G36&amp;", "&amp;H36&amp;", "&amp;I36&amp;", "&amp;J36&amp;", '"&amp;K36&amp;"', '"&amp;L36&amp;"' )"</f>
        <v>INSERT INTO T_ROLE VALUES(110021, 0, 1, 100000, 100000, GETDATE(), 0, 0, 0, 'NOSTRO_APPROVE', '?' )</v>
      </c>
    </row>
    <row r="37" customFormat="false" ht="15" hidden="false" customHeight="false" outlineLevel="0" collapsed="false">
      <c r="A37" s="7" t="str">
        <f aca="false">K37</f>
        <v>NOSTRO_AUTHORIZE</v>
      </c>
      <c r="B37" s="7" t="n">
        <v>110022</v>
      </c>
      <c r="C37" s="87" t="n">
        <v>0</v>
      </c>
      <c r="D37" s="87" t="n">
        <v>1</v>
      </c>
      <c r="E37" s="87" t="n">
        <f aca="false">ID_ENV_KEY</f>
        <v>100000</v>
      </c>
      <c r="F37" s="87" t="n">
        <f aca="false">+ID_USER_MOD_KEY</f>
        <v>100000</v>
      </c>
      <c r="G37" s="87" t="s">
        <v>118</v>
      </c>
      <c r="H37" s="87" t="n">
        <v>0</v>
      </c>
      <c r="I37" s="12" t="n">
        <v>0</v>
      </c>
      <c r="J37" s="12" t="n">
        <v>0</v>
      </c>
      <c r="K37" s="7" t="s">
        <v>370</v>
      </c>
      <c r="L37" s="7" t="s">
        <v>130</v>
      </c>
      <c r="M37" s="7" t="str">
        <f aca="false">"INSERT INTO "&amp;$B$2&amp;" VALUES("&amp;B37&amp;", "&amp;C37&amp;", "&amp;D37&amp;", "&amp;E37&amp;", "&amp;F37&amp;", "&amp;G37&amp;", "&amp;H37&amp;", "&amp;I37&amp;", "&amp;J37&amp;", '"&amp;K37&amp;"', '"&amp;L37&amp;"' )"</f>
        <v>INSERT INTO T_ROLE VALUES(110022, 0, 1, 100000, 100000, GETDATE(), 0, 0, 0, 'NOSTRO_AUTHORIZE', '?' )</v>
      </c>
    </row>
    <row r="38" customFormat="false" ht="15" hidden="false" customHeight="false" outlineLevel="0" collapsed="false">
      <c r="A38" s="7" t="str">
        <f aca="false">K38</f>
        <v>NOSTRO_ADMIN</v>
      </c>
      <c r="B38" s="7" t="n">
        <v>110023</v>
      </c>
      <c r="C38" s="87" t="n">
        <v>0</v>
      </c>
      <c r="D38" s="87" t="n">
        <v>1</v>
      </c>
      <c r="E38" s="87" t="n">
        <f aca="false">ID_ENV_KEY</f>
        <v>100000</v>
      </c>
      <c r="F38" s="87" t="n">
        <f aca="false">+ID_USER_MOD_KEY</f>
        <v>100000</v>
      </c>
      <c r="G38" s="87" t="s">
        <v>118</v>
      </c>
      <c r="H38" s="87" t="n">
        <v>0</v>
      </c>
      <c r="I38" s="12" t="n">
        <v>0</v>
      </c>
      <c r="J38" s="12" t="n">
        <v>0</v>
      </c>
      <c r="K38" s="7" t="s">
        <v>371</v>
      </c>
      <c r="L38" s="7" t="s">
        <v>130</v>
      </c>
      <c r="M38" s="7" t="str">
        <f aca="false">"INSERT INTO "&amp;$B$2&amp;" VALUES("&amp;B38&amp;", "&amp;C38&amp;", "&amp;D38&amp;", "&amp;E38&amp;", "&amp;F38&amp;", "&amp;G38&amp;", "&amp;H38&amp;", "&amp;I38&amp;", "&amp;J38&amp;", '"&amp;K38&amp;"', '"&amp;L38&amp;"' )"</f>
        <v>INSERT INTO T_ROLE VALUES(110023, 0, 1, 100000, 100000, GETDATE(), 0, 0, 0, 'NOSTRO_ADMIN', '?' )</v>
      </c>
    </row>
    <row r="39" customFormat="false" ht="15" hidden="false" customHeight="false" outlineLevel="0" collapsed="false">
      <c r="A39" s="7" t="str">
        <f aca="false">K39</f>
        <v>TREASURY_ADMIN</v>
      </c>
      <c r="B39" s="7" t="n">
        <v>110024</v>
      </c>
      <c r="C39" s="87" t="n">
        <v>0</v>
      </c>
      <c r="D39" s="87" t="n">
        <v>1</v>
      </c>
      <c r="E39" s="87" t="n">
        <f aca="false">ID_ENV_KEY</f>
        <v>100000</v>
      </c>
      <c r="F39" s="87" t="n">
        <f aca="false">+ID_USER_MOD_KEY</f>
        <v>100000</v>
      </c>
      <c r="G39" s="87" t="s">
        <v>118</v>
      </c>
      <c r="H39" s="87" t="n">
        <v>0</v>
      </c>
      <c r="I39" s="12" t="n">
        <v>0</v>
      </c>
      <c r="J39" s="12" t="n">
        <v>0</v>
      </c>
      <c r="K39" s="7" t="s">
        <v>372</v>
      </c>
      <c r="L39" s="7" t="s">
        <v>130</v>
      </c>
      <c r="M39" s="7" t="str">
        <f aca="false">"INSERT INTO "&amp;$B$2&amp;" VALUES("&amp;B39&amp;", "&amp;C39&amp;", "&amp;D39&amp;", "&amp;E39&amp;", "&amp;F39&amp;", "&amp;G39&amp;", "&amp;H39&amp;", "&amp;I39&amp;", "&amp;J39&amp;", '"&amp;K39&amp;"', '"&amp;L39&amp;"' )"</f>
        <v>INSERT INTO T_ROLE VALUES(110024, 0, 1, 100000, 100000, GETDATE(), 0, 0, 0, 'TREASURY_ADMIN', '?' )</v>
      </c>
    </row>
    <row r="40" customFormat="false" ht="15" hidden="false" customHeight="false" outlineLevel="0" collapsed="false">
      <c r="A40" s="7" t="str">
        <f aca="false">K40</f>
        <v>SOURCE_OFFICER</v>
      </c>
      <c r="B40" s="7" t="n">
        <v>110025</v>
      </c>
      <c r="C40" s="87" t="n">
        <v>0</v>
      </c>
      <c r="D40" s="87" t="n">
        <v>1</v>
      </c>
      <c r="E40" s="87" t="n">
        <f aca="false">ID_ENV_KEY</f>
        <v>100000</v>
      </c>
      <c r="F40" s="87" t="n">
        <f aca="false">+ID_USER_MOD_KEY</f>
        <v>100000</v>
      </c>
      <c r="G40" s="87" t="s">
        <v>118</v>
      </c>
      <c r="H40" s="87" t="n">
        <v>0</v>
      </c>
      <c r="I40" s="12" t="n">
        <v>0</v>
      </c>
      <c r="J40" s="12" t="n">
        <v>0</v>
      </c>
      <c r="K40" s="7" t="s">
        <v>373</v>
      </c>
      <c r="L40" s="7" t="s">
        <v>130</v>
      </c>
      <c r="M40" s="7" t="str">
        <f aca="false">"INSERT INTO "&amp;$B$2&amp;" VALUES("&amp;B40&amp;", "&amp;C40&amp;", "&amp;D40&amp;", "&amp;E40&amp;", "&amp;F40&amp;", "&amp;G40&amp;", "&amp;H40&amp;", "&amp;I40&amp;", "&amp;J40&amp;", '"&amp;K40&amp;"', '"&amp;L40&amp;"' )"</f>
        <v>INSERT INTO T_ROLE VALUES(110025, 0, 1, 100000, 100000, GETDATE(), 0, 0, 0, 'SOURCE_OFFICER', '?' )</v>
      </c>
    </row>
    <row r="41" customFormat="false" ht="15" hidden="false" customHeight="false" outlineLevel="0" collapsed="false">
      <c r="A41" s="7" t="str">
        <f aca="false">K41</f>
        <v>BRANCH_MANAGER</v>
      </c>
      <c r="B41" s="7" t="n">
        <v>110026</v>
      </c>
      <c r="C41" s="87" t="n">
        <v>0</v>
      </c>
      <c r="D41" s="87" t="n">
        <v>1</v>
      </c>
      <c r="E41" s="87" t="n">
        <f aca="false">ID_ENV_KEY</f>
        <v>100000</v>
      </c>
      <c r="F41" s="87" t="n">
        <f aca="false">+ID_USER_MOD_KEY</f>
        <v>100000</v>
      </c>
      <c r="G41" s="87" t="s">
        <v>118</v>
      </c>
      <c r="H41" s="87" t="n">
        <v>0</v>
      </c>
      <c r="I41" s="12" t="n">
        <v>0</v>
      </c>
      <c r="J41" s="12" t="n">
        <v>0</v>
      </c>
      <c r="K41" s="7" t="s">
        <v>374</v>
      </c>
      <c r="L41" s="7" t="s">
        <v>130</v>
      </c>
      <c r="M41" s="7" t="str">
        <f aca="false">"INSERT INTO "&amp;$B$2&amp;" VALUES("&amp;B41&amp;", "&amp;C41&amp;", "&amp;D41&amp;", "&amp;E41&amp;", "&amp;F41&amp;", "&amp;G41&amp;", "&amp;H41&amp;", "&amp;I41&amp;", "&amp;J41&amp;", '"&amp;K41&amp;"', '"&amp;L41&amp;"' )"</f>
        <v>INSERT INTO T_ROLE VALUES(110026, 0, 1, 100000, 100000, GETDATE(), 0, 0, 0, 'BRANCH_MANAGER', '?' )</v>
      </c>
    </row>
    <row r="42" customFormat="false" ht="15" hidden="false" customHeight="false" outlineLevel="0" collapsed="false">
      <c r="A42" s="7" t="str">
        <f aca="false">K42</f>
        <v>BRANCH_OPERATION_MANAGER</v>
      </c>
      <c r="B42" s="7" t="n">
        <v>110027</v>
      </c>
      <c r="C42" s="87" t="n">
        <v>0</v>
      </c>
      <c r="D42" s="87" t="n">
        <v>1</v>
      </c>
      <c r="E42" s="87" t="n">
        <f aca="false">ID_ENV_KEY</f>
        <v>100000</v>
      </c>
      <c r="F42" s="87" t="n">
        <f aca="false">+ID_USER_MOD_KEY</f>
        <v>100000</v>
      </c>
      <c r="G42" s="87" t="s">
        <v>118</v>
      </c>
      <c r="H42" s="87" t="n">
        <v>0</v>
      </c>
      <c r="I42" s="12" t="n">
        <v>0</v>
      </c>
      <c r="J42" s="12" t="n">
        <v>0</v>
      </c>
      <c r="K42" s="7" t="s">
        <v>375</v>
      </c>
      <c r="L42" s="7" t="s">
        <v>130</v>
      </c>
      <c r="M42" s="7" t="str">
        <f aca="false">"INSERT INTO "&amp;$B$2&amp;" VALUES("&amp;B42&amp;", "&amp;C42&amp;", "&amp;D42&amp;", "&amp;E42&amp;", "&amp;F42&amp;", "&amp;G42&amp;", "&amp;H42&amp;", "&amp;I42&amp;", "&amp;J42&amp;", '"&amp;K42&amp;"', '"&amp;L42&amp;"' )"</f>
        <v>INSERT INTO T_ROLE VALUES(110027, 0, 1, 100000, 100000, GETDATE(), 0, 0, 0, 'BRANCH_OPERATION_MANAGER', '?' )</v>
      </c>
    </row>
    <row r="43" customFormat="false" ht="15" hidden="false" customHeight="false" outlineLevel="0" collapsed="false">
      <c r="A43" s="7" t="str">
        <f aca="false">K43</f>
        <v>POLICE_PORTFOLIO_COORDINATOR</v>
      </c>
      <c r="B43" s="7" t="n">
        <v>110028</v>
      </c>
      <c r="C43" s="87" t="n">
        <v>0</v>
      </c>
      <c r="D43" s="87" t="n">
        <v>1</v>
      </c>
      <c r="E43" s="87" t="n">
        <f aca="false">ID_ENV_KEY</f>
        <v>100000</v>
      </c>
      <c r="F43" s="87" t="n">
        <f aca="false">+ID_USER_MOD_KEY</f>
        <v>100000</v>
      </c>
      <c r="G43" s="87" t="s">
        <v>118</v>
      </c>
      <c r="H43" s="87" t="n">
        <v>0</v>
      </c>
      <c r="I43" s="12" t="n">
        <v>0</v>
      </c>
      <c r="J43" s="12" t="n">
        <v>0</v>
      </c>
      <c r="K43" s="7" t="s">
        <v>376</v>
      </c>
      <c r="L43" s="7" t="s">
        <v>130</v>
      </c>
      <c r="M43" s="7" t="str">
        <f aca="false">"INSERT INTO "&amp;$B$2&amp;" VALUES("&amp;B43&amp;", "&amp;C43&amp;", "&amp;D43&amp;", "&amp;E43&amp;", "&amp;F43&amp;", "&amp;G43&amp;", "&amp;H43&amp;", "&amp;I43&amp;", "&amp;J43&amp;", '"&amp;K43&amp;"', '"&amp;L43&amp;"' )"</f>
        <v>INSERT INTO T_ROLE VALUES(110028, 0, 1, 100000, 100000, GETDATE(), 0, 0, 0, 'POLICE_PORTFOLIO_COORDINATOR', '?' )</v>
      </c>
    </row>
    <row r="44" customFormat="false" ht="15" hidden="false" customHeight="false" outlineLevel="0" collapsed="false">
      <c r="A44" s="7" t="str">
        <f aca="false">K44</f>
        <v>MIS</v>
      </c>
      <c r="B44" s="7" t="n">
        <v>110029</v>
      </c>
      <c r="C44" s="87" t="n">
        <v>0</v>
      </c>
      <c r="D44" s="87" t="n">
        <v>1</v>
      </c>
      <c r="E44" s="87" t="n">
        <f aca="false">ID_ENV_KEY</f>
        <v>100000</v>
      </c>
      <c r="F44" s="87" t="n">
        <f aca="false">+ID_USER_MOD_KEY</f>
        <v>100000</v>
      </c>
      <c r="G44" s="87" t="s">
        <v>118</v>
      </c>
      <c r="H44" s="87" t="n">
        <v>0</v>
      </c>
      <c r="I44" s="12" t="n">
        <v>0</v>
      </c>
      <c r="J44" s="12" t="n">
        <v>0</v>
      </c>
      <c r="K44" s="7" t="s">
        <v>312</v>
      </c>
      <c r="L44" s="7" t="s">
        <v>130</v>
      </c>
      <c r="M44" s="7" t="str">
        <f aca="false">"INSERT INTO "&amp;$B$2&amp;" VALUES("&amp;B44&amp;", "&amp;C44&amp;", "&amp;D44&amp;", "&amp;E44&amp;", "&amp;F44&amp;", "&amp;G44&amp;", "&amp;H44&amp;", "&amp;I44&amp;", "&amp;J44&amp;", '"&amp;K44&amp;"', '"&amp;L44&amp;"' )"</f>
        <v>INSERT INTO T_ROLE VALUES(110029, 0, 1, 100000, 100000, GETDATE(), 0, 0, 0, 'MIS', '?' )</v>
      </c>
    </row>
    <row r="45" customFormat="false" ht="15" hidden="false" customHeight="false" outlineLevel="0" collapsed="false">
      <c r="A45" s="7" t="str">
        <f aca="false">K45</f>
        <v>RISK_MANAGER</v>
      </c>
      <c r="B45" s="7" t="n">
        <v>110030</v>
      </c>
      <c r="C45" s="87" t="n">
        <v>0</v>
      </c>
      <c r="D45" s="87" t="n">
        <v>1</v>
      </c>
      <c r="E45" s="87" t="n">
        <f aca="false">ID_ENV_KEY</f>
        <v>100000</v>
      </c>
      <c r="F45" s="87" t="n">
        <f aca="false">+ID_USER_MOD_KEY</f>
        <v>100000</v>
      </c>
      <c r="G45" s="87" t="s">
        <v>118</v>
      </c>
      <c r="H45" s="87" t="n">
        <v>0</v>
      </c>
      <c r="I45" s="12" t="n">
        <v>0</v>
      </c>
      <c r="J45" s="12" t="n">
        <v>0</v>
      </c>
      <c r="K45" s="7" t="s">
        <v>326</v>
      </c>
      <c r="L45" s="7" t="s">
        <v>130</v>
      </c>
      <c r="M45" s="7" t="str">
        <f aca="false">"INSERT INTO "&amp;$B$2&amp;" VALUES("&amp;B45&amp;", "&amp;C45&amp;", "&amp;D45&amp;", "&amp;E45&amp;", "&amp;F45&amp;", "&amp;G45&amp;", "&amp;H45&amp;", "&amp;I45&amp;", "&amp;J45&amp;", '"&amp;K45&amp;"', '"&amp;L45&amp;"' )"</f>
        <v>INSERT INTO T_ROLE VALUES(110030, 0, 1, 100000, 100000, GETDATE(), 0, 0, 0, 'RISK_MANAGER', '?' )</v>
      </c>
    </row>
    <row r="46" customFormat="false" ht="15" hidden="false" customHeight="false" outlineLevel="0" collapsed="false">
      <c r="A46" s="7" t="str">
        <f aca="false">K46</f>
        <v>UNIT_HEAD</v>
      </c>
      <c r="B46" s="7" t="n">
        <v>110031</v>
      </c>
      <c r="C46" s="87" t="n">
        <v>0</v>
      </c>
      <c r="D46" s="87" t="n">
        <v>1</v>
      </c>
      <c r="E46" s="87" t="n">
        <f aca="false">ID_ENV_KEY</f>
        <v>100000</v>
      </c>
      <c r="F46" s="87" t="n">
        <f aca="false">+ID_USER_MOD_KEY</f>
        <v>100000</v>
      </c>
      <c r="G46" s="87" t="s">
        <v>118</v>
      </c>
      <c r="H46" s="87" t="n">
        <v>0</v>
      </c>
      <c r="I46" s="12" t="n">
        <v>0</v>
      </c>
      <c r="J46" s="12" t="n">
        <v>0</v>
      </c>
      <c r="K46" s="7" t="s">
        <v>327</v>
      </c>
      <c r="L46" s="7" t="s">
        <v>130</v>
      </c>
      <c r="M46" s="7" t="str">
        <f aca="false">"INSERT INTO "&amp;$B$2&amp;" VALUES("&amp;B46&amp;", "&amp;C46&amp;", "&amp;D46&amp;", "&amp;E46&amp;", "&amp;F46&amp;", "&amp;G46&amp;", "&amp;H46&amp;", "&amp;I46&amp;", "&amp;J46&amp;", '"&amp;K46&amp;"', '"&amp;L46&amp;"' )"</f>
        <v>INSERT INTO T_ROLE VALUES(110031, 0, 1, 100000, 100000, GETDATE(), 0, 0, 0, 'UNIT_HEAD', '?' )</v>
      </c>
    </row>
    <row r="47" customFormat="false" ht="15" hidden="false" customHeight="false" outlineLevel="0" collapsed="false">
      <c r="A47" s="7" t="str">
        <f aca="false">K47</f>
        <v>HO_CRM</v>
      </c>
      <c r="B47" s="7" t="n">
        <v>110032</v>
      </c>
      <c r="C47" s="87" t="n">
        <v>0</v>
      </c>
      <c r="D47" s="87" t="n">
        <v>1</v>
      </c>
      <c r="E47" s="87" t="n">
        <f aca="false">ID_ENV_KEY</f>
        <v>100000</v>
      </c>
      <c r="F47" s="87" t="n">
        <f aca="false">+ID_USER_MOD_KEY</f>
        <v>100000</v>
      </c>
      <c r="G47" s="87" t="s">
        <v>118</v>
      </c>
      <c r="H47" s="87" t="n">
        <v>0</v>
      </c>
      <c r="I47" s="12" t="n">
        <v>0</v>
      </c>
      <c r="J47" s="12" t="n">
        <v>0</v>
      </c>
      <c r="K47" s="7" t="s">
        <v>328</v>
      </c>
      <c r="L47" s="7" t="s">
        <v>130</v>
      </c>
      <c r="M47" s="7" t="str">
        <f aca="false">"INSERT INTO "&amp;$B$2&amp;" VALUES("&amp;B47&amp;", "&amp;C47&amp;", "&amp;D47&amp;", "&amp;E47&amp;", "&amp;F47&amp;", "&amp;G47&amp;", "&amp;H47&amp;", "&amp;I47&amp;", "&amp;J47&amp;", '"&amp;K47&amp;"', '"&amp;L47&amp;"' )"</f>
        <v>INSERT INTO T_ROLE VALUES(110032, 0, 1, 100000, 100000, GETDATE(), 0, 0, 0, 'HO_CRM', '?' )</v>
      </c>
    </row>
    <row r="48" customFormat="false" ht="15" hidden="false" customHeight="false" outlineLevel="0" collapsed="false">
      <c r="A48" s="7" t="str">
        <f aca="false">K48</f>
        <v>CHIEF_BUSINESS_OFFICER</v>
      </c>
      <c r="B48" s="7" t="n">
        <v>110033</v>
      </c>
      <c r="C48" s="87" t="n">
        <v>0</v>
      </c>
      <c r="D48" s="87" t="n">
        <v>1</v>
      </c>
      <c r="E48" s="87" t="n">
        <f aca="false">ID_ENV_KEY</f>
        <v>100000</v>
      </c>
      <c r="F48" s="87" t="n">
        <f aca="false">+ID_USER_MOD_KEY</f>
        <v>100000</v>
      </c>
      <c r="G48" s="87" t="s">
        <v>118</v>
      </c>
      <c r="H48" s="87" t="n">
        <v>0</v>
      </c>
      <c r="I48" s="12" t="n">
        <v>0</v>
      </c>
      <c r="J48" s="12" t="n">
        <v>0</v>
      </c>
      <c r="K48" s="7" t="s">
        <v>377</v>
      </c>
      <c r="L48" s="7" t="s">
        <v>130</v>
      </c>
      <c r="M48" s="7" t="str">
        <f aca="false">"INSERT INTO "&amp;$B$2&amp;" VALUES("&amp;B48&amp;", "&amp;C48&amp;", "&amp;D48&amp;", "&amp;E48&amp;", "&amp;F48&amp;", "&amp;G48&amp;", "&amp;H48&amp;", "&amp;I48&amp;", "&amp;J48&amp;", '"&amp;K48&amp;"', '"&amp;L48&amp;"' )"</f>
        <v>INSERT INTO T_ROLE VALUES(110033, 0, 1, 100000, 100000, GETDATE(), 0, 0, 0, 'CHIEF_BUSINESS_OFFICER', '?' )</v>
      </c>
    </row>
    <row r="49" customFormat="false" ht="15" hidden="false" customHeight="false" outlineLevel="0" collapsed="false">
      <c r="A49" s="7" t="str">
        <f aca="false">K49</f>
        <v>MANAGING_DIRECTOR</v>
      </c>
      <c r="B49" s="7" t="n">
        <v>110034</v>
      </c>
      <c r="C49" s="87" t="n">
        <v>0</v>
      </c>
      <c r="D49" s="87" t="n">
        <v>1</v>
      </c>
      <c r="E49" s="87" t="n">
        <f aca="false">ID_ENV_KEY</f>
        <v>100000</v>
      </c>
      <c r="F49" s="87" t="n">
        <f aca="false">+ID_USER_MOD_KEY</f>
        <v>100000</v>
      </c>
      <c r="G49" s="87" t="s">
        <v>118</v>
      </c>
      <c r="H49" s="87" t="n">
        <v>0</v>
      </c>
      <c r="I49" s="12" t="n">
        <v>0</v>
      </c>
      <c r="J49" s="12" t="n">
        <v>0</v>
      </c>
      <c r="K49" s="7" t="s">
        <v>378</v>
      </c>
      <c r="L49" s="7" t="s">
        <v>130</v>
      </c>
      <c r="M49" s="7" t="str">
        <f aca="false">"INSERT INTO "&amp;$B$2&amp;" VALUES("&amp;B49&amp;", "&amp;C49&amp;", "&amp;D49&amp;", "&amp;E49&amp;", "&amp;F49&amp;", "&amp;G49&amp;", "&amp;H49&amp;", "&amp;I49&amp;", "&amp;J49&amp;", '"&amp;K49&amp;"', '"&amp;L49&amp;"' )"</f>
        <v>INSERT INTO T_ROLE VALUES(110034, 0, 1, 100000, 100000, GETDATE(), 0, 0, 0, 'MANAGING_DIRECTOR', '?' )</v>
      </c>
    </row>
    <row r="50" customFormat="false" ht="15" hidden="false" customHeight="false" outlineLevel="0" collapsed="false">
      <c r="A50" s="7" t="str">
        <f aca="false">K50</f>
        <v>CEO</v>
      </c>
      <c r="B50" s="7" t="n">
        <v>110035</v>
      </c>
      <c r="C50" s="87" t="n">
        <v>0</v>
      </c>
      <c r="D50" s="87" t="n">
        <v>1</v>
      </c>
      <c r="E50" s="87" t="n">
        <f aca="false">ID_ENV_KEY</f>
        <v>100000</v>
      </c>
      <c r="F50" s="87" t="n">
        <f aca="false">+ID_USER_MOD_KEY</f>
        <v>100000</v>
      </c>
      <c r="G50" s="87" t="s">
        <v>118</v>
      </c>
      <c r="H50" s="87" t="n">
        <v>0</v>
      </c>
      <c r="I50" s="12" t="n">
        <v>0</v>
      </c>
      <c r="J50" s="12" t="n">
        <v>0</v>
      </c>
      <c r="K50" s="7" t="s">
        <v>318</v>
      </c>
      <c r="L50" s="7" t="s">
        <v>130</v>
      </c>
      <c r="M50" s="7" t="str">
        <f aca="false">"INSERT INTO "&amp;$B$2&amp;" VALUES("&amp;B50&amp;", "&amp;C50&amp;", "&amp;D50&amp;", "&amp;E50&amp;", "&amp;F50&amp;", "&amp;G50&amp;", "&amp;H50&amp;", "&amp;I50&amp;", "&amp;J50&amp;", '"&amp;K50&amp;"', '"&amp;L50&amp;"' )"</f>
        <v>INSERT INTO T_ROLE VALUES(110035, 0, 1, 100000, 100000, GETDATE(), 0, 0, 0, 'CEO', '?' )</v>
      </c>
    </row>
    <row r="51" customFormat="false" ht="15" hidden="false" customHeight="false" outlineLevel="0" collapsed="false">
      <c r="A51" s="7" t="str">
        <f aca="false">K51</f>
        <v>FIELD_OFFICER</v>
      </c>
      <c r="B51" s="7" t="n">
        <v>110036</v>
      </c>
      <c r="C51" s="87" t="n">
        <v>0</v>
      </c>
      <c r="D51" s="87" t="n">
        <v>1</v>
      </c>
      <c r="E51" s="87" t="n">
        <f aca="false">ID_ENV_KEY</f>
        <v>100000</v>
      </c>
      <c r="F51" s="87" t="n">
        <f aca="false">+ID_USER_MOD_KEY</f>
        <v>100000</v>
      </c>
      <c r="G51" s="87" t="s">
        <v>118</v>
      </c>
      <c r="H51" s="87" t="n">
        <v>0</v>
      </c>
      <c r="I51" s="12" t="n">
        <v>0</v>
      </c>
      <c r="J51" s="12" t="n">
        <v>0</v>
      </c>
      <c r="K51" s="7" t="s">
        <v>379</v>
      </c>
      <c r="L51" s="7" t="s">
        <v>130</v>
      </c>
      <c r="M51" s="7" t="str">
        <f aca="false">"INSERT INTO "&amp;$B$2&amp;" VALUES("&amp;B51&amp;", "&amp;C51&amp;", "&amp;D51&amp;", "&amp;E51&amp;", "&amp;F51&amp;", "&amp;G51&amp;", "&amp;H51&amp;", "&amp;I51&amp;", "&amp;J51&amp;", '"&amp;K51&amp;"', '"&amp;L51&amp;"' )"</f>
        <v>INSERT INTO T_ROLE VALUES(110036, 0, 1, 100000, 100000, GETDATE(), 0, 0, 0, 'FIELD_OFFICER', '?' )</v>
      </c>
    </row>
    <row r="52" customFormat="false" ht="15" hidden="false" customHeight="false" outlineLevel="0" collapsed="false">
      <c r="A52" s="7" t="str">
        <f aca="false">K52</f>
        <v>CREDIT_ANALYST</v>
      </c>
      <c r="B52" s="7" t="n">
        <f aca="false">B51+1</f>
        <v>110037</v>
      </c>
      <c r="C52" s="87" t="n">
        <v>0</v>
      </c>
      <c r="D52" s="87" t="n">
        <v>1</v>
      </c>
      <c r="E52" s="87" t="n">
        <f aca="false">ID_ENV_KEY</f>
        <v>100000</v>
      </c>
      <c r="F52" s="87" t="n">
        <f aca="false">+ID_USER_MOD_KEY</f>
        <v>100000</v>
      </c>
      <c r="G52" s="87" t="s">
        <v>118</v>
      </c>
      <c r="H52" s="87" t="n">
        <v>0</v>
      </c>
      <c r="I52" s="12" t="n">
        <v>0</v>
      </c>
      <c r="J52" s="12" t="n">
        <v>0</v>
      </c>
      <c r="K52" s="7" t="s">
        <v>325</v>
      </c>
      <c r="L52" s="7" t="s">
        <v>130</v>
      </c>
      <c r="M52" s="7" t="str">
        <f aca="false">"INSERT INTO "&amp;$B$2&amp;" VALUES("&amp;B52&amp;", "&amp;C52&amp;", "&amp;D52&amp;", "&amp;E52&amp;", "&amp;F52&amp;", "&amp;G52&amp;", "&amp;H52&amp;", "&amp;I52&amp;", "&amp;J52&amp;", '"&amp;K52&amp;"', '"&amp;L52&amp;"' )"</f>
        <v>INSERT INTO T_ROLE VALUES(110037, 0, 1, 100000, 100000, GETDATE(), 0, 0, 0, 'CREDIT_ANALYST', '?' )</v>
      </c>
    </row>
    <row r="53" customFormat="false" ht="15" hidden="false" customHeight="false" outlineLevel="0" collapsed="false">
      <c r="A53" s="7" t="str">
        <f aca="false">K53</f>
        <v>CAD</v>
      </c>
      <c r="B53" s="7" t="n">
        <f aca="false">B52+1</f>
        <v>110038</v>
      </c>
      <c r="C53" s="87" t="n">
        <v>0</v>
      </c>
      <c r="D53" s="87" t="n">
        <v>1</v>
      </c>
      <c r="E53" s="87" t="n">
        <f aca="false">ID_ENV_KEY</f>
        <v>100000</v>
      </c>
      <c r="F53" s="87" t="n">
        <f aca="false">+ID_USER_MOD_KEY</f>
        <v>100000</v>
      </c>
      <c r="G53" s="87" t="s">
        <v>118</v>
      </c>
      <c r="H53" s="87" t="n">
        <v>0</v>
      </c>
      <c r="I53" s="12" t="n">
        <v>0</v>
      </c>
      <c r="J53" s="12" t="n">
        <v>0</v>
      </c>
      <c r="K53" s="7" t="s">
        <v>320</v>
      </c>
      <c r="L53" s="7" t="s">
        <v>130</v>
      </c>
      <c r="M53" s="7" t="str">
        <f aca="false">"INSERT INTO "&amp;$B$2&amp;" VALUES("&amp;B53&amp;", "&amp;C53&amp;", "&amp;D53&amp;", "&amp;E53&amp;", "&amp;F53&amp;", "&amp;G53&amp;", "&amp;H53&amp;", "&amp;I53&amp;", "&amp;J53&amp;", '"&amp;K53&amp;"', '"&amp;L53&amp;"' )"</f>
        <v>INSERT INTO T_ROLE VALUES(110038, 0, 1, 100000, 100000, GETDATE(), 0, 0, 0, 'CAD', '?' )</v>
      </c>
    </row>
    <row r="54" customFormat="false" ht="13.8" hidden="false" customHeight="false" outlineLevel="0" collapsed="false">
      <c r="A54" s="7" t="str">
        <f aca="false">K54</f>
        <v>CIB</v>
      </c>
      <c r="B54" s="7" t="n">
        <f aca="false">B53+1</f>
        <v>110039</v>
      </c>
      <c r="C54" s="87" t="n">
        <f aca="false">0</f>
        <v>0</v>
      </c>
      <c r="D54" s="87" t="n">
        <f aca="false">1</f>
        <v>1</v>
      </c>
      <c r="E54" s="87" t="n">
        <f aca="false">ID_ENV_KEY</f>
        <v>100000</v>
      </c>
      <c r="F54" s="87" t="n">
        <f aca="false">+ID_USER_MOD_KEY</f>
        <v>100000</v>
      </c>
      <c r="G54" s="87" t="s">
        <v>118</v>
      </c>
      <c r="H54" s="87" t="n">
        <v>0</v>
      </c>
      <c r="I54" s="12" t="n">
        <v>0</v>
      </c>
      <c r="J54" s="12" t="n">
        <v>0</v>
      </c>
      <c r="K54" s="7" t="s">
        <v>380</v>
      </c>
      <c r="L54" s="7" t="s">
        <v>130</v>
      </c>
      <c r="M54" s="7" t="str">
        <f aca="false">"INSERT INTO "&amp;$B$2&amp;" VALUES("&amp;B54&amp;", "&amp;C54&amp;", "&amp;D54&amp;", "&amp;E54&amp;", "&amp;F54&amp;", "&amp;G54&amp;", "&amp;H54&amp;", "&amp;I54&amp;", "&amp;J54&amp;", '"&amp;K54&amp;"', '"&amp;L54&amp;"' )"</f>
        <v>INSERT INTO T_ROLE VALUES(110039, 0, 1, 100000, 100000, GETDATE(), 0, 0, 0, 'CIB', '?' )</v>
      </c>
    </row>
    <row r="55" s="36" customFormat="true" ht="13.8" hidden="false" customHeight="false" outlineLevel="0" collapsed="false">
      <c r="A55" s="36" t="str">
        <f aca="false">K55</f>
        <v>FIELD_ORIGINATOR</v>
      </c>
      <c r="B55" s="36" t="n">
        <f aca="false">B54+1</f>
        <v>110040</v>
      </c>
      <c r="C55" s="38" t="n">
        <f aca="false">0</f>
        <v>0</v>
      </c>
      <c r="D55" s="38" t="n">
        <f aca="false">1</f>
        <v>1</v>
      </c>
      <c r="E55" s="38" t="n">
        <f aca="false">ID_ENV_KEY</f>
        <v>100000</v>
      </c>
      <c r="F55" s="38" t="n">
        <f aca="false">+ID_USER_MOD_KEY</f>
        <v>100000</v>
      </c>
      <c r="G55" s="38" t="s">
        <v>118</v>
      </c>
      <c r="H55" s="90" t="n">
        <f aca="false">0</f>
        <v>0</v>
      </c>
      <c r="I55" s="90" t="n">
        <f aca="false">0</f>
        <v>0</v>
      </c>
      <c r="J55" s="90" t="n">
        <f aca="false">0</f>
        <v>0</v>
      </c>
      <c r="K55" s="91" t="s">
        <v>322</v>
      </c>
      <c r="L55" s="36" t="s">
        <v>130</v>
      </c>
      <c r="M55" s="36" t="str">
        <f aca="false">"INSERT INTO "&amp;$B$2&amp;" VALUES("&amp;B55&amp;", "&amp;C55&amp;", "&amp;D55&amp;", "&amp;E55&amp;", "&amp;F55&amp;", "&amp;G55&amp;", "&amp;H55&amp;", "&amp;I55&amp;", "&amp;J55&amp;", '"&amp;K55&amp;"', '"&amp;L55&amp;"' )"</f>
        <v>INSERT INTO T_ROLE VALUES(110040, 0, 1, 100000, 100000, GETDATE(), 0, 0, 0, 'FIELD_ORIGINATOR', '?' )</v>
      </c>
    </row>
    <row r="56" s="36" customFormat="true" ht="13.8" hidden="false" customHeight="false" outlineLevel="0" collapsed="false">
      <c r="A56" s="36" t="str">
        <f aca="false">K56</f>
        <v>CARD_OFFICER</v>
      </c>
      <c r="B56" s="36" t="n">
        <f aca="false">B55+1</f>
        <v>110041</v>
      </c>
      <c r="C56" s="38" t="n">
        <f aca="false">0</f>
        <v>0</v>
      </c>
      <c r="D56" s="38" t="n">
        <f aca="false">1</f>
        <v>1</v>
      </c>
      <c r="E56" s="38" t="n">
        <f aca="false">ID_ENV_KEY</f>
        <v>100000</v>
      </c>
      <c r="F56" s="38" t="n">
        <f aca="false">+ID_USER_MOD_KEY</f>
        <v>100000</v>
      </c>
      <c r="G56" s="38" t="s">
        <v>118</v>
      </c>
      <c r="H56" s="90" t="n">
        <f aca="false">0</f>
        <v>0</v>
      </c>
      <c r="I56" s="90" t="n">
        <f aca="false">0</f>
        <v>0</v>
      </c>
      <c r="J56" s="90" t="n">
        <f aca="false">0</f>
        <v>0</v>
      </c>
      <c r="K56" s="92" t="s">
        <v>323</v>
      </c>
      <c r="L56" s="36" t="s">
        <v>130</v>
      </c>
      <c r="M56" s="36" t="str">
        <f aca="false">"INSERT INTO "&amp;$B$2&amp;" VALUES("&amp;B56&amp;", "&amp;C56&amp;", "&amp;D56&amp;", "&amp;E56&amp;", "&amp;F56&amp;", "&amp;G56&amp;", "&amp;H56&amp;", "&amp;I56&amp;", "&amp;J56&amp;", '"&amp;K56&amp;"', '"&amp;L56&amp;"' )"</f>
        <v>INSERT INTO T_ROLE VALUES(110041, 0, 1, 100000, 100000, GETDATE(), 0, 0, 0, 'CARD_OFFICER', '?' )</v>
      </c>
    </row>
    <row r="57" s="36" customFormat="true" ht="13.8" hidden="false" customHeight="false" outlineLevel="0" collapsed="false">
      <c r="A57" s="36" t="str">
        <f aca="false">K57</f>
        <v>HEAD_OF_CARD</v>
      </c>
      <c r="B57" s="36" t="n">
        <f aca="false">B56+1</f>
        <v>110042</v>
      </c>
      <c r="C57" s="38" t="n">
        <f aca="false">0</f>
        <v>0</v>
      </c>
      <c r="D57" s="38" t="n">
        <f aca="false">1</f>
        <v>1</v>
      </c>
      <c r="E57" s="38" t="n">
        <f aca="false">ID_ENV_KEY</f>
        <v>100000</v>
      </c>
      <c r="F57" s="38" t="n">
        <f aca="false">+ID_USER_MOD_KEY</f>
        <v>100000</v>
      </c>
      <c r="G57" s="38" t="s">
        <v>118</v>
      </c>
      <c r="H57" s="90" t="n">
        <f aca="false">0</f>
        <v>0</v>
      </c>
      <c r="I57" s="90" t="n">
        <f aca="false">0</f>
        <v>0</v>
      </c>
      <c r="J57" s="90" t="n">
        <f aca="false">0</f>
        <v>0</v>
      </c>
      <c r="K57" s="91" t="s">
        <v>324</v>
      </c>
      <c r="L57" s="36" t="s">
        <v>130</v>
      </c>
      <c r="M57" s="36" t="str">
        <f aca="false">"INSERT INTO "&amp;$B$2&amp;" VALUES("&amp;B57&amp;", "&amp;C57&amp;", "&amp;D57&amp;", "&amp;E57&amp;", "&amp;F57&amp;", "&amp;G57&amp;", "&amp;H57&amp;", "&amp;I57&amp;", "&amp;J57&amp;", '"&amp;K57&amp;"', '"&amp;L57&amp;"' )"</f>
        <v>INSERT INTO T_ROLE VALUES(110042, 0, 1, 100000, 100000, GETDATE(), 0, 0, 0, 'HEAD_OF_CARD', '?' )</v>
      </c>
    </row>
    <row r="58" s="36" customFormat="true" ht="13.8" hidden="false" customHeight="false" outlineLevel="0" collapsed="false">
      <c r="A58" s="36" t="str">
        <f aca="false">K58</f>
        <v>CD</v>
      </c>
      <c r="B58" s="36" t="n">
        <f aca="false">B57+1</f>
        <v>110043</v>
      </c>
      <c r="C58" s="38" t="n">
        <f aca="false">0</f>
        <v>0</v>
      </c>
      <c r="D58" s="38" t="n">
        <f aca="false">1</f>
        <v>1</v>
      </c>
      <c r="E58" s="38" t="n">
        <f aca="false">ID_ENV_KEY</f>
        <v>100000</v>
      </c>
      <c r="F58" s="38" t="n">
        <f aca="false">+ID_USER_MOD_KEY</f>
        <v>100000</v>
      </c>
      <c r="G58" s="38" t="s">
        <v>118</v>
      </c>
      <c r="H58" s="90" t="n">
        <f aca="false">0</f>
        <v>0</v>
      </c>
      <c r="I58" s="90" t="n">
        <f aca="false">0</f>
        <v>0</v>
      </c>
      <c r="J58" s="90" t="n">
        <f aca="false">0</f>
        <v>0</v>
      </c>
      <c r="K58" s="91" t="s">
        <v>329</v>
      </c>
      <c r="L58" s="36" t="s">
        <v>130</v>
      </c>
      <c r="M58" s="36" t="str">
        <f aca="false">"INSERT INTO "&amp;$B$2&amp;" VALUES("&amp;B58&amp;", "&amp;C58&amp;", "&amp;D58&amp;", "&amp;E58&amp;", "&amp;F58&amp;", "&amp;G58&amp;", "&amp;H58&amp;", "&amp;I58&amp;", "&amp;J58&amp;", '"&amp;K58&amp;"', '"&amp;L58&amp;"' )"</f>
        <v>INSERT INTO T_ROLE VALUES(110043, 0, 1, 100000, 100000, GETDATE(), 0, 0, 0, 'CD', '?' )</v>
      </c>
    </row>
    <row r="59" s="36" customFormat="true" ht="13.8" hidden="false" customHeight="false" outlineLevel="0" collapsed="false">
      <c r="A59" s="36" t="str">
        <f aca="false">K59</f>
        <v>CO</v>
      </c>
      <c r="B59" s="36" t="n">
        <f aca="false">B58+1</f>
        <v>110044</v>
      </c>
      <c r="C59" s="38" t="n">
        <f aca="false">0</f>
        <v>0</v>
      </c>
      <c r="D59" s="38" t="n">
        <f aca="false">1</f>
        <v>1</v>
      </c>
      <c r="E59" s="38" t="n">
        <f aca="false">ID_ENV_KEY</f>
        <v>100000</v>
      </c>
      <c r="F59" s="38" t="n">
        <f aca="false">+ID_USER_MOD_KEY</f>
        <v>100000</v>
      </c>
      <c r="G59" s="38" t="s">
        <v>118</v>
      </c>
      <c r="H59" s="90" t="n">
        <f aca="false">0</f>
        <v>0</v>
      </c>
      <c r="I59" s="90" t="n">
        <f aca="false">0</f>
        <v>0</v>
      </c>
      <c r="J59" s="90" t="n">
        <f aca="false">0</f>
        <v>0</v>
      </c>
      <c r="K59" s="91" t="s">
        <v>330</v>
      </c>
      <c r="L59" s="36" t="s">
        <v>130</v>
      </c>
      <c r="M59" s="36" t="str">
        <f aca="false">"INSERT INTO "&amp;$B$2&amp;" VALUES("&amp;B59&amp;", "&amp;C59&amp;", "&amp;D59&amp;", "&amp;E59&amp;", "&amp;F59&amp;", "&amp;G59&amp;", "&amp;H59&amp;", "&amp;I59&amp;", "&amp;J59&amp;", '"&amp;K59&amp;"', '"&amp;L59&amp;"' )"</f>
        <v>INSERT INTO T_ROLE VALUES(110044, 0, 1, 100000, 100000, GETDATE(), 0, 0, 0, 'CO', '?' 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2010-03-06T17:00:51Z</dcterms:created>
  <dc:creator>Naz Ahmed</dc:creator>
  <dc:description/>
  <dc:language>en-US</dc:language>
  <cp:lastModifiedBy/>
  <dcterms:modified xsi:type="dcterms:W3CDTF">2021-08-05T10:51:37Z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